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55" yWindow="1110" windowWidth="18705" windowHeight="5610"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C36" i="9"/>
  <c r="AM35" i="9"/>
  <c r="C35" i="9"/>
  <c r="CO34" i="9"/>
  <c r="CO35" i="9" s="1"/>
  <c r="CO36" i="9" s="1"/>
  <c r="CO37" i="9" s="1"/>
  <c r="CO38" i="9" s="1"/>
  <c r="CO39" i="9" s="1"/>
  <c r="BW34" i="9"/>
  <c r="BW35" i="9" s="1"/>
  <c r="BW36" i="9" s="1"/>
  <c r="BW37" i="9" s="1"/>
  <c r="BW38" i="9" s="1"/>
  <c r="BW39" i="9" s="1"/>
  <c r="BW40" i="9" s="1"/>
  <c r="BW41" i="9" s="1"/>
  <c r="BW42" i="9" s="1"/>
  <c r="BW43"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<sst xmlns="http://schemas.openxmlformats.org/spreadsheetml/2006/main" count="980" uniqueCount="548">
  <si>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</si>
  <si>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</si>
  <si>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</si>
  <si>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</si>
  <si>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</si>
  <si>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</si>
  <si>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</si>
  <si>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</si>
  <si>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</si>
  <si>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</si>
  <si>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</si>
  <si>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</si>
  <si>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</si>
  <si>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</si>
  <si>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</si>
  <si>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</si>
  <si>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</si>
  <si>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</si>
  <si>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</si>
  <si>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</si>
  <si>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</si>
  <si>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</si>
  <si>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</si>
  <si>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</si>
  <si>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</si>
  <si>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</si>
  <si>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</si>
  <si>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</si>
  <si>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</si>
  <si>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</si>
  <si>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</si>
  <si>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</si>
  <si>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</si>
  <si>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</si>
  <si>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</si>
  <si>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</si>
  <si>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</si>
  <si>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</si>
  <si>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</si>
  <si>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</si>
  <si>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</si>
  <si>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</si>
  <si>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</si>
  <si>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</si>
  <si>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</si>
  <si>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</si>
  <si>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</si>
  <si>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</si>
  <si>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</si>
  <si>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</si>
  <si>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</si>
  <si>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</si>
  <si>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</si>
  <si>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</si>
  <si>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</si>
  <si>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</si>
  <si>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</si>
  <si>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</si>
  <si>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</si>
  <si>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</si>
  <si>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</si>
  <si>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</si>
  <si>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</si>
  <si>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</si>
  <si>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</si>
  <si>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</si>
  <si>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</si>
  <si>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</si>
  <si>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</si>
  <si>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</si>
  <si>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</si>
  <si>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</si>
  <si>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</si>
  <si>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</si>
  <si>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</si>
  <si>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</si>
  <si>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</si>
  <si>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</si>
  <si>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</si>
  <si>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</si>
  <si>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</si>
  <si>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</si>
  <si>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</si>
  <si>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</si>
  <si>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</si>
  <si>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</si>
  <si>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</si>
  <si>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</si>
  <si>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</si>
  <si>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</si>
  <si>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</si>
  <si>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</si>
  <si>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</si>
  <si>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</si>
  <si>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</si>
  <si>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</si>
  <si>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</si>
  <si>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</si>
  <si>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</si>
  <si>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</si>
  <si>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</si>
  <si>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</si>
  <si>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</si>
  <si>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</si>
  <si>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</si>
  <si>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</si>
  <si>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</si>
  <si>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</si>
  <si>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</si>
  <si>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</si>
  <si>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</si>
  <si>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</si>
  <si>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</si>
  <si>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</si>
  <si>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</si>
  <si>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</si>
  <si>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</si>
  <si>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</si>
  <si>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</si>
  <si>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</si>
  <si>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</si>
  <si>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</si>
  <si>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</si>
  <si>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</si>
  <si>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</si>
  <si>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</si>
  <si>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</si>
  <si>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</si>
  <si>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</si>
  <si>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</si>
  <si>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</si>
  <si>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</si>
  <si>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</si>
  <si>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</si>
  <si>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</si>
  <si>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</si>
  <si>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</si>
  <si>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</si>
  <si>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</si>
  <si>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</si>
  <si>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</si>
  <si>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</si>
  <si>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</si>
  <si>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</si>
  <si>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</si>
  <si>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</si>
  <si>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</si>
  <si>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</si>
  <si>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</si>
  <si>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</si>
  <si>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</si>
  <si>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</si>
  <si>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</si>
  <si>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</si>
  <si>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</si>
  <si>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</si>
  <si>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</si>
  <si>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</si>
  <si>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</si>
  <si>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</si>
  <si>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</si>
  <si>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</si>
  <si>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</si>
  <si>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</si>
  <si>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</si>
  <si>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</si>
  <si>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</si>
  <si>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</si>
  <si>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</si>
  <si>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</si>
  <si>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</si>
  <si>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</si>
  <si>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</si>
  <si>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</si>
  <si>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</si>
  <si>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</si>
  <si>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</si>
  <si>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</si>
  <si>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</si>
  <si>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</si>
  <si>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</si>
  <si>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</si>
  <si>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</si>
  <si>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</si>
  <si>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</si>
  <si>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</si>
  <si>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</si>
  <si>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</si>
  <si>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</si>
  <si>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</si>
  <si>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</si>
  <si>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</si>
  <si>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</si>
  <si>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</si>
  <si>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</si>
  <si>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福島県南会津町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</si>
  <si>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</si>
  <si>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</si>
  <si>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</si>
  <si>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</si>
  <si>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</si>
  <si>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</si>
  <si>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</si>
  <si>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</si>
  <si>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</si>
  <si>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</si>
  <si>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</si>
  <si>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</si>
  <si>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</si>
  <si>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</si>
  <si>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</si>
  <si>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</si>
  <si>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</si>
  <si>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</si>
  <si>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</si>
  <si>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</si>
  <si>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</si>
  <si>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</si>
  <si>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</si>
  <si>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</si>
  <si>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</si>
  <si>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</si>
  <si>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</si>
  <si>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</si>
  <si>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</si>
  <si>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</si>
  <si>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</si>
  <si>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</si>
  <si>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</si>
  <si>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</si>
  <si>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</si>
  <si>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</si>
  <si>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</si>
  <si>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</si>
  <si>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</si>
  <si>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</si>
  <si>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</si>
  <si>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</si>
  <si>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</si>
  <si>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</si>
  <si>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</si>
  <si>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</si>
  <si>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</si>
  <si>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</si>
  <si>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</si>
  <si>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</si>
  <si>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</si>
  <si>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</si>
  <si>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</si>
  <si>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</si>
  <si>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</si>
  <si>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</si>
  <si>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</si>
  <si>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</si>
  <si>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</si>
  <si>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</si>
  <si>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</si>
  <si>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</si>
  <si>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</si>
  <si>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</si>
  <si>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</si>
  <si>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</si>
  <si>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</si>
  <si>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</si>
  <si>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</si>
  <si>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</si>
  <si>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</si>
  <si>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</si>
  <si>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</si>
  <si>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</si>
  <si>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</si>
  <si>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</si>
  <si>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</si>
  <si>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</si>
  <si>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</si>
  <si>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</si>
  <si>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</si>
  <si>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</si>
  <si>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</si>
  <si>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</si>
  <si>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</si>
  <si>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</si>
  <si>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</si>
  <si>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</si>
  <si>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</si>
  <si>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</si>
  <si>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</si>
  <si>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</si>
  <si>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</si>
  <si>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</si>
  <si>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</si>
  <si>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</si>
  <si>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</si>
  <si>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</si>
  <si>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</si>
  <si>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</si>
  <si>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</si>
  <si>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</si>
  <si>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</si>
  <si>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</si>
  <si>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</si>
  <si>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</si>
  <si>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</si>
  <si>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</si>
  <si>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</si>
  <si>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</si>
  <si>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</si>
  <si>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</si>
  <si>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</si>
  <si>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</si>
  <si>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</si>
  <si>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</si>
  <si>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</si>
  <si>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</si>
  <si>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</si>
  <si>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</si>
  <si>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</si>
  <si>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</si>
  <si>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</si>
  <si>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</si>
  <si>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</si>
  <si>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</si>
  <si>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</si>
  <si>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</si>
  <si>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</si>
  <si>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</si>
  <si>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</si>
  <si>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</si>
  <si>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</si>
  <si>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</si>
  <si>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</si>
  <si>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</si>
  <si>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</si>
  <si>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</si>
  <si>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</si>
  <si>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</si>
  <si>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</si>
  <si>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</si>
  <si>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</si>
  <si>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</si>
  <si>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</si>
  <si>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</si>
  <si>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</si>
  <si>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</si>
  <si>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</si>
  <si>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福島県南会津町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</si>
  <si>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</si>
  <si>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</si>
  <si>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</si>
  <si>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</si>
  <si>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</si>
  <si>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</si>
  <si>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</si>
  <si>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</si>
  <si>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</si>
  <si>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</si>
  <si>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</si>
  <si>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</si>
  <si>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</si>
  <si>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</si>
  <si>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</si>
  <si>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</si>
  <si>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</si>
  <si>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</si>
  <si>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</si>
  <si>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</si>
  <si>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</si>
  <si>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</si>
  <si>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</si>
  <si>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</si>
  <si>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</si>
  <si>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</si>
  <si>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</si>
  <si>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</si>
  <si>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</si>
  <si>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</si>
  <si>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</si>
  <si>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</si>
  <si>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</si>
  <si>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</si>
  <si>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</si>
  <si>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</si>
  <si>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t>
    <phoneticPr fontId="5"/>
  </si>
  <si>
    <t>法適用企業</t>
    <phoneticPr fontId="5"/>
  </si>
  <si>
    <t>簡易水道事業</t>
    <phoneticPr fontId="5"/>
  </si>
  <si>
    <t>法非適用企業</t>
    <phoneticPr fontId="5"/>
  </si>
  <si>
    <t>農林業集落排水事業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</si>
  <si>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</si>
  <si>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</si>
  <si>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</si>
  <si>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</si>
  <si>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</si>
  <si>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</si>
  <si>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</si>
  <si>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</si>
  <si>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</si>
  <si>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</si>
  <si>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</si>
  <si>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</si>
  <si>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</si>
  <si>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</si>
  <si>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</si>
  <si>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</si>
  <si>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</si>
  <si>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</si>
  <si>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</si>
  <si>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</si>
  <si>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</si>
  <si>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</si>
  <si>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</si>
  <si>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</si>
  <si>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</si>
  <si>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</si>
  <si>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</si>
  <si>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</si>
  <si>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</si>
  <si>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</si>
  <si>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</si>
  <si>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</si>
  <si>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</si>
  <si>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</si>
  <si>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</si>
  <si>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</si>
  <si>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</si>
  <si>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</si>
  <si>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</si>
  <si>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</si>
  <si>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</si>
  <si>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</si>
  <si>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</si>
  <si>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</si>
  <si>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</si>
  <si>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</si>
  <si>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</si>
  <si>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</si>
  <si>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</si>
  <si>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</si>
  <si>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</si>
  <si>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</si>
  <si>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</si>
  <si>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</si>
  <si>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</si>
  <si>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</si>
  <si>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</si>
  <si>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</si>
  <si>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</si>
  <si>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</si>
  <si>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</si>
  <si>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</si>
  <si>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</si>
  <si>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</si>
  <si>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</si>
  <si>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</si>
  <si>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</si>
  <si>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</si>
  <si>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</si>
  <si>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</si>
  <si>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</si>
  <si>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</si>
  <si>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</si>
  <si>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</si>
  <si>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</si>
  <si>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</si>
  <si>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</si>
  <si>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</si>
  <si>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</si>
  <si>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</si>
  <si>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</si>
  <si>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</si>
  <si>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</si>
  <si>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</si>
  <si>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</si>
  <si>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</si>
  <si>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</si>
  <si>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</si>
  <si>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</si>
  <si>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</si>
  <si>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</si>
  <si>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</si>
  <si>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</si>
  <si>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</si>
  <si>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</si>
  <si>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</si>
  <si>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</si>
  <si>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</si>
  <si>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</si>
  <si>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</si>
  <si>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</si>
  <si>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</si>
  <si>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</si>
  <si>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</si>
  <si>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</si>
  <si>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</si>
  <si>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</si>
  <si>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</si>
  <si>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</si>
  <si>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</si>
  <si>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</si>
  <si>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</si>
  <si>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</si>
  <si>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</si>
  <si>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</si>
  <si>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</si>
  <si>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</si>
  <si>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</si>
  <si>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</si>
  <si>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</si>
  <si>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</si>
  <si>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</si>
  <si>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</si>
  <si>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</si>
  <si>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</si>
  <si>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</si>
  <si>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</si>
  <si>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</si>
  <si>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</si>
  <si>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</si>
  <si>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</si>
  <si>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</si>
  <si>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</si>
  <si>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</si>
  <si>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</si>
  <si>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t>
  </si>
  <si>
    <t>国民健康保険特別会計</t>
  </si>
  <si>
    <t>介護保険特別会計</t>
  </si>
  <si>
    <t>公共下水道事業</t>
  </si>
  <si>
    <t>簡易水道事業</t>
  </si>
  <si>
    <t>農林業集落排水事業</t>
  </si>
  <si>
    <t>後期高齢者医療特別会計</t>
  </si>
  <si>
    <t>その他会計（赤字）</t>
  </si>
  <si>
    <t>その他会計（黒字）</t>
  </si>
  <si>
    <t>南会津地方環境衛生組合</t>
    <rPh sb="0" eb="3">
      <t>ミナミアイヅ</t>
    </rPh>
    <rPh sb="3" eb="5">
      <t>チホウ</t>
    </rPh>
    <rPh sb="5" eb="7">
      <t>カンキョウ</t>
    </rPh>
    <rPh sb="7" eb="9">
      <t>エイセイ</t>
    </rPh>
    <rPh sb="9" eb="11">
      <t>クミアイ</t>
    </rPh>
    <phoneticPr fontId="5"/>
  </si>
  <si>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5"/>
  </si>
  <si>
    <t>南会津地方広域市町村圏組合　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</si>
  <si>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南会津地方広域市町村圏組合　地域医療支援センター特別会計</t>
    <rPh sb="0" eb="3">
      <t>ミナミアイヅ</t>
    </rPh>
    <rPh sb="3" eb="5">
      <t>チホウ</t>
    </rPh>
    <rPh sb="5" eb="7">
      <t>コウイキ</t>
    </rPh>
    <rPh sb="7" eb="10">
      <t>シチョウソン</t>
    </rPh>
    <rPh sb="10" eb="11">
      <t>ケン</t>
    </rPh>
    <rPh sb="11" eb="13">
      <t>クミアイ</t>
    </rPh>
    <rPh sb="14" eb="16">
      <t>チイキ</t>
    </rPh>
    <rPh sb="16" eb="18">
      <t>イリョウ</t>
    </rPh>
    <rPh sb="18" eb="20">
      <t>シエン</t>
    </rPh>
    <rPh sb="24" eb="26">
      <t>トクベツ</t>
    </rPh>
    <rPh sb="26" eb="28">
      <t>カイケイ</t>
    </rPh>
    <phoneticPr fontId="5"/>
  </si>
  <si>
    <t>南会津地方広域市町村圏組合　あいづふるさと基金事業特別会計</t>
    <rPh sb="0" eb="3">
      <t>ミナミアイヅ</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</si>
  <si>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</si>
  <si>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</si>
  <si>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</si>
  <si>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</si>
  <si>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</si>
  <si>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</si>
  <si>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</si>
  <si>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南会津地方土地開発公社</t>
    <rPh sb="0" eb="3">
      <t>ミナミアイヅ</t>
    </rPh>
    <rPh sb="3" eb="5">
      <t>チホウ</t>
    </rPh>
    <rPh sb="5" eb="7">
      <t>トチ</t>
    </rPh>
    <rPh sb="7" eb="9">
      <t>カイハツ</t>
    </rPh>
    <rPh sb="9" eb="11">
      <t>コウシャ</t>
    </rPh>
    <phoneticPr fontId="5"/>
  </si>
  <si>
    <t>みなみやま観光(株)</t>
    <rPh sb="5" eb="7">
      <t>カンコウ</t>
    </rPh>
    <rPh sb="7" eb="10">
      <t>カブ</t>
    </rPh>
    <phoneticPr fontId="5"/>
  </si>
  <si>
    <t>会津高原たていわ農産（有）</t>
    <rPh sb="0" eb="2">
      <t>アイヅ</t>
    </rPh>
    <rPh sb="2" eb="4">
      <t>コウゲン</t>
    </rPh>
    <rPh sb="8" eb="10">
      <t>ノウサン</t>
    </rPh>
    <rPh sb="10" eb="13">
      <t>ユウ</t>
    </rPh>
    <phoneticPr fontId="5"/>
  </si>
  <si>
    <t>会津高原フレンド・カントリークラブ(株)</t>
    <rPh sb="0" eb="2">
      <t>アイヅ</t>
    </rPh>
    <rPh sb="2" eb="4">
      <t>コウゲン</t>
    </rPh>
    <rPh sb="17" eb="20">
      <t>カブ</t>
    </rPh>
    <phoneticPr fontId="5"/>
  </si>
  <si>
    <t>（公財）南会津町振興公社</t>
    <rPh sb="1" eb="2">
      <t>コウ</t>
    </rPh>
    <rPh sb="2" eb="3">
      <t>ザイ</t>
    </rPh>
    <rPh sb="4" eb="7">
      <t>ミナミアイヅ</t>
    </rPh>
    <rPh sb="7" eb="8">
      <t>マチ</t>
    </rPh>
    <rPh sb="8" eb="10">
      <t>シンコウ</t>
    </rPh>
    <rPh sb="10" eb="12">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</si>
</sst>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111651</c:v>
                </c:pt>
                <c:pt idx="1">
                  <c:v>106557</c:v>
                </c:pt>
                <c:pt idx="2">
                  <c:v>135050</c:v>
                </c:pt>
                <c:pt idx="3">
                  <c:v>111733</c:v>
                </c:pt>
                <c:pt idx="4">
                  <c:v>134299</c:v>
                </c:pt>
              </c:numCache>
            </c:numRef>
          </c:val>
          <c:smooth val="0"/>
        </c:ser>
        <c:dLbls>
          <c:showLegendKey val="0"/>
          <c:showVal val="0"/>
          <c:showCatName val="0"/>
          <c:showSerName val="0"/>
          <c:showPercent val="0"/>
          <c:showBubbleSize val="0"/>
        </c:dLbls>
        <c:marker val="1"/>
        <c:smooth val="0"/>
        <c:axId val="104951808"/>
        <c:axId val="104953344"/>
      </c:lineChart>
      <c:catAx>
        <c:axId val="104951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53344"/>
        <c:crosses val="autoZero"/>
        <c:auto val="1"/>
        <c:lblAlgn val="ctr"/>
        <c:lblOffset val="100"/>
        <c:tickLblSkip val="1"/>
        <c:tickMarkSkip val="1"/>
        <c:noMultiLvlLbl val="0"/>
      </c:catAx>
      <c:valAx>
        <c:axId val="104953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51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2.61</c:v>
                </c:pt>
                <c:pt idx="1">
                  <c:v>3.17</c:v>
                </c:pt>
                <c:pt idx="2">
                  <c:v>4.74</c:v>
                </c:pt>
                <c:pt idx="3">
                  <c:v>4.59</c:v>
                </c:pt>
                <c:pt idx="4">
                  <c:v>3.79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c:v>
                </c:pt>
                <c:pt idx="1">
                  <c:v>13.12</c:v>
                </c:pt>
                <c:pt idx="2">
                  <c:v>18.02</c:v>
                </c:pt>
                <c:pt idx="3">
                  <c:v>22.49</c:v>
                </c:pt>
                <c:pt idx="4">
                  <c:v>24.38</c:v>
                </c:pt>
              </c:numCache>
            </c:numRef>
          </c:val>
        </c:ser>
        <c:dLbls>
          <c:showLegendKey val="0"/>
          <c:showVal val="0"/>
          <c:showCatName val="0"/>
          <c:showSerName val="0"/>
          <c:showPercent val="0"/>
          <c:showBubbleSize val="0"/>
        </c:dLbls>
        <c:gapWidth val="250"/>
        <c:overlap val="100"/>
        <c:axId val="108380160"/>
        <c:axId val="10838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2.4500000000000002</c:v>
                </c:pt>
                <c:pt idx="1">
                  <c:v>6.22</c:v>
                </c:pt>
                <c:pt idx="2">
                  <c:v>5.89</c:v>
                </c:pt>
                <c:pt idx="3">
                  <c:v>4.9000000000000004</c:v>
                </c:pt>
                <c:pt idx="4">
                  <c:v>0.85</c:v>
                </c:pt>
              </c:numCache>
            </c:numRef>
          </c:val>
          <c:smooth val="0"/>
        </c:ser>
        <c:dLbls>
          <c:showLegendKey val="0"/>
          <c:showVal val="0"/>
          <c:showCatName val="0"/>
          <c:showSerName val="0"/>
          <c:showPercent val="0"/>
          <c:showBubbleSize val="0"/>
        </c:dLbls>
        <c:marker val="1"/>
        <c:smooth val="0"/>
        <c:axId val="108380160"/>
        <c:axId val="108382080"/>
      </c:lineChart>
      <c:catAx>
        <c:axId val="10838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82080"/>
        <c:crosses val="autoZero"/>
        <c:auto val="1"/>
        <c:lblAlgn val="ctr"/>
        <c:lblOffset val="100"/>
        <c:tickLblSkip val="1"/>
        <c:tickMarkSkip val="1"/>
        <c:noMultiLvlLbl val="0"/>
      </c:catAx>
      <c:valAx>
        <c:axId val="1083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8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c:v>
                </c:pt>
                <c:pt idx="8">
                  <c:v>#N/A</c:v>
                </c:pt>
                <c:pt idx="9">
                  <c:v>0</c:v>
                </c:pt>
              </c:numCache>
            </c:numRef>
          </c:val>
        </c:ser>
        <c:ser>
          <c:idx val="3"/>
          <c:order val="3"/>
          <c:tx>
            <c:strRef>
              <c:f>データシート!$A$30</c:f>
              <c:strCache>
                <c:ptCount val="1"/>
                <c:pt idx="0">
                  <c:v>農林業集落排水事業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0.05</c:v>
                </c:pt>
                <c:pt idx="4">
                  <c:v>#N/A</c:v>
                </c:pt>
                <c:pt idx="5">
                  <c:v>0.06</c:v>
                </c:pt>
                <c:pt idx="6">
                  <c:v>#N/A</c:v>
                </c:pt>
                <c:pt idx="7">
                  <c:v>0.05</c:v>
                </c:pt>
                <c:pt idx="8">
                  <c:v>#N/A</c:v>
                </c:pt>
                <c:pt idx="9">
                  <c:v>0</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0.16</c:v>
                </c:pt>
                <c:pt idx="8">
                  <c:v>#N/A</c:v>
                </c:pt>
                <c:pt idx="9">
                  <c:v>0.03</c:v>
                </c:pt>
              </c:numCache>
            </c:numRef>
          </c:val>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0.05</c:v>
                </c:pt>
                <c:pt idx="4">
                  <c:v>#N/A</c:v>
                </c:pt>
                <c:pt idx="5">
                  <c:v>0.02</c:v>
                </c:pt>
                <c:pt idx="6">
                  <c:v>#N/A</c:v>
                </c:pt>
                <c:pt idx="7">
                  <c:v>7.0000000000000007E-2</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0.49</c:v>
                </c:pt>
                <c:pt idx="4">
                  <c:v>#N/A</c:v>
                </c:pt>
                <c:pt idx="5">
                  <c:v>0.05</c:v>
                </c:pt>
                <c:pt idx="6">
                  <c:v>#N/A</c:v>
                </c:pt>
                <c:pt idx="7">
                  <c:v>7.0000000000000007E-2</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1.24</c:v>
                </c:pt>
                <c:pt idx="2">
                  <c:v>#N/A</c:v>
                </c:pt>
                <c:pt idx="3">
                  <c:v>1.69</c:v>
                </c:pt>
                <c:pt idx="4">
                  <c:v>#N/A</c:v>
                </c:pt>
                <c:pt idx="5">
                  <c:v>1.62</c:v>
                </c:pt>
                <c:pt idx="6">
                  <c:v>#N/A</c:v>
                </c:pt>
                <c:pt idx="7">
                  <c:v>0.88</c:v>
                </c:pt>
                <c:pt idx="8">
                  <c:v>#N/A</c:v>
                </c:pt>
                <c:pt idx="9">
                  <c:v>0.9</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2.71</c:v>
                </c:pt>
                <c:pt idx="2">
                  <c:v>#N/A</c:v>
                </c:pt>
                <c:pt idx="3">
                  <c:v>2.73</c:v>
                </c:pt>
                <c:pt idx="4">
                  <c:v>#N/A</c:v>
                </c:pt>
                <c:pt idx="5">
                  <c:v>2.79</c:v>
                </c:pt>
                <c:pt idx="6">
                  <c:v>#N/A</c:v>
                </c:pt>
                <c:pt idx="7">
                  <c:v>2.62</c:v>
                </c:pt>
                <c:pt idx="8">
                  <c:v>#N/A</c:v>
                </c:pt>
                <c:pt idx="9">
                  <c:v>2.59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2.61</c:v>
                </c:pt>
                <c:pt idx="2">
                  <c:v>#N/A</c:v>
                </c:pt>
                <c:pt idx="3">
                  <c:v>3.17</c:v>
                </c:pt>
                <c:pt idx="4">
                  <c:v>#N/A</c:v>
                </c:pt>
                <c:pt idx="5">
                  <c:v>4.51</c:v>
                </c:pt>
                <c:pt idx="6">
                  <c:v>#N/A</c:v>
                </c:pt>
                <c:pt idx="7">
                  <c:v>4.59</c:v>
                </c:pt>
                <c:pt idx="8">
                  <c:v>#N/A</c:v>
                </c:pt>
                <c:pt idx="9">
                  <c:v>3.79</c:v>
                </c:pt>
              </c:numCache>
            </c:numRef>
          </c:val>
        </c:ser>
        <c:dLbls>
          <c:showLegendKey val="0"/>
          <c:showVal val="0"/>
          <c:showCatName val="0"/>
          <c:showSerName val="0"/>
          <c:showPercent val="0"/>
          <c:showBubbleSize val="0"/>
        </c:dLbls>
        <c:gapWidth val="150"/>
        <c:overlap val="100"/>
        <c:axId val="95500160"/>
        <c:axId val="95501696"/>
      </c:barChart>
      <c:catAx>
        <c:axId val="955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01696"/>
        <c:crosses val="autoZero"/>
        <c:auto val="1"/>
        <c:lblAlgn val="ctr"/>
        <c:lblOffset val="100"/>
        <c:tickLblSkip val="1"/>
        <c:tickMarkSkip val="1"/>
        <c:noMultiLvlLbl val="0"/>
      </c:catAx>
      <c:valAx>
        <c:axId val="9550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0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1757</c:v>
                </c:pt>
                <c:pt idx="5">
                  <c:v>1585</c:v>
                </c:pt>
                <c:pt idx="8">
                  <c:v>1545</c:v>
                </c:pt>
                <c:pt idx="11">
                  <c:v>1495</c:v>
                </c:pt>
                <c:pt idx="14">
                  <c:v>1476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c:v>
                </c:pt>
                <c:pt idx="3">
                  <c:v>8</c:v>
                </c:pt>
                <c:pt idx="6">
                  <c:v>8</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180</c:v>
                </c:pt>
                <c:pt idx="3">
                  <c:v>9</c:v>
                </c:pt>
                <c:pt idx="6">
                  <c:v>-9</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418</c:v>
                </c:pt>
                <c:pt idx="3">
                  <c:v>406</c:v>
                </c:pt>
                <c:pt idx="6">
                  <c:v>392</c:v>
                </c:pt>
                <c:pt idx="9">
                  <c:v>383</c:v>
                </c:pt>
                <c:pt idx="12">
                  <c:v>401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2086</c:v>
                </c:pt>
                <c:pt idx="3">
                  <c:v>1923</c:v>
                </c:pt>
                <c:pt idx="6">
                  <c:v>1843</c:v>
                </c:pt>
                <c:pt idx="9">
                  <c:v>1751</c:v>
                </c:pt>
                <c:pt idx="12">
                  <c:v>1674</c:v>
                </c:pt>
              </c:numCache>
            </c:numRef>
          </c:val>
        </c:ser>
        <c:dLbls>
          <c:showLegendKey val="0"/>
          <c:showVal val="0"/>
          <c:showCatName val="0"/>
          <c:showSerName val="0"/>
          <c:showPercent val="0"/>
          <c:showBubbleSize val="0"/>
        </c:dLbls>
        <c:gapWidth val="100"/>
        <c:overlap val="100"/>
        <c:axId val="113443968"/>
        <c:axId val="11344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935</c:v>
                </c:pt>
                <c:pt idx="2">
                  <c:v>#N/A</c:v>
                </c:pt>
                <c:pt idx="3">
                  <c:v>#N/A</c:v>
                </c:pt>
                <c:pt idx="4">
                  <c:v>761</c:v>
                </c:pt>
                <c:pt idx="5">
                  <c:v>#N/A</c:v>
                </c:pt>
                <c:pt idx="6">
                  <c:v>#N/A</c:v>
                </c:pt>
                <c:pt idx="7">
                  <c:v>689</c:v>
                </c:pt>
                <c:pt idx="8">
                  <c:v>#N/A</c:v>
                </c:pt>
                <c:pt idx="9">
                  <c:v>#N/A</c:v>
                </c:pt>
                <c:pt idx="10">
                  <c:v>631</c:v>
                </c:pt>
                <c:pt idx="11">
                  <c:v>#N/A</c:v>
                </c:pt>
                <c:pt idx="12">
                  <c:v>#N/A</c:v>
                </c:pt>
                <c:pt idx="13">
                  <c:v>591</c:v>
                </c:pt>
                <c:pt idx="14">
                  <c:v>#N/A</c:v>
                </c:pt>
              </c:numCache>
            </c:numRef>
          </c:val>
          <c:smooth val="0"/>
        </c:ser>
        <c:dLbls>
          <c:showLegendKey val="0"/>
          <c:showVal val="0"/>
          <c:showCatName val="0"/>
          <c:showSerName val="0"/>
          <c:showPercent val="0"/>
          <c:showBubbleSize val="0"/>
        </c:dLbls>
        <c:marker val="1"/>
        <c:smooth val="0"/>
        <c:axId val="113443968"/>
        <c:axId val="113445888"/>
      </c:lineChart>
      <c:catAx>
        <c:axId val="1134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45888"/>
        <c:crosses val="autoZero"/>
        <c:auto val="1"/>
        <c:lblAlgn val="ctr"/>
        <c:lblOffset val="100"/>
        <c:tickLblSkip val="1"/>
        <c:tickMarkSkip val="1"/>
        <c:noMultiLvlLbl val="0"/>
      </c:catAx>
      <c:valAx>
        <c:axId val="11344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15097</c:v>
                </c:pt>
                <c:pt idx="5">
                  <c:v>15293</c:v>
                </c:pt>
                <c:pt idx="8">
                  <c:v>15906</c:v>
                </c:pt>
                <c:pt idx="11">
                  <c:v>15591</c:v>
                </c:pt>
                <c:pt idx="14">
                  <c:v>15531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130</c:v>
                </c:pt>
                <c:pt idx="5">
                  <c:v>129</c:v>
                </c:pt>
                <c:pt idx="8">
                  <c:v>119</c:v>
                </c:pt>
                <c:pt idx="11">
                  <c:v>116</c:v>
                </c:pt>
                <c:pt idx="14">
                  <c:v>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1831</c:v>
                </c:pt>
                <c:pt idx="5">
                  <c:v>2339</c:v>
                </c:pt>
                <c:pt idx="8">
                  <c:v>3273</c:v>
                </c:pt>
                <c:pt idx="11">
                  <c:v>3858</c:v>
                </c:pt>
                <c:pt idx="14">
                  <c:v>4761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2653</c:v>
                </c:pt>
                <c:pt idx="3">
                  <c:v>2672</c:v>
                </c:pt>
                <c:pt idx="6">
                  <c:v>2646</c:v>
                </c:pt>
                <c:pt idx="9">
                  <c:v>2609</c:v>
                </c:pt>
                <c:pt idx="12">
                  <c:v>2537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c:v>
                </c:pt>
                <c:pt idx="3">
                  <c:v>2</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4917</c:v>
                </c:pt>
                <c:pt idx="3">
                  <c:v>4704</c:v>
                </c:pt>
                <c:pt idx="6">
                  <c:v>4615</c:v>
                </c:pt>
                <c:pt idx="9">
                  <c:v>4508</c:v>
                </c:pt>
                <c:pt idx="12">
                  <c:v>4520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c:v>
                </c:pt>
                <c:pt idx="3">
                  <c:v>26</c:v>
                </c:pt>
                <c:pt idx="6">
                  <c:v>18</c:v>
                </c:pt>
                <c:pt idx="9">
                  <c:v>16</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16004</c:v>
                </c:pt>
                <c:pt idx="3">
                  <c:v>15647</c:v>
                </c:pt>
                <c:pt idx="6">
                  <c:v>15555</c:v>
                </c:pt>
                <c:pt idx="9">
                  <c:v>15227</c:v>
                </c:pt>
                <c:pt idx="12">
                  <c:v>14922</c:v>
                </c:pt>
              </c:numCache>
            </c:numRef>
          </c:val>
        </c:ser>
        <c:dLbls>
          <c:showLegendKey val="0"/>
          <c:showVal val="0"/>
          <c:showCatName val="0"/>
          <c:showSerName val="0"/>
          <c:showPercent val="0"/>
          <c:showBubbleSize val="0"/>
        </c:dLbls>
        <c:gapWidth val="100"/>
        <c:overlap val="100"/>
        <c:axId val="108470272"/>
        <c:axId val="10847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6571</c:v>
                </c:pt>
                <c:pt idx="2">
                  <c:v>#N/A</c:v>
                </c:pt>
                <c:pt idx="3">
                  <c:v>#N/A</c:v>
                </c:pt>
                <c:pt idx="4">
                  <c:v>5290</c:v>
                </c:pt>
                <c:pt idx="5">
                  <c:v>#N/A</c:v>
                </c:pt>
                <c:pt idx="6">
                  <c:v>#N/A</c:v>
                </c:pt>
                <c:pt idx="7">
                  <c:v>3537</c:v>
                </c:pt>
                <c:pt idx="8">
                  <c:v>#N/A</c:v>
                </c:pt>
                <c:pt idx="9">
                  <c:v>#N/A</c:v>
                </c:pt>
                <c:pt idx="10">
                  <c:v>2795</c:v>
                </c:pt>
                <c:pt idx="11">
                  <c:v>#N/A</c:v>
                </c:pt>
                <c:pt idx="12">
                  <c:v>#N/A</c:v>
                </c:pt>
                <c:pt idx="13">
                  <c:v>1610</c:v>
                </c:pt>
                <c:pt idx="14">
                  <c:v>#N/A</c:v>
                </c:pt>
              </c:numCache>
            </c:numRef>
          </c:val>
          <c:smooth val="0"/>
        </c:ser>
        <c:dLbls>
          <c:showLegendKey val="0"/>
          <c:showVal val="0"/>
          <c:showCatName val="0"/>
          <c:showSerName val="0"/>
          <c:showPercent val="0"/>
          <c:showBubbleSize val="0"/>
        </c:dLbls>
        <c:marker val="1"/>
        <c:smooth val="0"/>
        <c:axId val="108470272"/>
        <c:axId val="108471808"/>
      </c:lineChart>
      <c:catAx>
        <c:axId val="1084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71808"/>
        <c:crosses val="autoZero"/>
        <c:auto val="1"/>
        <c:lblAlgn val="ctr"/>
        <c:lblOffset val="100"/>
        <c:tickLblSkip val="1"/>
        <c:tickMarkSkip val="1"/>
        <c:noMultiLvlLbl val="0"/>
      </c:catAx>
      <c:valAx>
        <c:axId val="10847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7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17,591
17,526
886.52
13,888,952
13,407,467
345,812
9,118,814
14,922,033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大きく上回る高齢化率に加え人口減少が続いており、基幹産業である農業は、米価の下落等により経営が厳しい状況となっている。さらに福島第一原子力発電所事故に起因する風評被害等の地域経済への影響から個人町民税収入の増加が見込めない状況となっていること等が主な要因となり、類似団体を大きく下回っている。引き続き地場産業の強化や起業支援による雇用の創出と住民所得の向上につながる施策を展開し、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9" name="直線コネクタ 68"/>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38705</xdr:rowOff>
    </xdr:to>
    <xdr:cxnSp macro="">
      <xdr:nvCxnSpPr>
        <xdr:cNvPr id="75" name="直線コネクタ 74"/>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27215</xdr:rowOff>
    </xdr:to>
    <xdr:cxnSp macro="">
      <xdr:nvCxnSpPr>
        <xdr:cNvPr id="78" name="直線コネクタ 77"/>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普通交付税の減少が主な要因となり、経常一般財源等が前年度を</a:t>
          </a:r>
          <a:r>
            <a:rPr kumimoji="1" lang="en-US" altLang="ja-JP" sz="1300">
              <a:latin typeface="ＭＳ Ｐゴシック"/>
            </a:rPr>
            <a:t>1.6</a:t>
          </a:r>
          <a:r>
            <a:rPr kumimoji="1" lang="ja-JP" altLang="en-US" sz="1300">
              <a:latin typeface="ＭＳ Ｐゴシック"/>
            </a:rPr>
            <a:t>％下回ったため、前年度を</a:t>
          </a:r>
          <a:r>
            <a:rPr kumimoji="1" lang="en-US" altLang="ja-JP" sz="1300">
              <a:latin typeface="ＭＳ Ｐゴシック"/>
            </a:rPr>
            <a:t>0.9</a:t>
          </a:r>
          <a:r>
            <a:rPr kumimoji="1" lang="ja-JP" altLang="en-US" sz="1300">
              <a:latin typeface="ＭＳ Ｐゴシック"/>
            </a:rPr>
            <a:t>％上回ることとなった。今後、公共施設の老朽化に伴う維持修繕費の増加等が予想され、普通交付税の合併算定替の終了も間近となっていることから、今後も事務事業の効率化と見直しを行い経常経費の削減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123734</xdr:rowOff>
    </xdr:from>
    <xdr:to>
      <xdr:col>7</xdr:col>
      <xdr:colOff>152400</xdr:colOff>
      <xdr:row>62</xdr:row>
      <xdr:rowOff>154759</xdr:rowOff>
    </xdr:to>
    <xdr:cxnSp macro="">
      <xdr:nvCxnSpPr>
        <xdr:cNvPr id="134" name="直線コネクタ 133"/>
        <xdr:cNvCxnSpPr/>
      </xdr:nvCxnSpPr>
      <xdr:spPr>
        <a:xfrm>
          <a:off x="4114800" y="107536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123734</xdr:rowOff>
    </xdr:from>
    <xdr:to>
      <xdr:col>6</xdr:col>
      <xdr:colOff>0</xdr:colOff>
      <xdr:row>63</xdr:row>
      <xdr:rowOff>38463</xdr:rowOff>
    </xdr:to>
    <xdr:cxnSp macro="">
      <xdr:nvCxnSpPr>
        <xdr:cNvPr id="137" name="直線コネクタ 136"/>
        <xdr:cNvCxnSpPr/>
      </xdr:nvCxnSpPr>
      <xdr:spPr>
        <a:xfrm flipV="1">
          <a:off x="3225800" y="1075363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168547</xdr:rowOff>
    </xdr:from>
    <xdr:to>
      <xdr:col>4</xdr:col>
      <xdr:colOff>482600</xdr:colOff>
      <xdr:row>63</xdr:row>
      <xdr:rowOff>38463</xdr:rowOff>
    </xdr:to>
    <xdr:cxnSp macro="">
      <xdr:nvCxnSpPr>
        <xdr:cNvPr id="140" name="直線コネクタ 139"/>
        <xdr:cNvCxnSpPr/>
      </xdr:nvCxnSpPr>
      <xdr:spPr>
        <a:xfrm>
          <a:off x="2336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168547</xdr:rowOff>
    </xdr:from>
    <xdr:to>
      <xdr:col>3</xdr:col>
      <xdr:colOff>279400</xdr:colOff>
      <xdr:row>63</xdr:row>
      <xdr:rowOff>69487</xdr:rowOff>
    </xdr:to>
    <xdr:cxnSp macro="">
      <xdr:nvCxnSpPr>
        <xdr:cNvPr id="143" name="直線コネクタ 142"/>
        <xdr:cNvCxnSpPr/>
      </xdr:nvCxnSpPr>
      <xdr:spPr>
        <a:xfrm flipV="1">
          <a:off x="1447800" y="107984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7" name="テキスト ボックス 146"/>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103959</xdr:rowOff>
    </xdr:from>
    <xdr:to>
      <xdr:col>7</xdr:col>
      <xdr:colOff>203200</xdr:colOff>
      <xdr:row>63</xdr:row>
      <xdr:rowOff>34109</xdr:rowOff>
    </xdr:to>
    <xdr:sp macro="" textlink="">
      <xdr:nvSpPr>
        <xdr:cNvPr id="153" name="円/楕円 152"/>
        <xdr:cNvSpPr/>
      </xdr:nvSpPr>
      <xdr:spPr>
        <a:xfrm>
          <a:off x="4902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120486</xdr:rowOff>
    </xdr:from>
    <xdr:ext cx="762000" cy="259045"/>
    <xdr:sp macro="" textlink="">
      <xdr:nvSpPr>
        <xdr:cNvPr id="154" name="財政構造の弾力性該当値テキスト"/>
        <xdr:cNvSpPr txBox="1"/>
      </xdr:nvSpPr>
      <xdr:spPr>
        <a:xfrm>
          <a:off x="50419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72934</xdr:rowOff>
    </xdr:from>
    <xdr:to>
      <xdr:col>6</xdr:col>
      <xdr:colOff>50800</xdr:colOff>
      <xdr:row>63</xdr:row>
      <xdr:rowOff>3084</xdr:rowOff>
    </xdr:to>
    <xdr:sp macro="" textlink="">
      <xdr:nvSpPr>
        <xdr:cNvPr id="155" name="円/楕円 154"/>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13261</xdr:rowOff>
    </xdr:from>
    <xdr:ext cx="736600" cy="259045"/>
    <xdr:sp macro="" textlink="">
      <xdr:nvSpPr>
        <xdr:cNvPr id="156" name="テキスト ボックス 155"/>
        <xdr:cNvSpPr txBox="1"/>
      </xdr:nvSpPr>
      <xdr:spPr>
        <a:xfrm>
          <a:off x="3733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159113</xdr:rowOff>
    </xdr:from>
    <xdr:to>
      <xdr:col>4</xdr:col>
      <xdr:colOff>533400</xdr:colOff>
      <xdr:row>63</xdr:row>
      <xdr:rowOff>89263</xdr:rowOff>
    </xdr:to>
    <xdr:sp macro="" textlink="">
      <xdr:nvSpPr>
        <xdr:cNvPr id="157" name="円/楕円 156"/>
        <xdr:cNvSpPr/>
      </xdr:nvSpPr>
      <xdr:spPr>
        <a:xfrm>
          <a:off x="3175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99440</xdr:rowOff>
    </xdr:from>
    <xdr:ext cx="762000" cy="259045"/>
    <xdr:sp macro="" textlink="">
      <xdr:nvSpPr>
        <xdr:cNvPr id="158" name="テキスト ボックス 157"/>
        <xdr:cNvSpPr txBox="1"/>
      </xdr:nvSpPr>
      <xdr:spPr>
        <a:xfrm>
          <a:off x="2844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117747</xdr:rowOff>
    </xdr:from>
    <xdr:to>
      <xdr:col>3</xdr:col>
      <xdr:colOff>330200</xdr:colOff>
      <xdr:row>63</xdr:row>
      <xdr:rowOff>47897</xdr:rowOff>
    </xdr:to>
    <xdr:sp macro="" textlink="">
      <xdr:nvSpPr>
        <xdr:cNvPr id="159" name="円/楕円 158"/>
        <xdr:cNvSpPr/>
      </xdr:nvSpPr>
      <xdr:spPr>
        <a:xfrm>
          <a:off x="2286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60" name="テキスト ボックス 159"/>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18687</xdr:rowOff>
    </xdr:from>
    <xdr:to>
      <xdr:col>2</xdr:col>
      <xdr:colOff>127000</xdr:colOff>
      <xdr:row>63</xdr:row>
      <xdr:rowOff>120287</xdr:rowOff>
    </xdr:to>
    <xdr:sp macro="" textlink="">
      <xdr:nvSpPr>
        <xdr:cNvPr id="161" name="円/楕円 160"/>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105064</xdr:rowOff>
    </xdr:from>
    <xdr:ext cx="762000" cy="259045"/>
    <xdr:sp macro="" textlink="">
      <xdr:nvSpPr>
        <xdr:cNvPr id="162" name="テキスト ボックス 161"/>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[242,670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大きく上回っているが、これは本町が広大な面積を有する地理的な条件と豪雪等の自然条件から、総合支所を始めとした町有施設が町内に分散し配置されていることが主な要因となっている。平成</a:t>
          </a:r>
          <a:r>
            <a:rPr kumimoji="1" lang="en-US" altLang="ja-JP" sz="1300">
              <a:latin typeface="ＭＳ Ｐゴシック"/>
            </a:rPr>
            <a:t>25</a:t>
          </a:r>
          <a:r>
            <a:rPr kumimoji="1" lang="ja-JP" altLang="en-US" sz="1300">
              <a:latin typeface="ＭＳ Ｐゴシック"/>
            </a:rPr>
            <a:t>年度においては除雪経費等の増により維持修繕費が増加したこと等が主な要因となり前年度を上回ることとなったが、今後も人件費の抑制や事務事業の効率化、アウトソーシングを進めコストの低減化を図っ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51620</xdr:rowOff>
    </xdr:from>
    <xdr:to>
      <xdr:col>7</xdr:col>
      <xdr:colOff>152400</xdr:colOff>
      <xdr:row>86</xdr:row>
      <xdr:rowOff>117708</xdr:rowOff>
    </xdr:to>
    <xdr:cxnSp macro="">
      <xdr:nvCxnSpPr>
        <xdr:cNvPr id="193" name="直線コネクタ 192"/>
        <xdr:cNvCxnSpPr/>
      </xdr:nvCxnSpPr>
      <xdr:spPr>
        <a:xfrm>
          <a:off x="4114800" y="14796320"/>
          <a:ext cx="8382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5218</xdr:rowOff>
    </xdr:from>
    <xdr:to>
      <xdr:col>6</xdr:col>
      <xdr:colOff>0</xdr:colOff>
      <xdr:row>86</xdr:row>
      <xdr:rowOff>51620</xdr:rowOff>
    </xdr:to>
    <xdr:cxnSp macro="">
      <xdr:nvCxnSpPr>
        <xdr:cNvPr id="196" name="直線コネクタ 195"/>
        <xdr:cNvCxnSpPr/>
      </xdr:nvCxnSpPr>
      <xdr:spPr>
        <a:xfrm>
          <a:off x="3225800" y="14749918"/>
          <a:ext cx="889000" cy="4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127673</xdr:rowOff>
    </xdr:from>
    <xdr:to>
      <xdr:col>4</xdr:col>
      <xdr:colOff>482600</xdr:colOff>
      <xdr:row>86</xdr:row>
      <xdr:rowOff>5218</xdr:rowOff>
    </xdr:to>
    <xdr:cxnSp macro="">
      <xdr:nvCxnSpPr>
        <xdr:cNvPr id="199" name="直線コネクタ 198"/>
        <xdr:cNvCxnSpPr/>
      </xdr:nvCxnSpPr>
      <xdr:spPr>
        <a:xfrm>
          <a:off x="2336800" y="14700923"/>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127673</xdr:rowOff>
    </xdr:from>
    <xdr:to>
      <xdr:col>3</xdr:col>
      <xdr:colOff>279400</xdr:colOff>
      <xdr:row>85</xdr:row>
      <xdr:rowOff>135117</xdr:rowOff>
    </xdr:to>
    <xdr:cxnSp macro="">
      <xdr:nvCxnSpPr>
        <xdr:cNvPr id="202" name="直線コネクタ 201"/>
        <xdr:cNvCxnSpPr/>
      </xdr:nvCxnSpPr>
      <xdr:spPr>
        <a:xfrm flipV="1">
          <a:off x="1447800" y="14700923"/>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3996</xdr:rowOff>
    </xdr:from>
    <xdr:ext cx="762000" cy="259045"/>
    <xdr:sp macro="" textlink="">
      <xdr:nvSpPr>
        <xdr:cNvPr id="204" name="テキスト ボックス 203"/>
        <xdr:cNvSpPr txBox="1"/>
      </xdr:nvSpPr>
      <xdr:spPr>
        <a:xfrm>
          <a:off x="1955800" y="138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66908</xdr:rowOff>
    </xdr:from>
    <xdr:to>
      <xdr:col>7</xdr:col>
      <xdr:colOff>203200</xdr:colOff>
      <xdr:row>86</xdr:row>
      <xdr:rowOff>168508</xdr:rowOff>
    </xdr:to>
    <xdr:sp macro="" textlink="">
      <xdr:nvSpPr>
        <xdr:cNvPr id="212" name="円/楕円 211"/>
        <xdr:cNvSpPr/>
      </xdr:nvSpPr>
      <xdr:spPr>
        <a:xfrm>
          <a:off x="4902200" y="148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38985</xdr:rowOff>
    </xdr:from>
    <xdr:ext cx="762000" cy="259045"/>
    <xdr:sp macro="" textlink="">
      <xdr:nvSpPr>
        <xdr:cNvPr id="213" name="人件費・物件費等の状況該当値テキスト"/>
        <xdr:cNvSpPr txBox="1"/>
      </xdr:nvSpPr>
      <xdr:spPr>
        <a:xfrm>
          <a:off x="5041900" y="147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242,670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820</xdr:rowOff>
    </xdr:from>
    <xdr:to>
      <xdr:col>6</xdr:col>
      <xdr:colOff>50800</xdr:colOff>
      <xdr:row>86</xdr:row>
      <xdr:rowOff>102420</xdr:rowOff>
    </xdr:to>
    <xdr:sp macro="" textlink="">
      <xdr:nvSpPr>
        <xdr:cNvPr id="214" name="円/楕円 213"/>
        <xdr:cNvSpPr/>
      </xdr:nvSpPr>
      <xdr:spPr>
        <a:xfrm>
          <a:off x="4064000" y="147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87197</xdr:rowOff>
    </xdr:from>
    <xdr:ext cx="736600" cy="259045"/>
    <xdr:sp macro="" textlink="">
      <xdr:nvSpPr>
        <xdr:cNvPr id="215" name="テキスト ボックス 214"/>
        <xdr:cNvSpPr txBox="1"/>
      </xdr:nvSpPr>
      <xdr:spPr>
        <a:xfrm>
          <a:off x="3733800" y="1483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125868</xdr:rowOff>
    </xdr:from>
    <xdr:to>
      <xdr:col>4</xdr:col>
      <xdr:colOff>533400</xdr:colOff>
      <xdr:row>86</xdr:row>
      <xdr:rowOff>56018</xdr:rowOff>
    </xdr:to>
    <xdr:sp macro="" textlink="">
      <xdr:nvSpPr>
        <xdr:cNvPr id="216" name="円/楕円 215"/>
        <xdr:cNvSpPr/>
      </xdr:nvSpPr>
      <xdr:spPr>
        <a:xfrm>
          <a:off x="3175000" y="146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40795</xdr:rowOff>
    </xdr:from>
    <xdr:ext cx="762000" cy="259045"/>
    <xdr:sp macro="" textlink="">
      <xdr:nvSpPr>
        <xdr:cNvPr id="217" name="テキスト ボックス 216"/>
        <xdr:cNvSpPr txBox="1"/>
      </xdr:nvSpPr>
      <xdr:spPr>
        <a:xfrm>
          <a:off x="2844800" y="1478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224,023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76873</xdr:rowOff>
    </xdr:from>
    <xdr:to>
      <xdr:col>3</xdr:col>
      <xdr:colOff>330200</xdr:colOff>
      <xdr:row>86</xdr:row>
      <xdr:rowOff>7023</xdr:rowOff>
    </xdr:to>
    <xdr:sp macro="" textlink="">
      <xdr:nvSpPr>
        <xdr:cNvPr id="218" name="円/楕円 217"/>
        <xdr:cNvSpPr/>
      </xdr:nvSpPr>
      <xdr:spPr>
        <a:xfrm>
          <a:off x="2286000" y="146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163250</xdr:rowOff>
    </xdr:from>
    <xdr:ext cx="762000" cy="259045"/>
    <xdr:sp macro="" textlink="">
      <xdr:nvSpPr>
        <xdr:cNvPr id="219" name="テキスト ボックス 218"/>
        <xdr:cNvSpPr txBox="1"/>
      </xdr:nvSpPr>
      <xdr:spPr>
        <a:xfrm>
          <a:off x="1955800" y="1473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215,901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84317</xdr:rowOff>
    </xdr:from>
    <xdr:to>
      <xdr:col>2</xdr:col>
      <xdr:colOff>127000</xdr:colOff>
      <xdr:row>86</xdr:row>
      <xdr:rowOff>14467</xdr:rowOff>
    </xdr:to>
    <xdr:sp macro="" textlink="">
      <xdr:nvSpPr>
        <xdr:cNvPr id="220" name="円/楕円 219"/>
        <xdr:cNvSpPr/>
      </xdr:nvSpPr>
      <xdr:spPr>
        <a:xfrm>
          <a:off x="13970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170694</xdr:rowOff>
    </xdr:from>
    <xdr:ext cx="762000" cy="259045"/>
    <xdr:sp macro="" textlink="">
      <xdr:nvSpPr>
        <xdr:cNvPr id="221" name="テキスト ボックス 220"/>
        <xdr:cNvSpPr txBox="1"/>
      </xdr:nvSpPr>
      <xdr:spPr>
        <a:xfrm>
          <a:off x="1066800" y="1474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ラスパイレス指数は、類似団体の中でほぼ平均的な値となっている。今後も、町の財政状況等を勘案し給与構造の見直しを検討していく。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89</xdr:row>
      <xdr:rowOff>21589</xdr:rowOff>
    </xdr:to>
    <xdr:cxnSp macro="">
      <xdr:nvCxnSpPr>
        <xdr:cNvPr id="255" name="直線コネクタ 254"/>
        <xdr:cNvCxnSpPr/>
      </xdr:nvCxnSpPr>
      <xdr:spPr>
        <a:xfrm flipV="1">
          <a:off x="16179800" y="14645216"/>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21589</xdr:rowOff>
    </xdr:from>
    <xdr:to>
      <xdr:col>23</xdr:col>
      <xdr:colOff>406400</xdr:colOff>
      <xdr:row>89</xdr:row>
      <xdr:rowOff>21589</xdr:rowOff>
    </xdr:to>
    <xdr:cxnSp macro="">
      <xdr:nvCxnSpPr>
        <xdr:cNvPr id="258" name="直線コネクタ 257"/>
        <xdr:cNvCxnSpPr/>
      </xdr:nvCxnSpPr>
      <xdr:spPr>
        <a:xfrm>
          <a:off x="15290800" y="15280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21589</xdr:rowOff>
    </xdr:to>
    <xdr:cxnSp macro="">
      <xdr:nvCxnSpPr>
        <xdr:cNvPr id="261" name="直線コネクタ 260"/>
        <xdr:cNvCxnSpPr/>
      </xdr:nvCxnSpPr>
      <xdr:spPr>
        <a:xfrm>
          <a:off x="14401800" y="14677389"/>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136313</xdr:rowOff>
    </xdr:to>
    <xdr:cxnSp macro="">
      <xdr:nvCxnSpPr>
        <xdr:cNvPr id="264" name="直線コネクタ 263"/>
        <xdr:cNvCxnSpPr/>
      </xdr:nvCxnSpPr>
      <xdr:spPr>
        <a:xfrm flipV="1">
          <a:off x="13512800" y="146773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66" name="テキスト ボックス 26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5"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142239</xdr:rowOff>
    </xdr:from>
    <xdr:to>
      <xdr:col>23</xdr:col>
      <xdr:colOff>457200</xdr:colOff>
      <xdr:row>89</xdr:row>
      <xdr:rowOff>72389</xdr:rowOff>
    </xdr:to>
    <xdr:sp macro="" textlink="">
      <xdr:nvSpPr>
        <xdr:cNvPr id="276" name="円/楕円 275"/>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77" name="テキスト ボックス 27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8" name="円/楕円 277"/>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9" name="テキスト ボックス 27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0" name="円/楕円 279"/>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1" name="テキスト ボックス 28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2" name="円/楕円 281"/>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3" name="テキスト ボックス 282"/>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本町は広大な面積を有する地理的な条件と豪雪等の自然条件から、総合支所を始めとした町有施設が町内に分散され多く配置されており、このために類似団体と比較すると約</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倍の職員数となっている。定員管理の中で退職者の補充を適正化し職員数の削減に取り組んでいく。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117404</xdr:rowOff>
    </xdr:from>
    <xdr:to>
      <xdr:col>24</xdr:col>
      <xdr:colOff>558800</xdr:colOff>
      <xdr:row>66</xdr:row>
      <xdr:rowOff>148237</xdr:rowOff>
    </xdr:to>
    <xdr:cxnSp macro="">
      <xdr:nvCxnSpPr>
        <xdr:cNvPr id="318" name="直線コネクタ 317"/>
        <xdr:cNvCxnSpPr/>
      </xdr:nvCxnSpPr>
      <xdr:spPr>
        <a:xfrm flipV="1">
          <a:off x="16179800" y="11433104"/>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145556</xdr:rowOff>
    </xdr:from>
    <xdr:to>
      <xdr:col>23</xdr:col>
      <xdr:colOff>406400</xdr:colOff>
      <xdr:row>66</xdr:row>
      <xdr:rowOff>148237</xdr:rowOff>
    </xdr:to>
    <xdr:cxnSp macro="">
      <xdr:nvCxnSpPr>
        <xdr:cNvPr id="321" name="直線コネクタ 320"/>
        <xdr:cNvCxnSpPr/>
      </xdr:nvCxnSpPr>
      <xdr:spPr>
        <a:xfrm>
          <a:off x="15290800" y="1146125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145556</xdr:rowOff>
    </xdr:from>
    <xdr:to>
      <xdr:col>22</xdr:col>
      <xdr:colOff>203200</xdr:colOff>
      <xdr:row>66</xdr:row>
      <xdr:rowOff>161643</xdr:rowOff>
    </xdr:to>
    <xdr:cxnSp macro="">
      <xdr:nvCxnSpPr>
        <xdr:cNvPr id="324" name="直線コネクタ 323"/>
        <xdr:cNvCxnSpPr/>
      </xdr:nvCxnSpPr>
      <xdr:spPr>
        <a:xfrm flipV="1">
          <a:off x="14401800" y="114612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161643</xdr:rowOff>
    </xdr:from>
    <xdr:to>
      <xdr:col>21</xdr:col>
      <xdr:colOff>0</xdr:colOff>
      <xdr:row>67</xdr:row>
      <xdr:rowOff>35771</xdr:rowOff>
    </xdr:to>
    <xdr:cxnSp macro="">
      <xdr:nvCxnSpPr>
        <xdr:cNvPr id="327" name="直線コネクタ 326"/>
        <xdr:cNvCxnSpPr/>
      </xdr:nvCxnSpPr>
      <xdr:spPr>
        <a:xfrm flipV="1">
          <a:off x="13512800" y="11477343"/>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29" name="テキスト ボックス 328"/>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66604</xdr:rowOff>
    </xdr:from>
    <xdr:to>
      <xdr:col>24</xdr:col>
      <xdr:colOff>609600</xdr:colOff>
      <xdr:row>66</xdr:row>
      <xdr:rowOff>168204</xdr:rowOff>
    </xdr:to>
    <xdr:sp macro="" textlink="">
      <xdr:nvSpPr>
        <xdr:cNvPr id="337" name="円/楕円 336"/>
        <xdr:cNvSpPr/>
      </xdr:nvSpPr>
      <xdr:spPr>
        <a:xfrm>
          <a:off x="16967200" y="113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38681</xdr:rowOff>
    </xdr:from>
    <xdr:ext cx="762000" cy="259045"/>
    <xdr:sp macro="" textlink="">
      <xdr:nvSpPr>
        <xdr:cNvPr id="338" name="定員管理の状況該当値テキスト"/>
        <xdr:cNvSpPr txBox="1"/>
      </xdr:nvSpPr>
      <xdr:spPr>
        <a:xfrm>
          <a:off x="17106900" y="113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97437</xdr:rowOff>
    </xdr:from>
    <xdr:to>
      <xdr:col>23</xdr:col>
      <xdr:colOff>457200</xdr:colOff>
      <xdr:row>67</xdr:row>
      <xdr:rowOff>27587</xdr:rowOff>
    </xdr:to>
    <xdr:sp macro="" textlink="">
      <xdr:nvSpPr>
        <xdr:cNvPr id="339" name="円/楕円 338"/>
        <xdr:cNvSpPr/>
      </xdr:nvSpPr>
      <xdr:spPr>
        <a:xfrm>
          <a:off x="16129000" y="11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12364</xdr:rowOff>
    </xdr:from>
    <xdr:ext cx="736600" cy="259045"/>
    <xdr:sp macro="" textlink="">
      <xdr:nvSpPr>
        <xdr:cNvPr id="340" name="テキスト ボックス 339"/>
        <xdr:cNvSpPr txBox="1"/>
      </xdr:nvSpPr>
      <xdr:spPr>
        <a:xfrm>
          <a:off x="15798800" y="1149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94756</xdr:rowOff>
    </xdr:from>
    <xdr:to>
      <xdr:col>22</xdr:col>
      <xdr:colOff>254000</xdr:colOff>
      <xdr:row>67</xdr:row>
      <xdr:rowOff>24906</xdr:rowOff>
    </xdr:to>
    <xdr:sp macro="" textlink="">
      <xdr:nvSpPr>
        <xdr:cNvPr id="341" name="円/楕円 340"/>
        <xdr:cNvSpPr/>
      </xdr:nvSpPr>
      <xdr:spPr>
        <a:xfrm>
          <a:off x="15240000" y="11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9683</xdr:rowOff>
    </xdr:from>
    <xdr:ext cx="762000" cy="259045"/>
    <xdr:sp macro="" textlink="">
      <xdr:nvSpPr>
        <xdr:cNvPr id="342" name="テキスト ボックス 341"/>
        <xdr:cNvSpPr txBox="1"/>
      </xdr:nvSpPr>
      <xdr:spPr>
        <a:xfrm>
          <a:off x="14909800" y="1149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110843</xdr:rowOff>
    </xdr:from>
    <xdr:to>
      <xdr:col>21</xdr:col>
      <xdr:colOff>50800</xdr:colOff>
      <xdr:row>67</xdr:row>
      <xdr:rowOff>40993</xdr:rowOff>
    </xdr:to>
    <xdr:sp macro="" textlink="">
      <xdr:nvSpPr>
        <xdr:cNvPr id="343" name="円/楕円 342"/>
        <xdr:cNvSpPr/>
      </xdr:nvSpPr>
      <xdr:spPr>
        <a:xfrm>
          <a:off x="14351000" y="114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25770</xdr:rowOff>
    </xdr:from>
    <xdr:ext cx="762000" cy="259045"/>
    <xdr:sp macro="" textlink="">
      <xdr:nvSpPr>
        <xdr:cNvPr id="344" name="テキスト ボックス 343"/>
        <xdr:cNvSpPr txBox="1"/>
      </xdr:nvSpPr>
      <xdr:spPr>
        <a:xfrm>
          <a:off x="14020800" y="115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156421</xdr:rowOff>
    </xdr:from>
    <xdr:to>
      <xdr:col>19</xdr:col>
      <xdr:colOff>533400</xdr:colOff>
      <xdr:row>67</xdr:row>
      <xdr:rowOff>86571</xdr:rowOff>
    </xdr:to>
    <xdr:sp macro="" textlink="">
      <xdr:nvSpPr>
        <xdr:cNvPr id="345" name="円/楕円 344"/>
        <xdr:cNvSpPr/>
      </xdr:nvSpPr>
      <xdr:spPr>
        <a:xfrm>
          <a:off x="13462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71348</xdr:rowOff>
    </xdr:from>
    <xdr:ext cx="762000" cy="259045"/>
    <xdr:sp macro="" textlink="">
      <xdr:nvSpPr>
        <xdr:cNvPr id="346" name="テキスト ボックス 345"/>
        <xdr:cNvSpPr txBox="1"/>
      </xdr:nvSpPr>
      <xdr:spPr>
        <a:xfrm>
          <a:off x="13131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公債費適正化計画に基づく新規地方債発行額の抑制と償還期間満了による元利償還金の減少により、単年度の実質公債費比率が</a:t>
          </a:r>
          <a:r>
            <a:rPr kumimoji="1" lang="en-US" altLang="ja-JP" sz="1300">
              <a:solidFill>
                <a:sysClr val="windowText" lastClr="000000"/>
              </a:solidFill>
              <a:latin typeface="ＭＳ Ｐゴシック"/>
            </a:rPr>
            <a:t>7.7</a:t>
          </a:r>
          <a:r>
            <a:rPr kumimoji="1" lang="ja-JP" altLang="en-US" sz="1300">
              <a:solidFill>
                <a:sysClr val="windowText" lastClr="000000"/>
              </a:solidFill>
              <a:latin typeface="ＭＳ Ｐゴシック"/>
            </a:rPr>
            <a:t>％（対前年度△</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％）、３カ年平均では</a:t>
          </a:r>
          <a:r>
            <a:rPr kumimoji="1" lang="en-US" altLang="ja-JP" sz="1300">
              <a:solidFill>
                <a:sysClr val="windowText" lastClr="000000"/>
              </a:solidFill>
              <a:latin typeface="ＭＳ Ｐゴシック"/>
            </a:rPr>
            <a:t>8.3</a:t>
          </a:r>
          <a:r>
            <a:rPr kumimoji="1" lang="ja-JP" altLang="en-US" sz="1300">
              <a:solidFill>
                <a:sysClr val="windowText" lastClr="000000"/>
              </a:solidFill>
              <a:latin typeface="ＭＳ Ｐゴシック"/>
            </a:rPr>
            <a:t>％（対前年度比△</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％）と前年に引き続き改善した。今後も適正な管理を行い更なる健全化を図っていく。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66675</xdr:rowOff>
    </xdr:to>
    <xdr:cxnSp macro="">
      <xdr:nvCxnSpPr>
        <xdr:cNvPr id="376" name="直線コネクタ 375"/>
        <xdr:cNvCxnSpPr/>
      </xdr:nvCxnSpPr>
      <xdr:spPr>
        <a:xfrm flipV="1">
          <a:off x="16179800" y="688244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163195</xdr:rowOff>
    </xdr:to>
    <xdr:cxnSp macro="">
      <xdr:nvCxnSpPr>
        <xdr:cNvPr id="379" name="直線コネクタ 378"/>
        <xdr:cNvCxnSpPr/>
      </xdr:nvCxnSpPr>
      <xdr:spPr>
        <a:xfrm flipV="1">
          <a:off x="15290800" y="69246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163195</xdr:rowOff>
    </xdr:from>
    <xdr:to>
      <xdr:col>22</xdr:col>
      <xdr:colOff>203200</xdr:colOff>
      <xdr:row>41</xdr:row>
      <xdr:rowOff>118428</xdr:rowOff>
    </xdr:to>
    <xdr:cxnSp macro="">
      <xdr:nvCxnSpPr>
        <xdr:cNvPr id="382" name="直線コネクタ 381"/>
        <xdr:cNvCxnSpPr/>
      </xdr:nvCxnSpPr>
      <xdr:spPr>
        <a:xfrm flipV="1">
          <a:off x="14401800" y="70211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118428</xdr:rowOff>
    </xdr:from>
    <xdr:to>
      <xdr:col>21</xdr:col>
      <xdr:colOff>0</xdr:colOff>
      <xdr:row>42</xdr:row>
      <xdr:rowOff>109855</xdr:rowOff>
    </xdr:to>
    <xdr:cxnSp macro="">
      <xdr:nvCxnSpPr>
        <xdr:cNvPr id="385" name="直線コネクタ 384"/>
        <xdr:cNvCxnSpPr/>
      </xdr:nvCxnSpPr>
      <xdr:spPr>
        <a:xfrm flipV="1">
          <a:off x="13512800" y="714787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387" name="テキスト ボックス 386"/>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9" name="テキスト ボックス 38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5" name="円/楕円 394"/>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396"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97" name="円/楕円 396"/>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98" name="テキスト ボックス 397"/>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112395</xdr:rowOff>
    </xdr:from>
    <xdr:to>
      <xdr:col>22</xdr:col>
      <xdr:colOff>254000</xdr:colOff>
      <xdr:row>41</xdr:row>
      <xdr:rowOff>42545</xdr:rowOff>
    </xdr:to>
    <xdr:sp macro="" textlink="">
      <xdr:nvSpPr>
        <xdr:cNvPr id="399" name="円/楕円 398"/>
        <xdr:cNvSpPr/>
      </xdr:nvSpPr>
      <xdr:spPr>
        <a:xfrm>
          <a:off x="15240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52722</xdr:rowOff>
    </xdr:from>
    <xdr:ext cx="762000" cy="259045"/>
    <xdr:sp macro="" textlink="">
      <xdr:nvSpPr>
        <xdr:cNvPr id="400" name="テキスト ボックス 399"/>
        <xdr:cNvSpPr txBox="1"/>
      </xdr:nvSpPr>
      <xdr:spPr>
        <a:xfrm>
          <a:off x="14909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67628</xdr:rowOff>
    </xdr:from>
    <xdr:to>
      <xdr:col>21</xdr:col>
      <xdr:colOff>50800</xdr:colOff>
      <xdr:row>41</xdr:row>
      <xdr:rowOff>169228</xdr:rowOff>
    </xdr:to>
    <xdr:sp macro="" textlink="">
      <xdr:nvSpPr>
        <xdr:cNvPr id="401" name="円/楕円 400"/>
        <xdr:cNvSpPr/>
      </xdr:nvSpPr>
      <xdr:spPr>
        <a:xfrm>
          <a:off x="14351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402" name="テキスト ボックス 401"/>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59055</xdr:rowOff>
    </xdr:from>
    <xdr:to>
      <xdr:col>19</xdr:col>
      <xdr:colOff>533400</xdr:colOff>
      <xdr:row>42</xdr:row>
      <xdr:rowOff>160655</xdr:rowOff>
    </xdr:to>
    <xdr:sp macro="" textlink="">
      <xdr:nvSpPr>
        <xdr:cNvPr id="403" name="円/楕円 402"/>
        <xdr:cNvSpPr/>
      </xdr:nvSpPr>
      <xdr:spPr>
        <a:xfrm>
          <a:off x="13462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145432</xdr:rowOff>
    </xdr:from>
    <xdr:ext cx="762000" cy="259045"/>
    <xdr:sp macro="" textlink="">
      <xdr:nvSpPr>
        <xdr:cNvPr id="404" name="テキスト ボックス 403"/>
        <xdr:cNvSpPr txBox="1"/>
      </xdr:nvSpPr>
      <xdr:spPr>
        <a:xfrm>
          <a:off x="13131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地方債の新規借入の抑制により地方債現在高が前年度に引き続き減少し、債務負担行為に基づく支出予定額も減少した。また、普通交付税が減少したものの財政調整基金等の積み増しにより充当可能基金が増加したことにより、対前年比</a:t>
          </a:r>
          <a:r>
            <a:rPr kumimoji="1" lang="en-US" altLang="ja-JP" sz="1300">
              <a:solidFill>
                <a:sysClr val="windowText" lastClr="000000"/>
              </a:solidFill>
              <a:latin typeface="ＭＳ Ｐゴシック"/>
            </a:rPr>
            <a:t>15.2</a:t>
          </a:r>
          <a:r>
            <a:rPr kumimoji="1" lang="ja-JP" altLang="en-US" sz="1300">
              <a:solidFill>
                <a:sysClr val="windowText" lastClr="000000"/>
              </a:solidFill>
              <a:latin typeface="ＭＳ Ｐゴシック"/>
            </a:rPr>
            <a:t>％の減となった。</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152146</xdr:rowOff>
    </xdr:from>
    <xdr:to>
      <xdr:col>24</xdr:col>
      <xdr:colOff>558800</xdr:colOff>
      <xdr:row>15</xdr:row>
      <xdr:rowOff>54051</xdr:rowOff>
    </xdr:to>
    <xdr:cxnSp macro="">
      <xdr:nvCxnSpPr>
        <xdr:cNvPr id="436" name="直線コネクタ 435"/>
        <xdr:cNvCxnSpPr/>
      </xdr:nvCxnSpPr>
      <xdr:spPr>
        <a:xfrm flipV="1">
          <a:off x="16179800" y="2552446"/>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54051</xdr:rowOff>
    </xdr:from>
    <xdr:to>
      <xdr:col>23</xdr:col>
      <xdr:colOff>406400</xdr:colOff>
      <xdr:row>15</xdr:row>
      <xdr:rowOff>108102</xdr:rowOff>
    </xdr:to>
    <xdr:cxnSp macro="">
      <xdr:nvCxnSpPr>
        <xdr:cNvPr id="439" name="直線コネクタ 438"/>
        <xdr:cNvCxnSpPr/>
      </xdr:nvCxnSpPr>
      <xdr:spPr>
        <a:xfrm flipV="1">
          <a:off x="15290800" y="2625801"/>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108102</xdr:rowOff>
    </xdr:from>
    <xdr:to>
      <xdr:col>22</xdr:col>
      <xdr:colOff>203200</xdr:colOff>
      <xdr:row>16</xdr:row>
      <xdr:rowOff>37516</xdr:rowOff>
    </xdr:to>
    <xdr:cxnSp macro="">
      <xdr:nvCxnSpPr>
        <xdr:cNvPr id="442" name="直線コネクタ 441"/>
        <xdr:cNvCxnSpPr/>
      </xdr:nvCxnSpPr>
      <xdr:spPr>
        <a:xfrm flipV="1">
          <a:off x="14401800" y="2679852"/>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37516</xdr:rowOff>
    </xdr:from>
    <xdr:to>
      <xdr:col>21</xdr:col>
      <xdr:colOff>0</xdr:colOff>
      <xdr:row>16</xdr:row>
      <xdr:rowOff>144653</xdr:rowOff>
    </xdr:to>
    <xdr:cxnSp macro="">
      <xdr:nvCxnSpPr>
        <xdr:cNvPr id="445" name="直線コネクタ 444"/>
        <xdr:cNvCxnSpPr/>
      </xdr:nvCxnSpPr>
      <xdr:spPr>
        <a:xfrm flipV="1">
          <a:off x="13512800" y="2780716"/>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152722</xdr:rowOff>
    </xdr:from>
    <xdr:ext cx="762000" cy="259045"/>
    <xdr:sp macro="" textlink="">
      <xdr:nvSpPr>
        <xdr:cNvPr id="447" name="テキスト ボックス 446"/>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56557</xdr:rowOff>
    </xdr:from>
    <xdr:ext cx="762000" cy="259045"/>
    <xdr:sp macro="" textlink="">
      <xdr:nvSpPr>
        <xdr:cNvPr id="449" name="テキスト ボックス 448"/>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101346</xdr:rowOff>
    </xdr:from>
    <xdr:to>
      <xdr:col>24</xdr:col>
      <xdr:colOff>609600</xdr:colOff>
      <xdr:row>15</xdr:row>
      <xdr:rowOff>31496</xdr:rowOff>
    </xdr:to>
    <xdr:sp macro="" textlink="">
      <xdr:nvSpPr>
        <xdr:cNvPr id="455" name="円/楕円 454"/>
        <xdr:cNvSpPr/>
      </xdr:nvSpPr>
      <xdr:spPr>
        <a:xfrm>
          <a:off x="169672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22623</xdr:rowOff>
    </xdr:from>
    <xdr:ext cx="762000" cy="259045"/>
    <xdr:sp macro="" textlink="">
      <xdr:nvSpPr>
        <xdr:cNvPr id="456" name="将来負担の状況該当値テキスト"/>
        <xdr:cNvSpPr txBox="1"/>
      </xdr:nvSpPr>
      <xdr:spPr>
        <a:xfrm>
          <a:off x="17106900" y="24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3251</xdr:rowOff>
    </xdr:from>
    <xdr:to>
      <xdr:col>23</xdr:col>
      <xdr:colOff>457200</xdr:colOff>
      <xdr:row>15</xdr:row>
      <xdr:rowOff>104851</xdr:rowOff>
    </xdr:to>
    <xdr:sp macro="" textlink="">
      <xdr:nvSpPr>
        <xdr:cNvPr id="457" name="円/楕円 456"/>
        <xdr:cNvSpPr/>
      </xdr:nvSpPr>
      <xdr:spPr>
        <a:xfrm>
          <a:off x="16129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115028</xdr:rowOff>
    </xdr:from>
    <xdr:ext cx="736600" cy="259045"/>
    <xdr:sp macro="" textlink="">
      <xdr:nvSpPr>
        <xdr:cNvPr id="458" name="テキスト ボックス 457"/>
        <xdr:cNvSpPr txBox="1"/>
      </xdr:nvSpPr>
      <xdr:spPr>
        <a:xfrm>
          <a:off x="15798800" y="234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57302</xdr:rowOff>
    </xdr:from>
    <xdr:to>
      <xdr:col>22</xdr:col>
      <xdr:colOff>254000</xdr:colOff>
      <xdr:row>15</xdr:row>
      <xdr:rowOff>158902</xdr:rowOff>
    </xdr:to>
    <xdr:sp macro="" textlink="">
      <xdr:nvSpPr>
        <xdr:cNvPr id="459" name="円/楕円 458"/>
        <xdr:cNvSpPr/>
      </xdr:nvSpPr>
      <xdr:spPr>
        <a:xfrm>
          <a:off x="15240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169079</xdr:rowOff>
    </xdr:from>
    <xdr:ext cx="762000" cy="259045"/>
    <xdr:sp macro="" textlink="">
      <xdr:nvSpPr>
        <xdr:cNvPr id="460" name="テキスト ボックス 459"/>
        <xdr:cNvSpPr txBox="1"/>
      </xdr:nvSpPr>
      <xdr:spPr>
        <a:xfrm>
          <a:off x="14909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158166</xdr:rowOff>
    </xdr:from>
    <xdr:to>
      <xdr:col>21</xdr:col>
      <xdr:colOff>50800</xdr:colOff>
      <xdr:row>16</xdr:row>
      <xdr:rowOff>88316</xdr:rowOff>
    </xdr:to>
    <xdr:sp macro="" textlink="">
      <xdr:nvSpPr>
        <xdr:cNvPr id="461" name="円/楕円 460"/>
        <xdr:cNvSpPr/>
      </xdr:nvSpPr>
      <xdr:spPr>
        <a:xfrm>
          <a:off x="14351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98493</xdr:rowOff>
    </xdr:from>
    <xdr:ext cx="762000" cy="259045"/>
    <xdr:sp macro="" textlink="">
      <xdr:nvSpPr>
        <xdr:cNvPr id="462" name="テキスト ボックス 461"/>
        <xdr:cNvSpPr txBox="1"/>
      </xdr:nvSpPr>
      <xdr:spPr>
        <a:xfrm>
          <a:off x="14020800" y="24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63" name="円/楕円 462"/>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34180</xdr:rowOff>
    </xdr:from>
    <xdr:ext cx="762000" cy="259045"/>
    <xdr:sp macro="" textlink="">
      <xdr:nvSpPr>
        <xdr:cNvPr id="464" name="テキスト ボックス 463"/>
        <xdr:cNvSpPr txBox="1"/>
      </xdr:nvSpPr>
      <xdr:spPr>
        <a:xfrm>
          <a:off x="13131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17,591
17,526
886.52
13,888,952
13,407,467
345,812
9,118,814
14,922,033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計画的な定員管理により年々縮小されているものの、人口一人当たりの職員数が類似団体平均値の</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倍と高い水準になっている。定員管理計画の中で適正な退職者補充と事務事業の見直しにより職員数の削減を図っていく。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99568</xdr:rowOff>
    </xdr:to>
    <xdr:cxnSp macro="">
      <xdr:nvCxnSpPr>
        <xdr:cNvPr id="63" name="直線コネクタ 62"/>
        <xdr:cNvCxnSpPr/>
      </xdr:nvCxnSpPr>
      <xdr:spPr>
        <a:xfrm flipV="1">
          <a:off x="3987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159004</xdr:rowOff>
    </xdr:to>
    <xdr:cxnSp macro="">
      <xdr:nvCxnSpPr>
        <xdr:cNvPr id="66" name="直線コネクタ 65"/>
        <xdr:cNvCxnSpPr/>
      </xdr:nvCxnSpPr>
      <xdr:spPr>
        <a:xfrm flipV="1">
          <a:off x="3098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14986</xdr:rowOff>
    </xdr:to>
    <xdr:cxnSp macro="">
      <xdr:nvCxnSpPr>
        <xdr:cNvPr id="69" name="直線コネクタ 68"/>
        <xdr:cNvCxnSpPr/>
      </xdr:nvCxnSpPr>
      <xdr:spPr>
        <a:xfrm flipV="1">
          <a:off x="2209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69850</xdr:rowOff>
    </xdr:to>
    <xdr:cxnSp macro="">
      <xdr:nvCxnSpPr>
        <xdr:cNvPr id="72" name="直線コネクタ 71"/>
        <xdr:cNvCxnSpPr/>
      </xdr:nvCxnSpPr>
      <xdr:spPr>
        <a:xfrm flipV="1">
          <a:off x="1320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74" name="テキスト ボックス 73"/>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2" name="円/楕円 81"/>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3"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4" name="円/楕円 83"/>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5" name="テキスト ボックス 84"/>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6" name="円/楕円 85"/>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7" name="テキスト ボックス 86"/>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8" name="円/楕円 87"/>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89" name="テキスト ボックス 88"/>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0" name="円/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1" name="テキスト ボックス 90"/>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内部管理経費の圧縮を行ってきたことにより、類似団体平均値を下回っているが、今後、アウトソーシングを進めることにより事業委託に係る経費が増大することが考えられるため、施設の統廃合等によりさらなる圧縮を図っていく必要が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15</xdr:row>
      <xdr:rowOff>153670</xdr:rowOff>
    </xdr:to>
    <xdr:cxnSp macro="">
      <xdr:nvCxnSpPr>
        <xdr:cNvPr id="124" name="直線コネクタ 123"/>
        <xdr:cNvCxnSpPr/>
      </xdr:nvCxnSpPr>
      <xdr:spPr>
        <a:xfrm>
          <a:off x="15671800" y="272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153670</xdr:rowOff>
    </xdr:to>
    <xdr:cxnSp macro="">
      <xdr:nvCxnSpPr>
        <xdr:cNvPr id="127" name="直線コネクタ 126"/>
        <xdr:cNvCxnSpPr/>
      </xdr:nvCxnSpPr>
      <xdr:spPr>
        <a:xfrm>
          <a:off x="14782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85090</xdr:rowOff>
    </xdr:to>
    <xdr:cxnSp macro="">
      <xdr:nvCxnSpPr>
        <xdr:cNvPr id="130" name="直線コネクタ 129"/>
        <xdr:cNvCxnSpPr/>
      </xdr:nvCxnSpPr>
      <xdr:spPr>
        <a:xfrm>
          <a:off x="13893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85090</xdr:rowOff>
    </xdr:to>
    <xdr:cxnSp macro="">
      <xdr:nvCxnSpPr>
        <xdr:cNvPr id="133" name="直線コネクタ 132"/>
        <xdr:cNvCxnSpPr/>
      </xdr:nvCxnSpPr>
      <xdr:spPr>
        <a:xfrm flipV="1">
          <a:off x="13004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5" name="テキスト ボックス 134"/>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3" name="円/楕円 142"/>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4"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5" name="円/楕円 144"/>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6" name="テキスト ボックス 145"/>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7" name="円/楕円 146"/>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48" name="テキスト ボックス 147"/>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49" name="円/楕円 148"/>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50" name="テキスト ボックス 14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1" name="円/楕円 150"/>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52" name="テキスト ボックス 151"/>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値は大きく下回っている。高齢化の進展による扶助費の上昇は、上げ止まりの傾向にあるが、障害者福祉に係る扶助費の占める割合が上昇傾向にあり、今後、財政を圧迫する要因となることも考えられることから動向を注視し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12700</xdr:rowOff>
    </xdr:to>
    <xdr:cxnSp macro="">
      <xdr:nvCxnSpPr>
        <xdr:cNvPr id="187" name="直線コネクタ 186"/>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0" name="直線コネクタ 189"/>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3" name="直線コネクタ 192"/>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135165</xdr:rowOff>
    </xdr:to>
    <xdr:cxnSp macro="">
      <xdr:nvCxnSpPr>
        <xdr:cNvPr id="196" name="直線コネクタ 195"/>
        <xdr:cNvCxnSpPr/>
      </xdr:nvCxnSpPr>
      <xdr:spPr>
        <a:xfrm>
          <a:off x="1320800" y="9107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4" name="円/楕円 213"/>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5" name="テキスト ボックス 214"/>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除雪経費や観光施設関連修繕費、町道修繕費等の維持補修費が増加したこと等により、前年度を</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％上回った。今後、施設の老朽化に伴い修繕費が増加することが予想されることから、経費の圧縮を図るための施設の更新や統廃合に関する計画策定を検討する。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110998</xdr:rowOff>
    </xdr:to>
    <xdr:cxnSp macro="">
      <xdr:nvCxnSpPr>
        <xdr:cNvPr id="245" name="直線コネクタ 244"/>
        <xdr:cNvCxnSpPr/>
      </xdr:nvCxnSpPr>
      <xdr:spPr>
        <a:xfrm>
          <a:off x="15671800" y="9828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83566</xdr:rowOff>
    </xdr:to>
    <xdr:cxnSp macro="">
      <xdr:nvCxnSpPr>
        <xdr:cNvPr id="248" name="直線コネクタ 247"/>
        <xdr:cNvCxnSpPr/>
      </xdr:nvCxnSpPr>
      <xdr:spPr>
        <a:xfrm flipV="1">
          <a:off x="14782800" y="9828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83566</xdr:rowOff>
    </xdr:to>
    <xdr:cxnSp macro="">
      <xdr:nvCxnSpPr>
        <xdr:cNvPr id="251" name="直線コネクタ 250"/>
        <xdr:cNvCxnSpPr/>
      </xdr:nvCxnSpPr>
      <xdr:spPr>
        <a:xfrm>
          <a:off x="13893800" y="9819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92710</xdr:rowOff>
    </xdr:to>
    <xdr:cxnSp macro="">
      <xdr:nvCxnSpPr>
        <xdr:cNvPr id="254" name="直線コネクタ 253"/>
        <xdr:cNvCxnSpPr/>
      </xdr:nvCxnSpPr>
      <xdr:spPr>
        <a:xfrm flipV="1">
          <a:off x="13004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58" name="テキスト ボックス 257"/>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4" name="円/楕円 263"/>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5"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6" name="円/楕円 265"/>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67" name="テキスト ボックス 266"/>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32766</xdr:rowOff>
    </xdr:from>
    <xdr:to>
      <xdr:col>21</xdr:col>
      <xdr:colOff>412750</xdr:colOff>
      <xdr:row>57</xdr:row>
      <xdr:rowOff>134366</xdr:rowOff>
    </xdr:to>
    <xdr:sp macro="" textlink="">
      <xdr:nvSpPr>
        <xdr:cNvPr id="268" name="円/楕円 267"/>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119143</xdr:rowOff>
    </xdr:from>
    <xdr:ext cx="762000" cy="259045"/>
    <xdr:sp macro="" textlink="">
      <xdr:nvSpPr>
        <xdr:cNvPr id="269" name="テキスト ボックス 268"/>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0" name="円/楕円 269"/>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1" name="テキスト ボックス 270"/>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2" name="円/楕円 271"/>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3" name="テキスト ボックス 27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一部事務組合への負担金が増加したことが主な要因となり、昨年度を</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上回ることとなった。これまでも補助金の見直しを進めてきているが、今後も一部事務組合が管理する施設の老朽化により負担金が増加していくことが予想されることから、今後も事業内容を検証しながら更なる見直しと統廃合を進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19558</xdr:rowOff>
    </xdr:to>
    <xdr:cxnSp macro="">
      <xdr:nvCxnSpPr>
        <xdr:cNvPr id="303" name="直線コネクタ 302"/>
        <xdr:cNvCxnSpPr/>
      </xdr:nvCxnSpPr>
      <xdr:spPr>
        <a:xfrm>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28702</xdr:rowOff>
    </xdr:to>
    <xdr:cxnSp macro="">
      <xdr:nvCxnSpPr>
        <xdr:cNvPr id="306" name="直線コネクタ 305"/>
        <xdr:cNvCxnSpPr/>
      </xdr:nvCxnSpPr>
      <xdr:spPr>
        <a:xfrm flipV="1">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28702</xdr:rowOff>
    </xdr:to>
    <xdr:cxnSp macro="">
      <xdr:nvCxnSpPr>
        <xdr:cNvPr id="309" name="直線コネクタ 308"/>
        <xdr:cNvCxnSpPr/>
      </xdr:nvCxnSpPr>
      <xdr:spPr>
        <a:xfrm>
          <a:off x="13893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1270</xdr:rowOff>
    </xdr:to>
    <xdr:cxnSp macro="">
      <xdr:nvCxnSpPr>
        <xdr:cNvPr id="312" name="直線コネクタ 311"/>
        <xdr:cNvCxnSpPr/>
      </xdr:nvCxnSpPr>
      <xdr:spPr>
        <a:xfrm>
          <a:off x="13004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2" name="円/楕円 32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4" name="円/楕円 32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5" name="テキスト ボックス 32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6" name="円/楕円 325"/>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7" name="テキスト ボックス 32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8" name="円/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9" name="テキスト ボックス 328"/>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0" name="円/楕円 32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31" name="テキスト ボックス 33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適正化計画に基づく起債発行額の抑制と償還満了による元利償還金の減少により年々減少しているが、依然として類似団体平均値を上回っていることから、今後も計画的な地方債の発行と適切な管理を行い公債費の圧縮を図っ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85852</xdr:rowOff>
    </xdr:to>
    <xdr:cxnSp macro="">
      <xdr:nvCxnSpPr>
        <xdr:cNvPr id="361" name="直線コネクタ 360"/>
        <xdr:cNvCxnSpPr/>
      </xdr:nvCxnSpPr>
      <xdr:spPr>
        <a:xfrm flipV="1">
          <a:off x="3987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108713</xdr:rowOff>
    </xdr:to>
    <xdr:cxnSp macro="">
      <xdr:nvCxnSpPr>
        <xdr:cNvPr id="364" name="直線コネクタ 363"/>
        <xdr:cNvCxnSpPr/>
      </xdr:nvCxnSpPr>
      <xdr:spPr>
        <a:xfrm flipV="1">
          <a:off x="3098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108713</xdr:rowOff>
    </xdr:to>
    <xdr:cxnSp macro="">
      <xdr:nvCxnSpPr>
        <xdr:cNvPr id="367" name="直線コネクタ 366"/>
        <xdr:cNvCxnSpPr/>
      </xdr:nvCxnSpPr>
      <xdr:spPr>
        <a:xfrm>
          <a:off x="2209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136144</xdr:rowOff>
    </xdr:to>
    <xdr:cxnSp macro="">
      <xdr:nvCxnSpPr>
        <xdr:cNvPr id="370" name="直線コネクタ 369"/>
        <xdr:cNvCxnSpPr/>
      </xdr:nvCxnSpPr>
      <xdr:spPr>
        <a:xfrm flipV="1">
          <a:off x="1320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0" name="円/楕円 379"/>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1"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2" name="円/楕円 38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3" name="テキスト ボックス 38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4" name="円/楕円 383"/>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85" name="テキスト ボックス 384"/>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6" name="円/楕円 38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7" name="テキスト ボックス 38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8" name="円/楕円 387"/>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9" name="テキスト ボックス 388"/>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については、類似団体平均値を下回っているが、依然として人件費の割合が高い状況になっている。適正な定員管理により職員数の削減を図るとともに、今後、増加が予想される維持修繕費の圧縮のために施設の更新と統廃合を行うことで経常経費の圧縮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107950</xdr:rowOff>
    </xdr:to>
    <xdr:cxnSp macro="">
      <xdr:nvCxnSpPr>
        <xdr:cNvPr id="422" name="直線コネクタ 421"/>
        <xdr:cNvCxnSpPr/>
      </xdr:nvCxnSpPr>
      <xdr:spPr>
        <a:xfrm>
          <a:off x="15671800" y="130695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115570</xdr:rowOff>
    </xdr:to>
    <xdr:cxnSp macro="">
      <xdr:nvCxnSpPr>
        <xdr:cNvPr id="425" name="直線コネクタ 424"/>
        <xdr:cNvCxnSpPr/>
      </xdr:nvCxnSpPr>
      <xdr:spPr>
        <a:xfrm flipV="1">
          <a:off x="14782800" y="13069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115570</xdr:rowOff>
    </xdr:to>
    <xdr:cxnSp macro="">
      <xdr:nvCxnSpPr>
        <xdr:cNvPr id="428" name="直線コネクタ 427"/>
        <xdr:cNvCxnSpPr/>
      </xdr:nvCxnSpPr>
      <xdr:spPr>
        <a:xfrm>
          <a:off x="13893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127000</xdr:rowOff>
    </xdr:to>
    <xdr:cxnSp macro="">
      <xdr:nvCxnSpPr>
        <xdr:cNvPr id="431" name="直線コネクタ 430"/>
        <xdr:cNvCxnSpPr/>
      </xdr:nvCxnSpPr>
      <xdr:spPr>
        <a:xfrm flipV="1">
          <a:off x="13004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41" name="円/楕円 440"/>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42"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3" name="円/楕円 442"/>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44" name="テキスト ボックス 443"/>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5" name="円/楕円 444"/>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6" name="テキスト ボックス 445"/>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47" name="円/楕円 446"/>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8" name="テキスト ボックス 447"/>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9" name="円/楕円 448"/>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0" name="テキスト ボックス 449"/>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11143</xdr:rowOff>
    </xdr:from>
    <xdr:to>
      <xdr:col>4</xdr:col>
      <xdr:colOff>1117600</xdr:colOff>
      <xdr:row>13</xdr:row>
      <xdr:rowOff>71766</xdr:rowOff>
    </xdr:to>
    <xdr:cxnSp macro="">
      <xdr:nvCxnSpPr>
        <xdr:cNvPr id="52" name="直線コネクタ 51"/>
        <xdr:cNvCxnSpPr/>
      </xdr:nvCxnSpPr>
      <xdr:spPr bwMode="auto">
        <a:xfrm flipV="1">
          <a:off x="5003800" y="2287618"/>
          <a:ext cx="647700" cy="6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146703</xdr:rowOff>
    </xdr:from>
    <xdr:to>
      <xdr:col>4</xdr:col>
      <xdr:colOff>469900</xdr:colOff>
      <xdr:row>13</xdr:row>
      <xdr:rowOff>71766</xdr:rowOff>
    </xdr:to>
    <xdr:cxnSp macro="">
      <xdr:nvCxnSpPr>
        <xdr:cNvPr id="55" name="直線コネクタ 54"/>
        <xdr:cNvCxnSpPr/>
      </xdr:nvCxnSpPr>
      <xdr:spPr bwMode="auto">
        <a:xfrm>
          <a:off x="4305300" y="2251728"/>
          <a:ext cx="698500" cy="9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122395</xdr:rowOff>
    </xdr:from>
    <xdr:to>
      <xdr:col>3</xdr:col>
      <xdr:colOff>904875</xdr:colOff>
      <xdr:row>12</xdr:row>
      <xdr:rowOff>146703</xdr:rowOff>
    </xdr:to>
    <xdr:cxnSp macro="">
      <xdr:nvCxnSpPr>
        <xdr:cNvPr id="58" name="直線コネクタ 57"/>
        <xdr:cNvCxnSpPr/>
      </xdr:nvCxnSpPr>
      <xdr:spPr bwMode="auto">
        <a:xfrm>
          <a:off x="3606800" y="2227420"/>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84600</xdr:rowOff>
    </xdr:from>
    <xdr:to>
      <xdr:col>3</xdr:col>
      <xdr:colOff>206375</xdr:colOff>
      <xdr:row>12</xdr:row>
      <xdr:rowOff>122395</xdr:rowOff>
    </xdr:to>
    <xdr:cxnSp macro="">
      <xdr:nvCxnSpPr>
        <xdr:cNvPr id="61" name="直線コネクタ 60"/>
        <xdr:cNvCxnSpPr/>
      </xdr:nvCxnSpPr>
      <xdr:spPr bwMode="auto">
        <a:xfrm>
          <a:off x="2908300" y="2189625"/>
          <a:ext cx="698500" cy="3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143353</xdr:rowOff>
    </xdr:from>
    <xdr:ext cx="762000" cy="259045"/>
    <xdr:sp macro="" textlink="">
      <xdr:nvSpPr>
        <xdr:cNvPr id="63" name="テキスト ボックス 62"/>
        <xdr:cNvSpPr txBox="1"/>
      </xdr:nvSpPr>
      <xdr:spPr>
        <a:xfrm>
          <a:off x="3225800" y="293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9067</xdr:rowOff>
    </xdr:from>
    <xdr:ext cx="762000" cy="259045"/>
    <xdr:sp macro="" textlink="">
      <xdr:nvSpPr>
        <xdr:cNvPr id="65" name="テキスト ボックス 64"/>
        <xdr:cNvSpPr txBox="1"/>
      </xdr:nvSpPr>
      <xdr:spPr>
        <a:xfrm>
          <a:off x="2527300" y="297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131793</xdr:rowOff>
    </xdr:from>
    <xdr:to>
      <xdr:col>5</xdr:col>
      <xdr:colOff>34925</xdr:colOff>
      <xdr:row>13</xdr:row>
      <xdr:rowOff>61943</xdr:rowOff>
    </xdr:to>
    <xdr:sp macro="" textlink="">
      <xdr:nvSpPr>
        <xdr:cNvPr id="71" name="円/楕円 70"/>
        <xdr:cNvSpPr/>
      </xdr:nvSpPr>
      <xdr:spPr bwMode="auto">
        <a:xfrm>
          <a:off x="5600700" y="223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148320</xdr:rowOff>
    </xdr:from>
    <xdr:ext cx="762000" cy="259045"/>
    <xdr:sp macro="" textlink="">
      <xdr:nvSpPr>
        <xdr:cNvPr id="72" name="人口1人当たり決算額の推移該当値テキスト130"/>
        <xdr:cNvSpPr txBox="1"/>
      </xdr:nvSpPr>
      <xdr:spPr>
        <a:xfrm>
          <a:off x="5740400" y="208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151,518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20966</xdr:rowOff>
    </xdr:from>
    <xdr:to>
      <xdr:col>4</xdr:col>
      <xdr:colOff>520700</xdr:colOff>
      <xdr:row>13</xdr:row>
      <xdr:rowOff>122566</xdr:rowOff>
    </xdr:to>
    <xdr:sp macro="" textlink="">
      <xdr:nvSpPr>
        <xdr:cNvPr id="73" name="円/楕円 72"/>
        <xdr:cNvSpPr/>
      </xdr:nvSpPr>
      <xdr:spPr bwMode="auto">
        <a:xfrm>
          <a:off x="4953000" y="229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132743</xdr:rowOff>
    </xdr:from>
    <xdr:ext cx="736600" cy="259045"/>
    <xdr:sp macro="" textlink="">
      <xdr:nvSpPr>
        <xdr:cNvPr id="74" name="テキスト ボックス 73"/>
        <xdr:cNvSpPr txBox="1"/>
      </xdr:nvSpPr>
      <xdr:spPr>
        <a:xfrm>
          <a:off x="4622800" y="206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95903</xdr:rowOff>
    </xdr:from>
    <xdr:to>
      <xdr:col>3</xdr:col>
      <xdr:colOff>955675</xdr:colOff>
      <xdr:row>13</xdr:row>
      <xdr:rowOff>26053</xdr:rowOff>
    </xdr:to>
    <xdr:sp macro="" textlink="">
      <xdr:nvSpPr>
        <xdr:cNvPr id="75" name="円/楕円 74"/>
        <xdr:cNvSpPr/>
      </xdr:nvSpPr>
      <xdr:spPr bwMode="auto">
        <a:xfrm>
          <a:off x="4254500" y="220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36230</xdr:rowOff>
    </xdr:from>
    <xdr:ext cx="762000" cy="259045"/>
    <xdr:sp macro="" textlink="">
      <xdr:nvSpPr>
        <xdr:cNvPr id="76" name="テキスト ボックス 75"/>
        <xdr:cNvSpPr txBox="1"/>
      </xdr:nvSpPr>
      <xdr:spPr>
        <a:xfrm>
          <a:off x="3924300" y="19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154,815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71595</xdr:rowOff>
    </xdr:from>
    <xdr:to>
      <xdr:col>3</xdr:col>
      <xdr:colOff>257175</xdr:colOff>
      <xdr:row>13</xdr:row>
      <xdr:rowOff>1745</xdr:rowOff>
    </xdr:to>
    <xdr:sp macro="" textlink="">
      <xdr:nvSpPr>
        <xdr:cNvPr id="77" name="円/楕円 76"/>
        <xdr:cNvSpPr/>
      </xdr:nvSpPr>
      <xdr:spPr bwMode="auto">
        <a:xfrm>
          <a:off x="3556000" y="217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11922</xdr:rowOff>
    </xdr:from>
    <xdr:ext cx="762000" cy="259045"/>
    <xdr:sp macro="" textlink="">
      <xdr:nvSpPr>
        <xdr:cNvPr id="78" name="テキスト ボックス 77"/>
        <xdr:cNvSpPr txBox="1"/>
      </xdr:nvSpPr>
      <xdr:spPr>
        <a:xfrm>
          <a:off x="3225800" y="19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157,048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33800</xdr:rowOff>
    </xdr:from>
    <xdr:to>
      <xdr:col>2</xdr:col>
      <xdr:colOff>692150</xdr:colOff>
      <xdr:row>12</xdr:row>
      <xdr:rowOff>135400</xdr:rowOff>
    </xdr:to>
    <xdr:sp macro="" textlink="">
      <xdr:nvSpPr>
        <xdr:cNvPr id="79" name="円/楕円 78"/>
        <xdr:cNvSpPr/>
      </xdr:nvSpPr>
      <xdr:spPr bwMode="auto">
        <a:xfrm>
          <a:off x="2857500" y="213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145577</xdr:rowOff>
    </xdr:from>
    <xdr:ext cx="762000" cy="259045"/>
    <xdr:sp macro="" textlink="">
      <xdr:nvSpPr>
        <xdr:cNvPr id="80" name="テキスト ボックス 79"/>
        <xdr:cNvSpPr txBox="1"/>
      </xdr:nvSpPr>
      <xdr:spPr>
        <a:xfrm>
          <a:off x="2527300" y="19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269284</xdr:rowOff>
    </xdr:from>
    <xdr:to>
      <xdr:col>4</xdr:col>
      <xdr:colOff>1117600</xdr:colOff>
      <xdr:row>35</xdr:row>
      <xdr:rowOff>307861</xdr:rowOff>
    </xdr:to>
    <xdr:cxnSp macro="">
      <xdr:nvCxnSpPr>
        <xdr:cNvPr id="114" name="直線コネクタ 113"/>
        <xdr:cNvCxnSpPr/>
      </xdr:nvCxnSpPr>
      <xdr:spPr bwMode="auto">
        <a:xfrm>
          <a:off x="5003800" y="6879634"/>
          <a:ext cx="647700" cy="3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218802</xdr:rowOff>
    </xdr:from>
    <xdr:to>
      <xdr:col>4</xdr:col>
      <xdr:colOff>469900</xdr:colOff>
      <xdr:row>35</xdr:row>
      <xdr:rowOff>269284</xdr:rowOff>
    </xdr:to>
    <xdr:cxnSp macro="">
      <xdr:nvCxnSpPr>
        <xdr:cNvPr id="117" name="直線コネクタ 116"/>
        <xdr:cNvCxnSpPr/>
      </xdr:nvCxnSpPr>
      <xdr:spPr bwMode="auto">
        <a:xfrm>
          <a:off x="4305300" y="6829152"/>
          <a:ext cx="698500" cy="5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158166</xdr:rowOff>
    </xdr:from>
    <xdr:to>
      <xdr:col>3</xdr:col>
      <xdr:colOff>904875</xdr:colOff>
      <xdr:row>35</xdr:row>
      <xdr:rowOff>218802</xdr:rowOff>
    </xdr:to>
    <xdr:cxnSp macro="">
      <xdr:nvCxnSpPr>
        <xdr:cNvPr id="120" name="直線コネクタ 119"/>
        <xdr:cNvCxnSpPr/>
      </xdr:nvCxnSpPr>
      <xdr:spPr bwMode="auto">
        <a:xfrm>
          <a:off x="3606800" y="6768516"/>
          <a:ext cx="698500" cy="60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334016</xdr:rowOff>
    </xdr:from>
    <xdr:to>
      <xdr:col>3</xdr:col>
      <xdr:colOff>206375</xdr:colOff>
      <xdr:row>35</xdr:row>
      <xdr:rowOff>158166</xdr:rowOff>
    </xdr:to>
    <xdr:cxnSp macro="">
      <xdr:nvCxnSpPr>
        <xdr:cNvPr id="123" name="直線コネクタ 122"/>
        <xdr:cNvCxnSpPr/>
      </xdr:nvCxnSpPr>
      <xdr:spPr bwMode="auto">
        <a:xfrm>
          <a:off x="2908300" y="6601466"/>
          <a:ext cx="698500" cy="16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5148</xdr:rowOff>
    </xdr:from>
    <xdr:ext cx="762000" cy="259045"/>
    <xdr:sp macro="" textlink="">
      <xdr:nvSpPr>
        <xdr:cNvPr id="125" name="テキスト ボックス 124"/>
        <xdr:cNvSpPr txBox="1"/>
      </xdr:nvSpPr>
      <xdr:spPr>
        <a:xfrm>
          <a:off x="3225800" y="69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336808</xdr:rowOff>
    </xdr:from>
    <xdr:ext cx="762000" cy="259045"/>
    <xdr:sp macro="" textlink="">
      <xdr:nvSpPr>
        <xdr:cNvPr id="127" name="テキスト ボックス 126"/>
        <xdr:cNvSpPr txBox="1"/>
      </xdr:nvSpPr>
      <xdr:spPr>
        <a:xfrm>
          <a:off x="2527300" y="6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257061</xdr:rowOff>
    </xdr:from>
    <xdr:to>
      <xdr:col>5</xdr:col>
      <xdr:colOff>34925</xdr:colOff>
      <xdr:row>36</xdr:row>
      <xdr:rowOff>15761</xdr:rowOff>
    </xdr:to>
    <xdr:sp macro="" textlink="">
      <xdr:nvSpPr>
        <xdr:cNvPr id="133" name="円/楕円 132"/>
        <xdr:cNvSpPr/>
      </xdr:nvSpPr>
      <xdr:spPr bwMode="auto">
        <a:xfrm>
          <a:off x="5600700" y="68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102138</xdr:rowOff>
    </xdr:from>
    <xdr:ext cx="762000" cy="259045"/>
    <xdr:sp macro="" textlink="">
      <xdr:nvSpPr>
        <xdr:cNvPr id="134" name="人口1人当たり決算額の推移該当値テキスト445"/>
        <xdr:cNvSpPr txBox="1"/>
      </xdr:nvSpPr>
      <xdr:spPr>
        <a:xfrm>
          <a:off x="5740400" y="67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218484</xdr:rowOff>
    </xdr:from>
    <xdr:to>
      <xdr:col>4</xdr:col>
      <xdr:colOff>520700</xdr:colOff>
      <xdr:row>35</xdr:row>
      <xdr:rowOff>320084</xdr:rowOff>
    </xdr:to>
    <xdr:sp macro="" textlink="">
      <xdr:nvSpPr>
        <xdr:cNvPr id="135" name="円/楕円 134"/>
        <xdr:cNvSpPr/>
      </xdr:nvSpPr>
      <xdr:spPr bwMode="auto">
        <a:xfrm>
          <a:off x="4953000" y="6828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330261</xdr:rowOff>
    </xdr:from>
    <xdr:ext cx="736600" cy="259045"/>
    <xdr:sp macro="" textlink="">
      <xdr:nvSpPr>
        <xdr:cNvPr id="136" name="テキスト ボックス 135"/>
        <xdr:cNvSpPr txBox="1"/>
      </xdr:nvSpPr>
      <xdr:spPr>
        <a:xfrm>
          <a:off x="4622800" y="659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168002</xdr:rowOff>
    </xdr:from>
    <xdr:to>
      <xdr:col>3</xdr:col>
      <xdr:colOff>955675</xdr:colOff>
      <xdr:row>35</xdr:row>
      <xdr:rowOff>269602</xdr:rowOff>
    </xdr:to>
    <xdr:sp macro="" textlink="">
      <xdr:nvSpPr>
        <xdr:cNvPr id="137" name="円/楕円 136"/>
        <xdr:cNvSpPr/>
      </xdr:nvSpPr>
      <xdr:spPr bwMode="auto">
        <a:xfrm>
          <a:off x="4254500" y="677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279779</xdr:rowOff>
    </xdr:from>
    <xdr:ext cx="762000" cy="259045"/>
    <xdr:sp macro="" textlink="">
      <xdr:nvSpPr>
        <xdr:cNvPr id="138" name="テキスト ボックス 137"/>
        <xdr:cNvSpPr txBox="1"/>
      </xdr:nvSpPr>
      <xdr:spPr>
        <a:xfrm>
          <a:off x="3924300" y="65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107366</xdr:rowOff>
    </xdr:from>
    <xdr:to>
      <xdr:col>3</xdr:col>
      <xdr:colOff>257175</xdr:colOff>
      <xdr:row>35</xdr:row>
      <xdr:rowOff>208966</xdr:rowOff>
    </xdr:to>
    <xdr:sp macro="" textlink="">
      <xdr:nvSpPr>
        <xdr:cNvPr id="139" name="円/楕円 138"/>
        <xdr:cNvSpPr/>
      </xdr:nvSpPr>
      <xdr:spPr bwMode="auto">
        <a:xfrm>
          <a:off x="3556000" y="671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219143</xdr:rowOff>
    </xdr:from>
    <xdr:ext cx="762000" cy="259045"/>
    <xdr:sp macro="" textlink="">
      <xdr:nvSpPr>
        <xdr:cNvPr id="140" name="テキスト ボックス 139"/>
        <xdr:cNvSpPr txBox="1"/>
      </xdr:nvSpPr>
      <xdr:spPr>
        <a:xfrm>
          <a:off x="3225800" y="64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283216</xdr:rowOff>
    </xdr:from>
    <xdr:to>
      <xdr:col>2</xdr:col>
      <xdr:colOff>692150</xdr:colOff>
      <xdr:row>35</xdr:row>
      <xdr:rowOff>41916</xdr:rowOff>
    </xdr:to>
    <xdr:sp macro="" textlink="">
      <xdr:nvSpPr>
        <xdr:cNvPr id="141" name="円/楕円 140"/>
        <xdr:cNvSpPr/>
      </xdr:nvSpPr>
      <xdr:spPr bwMode="auto">
        <a:xfrm>
          <a:off x="2857500" y="655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52093</xdr:rowOff>
    </xdr:from>
    <xdr:ext cx="762000" cy="259045"/>
    <xdr:sp macro="" textlink="">
      <xdr:nvSpPr>
        <xdr:cNvPr id="142" name="テキスト ボックス 141"/>
        <xdr:cNvSpPr txBox="1"/>
      </xdr:nvSpPr>
      <xdr:spPr>
        <a:xfrm>
          <a:off x="2527300" y="631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毎年度、実質収支及び単年度収支の黒字を確保しており、財政の健全性を確保している。地方交付税の合併算定替終了にむけて毎年度財政調整基金の積み増しをしており、将来の財政規模を見据えた財政構造に変化しながら財政の健全性を維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普通会計及び特別会計においても赤字は生じていない。今後も赤字に転じることの無いよう、財政の健全性を確保していく。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債費に関しては、公債費適正化計画に基づく新規地方債発行額の抑制と償還期間満了による元利償還金の減少により年々縮小される見込みである。今後も交付税措置の高い地方債を活用することで、実質公債費比率の上昇を抑制しており、今後も公債費の圧縮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の新規借入額の抑制により、前年度に引き続き地方債残高が減少し、債務負担行為に基づく支出予定額も減少している。公営企業債等繰入見込額については前年度と比較すると増加したが、充当可能財源の中の充当可能基金が増加したこと等により、将来負担額が減少したことが要因となり、将来負担比率が対前年度</a:t>
          </a:r>
          <a:r>
            <a:rPr kumimoji="1" lang="en-US" altLang="ja-JP" sz="1400">
              <a:solidFill>
                <a:sysClr val="windowText" lastClr="000000"/>
              </a:solidFill>
              <a:latin typeface="ＭＳ ゴシック" pitchFamily="49" charset="-128"/>
              <a:ea typeface="ＭＳ ゴシック" pitchFamily="49" charset="-128"/>
            </a:rPr>
            <a:t>15.2</a:t>
          </a:r>
          <a:r>
            <a:rPr kumimoji="1" lang="ja-JP" altLang="en-US" sz="1400">
              <a:solidFill>
                <a:sysClr val="windowText" lastClr="000000"/>
              </a:solidFill>
              <a:latin typeface="ＭＳ ゴシック" pitchFamily="49" charset="-128"/>
              <a:ea typeface="ＭＳ ゴシック" pitchFamily="49" charset="-128"/>
            </a:rPr>
            <a:t>％減の</a:t>
          </a:r>
          <a:r>
            <a:rPr kumimoji="1" lang="en-US" altLang="ja-JP" sz="1400">
              <a:solidFill>
                <a:sysClr val="windowText" lastClr="000000"/>
              </a:solidFill>
              <a:latin typeface="ＭＳ ゴシック" pitchFamily="49" charset="-128"/>
              <a:ea typeface="ＭＳ ゴシック" pitchFamily="49" charset="-128"/>
            </a:rPr>
            <a:t>21.0</a:t>
          </a:r>
          <a:r>
            <a:rPr kumimoji="1" lang="ja-JP" altLang="en-US" sz="1400">
              <a:solidFill>
                <a:sysClr val="windowText" lastClr="000000"/>
              </a:solidFill>
              <a:latin typeface="ＭＳ ゴシック" pitchFamily="49" charset="-128"/>
              <a:ea typeface="ＭＳ ゴシック" pitchFamily="49" charset="-128"/>
            </a:rPr>
            <a:t>％になり、前年に引き続き大きく改善された。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0" workbookViewId="0">
      <selection activeCell="W6" sqref="W6:AB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13888952</v>
      </c>
      <c r="BO4" s="379"/>
      <c r="BP4" s="379"/>
      <c r="BQ4" s="379"/>
      <c r="BR4" s="379"/>
      <c r="BS4" s="379"/>
      <c r="BT4" s="379"/>
      <c r="BU4" s="380"/>
      <c r="BV4" s="378">
        <v>14882164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13407467</v>
      </c>
      <c r="BO5" s="384"/>
      <c r="BP5" s="384"/>
      <c r="BQ5" s="384"/>
      <c r="BR5" s="384"/>
      <c r="BS5" s="384"/>
      <c r="BT5" s="384"/>
      <c r="BU5" s="385"/>
      <c r="BV5" s="383">
        <v>14243285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84.7</v>
      </c>
      <c r="CU5" s="354"/>
      <c r="CV5" s="354"/>
      <c r="CW5" s="354"/>
      <c r="CX5" s="354"/>
      <c r="CY5" s="354"/>
      <c r="CZ5" s="354"/>
      <c r="DA5" s="355"/>
      <c r="DB5" s="353">
        <v>83.8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481485</v>
      </c>
      <c r="BO6" s="384"/>
      <c r="BP6" s="384"/>
      <c r="BQ6" s="384"/>
      <c r="BR6" s="384"/>
      <c r="BS6" s="384"/>
      <c r="BT6" s="384"/>
      <c r="BU6" s="385"/>
      <c r="BV6" s="383">
        <v>638879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89.2</v>
      </c>
      <c r="CU6" s="528"/>
      <c r="CV6" s="528"/>
      <c r="CW6" s="528"/>
      <c r="CX6" s="528"/>
      <c r="CY6" s="528"/>
      <c r="CZ6" s="528"/>
      <c r="DA6" s="529"/>
      <c r="DB6" s="527">
        <v>86.6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135673</v>
      </c>
      <c r="BO7" s="384"/>
      <c r="BP7" s="384"/>
      <c r="BQ7" s="384"/>
      <c r="BR7" s="384"/>
      <c r="BS7" s="384"/>
      <c r="BT7" s="384"/>
      <c r="BU7" s="385"/>
      <c r="BV7" s="383">
        <v>216339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9118814</v>
      </c>
      <c r="CU7" s="384"/>
      <c r="CV7" s="384"/>
      <c r="CW7" s="384"/>
      <c r="CX7" s="384"/>
      <c r="CY7" s="384"/>
      <c r="CZ7" s="384"/>
      <c r="DA7" s="385"/>
      <c r="DB7" s="383">
        <v>9197603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345812</v>
      </c>
      <c r="BO8" s="384"/>
      <c r="BP8" s="384"/>
      <c r="BQ8" s="384"/>
      <c r="BR8" s="384"/>
      <c r="BS8" s="384"/>
      <c r="BT8" s="384"/>
      <c r="BU8" s="385"/>
      <c r="BV8" s="383">
        <v>422540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17864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-76728</v>
      </c>
      <c r="BO9" s="384"/>
      <c r="BP9" s="384"/>
      <c r="BQ9" s="384"/>
      <c r="BR9" s="384"/>
      <c r="BS9" s="384"/>
      <c r="BT9" s="384"/>
      <c r="BU9" s="385"/>
      <c r="BV9" s="383">
        <v>-2285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19870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212427</v>
      </c>
      <c r="BO10" s="384"/>
      <c r="BP10" s="384"/>
      <c r="BQ10" s="384"/>
      <c r="BR10" s="384"/>
      <c r="BS10" s="384"/>
      <c r="BT10" s="384"/>
      <c r="BU10" s="385"/>
      <c r="BV10" s="383">
        <v>452795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17591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58000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17526</v>
      </c>
      <c r="S13" s="483"/>
      <c r="T13" s="483"/>
      <c r="U13" s="483"/>
      <c r="V13" s="484"/>
      <c r="W13" s="470" t="s">
        <v>124</v>
      </c>
      <c r="X13" s="396"/>
      <c r="Y13" s="396"/>
      <c r="Z13" s="396"/>
      <c r="AA13" s="396"/>
      <c r="AB13" s="397"/>
      <c r="AC13" s="359">
        <v>1320</v>
      </c>
      <c r="AD13" s="360"/>
      <c r="AE13" s="360"/>
      <c r="AF13" s="360"/>
      <c r="AG13" s="361"/>
      <c r="AH13" s="359">
        <v>1584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77699</v>
      </c>
      <c r="BO13" s="384"/>
      <c r="BP13" s="384"/>
      <c r="BQ13" s="384"/>
      <c r="BR13" s="384"/>
      <c r="BS13" s="384"/>
      <c r="BT13" s="384"/>
      <c r="BU13" s="385"/>
      <c r="BV13" s="383">
        <v>450510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17724</v>
      </c>
      <c r="S14" s="483"/>
      <c r="T14" s="483"/>
      <c r="U14" s="483"/>
      <c r="V14" s="484"/>
      <c r="W14" s="485"/>
      <c r="X14" s="399"/>
      <c r="Y14" s="399"/>
      <c r="Z14" s="399"/>
      <c r="AA14" s="399"/>
      <c r="AB14" s="400"/>
      <c r="AC14" s="475">
        <v>15.3</v>
      </c>
      <c r="AD14" s="476"/>
      <c r="AE14" s="476"/>
      <c r="AF14" s="476"/>
      <c r="AG14" s="477"/>
      <c r="AH14" s="475">
        <v>15.8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21</v>
      </c>
      <c r="CU14" s="454"/>
      <c r="CV14" s="454"/>
      <c r="CW14" s="454"/>
      <c r="CX14" s="454"/>
      <c r="CY14" s="454"/>
      <c r="CZ14" s="454"/>
      <c r="DA14" s="455"/>
      <c r="DB14" s="486">
        <v>36.200000000000003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17665</v>
      </c>
      <c r="S15" s="483"/>
      <c r="T15" s="483"/>
      <c r="U15" s="483"/>
      <c r="V15" s="484"/>
      <c r="W15" s="470" t="s">
        <v>131</v>
      </c>
      <c r="X15" s="396"/>
      <c r="Y15" s="396"/>
      <c r="Z15" s="396"/>
      <c r="AA15" s="396"/>
      <c r="AB15" s="397"/>
      <c r="AC15" s="359">
        <v>2374</v>
      </c>
      <c r="AD15" s="360"/>
      <c r="AE15" s="360"/>
      <c r="AF15" s="360"/>
      <c r="AG15" s="361"/>
      <c r="AH15" s="359">
        <v>3148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1562009</v>
      </c>
      <c r="BO15" s="379"/>
      <c r="BP15" s="379"/>
      <c r="BQ15" s="379"/>
      <c r="BR15" s="379"/>
      <c r="BS15" s="379"/>
      <c r="BT15" s="379"/>
      <c r="BU15" s="380"/>
      <c r="BV15" s="378">
        <v>1492152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27.4</v>
      </c>
      <c r="AD16" s="476"/>
      <c r="AE16" s="476"/>
      <c r="AF16" s="476"/>
      <c r="AG16" s="477"/>
      <c r="AH16" s="475">
        <v>31.5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6588328</v>
      </c>
      <c r="BO16" s="384"/>
      <c r="BP16" s="384"/>
      <c r="BQ16" s="384"/>
      <c r="BR16" s="384"/>
      <c r="BS16" s="384"/>
      <c r="BT16" s="384"/>
      <c r="BU16" s="385"/>
      <c r="BV16" s="383">
        <v>6667927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4961</v>
      </c>
      <c r="AD17" s="360"/>
      <c r="AE17" s="360"/>
      <c r="AF17" s="360"/>
      <c r="AG17" s="361"/>
      <c r="AH17" s="359">
        <v>5274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1984951</v>
      </c>
      <c r="BO17" s="384"/>
      <c r="BP17" s="384"/>
      <c r="BQ17" s="384"/>
      <c r="BR17" s="384"/>
      <c r="BS17" s="384"/>
      <c r="BT17" s="384"/>
      <c r="BU17" s="385"/>
      <c r="BV17" s="383">
        <v>1885598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886.52</v>
      </c>
      <c r="M18" s="446"/>
      <c r="N18" s="446"/>
      <c r="O18" s="446"/>
      <c r="P18" s="446"/>
      <c r="Q18" s="446"/>
      <c r="R18" s="447"/>
      <c r="S18" s="447"/>
      <c r="T18" s="447"/>
      <c r="U18" s="447"/>
      <c r="V18" s="448"/>
      <c r="W18" s="462"/>
      <c r="X18" s="463"/>
      <c r="Y18" s="463"/>
      <c r="Z18" s="463"/>
      <c r="AA18" s="463"/>
      <c r="AB18" s="471"/>
      <c r="AC18" s="347">
        <v>57.3</v>
      </c>
      <c r="AD18" s="348"/>
      <c r="AE18" s="348"/>
      <c r="AF18" s="348"/>
      <c r="AG18" s="449"/>
      <c r="AH18" s="347">
        <v>52.7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7717986</v>
      </c>
      <c r="BO18" s="384"/>
      <c r="BP18" s="384"/>
      <c r="BQ18" s="384"/>
      <c r="BR18" s="384"/>
      <c r="BS18" s="384"/>
      <c r="BT18" s="384"/>
      <c r="BU18" s="385"/>
      <c r="BV18" s="383">
        <v>7618114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10449658</v>
      </c>
      <c r="BO19" s="384"/>
      <c r="BP19" s="384"/>
      <c r="BQ19" s="384"/>
      <c r="BR19" s="384"/>
      <c r="BS19" s="384"/>
      <c r="BT19" s="384"/>
      <c r="BU19" s="385"/>
      <c r="BV19" s="383">
        <v>10159209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6507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14922033</v>
      </c>
      <c r="BO23" s="384"/>
      <c r="BP23" s="384"/>
      <c r="BQ23" s="384"/>
      <c r="BR23" s="384"/>
      <c r="BS23" s="384"/>
      <c r="BT23" s="384"/>
      <c r="BU23" s="385"/>
      <c r="BV23" s="383">
        <v>15226586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7950</v>
      </c>
      <c r="R24" s="360"/>
      <c r="S24" s="360"/>
      <c r="T24" s="360"/>
      <c r="U24" s="360"/>
      <c r="V24" s="361"/>
      <c r="W24" s="425"/>
      <c r="X24" s="416"/>
      <c r="Y24" s="417"/>
      <c r="Z24" s="356" t="s">
        <v>154</v>
      </c>
      <c r="AA24" s="357"/>
      <c r="AB24" s="357"/>
      <c r="AC24" s="357"/>
      <c r="AD24" s="357"/>
      <c r="AE24" s="357"/>
      <c r="AF24" s="357"/>
      <c r="AG24" s="358"/>
      <c r="AH24" s="359">
        <v>239</v>
      </c>
      <c r="AI24" s="360"/>
      <c r="AJ24" s="360"/>
      <c r="AK24" s="360"/>
      <c r="AL24" s="361"/>
      <c r="AM24" s="359">
        <v>766712</v>
      </c>
      <c r="AN24" s="360"/>
      <c r="AO24" s="360"/>
      <c r="AP24" s="360"/>
      <c r="AQ24" s="360"/>
      <c r="AR24" s="361"/>
      <c r="AS24" s="359">
        <v>3208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12231427</v>
      </c>
      <c r="BO24" s="384"/>
      <c r="BP24" s="384"/>
      <c r="BQ24" s="384"/>
      <c r="BR24" s="384"/>
      <c r="BS24" s="384"/>
      <c r="BT24" s="384"/>
      <c r="BU24" s="385"/>
      <c r="BV24" s="383">
        <v>12290169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20374</v>
      </c>
      <c r="BO25" s="379"/>
      <c r="BP25" s="379"/>
      <c r="BQ25" s="379"/>
      <c r="BR25" s="379"/>
      <c r="BS25" s="379"/>
      <c r="BT25" s="379"/>
      <c r="BU25" s="380"/>
      <c r="BV25" s="378">
        <v>28070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5960</v>
      </c>
      <c r="R26" s="360"/>
      <c r="S26" s="360"/>
      <c r="T26" s="360"/>
      <c r="U26" s="360"/>
      <c r="V26" s="361"/>
      <c r="W26" s="425"/>
      <c r="X26" s="416"/>
      <c r="Y26" s="417"/>
      <c r="Z26" s="356" t="s">
        <v>160</v>
      </c>
      <c r="AA26" s="436"/>
      <c r="AB26" s="436"/>
      <c r="AC26" s="436"/>
      <c r="AD26" s="436"/>
      <c r="AE26" s="436"/>
      <c r="AF26" s="436"/>
      <c r="AG26" s="437"/>
      <c r="AH26" s="359">
        <v>14</v>
      </c>
      <c r="AI26" s="360"/>
      <c r="AJ26" s="360"/>
      <c r="AK26" s="360"/>
      <c r="AL26" s="361"/>
      <c r="AM26" s="359">
        <v>43904</v>
      </c>
      <c r="AN26" s="360"/>
      <c r="AO26" s="360"/>
      <c r="AP26" s="360"/>
      <c r="AQ26" s="360"/>
      <c r="AR26" s="361"/>
      <c r="AS26" s="359">
        <v>3136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3140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9138</v>
      </c>
      <c r="AN27" s="360"/>
      <c r="AO27" s="360"/>
      <c r="AP27" s="360"/>
      <c r="AQ27" s="360"/>
      <c r="AR27" s="361"/>
      <c r="AS27" s="359">
        <v>3046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402828</v>
      </c>
      <c r="BO27" s="387"/>
      <c r="BP27" s="387"/>
      <c r="BQ27" s="387"/>
      <c r="BR27" s="387"/>
      <c r="BS27" s="387"/>
      <c r="BT27" s="387"/>
      <c r="BU27" s="388"/>
      <c r="BV27" s="386">
        <v>402754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2222963</v>
      </c>
      <c r="BO28" s="379"/>
      <c r="BP28" s="379"/>
      <c r="BQ28" s="379"/>
      <c r="BR28" s="379"/>
      <c r="BS28" s="379"/>
      <c r="BT28" s="379"/>
      <c r="BU28" s="380"/>
      <c r="BV28" s="378">
        <v>2068536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2200</v>
      </c>
      <c r="R29" s="360"/>
      <c r="S29" s="360"/>
      <c r="T29" s="360"/>
      <c r="U29" s="360"/>
      <c r="V29" s="361"/>
      <c r="W29" s="425"/>
      <c r="X29" s="416"/>
      <c r="Y29" s="417"/>
      <c r="Z29" s="356" t="s">
        <v>170</v>
      </c>
      <c r="AA29" s="357"/>
      <c r="AB29" s="357"/>
      <c r="AC29" s="357"/>
      <c r="AD29" s="357"/>
      <c r="AE29" s="357"/>
      <c r="AF29" s="357"/>
      <c r="AG29" s="358"/>
      <c r="AH29" s="359">
        <v>242</v>
      </c>
      <c r="AI29" s="360"/>
      <c r="AJ29" s="360"/>
      <c r="AK29" s="360"/>
      <c r="AL29" s="361"/>
      <c r="AM29" s="359">
        <v>775850</v>
      </c>
      <c r="AN29" s="360"/>
      <c r="AO29" s="360"/>
      <c r="AP29" s="360"/>
      <c r="AQ29" s="360"/>
      <c r="AR29" s="361"/>
      <c r="AS29" s="359">
        <v>3206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4306407</v>
      </c>
      <c r="BO30" s="387"/>
      <c r="BP30" s="387"/>
      <c r="BQ30" s="387"/>
      <c r="BR30" s="387"/>
      <c r="BS30" s="387"/>
      <c r="BT30" s="387"/>
      <c r="BU30" s="388"/>
      <c r="BV30" s="386">
        <v>3690460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南会津地方環境衛生組合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南会津地方土地開発公社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農林業集落排水事業</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南会津地方広域市町村圏組合　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（公財）南会津町振興公社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公共下水道事業</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南会津地方広域市町村圏組合　ふるさと市町村圏事業特別会計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みなみやま観光(株)</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南会津地方広域市町村圏組合　地域医療支援センター特別会計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会津高原たていわ農産（有）</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南会津地方広域市町村圏組合　あいづふるさと基金事業特別会計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会津高原フレンド・カントリークラブ(株)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福島県市町村総合事務組合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福島県市町村総合事務組合　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福島県市町村総合事務組合　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福島県市町村総合事務組合　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福島県市町村総合事務組合　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40" workbookViewId="0">
      <selection activeCell="CD39" sqref="CD39:CQ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1560531</v>
      </c>
      <c r="S5" s="637"/>
      <c r="T5" s="637"/>
      <c r="U5" s="637"/>
      <c r="V5" s="637"/>
      <c r="W5" s="637"/>
      <c r="X5" s="637"/>
      <c r="Y5" s="684"/>
      <c r="Z5" s="697">
        <v>11.2</v>
      </c>
      <c r="AA5" s="697"/>
      <c r="AB5" s="697"/>
      <c r="AC5" s="697"/>
      <c r="AD5" s="698">
        <v>1560531</v>
      </c>
      <c r="AE5" s="698"/>
      <c r="AF5" s="698"/>
      <c r="AG5" s="698"/>
      <c r="AH5" s="698"/>
      <c r="AI5" s="698"/>
      <c r="AJ5" s="698"/>
      <c r="AK5" s="698"/>
      <c r="AL5" s="685">
        <v>18</v>
      </c>
      <c r="AM5" s="654"/>
      <c r="AN5" s="654"/>
      <c r="AO5" s="686"/>
      <c r="AP5" s="673" t="s">
        <v>208</v>
      </c>
      <c r="AQ5" s="674"/>
      <c r="AR5" s="674"/>
      <c r="AS5" s="674"/>
      <c r="AT5" s="674"/>
      <c r="AU5" s="674"/>
      <c r="AV5" s="674"/>
      <c r="AW5" s="674"/>
      <c r="AX5" s="674"/>
      <c r="AY5" s="674"/>
      <c r="AZ5" s="674"/>
      <c r="BA5" s="674"/>
      <c r="BB5" s="674"/>
      <c r="BC5" s="674"/>
      <c r="BD5" s="674"/>
      <c r="BE5" s="674"/>
      <c r="BF5" s="675"/>
      <c r="BG5" s="586">
        <v>1536819</v>
      </c>
      <c r="BH5" s="587"/>
      <c r="BI5" s="587"/>
      <c r="BJ5" s="587"/>
      <c r="BK5" s="587"/>
      <c r="BL5" s="587"/>
      <c r="BM5" s="587"/>
      <c r="BN5" s="588"/>
      <c r="BO5" s="639">
        <v>98.5</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174052</v>
      </c>
      <c r="S6" s="587"/>
      <c r="T6" s="587"/>
      <c r="U6" s="587"/>
      <c r="V6" s="587"/>
      <c r="W6" s="587"/>
      <c r="X6" s="587"/>
      <c r="Y6" s="588"/>
      <c r="Z6" s="639">
        <v>1.3</v>
      </c>
      <c r="AA6" s="639"/>
      <c r="AB6" s="639"/>
      <c r="AC6" s="639"/>
      <c r="AD6" s="640">
        <v>174052</v>
      </c>
      <c r="AE6" s="640"/>
      <c r="AF6" s="640"/>
      <c r="AG6" s="640"/>
      <c r="AH6" s="640"/>
      <c r="AI6" s="640"/>
      <c r="AJ6" s="640"/>
      <c r="AK6" s="640"/>
      <c r="AL6" s="609">
        <v>2</v>
      </c>
      <c r="AM6" s="641"/>
      <c r="AN6" s="641"/>
      <c r="AO6" s="642"/>
      <c r="AP6" s="583" t="s">
        <v>214</v>
      </c>
      <c r="AQ6" s="584"/>
      <c r="AR6" s="584"/>
      <c r="AS6" s="584"/>
      <c r="AT6" s="584"/>
      <c r="AU6" s="584"/>
      <c r="AV6" s="584"/>
      <c r="AW6" s="584"/>
      <c r="AX6" s="584"/>
      <c r="AY6" s="584"/>
      <c r="AZ6" s="584"/>
      <c r="BA6" s="584"/>
      <c r="BB6" s="584"/>
      <c r="BC6" s="584"/>
      <c r="BD6" s="584"/>
      <c r="BE6" s="584"/>
      <c r="BF6" s="585"/>
      <c r="BG6" s="586">
        <v>1536819</v>
      </c>
      <c r="BH6" s="587"/>
      <c r="BI6" s="587"/>
      <c r="BJ6" s="587"/>
      <c r="BK6" s="587"/>
      <c r="BL6" s="587"/>
      <c r="BM6" s="587"/>
      <c r="BN6" s="588"/>
      <c r="BO6" s="639">
        <v>98.5</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119590</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119590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3074</v>
      </c>
      <c r="S7" s="587"/>
      <c r="T7" s="587"/>
      <c r="U7" s="587"/>
      <c r="V7" s="587"/>
      <c r="W7" s="587"/>
      <c r="X7" s="587"/>
      <c r="Y7" s="588"/>
      <c r="Z7" s="639">
        <v>0</v>
      </c>
      <c r="AA7" s="639"/>
      <c r="AB7" s="639"/>
      <c r="AC7" s="639"/>
      <c r="AD7" s="640">
        <v>3074</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608768</v>
      </c>
      <c r="BH7" s="587"/>
      <c r="BI7" s="587"/>
      <c r="BJ7" s="587"/>
      <c r="BK7" s="587"/>
      <c r="BL7" s="587"/>
      <c r="BM7" s="587"/>
      <c r="BN7" s="588"/>
      <c r="BO7" s="639">
        <v>39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2777675</v>
      </c>
      <c r="CS7" s="587"/>
      <c r="CT7" s="587"/>
      <c r="CU7" s="587"/>
      <c r="CV7" s="587"/>
      <c r="CW7" s="587"/>
      <c r="CX7" s="587"/>
      <c r="CY7" s="588"/>
      <c r="CZ7" s="639">
        <v>20.7</v>
      </c>
      <c r="DA7" s="639"/>
      <c r="DB7" s="639"/>
      <c r="DC7" s="639"/>
      <c r="DD7" s="592">
        <v>489119</v>
      </c>
      <c r="DE7" s="587"/>
      <c r="DF7" s="587"/>
      <c r="DG7" s="587"/>
      <c r="DH7" s="587"/>
      <c r="DI7" s="587"/>
      <c r="DJ7" s="587"/>
      <c r="DK7" s="587"/>
      <c r="DL7" s="587"/>
      <c r="DM7" s="587"/>
      <c r="DN7" s="587"/>
      <c r="DO7" s="587"/>
      <c r="DP7" s="588"/>
      <c r="DQ7" s="592">
        <v>2274408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4030</v>
      </c>
      <c r="S8" s="587"/>
      <c r="T8" s="587"/>
      <c r="U8" s="587"/>
      <c r="V8" s="587"/>
      <c r="W8" s="587"/>
      <c r="X8" s="587"/>
      <c r="Y8" s="588"/>
      <c r="Z8" s="639">
        <v>0</v>
      </c>
      <c r="AA8" s="639"/>
      <c r="AB8" s="639"/>
      <c r="AC8" s="639"/>
      <c r="AD8" s="640">
        <v>4030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22598</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2399731</v>
      </c>
      <c r="CS8" s="587"/>
      <c r="CT8" s="587"/>
      <c r="CU8" s="587"/>
      <c r="CV8" s="587"/>
      <c r="CW8" s="587"/>
      <c r="CX8" s="587"/>
      <c r="CY8" s="588"/>
      <c r="CZ8" s="639">
        <v>17.899999999999999</v>
      </c>
      <c r="DA8" s="639"/>
      <c r="DB8" s="639"/>
      <c r="DC8" s="639"/>
      <c r="DD8" s="592">
        <v>159376</v>
      </c>
      <c r="DE8" s="587"/>
      <c r="DF8" s="587"/>
      <c r="DG8" s="587"/>
      <c r="DH8" s="587"/>
      <c r="DI8" s="587"/>
      <c r="DJ8" s="587"/>
      <c r="DK8" s="587"/>
      <c r="DL8" s="587"/>
      <c r="DM8" s="587"/>
      <c r="DN8" s="587"/>
      <c r="DO8" s="587"/>
      <c r="DP8" s="588"/>
      <c r="DQ8" s="592">
        <v>1605705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5453</v>
      </c>
      <c r="S9" s="587"/>
      <c r="T9" s="587"/>
      <c r="U9" s="587"/>
      <c r="V9" s="587"/>
      <c r="W9" s="587"/>
      <c r="X9" s="587"/>
      <c r="Y9" s="588"/>
      <c r="Z9" s="639">
        <v>0</v>
      </c>
      <c r="AA9" s="639"/>
      <c r="AB9" s="639"/>
      <c r="AC9" s="639"/>
      <c r="AD9" s="640">
        <v>5453</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489222</v>
      </c>
      <c r="BH9" s="587"/>
      <c r="BI9" s="587"/>
      <c r="BJ9" s="587"/>
      <c r="BK9" s="587"/>
      <c r="BL9" s="587"/>
      <c r="BM9" s="587"/>
      <c r="BN9" s="588"/>
      <c r="BO9" s="639">
        <v>31.3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962961</v>
      </c>
      <c r="CS9" s="587"/>
      <c r="CT9" s="587"/>
      <c r="CU9" s="587"/>
      <c r="CV9" s="587"/>
      <c r="CW9" s="587"/>
      <c r="CX9" s="587"/>
      <c r="CY9" s="588"/>
      <c r="CZ9" s="639">
        <v>7.2</v>
      </c>
      <c r="DA9" s="639"/>
      <c r="DB9" s="639"/>
      <c r="DC9" s="639"/>
      <c r="DD9" s="592">
        <v>13574</v>
      </c>
      <c r="DE9" s="587"/>
      <c r="DF9" s="587"/>
      <c r="DG9" s="587"/>
      <c r="DH9" s="587"/>
      <c r="DI9" s="587"/>
      <c r="DJ9" s="587"/>
      <c r="DK9" s="587"/>
      <c r="DL9" s="587"/>
      <c r="DM9" s="587"/>
      <c r="DN9" s="587"/>
      <c r="DO9" s="587"/>
      <c r="DP9" s="588"/>
      <c r="DQ9" s="592">
        <v>937858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164217</v>
      </c>
      <c r="S10" s="587"/>
      <c r="T10" s="587"/>
      <c r="U10" s="587"/>
      <c r="V10" s="587"/>
      <c r="W10" s="587"/>
      <c r="X10" s="587"/>
      <c r="Y10" s="588"/>
      <c r="Z10" s="639">
        <v>1.2</v>
      </c>
      <c r="AA10" s="639"/>
      <c r="AB10" s="639"/>
      <c r="AC10" s="639"/>
      <c r="AD10" s="640">
        <v>164217</v>
      </c>
      <c r="AE10" s="640"/>
      <c r="AF10" s="640"/>
      <c r="AG10" s="640"/>
      <c r="AH10" s="640"/>
      <c r="AI10" s="640"/>
      <c r="AJ10" s="640"/>
      <c r="AK10" s="640"/>
      <c r="AL10" s="609">
        <v>1.9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41854</v>
      </c>
      <c r="BH10" s="587"/>
      <c r="BI10" s="587"/>
      <c r="BJ10" s="587"/>
      <c r="BK10" s="587"/>
      <c r="BL10" s="587"/>
      <c r="BM10" s="587"/>
      <c r="BN10" s="588"/>
      <c r="BO10" s="639">
        <v>2.7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246603</v>
      </c>
      <c r="CS10" s="587"/>
      <c r="CT10" s="587"/>
      <c r="CU10" s="587"/>
      <c r="CV10" s="587"/>
      <c r="CW10" s="587"/>
      <c r="CX10" s="587"/>
      <c r="CY10" s="588"/>
      <c r="CZ10" s="639">
        <v>1.8</v>
      </c>
      <c r="DA10" s="639"/>
      <c r="DB10" s="639"/>
      <c r="DC10" s="639"/>
      <c r="DD10" s="592">
        <v>2551</v>
      </c>
      <c r="DE10" s="587"/>
      <c r="DF10" s="587"/>
      <c r="DG10" s="587"/>
      <c r="DH10" s="587"/>
      <c r="DI10" s="587"/>
      <c r="DJ10" s="587"/>
      <c r="DK10" s="587"/>
      <c r="DL10" s="587"/>
      <c r="DM10" s="587"/>
      <c r="DN10" s="587"/>
      <c r="DO10" s="587"/>
      <c r="DP10" s="588"/>
      <c r="DQ10" s="592">
        <v>4473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3431</v>
      </c>
      <c r="S11" s="587"/>
      <c r="T11" s="587"/>
      <c r="U11" s="587"/>
      <c r="V11" s="587"/>
      <c r="W11" s="587"/>
      <c r="X11" s="587"/>
      <c r="Y11" s="588"/>
      <c r="Z11" s="639">
        <v>0</v>
      </c>
      <c r="AA11" s="639"/>
      <c r="AB11" s="639"/>
      <c r="AC11" s="639"/>
      <c r="AD11" s="640">
        <v>3431</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55094</v>
      </c>
      <c r="BH11" s="587"/>
      <c r="BI11" s="587"/>
      <c r="BJ11" s="587"/>
      <c r="BK11" s="587"/>
      <c r="BL11" s="587"/>
      <c r="BM11" s="587"/>
      <c r="BN11" s="588"/>
      <c r="BO11" s="639">
        <v>3.5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866305</v>
      </c>
      <c r="CS11" s="587"/>
      <c r="CT11" s="587"/>
      <c r="CU11" s="587"/>
      <c r="CV11" s="587"/>
      <c r="CW11" s="587"/>
      <c r="CX11" s="587"/>
      <c r="CY11" s="588"/>
      <c r="CZ11" s="639">
        <v>6.5</v>
      </c>
      <c r="DA11" s="639"/>
      <c r="DB11" s="639"/>
      <c r="DC11" s="639"/>
      <c r="DD11" s="592">
        <v>399506</v>
      </c>
      <c r="DE11" s="587"/>
      <c r="DF11" s="587"/>
      <c r="DG11" s="587"/>
      <c r="DH11" s="587"/>
      <c r="DI11" s="587"/>
      <c r="DJ11" s="587"/>
      <c r="DK11" s="587"/>
      <c r="DL11" s="587"/>
      <c r="DM11" s="587"/>
      <c r="DN11" s="587"/>
      <c r="DO11" s="587"/>
      <c r="DP11" s="588"/>
      <c r="DQ11" s="592">
        <v>507247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757141</v>
      </c>
      <c r="BH12" s="587"/>
      <c r="BI12" s="587"/>
      <c r="BJ12" s="587"/>
      <c r="BK12" s="587"/>
      <c r="BL12" s="587"/>
      <c r="BM12" s="587"/>
      <c r="BN12" s="588"/>
      <c r="BO12" s="639">
        <v>48.5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661607</v>
      </c>
      <c r="CS12" s="587"/>
      <c r="CT12" s="587"/>
      <c r="CU12" s="587"/>
      <c r="CV12" s="587"/>
      <c r="CW12" s="587"/>
      <c r="CX12" s="587"/>
      <c r="CY12" s="588"/>
      <c r="CZ12" s="639">
        <v>4.9000000000000004</v>
      </c>
      <c r="DA12" s="639"/>
      <c r="DB12" s="639"/>
      <c r="DC12" s="639"/>
      <c r="DD12" s="592">
        <v>70043</v>
      </c>
      <c r="DE12" s="587"/>
      <c r="DF12" s="587"/>
      <c r="DG12" s="587"/>
      <c r="DH12" s="587"/>
      <c r="DI12" s="587"/>
      <c r="DJ12" s="587"/>
      <c r="DK12" s="587"/>
      <c r="DL12" s="587"/>
      <c r="DM12" s="587"/>
      <c r="DN12" s="587"/>
      <c r="DO12" s="587"/>
      <c r="DP12" s="588"/>
      <c r="DQ12" s="592">
        <v>495903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47725</v>
      </c>
      <c r="S13" s="587"/>
      <c r="T13" s="587"/>
      <c r="U13" s="587"/>
      <c r="V13" s="587"/>
      <c r="W13" s="587"/>
      <c r="X13" s="587"/>
      <c r="Y13" s="588"/>
      <c r="Z13" s="639">
        <v>0.3</v>
      </c>
      <c r="AA13" s="639"/>
      <c r="AB13" s="639"/>
      <c r="AC13" s="639"/>
      <c r="AD13" s="640">
        <v>47725</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744336</v>
      </c>
      <c r="BH13" s="587"/>
      <c r="BI13" s="587"/>
      <c r="BJ13" s="587"/>
      <c r="BK13" s="587"/>
      <c r="BL13" s="587"/>
      <c r="BM13" s="587"/>
      <c r="BN13" s="588"/>
      <c r="BO13" s="639">
        <v>47.7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1141155</v>
      </c>
      <c r="CS13" s="587"/>
      <c r="CT13" s="587"/>
      <c r="CU13" s="587"/>
      <c r="CV13" s="587"/>
      <c r="CW13" s="587"/>
      <c r="CX13" s="587"/>
      <c r="CY13" s="588"/>
      <c r="CZ13" s="639">
        <v>8.5</v>
      </c>
      <c r="DA13" s="639"/>
      <c r="DB13" s="639"/>
      <c r="DC13" s="639"/>
      <c r="DD13" s="592">
        <v>447967</v>
      </c>
      <c r="DE13" s="587"/>
      <c r="DF13" s="587"/>
      <c r="DG13" s="587"/>
      <c r="DH13" s="587"/>
      <c r="DI13" s="587"/>
      <c r="DJ13" s="587"/>
      <c r="DK13" s="587"/>
      <c r="DL13" s="587"/>
      <c r="DM13" s="587"/>
      <c r="DN13" s="587"/>
      <c r="DO13" s="587"/>
      <c r="DP13" s="588"/>
      <c r="DQ13" s="592">
        <v>780866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36535</v>
      </c>
      <c r="BH14" s="587"/>
      <c r="BI14" s="587"/>
      <c r="BJ14" s="587"/>
      <c r="BK14" s="587"/>
      <c r="BL14" s="587"/>
      <c r="BM14" s="587"/>
      <c r="BN14" s="588"/>
      <c r="BO14" s="639">
        <v>2.2999999999999998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613455</v>
      </c>
      <c r="CS14" s="587"/>
      <c r="CT14" s="587"/>
      <c r="CU14" s="587"/>
      <c r="CV14" s="587"/>
      <c r="CW14" s="587"/>
      <c r="CX14" s="587"/>
      <c r="CY14" s="588"/>
      <c r="CZ14" s="639">
        <v>4.5999999999999996</v>
      </c>
      <c r="DA14" s="639"/>
      <c r="DB14" s="639"/>
      <c r="DC14" s="639"/>
      <c r="DD14" s="592">
        <v>100681</v>
      </c>
      <c r="DE14" s="587"/>
      <c r="DF14" s="587"/>
      <c r="DG14" s="587"/>
      <c r="DH14" s="587"/>
      <c r="DI14" s="587"/>
      <c r="DJ14" s="587"/>
      <c r="DK14" s="587"/>
      <c r="DL14" s="587"/>
      <c r="DM14" s="587"/>
      <c r="DN14" s="587"/>
      <c r="DO14" s="587"/>
      <c r="DP14" s="588"/>
      <c r="DQ14" s="592">
        <v>545307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3084</v>
      </c>
      <c r="S15" s="587"/>
      <c r="T15" s="587"/>
      <c r="U15" s="587"/>
      <c r="V15" s="587"/>
      <c r="W15" s="587"/>
      <c r="X15" s="587"/>
      <c r="Y15" s="588"/>
      <c r="Z15" s="639">
        <v>0</v>
      </c>
      <c r="AA15" s="639"/>
      <c r="AB15" s="639"/>
      <c r="AC15" s="639"/>
      <c r="AD15" s="640">
        <v>3084</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134375</v>
      </c>
      <c r="BH15" s="587"/>
      <c r="BI15" s="587"/>
      <c r="BJ15" s="587"/>
      <c r="BK15" s="587"/>
      <c r="BL15" s="587"/>
      <c r="BM15" s="587"/>
      <c r="BN15" s="588"/>
      <c r="BO15" s="639">
        <v>8.6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1714517</v>
      </c>
      <c r="CS15" s="587"/>
      <c r="CT15" s="587"/>
      <c r="CU15" s="587"/>
      <c r="CV15" s="587"/>
      <c r="CW15" s="587"/>
      <c r="CX15" s="587"/>
      <c r="CY15" s="588"/>
      <c r="CZ15" s="639">
        <v>12.8</v>
      </c>
      <c r="DA15" s="639"/>
      <c r="DB15" s="639"/>
      <c r="DC15" s="639"/>
      <c r="DD15" s="592">
        <v>679633</v>
      </c>
      <c r="DE15" s="587"/>
      <c r="DF15" s="587"/>
      <c r="DG15" s="587"/>
      <c r="DH15" s="587"/>
      <c r="DI15" s="587"/>
      <c r="DJ15" s="587"/>
      <c r="DK15" s="587"/>
      <c r="DL15" s="587"/>
      <c r="DM15" s="587"/>
      <c r="DN15" s="587"/>
      <c r="DO15" s="587"/>
      <c r="DP15" s="588"/>
      <c r="DQ15" s="592">
        <v>1015946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7101362</v>
      </c>
      <c r="S16" s="587"/>
      <c r="T16" s="587"/>
      <c r="U16" s="587"/>
      <c r="V16" s="587"/>
      <c r="W16" s="587"/>
      <c r="X16" s="587"/>
      <c r="Y16" s="588"/>
      <c r="Z16" s="639">
        <v>51.1</v>
      </c>
      <c r="AA16" s="639"/>
      <c r="AB16" s="639"/>
      <c r="AC16" s="639"/>
      <c r="AD16" s="640">
        <v>6643563</v>
      </c>
      <c r="AE16" s="640"/>
      <c r="AF16" s="640"/>
      <c r="AG16" s="640"/>
      <c r="AH16" s="640"/>
      <c r="AI16" s="640"/>
      <c r="AJ16" s="640"/>
      <c r="AK16" s="640"/>
      <c r="AL16" s="609">
        <v>76.8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230292</v>
      </c>
      <c r="CS16" s="587"/>
      <c r="CT16" s="587"/>
      <c r="CU16" s="587"/>
      <c r="CV16" s="587"/>
      <c r="CW16" s="587"/>
      <c r="CX16" s="587"/>
      <c r="CY16" s="588"/>
      <c r="CZ16" s="639">
        <v>1.7</v>
      </c>
      <c r="DA16" s="639"/>
      <c r="DB16" s="639"/>
      <c r="DC16" s="639"/>
      <c r="DD16" s="592" t="s">
        <v>112</v>
      </c>
      <c r="DE16" s="587"/>
      <c r="DF16" s="587"/>
      <c r="DG16" s="587"/>
      <c r="DH16" s="587"/>
      <c r="DI16" s="587"/>
      <c r="DJ16" s="587"/>
      <c r="DK16" s="587"/>
      <c r="DL16" s="587"/>
      <c r="DM16" s="587"/>
      <c r="DN16" s="587"/>
      <c r="DO16" s="587"/>
      <c r="DP16" s="588"/>
      <c r="DQ16" s="592">
        <v>24734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6643563</v>
      </c>
      <c r="S17" s="587"/>
      <c r="T17" s="587"/>
      <c r="U17" s="587"/>
      <c r="V17" s="587"/>
      <c r="W17" s="587"/>
      <c r="X17" s="587"/>
      <c r="Y17" s="588"/>
      <c r="Z17" s="639">
        <v>47.8</v>
      </c>
      <c r="AA17" s="639"/>
      <c r="AB17" s="639"/>
      <c r="AC17" s="639"/>
      <c r="AD17" s="640">
        <v>6643563</v>
      </c>
      <c r="AE17" s="640"/>
      <c r="AF17" s="640"/>
      <c r="AG17" s="640"/>
      <c r="AH17" s="640"/>
      <c r="AI17" s="640"/>
      <c r="AJ17" s="640"/>
      <c r="AK17" s="640"/>
      <c r="AL17" s="609">
        <v>76.8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1673576</v>
      </c>
      <c r="CS17" s="587"/>
      <c r="CT17" s="587"/>
      <c r="CU17" s="587"/>
      <c r="CV17" s="587"/>
      <c r="CW17" s="587"/>
      <c r="CX17" s="587"/>
      <c r="CY17" s="588"/>
      <c r="CZ17" s="639">
        <v>12.5</v>
      </c>
      <c r="DA17" s="639"/>
      <c r="DB17" s="639"/>
      <c r="DC17" s="639"/>
      <c r="DD17" s="592" t="s">
        <v>112</v>
      </c>
      <c r="DE17" s="587"/>
      <c r="DF17" s="587"/>
      <c r="DG17" s="587"/>
      <c r="DH17" s="587"/>
      <c r="DI17" s="587"/>
      <c r="DJ17" s="587"/>
      <c r="DK17" s="587"/>
      <c r="DL17" s="587"/>
      <c r="DM17" s="587"/>
      <c r="DN17" s="587"/>
      <c r="DO17" s="587"/>
      <c r="DP17" s="588"/>
      <c r="DQ17" s="592">
        <v>1656136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382099</v>
      </c>
      <c r="S18" s="587"/>
      <c r="T18" s="587"/>
      <c r="U18" s="587"/>
      <c r="V18" s="587"/>
      <c r="W18" s="587"/>
      <c r="X18" s="587"/>
      <c r="Y18" s="588"/>
      <c r="Z18" s="639">
        <v>2.8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75700</v>
      </c>
      <c r="S19" s="587"/>
      <c r="T19" s="587"/>
      <c r="U19" s="587"/>
      <c r="V19" s="587"/>
      <c r="W19" s="587"/>
      <c r="X19" s="587"/>
      <c r="Y19" s="588"/>
      <c r="Z19" s="639">
        <v>0.5</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23712</v>
      </c>
      <c r="BH19" s="587"/>
      <c r="BI19" s="587"/>
      <c r="BJ19" s="587"/>
      <c r="BK19" s="587"/>
      <c r="BL19" s="587"/>
      <c r="BM19" s="587"/>
      <c r="BN19" s="588"/>
      <c r="BO19" s="639">
        <v>1.5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9066959</v>
      </c>
      <c r="S20" s="587"/>
      <c r="T20" s="587"/>
      <c r="U20" s="587"/>
      <c r="V20" s="587"/>
      <c r="W20" s="587"/>
      <c r="X20" s="587"/>
      <c r="Y20" s="588"/>
      <c r="Z20" s="639">
        <v>65.3</v>
      </c>
      <c r="AA20" s="639"/>
      <c r="AB20" s="639"/>
      <c r="AC20" s="639"/>
      <c r="AD20" s="640">
        <v>8609160</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23712</v>
      </c>
      <c r="BH20" s="587"/>
      <c r="BI20" s="587"/>
      <c r="BJ20" s="587"/>
      <c r="BK20" s="587"/>
      <c r="BL20" s="587"/>
      <c r="BM20" s="587"/>
      <c r="BN20" s="588"/>
      <c r="BO20" s="639">
        <v>1.5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13407467</v>
      </c>
      <c r="CS20" s="587"/>
      <c r="CT20" s="587"/>
      <c r="CU20" s="587"/>
      <c r="CV20" s="587"/>
      <c r="CW20" s="587"/>
      <c r="CX20" s="587"/>
      <c r="CY20" s="588"/>
      <c r="CZ20" s="639">
        <v>100</v>
      </c>
      <c r="DA20" s="639"/>
      <c r="DB20" s="639"/>
      <c r="DC20" s="639"/>
      <c r="DD20" s="592">
        <v>2362450</v>
      </c>
      <c r="DE20" s="587"/>
      <c r="DF20" s="587"/>
      <c r="DG20" s="587"/>
      <c r="DH20" s="587"/>
      <c r="DI20" s="587"/>
      <c r="DJ20" s="587"/>
      <c r="DK20" s="587"/>
      <c r="DL20" s="587"/>
      <c r="DM20" s="587"/>
      <c r="DN20" s="587"/>
      <c r="DO20" s="587"/>
      <c r="DP20" s="588"/>
      <c r="DQ20" s="592">
        <v>9968173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2488</v>
      </c>
      <c r="S21" s="587"/>
      <c r="T21" s="587"/>
      <c r="U21" s="587"/>
      <c r="V21" s="587"/>
      <c r="W21" s="587"/>
      <c r="X21" s="587"/>
      <c r="Y21" s="588"/>
      <c r="Z21" s="639">
        <v>0</v>
      </c>
      <c r="AA21" s="639"/>
      <c r="AB21" s="639"/>
      <c r="AC21" s="639"/>
      <c r="AD21" s="640">
        <v>2488</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23712</v>
      </c>
      <c r="BH21" s="587"/>
      <c r="BI21" s="587"/>
      <c r="BJ21" s="587"/>
      <c r="BK21" s="587"/>
      <c r="BL21" s="587"/>
      <c r="BM21" s="587"/>
      <c r="BN21" s="588"/>
      <c r="BO21" s="639">
        <v>1.5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43815</v>
      </c>
      <c r="S22" s="587"/>
      <c r="T22" s="587"/>
      <c r="U22" s="587"/>
      <c r="V22" s="587"/>
      <c r="W22" s="587"/>
      <c r="X22" s="587"/>
      <c r="Y22" s="588"/>
      <c r="Z22" s="639">
        <v>0.3</v>
      </c>
      <c r="AA22" s="639"/>
      <c r="AB22" s="639"/>
      <c r="AC22" s="639"/>
      <c r="AD22" s="640">
        <v>10226</v>
      </c>
      <c r="AE22" s="640"/>
      <c r="AF22" s="640"/>
      <c r="AG22" s="640"/>
      <c r="AH22" s="640"/>
      <c r="AI22" s="640"/>
      <c r="AJ22" s="640"/>
      <c r="AK22" s="640"/>
      <c r="AL22" s="609">
        <v>0.1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112299</v>
      </c>
      <c r="S23" s="587"/>
      <c r="T23" s="587"/>
      <c r="U23" s="587"/>
      <c r="V23" s="587"/>
      <c r="W23" s="587"/>
      <c r="X23" s="587"/>
      <c r="Y23" s="588"/>
      <c r="Z23" s="639">
        <v>0.8</v>
      </c>
      <c r="AA23" s="639"/>
      <c r="AB23" s="639"/>
      <c r="AC23" s="639"/>
      <c r="AD23" s="640">
        <v>4806</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10645</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4604040</v>
      </c>
      <c r="CS24" s="637"/>
      <c r="CT24" s="637"/>
      <c r="CU24" s="637"/>
      <c r="CV24" s="637"/>
      <c r="CW24" s="637"/>
      <c r="CX24" s="637"/>
      <c r="CY24" s="684"/>
      <c r="CZ24" s="688">
        <v>34.299999999999997</v>
      </c>
      <c r="DA24" s="689"/>
      <c r="DB24" s="689"/>
      <c r="DC24" s="690"/>
      <c r="DD24" s="683">
        <v>3979282</v>
      </c>
      <c r="DE24" s="637"/>
      <c r="DF24" s="637"/>
      <c r="DG24" s="637"/>
      <c r="DH24" s="637"/>
      <c r="DI24" s="637"/>
      <c r="DJ24" s="637"/>
      <c r="DK24" s="684"/>
      <c r="DL24" s="683">
        <v>3940551</v>
      </c>
      <c r="DM24" s="637"/>
      <c r="DN24" s="637"/>
      <c r="DO24" s="637"/>
      <c r="DP24" s="637"/>
      <c r="DQ24" s="637"/>
      <c r="DR24" s="637"/>
      <c r="DS24" s="637"/>
      <c r="DT24" s="637"/>
      <c r="DU24" s="637"/>
      <c r="DV24" s="684"/>
      <c r="DW24" s="685">
        <v>43.2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1027877</v>
      </c>
      <c r="S25" s="587"/>
      <c r="T25" s="587"/>
      <c r="U25" s="587"/>
      <c r="V25" s="587"/>
      <c r="W25" s="587"/>
      <c r="X25" s="587"/>
      <c r="Y25" s="588"/>
      <c r="Z25" s="639">
        <v>7.4</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2091985</v>
      </c>
      <c r="CS25" s="605"/>
      <c r="CT25" s="605"/>
      <c r="CU25" s="605"/>
      <c r="CV25" s="605"/>
      <c r="CW25" s="605"/>
      <c r="CX25" s="605"/>
      <c r="CY25" s="606"/>
      <c r="CZ25" s="589">
        <v>15.6</v>
      </c>
      <c r="DA25" s="607"/>
      <c r="DB25" s="607"/>
      <c r="DC25" s="608"/>
      <c r="DD25" s="592">
        <v>1992961</v>
      </c>
      <c r="DE25" s="605"/>
      <c r="DF25" s="605"/>
      <c r="DG25" s="605"/>
      <c r="DH25" s="605"/>
      <c r="DI25" s="605"/>
      <c r="DJ25" s="605"/>
      <c r="DK25" s="606"/>
      <c r="DL25" s="592">
        <v>1967275</v>
      </c>
      <c r="DM25" s="605"/>
      <c r="DN25" s="605"/>
      <c r="DO25" s="605"/>
      <c r="DP25" s="605"/>
      <c r="DQ25" s="605"/>
      <c r="DR25" s="605"/>
      <c r="DS25" s="605"/>
      <c r="DT25" s="605"/>
      <c r="DU25" s="605"/>
      <c r="DV25" s="606"/>
      <c r="DW25" s="609">
        <v>21.6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1343218</v>
      </c>
      <c r="CS26" s="587"/>
      <c r="CT26" s="587"/>
      <c r="CU26" s="587"/>
      <c r="CV26" s="587"/>
      <c r="CW26" s="587"/>
      <c r="CX26" s="587"/>
      <c r="CY26" s="588"/>
      <c r="CZ26" s="589">
        <v>10</v>
      </c>
      <c r="DA26" s="607"/>
      <c r="DB26" s="607"/>
      <c r="DC26" s="608"/>
      <c r="DD26" s="592">
        <v>1253609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1269290</v>
      </c>
      <c r="S27" s="587"/>
      <c r="T27" s="587"/>
      <c r="U27" s="587"/>
      <c r="V27" s="587"/>
      <c r="W27" s="587"/>
      <c r="X27" s="587"/>
      <c r="Y27" s="588"/>
      <c r="Z27" s="639">
        <v>9.1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1560531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838479</v>
      </c>
      <c r="CS27" s="605"/>
      <c r="CT27" s="605"/>
      <c r="CU27" s="605"/>
      <c r="CV27" s="605"/>
      <c r="CW27" s="605"/>
      <c r="CX27" s="605"/>
      <c r="CY27" s="606"/>
      <c r="CZ27" s="589">
        <v>6.3</v>
      </c>
      <c r="DA27" s="607"/>
      <c r="DB27" s="607"/>
      <c r="DC27" s="608"/>
      <c r="DD27" s="592">
        <v>330185</v>
      </c>
      <c r="DE27" s="605"/>
      <c r="DF27" s="605"/>
      <c r="DG27" s="605"/>
      <c r="DH27" s="605"/>
      <c r="DI27" s="605"/>
      <c r="DJ27" s="605"/>
      <c r="DK27" s="606"/>
      <c r="DL27" s="592">
        <v>317140</v>
      </c>
      <c r="DM27" s="605"/>
      <c r="DN27" s="605"/>
      <c r="DO27" s="605"/>
      <c r="DP27" s="605"/>
      <c r="DQ27" s="605"/>
      <c r="DR27" s="605"/>
      <c r="DS27" s="605"/>
      <c r="DT27" s="605"/>
      <c r="DU27" s="605"/>
      <c r="DV27" s="606"/>
      <c r="DW27" s="609">
        <v>3.5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51205</v>
      </c>
      <c r="S28" s="587"/>
      <c r="T28" s="587"/>
      <c r="U28" s="587"/>
      <c r="V28" s="587"/>
      <c r="W28" s="587"/>
      <c r="X28" s="587"/>
      <c r="Y28" s="588"/>
      <c r="Z28" s="639">
        <v>0.4</v>
      </c>
      <c r="AA28" s="639"/>
      <c r="AB28" s="639"/>
      <c r="AC28" s="639"/>
      <c r="AD28" s="640">
        <v>20537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1673576</v>
      </c>
      <c r="CS28" s="587"/>
      <c r="CT28" s="587"/>
      <c r="CU28" s="587"/>
      <c r="CV28" s="587"/>
      <c r="CW28" s="587"/>
      <c r="CX28" s="587"/>
      <c r="CY28" s="588"/>
      <c r="CZ28" s="589">
        <v>12.5</v>
      </c>
      <c r="DA28" s="607"/>
      <c r="DB28" s="607"/>
      <c r="DC28" s="608"/>
      <c r="DD28" s="592">
        <v>1656136</v>
      </c>
      <c r="DE28" s="587"/>
      <c r="DF28" s="587"/>
      <c r="DG28" s="587"/>
      <c r="DH28" s="587"/>
      <c r="DI28" s="587"/>
      <c r="DJ28" s="587"/>
      <c r="DK28" s="588"/>
      <c r="DL28" s="592">
        <v>1656136</v>
      </c>
      <c r="DM28" s="587"/>
      <c r="DN28" s="587"/>
      <c r="DO28" s="587"/>
      <c r="DP28" s="587"/>
      <c r="DQ28" s="587"/>
      <c r="DR28" s="587"/>
      <c r="DS28" s="587"/>
      <c r="DT28" s="587"/>
      <c r="DU28" s="587"/>
      <c r="DV28" s="588"/>
      <c r="DW28" s="609">
        <v>18.2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4481</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1673576</v>
      </c>
      <c r="CS29" s="605"/>
      <c r="CT29" s="605"/>
      <c r="CU29" s="605"/>
      <c r="CV29" s="605"/>
      <c r="CW29" s="605"/>
      <c r="CX29" s="605"/>
      <c r="CY29" s="606"/>
      <c r="CZ29" s="589">
        <v>12.5</v>
      </c>
      <c r="DA29" s="607"/>
      <c r="DB29" s="607"/>
      <c r="DC29" s="608"/>
      <c r="DD29" s="592">
        <v>1656136</v>
      </c>
      <c r="DE29" s="605"/>
      <c r="DF29" s="605"/>
      <c r="DG29" s="605"/>
      <c r="DH29" s="605"/>
      <c r="DI29" s="605"/>
      <c r="DJ29" s="605"/>
      <c r="DK29" s="606"/>
      <c r="DL29" s="592">
        <v>1656136</v>
      </c>
      <c r="DM29" s="605"/>
      <c r="DN29" s="605"/>
      <c r="DO29" s="605"/>
      <c r="DP29" s="605"/>
      <c r="DQ29" s="605"/>
      <c r="DR29" s="605"/>
      <c r="DS29" s="605"/>
      <c r="DT29" s="605"/>
      <c r="DU29" s="605"/>
      <c r="DV29" s="606"/>
      <c r="DW29" s="609">
        <v>18.2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191502</v>
      </c>
      <c r="S30" s="587"/>
      <c r="T30" s="587"/>
      <c r="U30" s="587"/>
      <c r="V30" s="587"/>
      <c r="W30" s="587"/>
      <c r="X30" s="587"/>
      <c r="Y30" s="588"/>
      <c r="Z30" s="639">
        <v>1.4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98.2</v>
      </c>
      <c r="BH30" s="653"/>
      <c r="BI30" s="653"/>
      <c r="BJ30" s="653"/>
      <c r="BK30" s="653"/>
      <c r="BL30" s="653"/>
      <c r="BM30" s="654">
        <v>89</v>
      </c>
      <c r="BN30" s="653"/>
      <c r="BO30" s="653"/>
      <c r="BP30" s="653"/>
      <c r="BQ30" s="655"/>
      <c r="BR30" s="652">
        <v>98</v>
      </c>
      <c r="BS30" s="653"/>
      <c r="BT30" s="653"/>
      <c r="BU30" s="653"/>
      <c r="BV30" s="653"/>
      <c r="BW30" s="653"/>
      <c r="BX30" s="654">
        <v>89.3</v>
      </c>
      <c r="BY30" s="653"/>
      <c r="BZ30" s="653"/>
      <c r="CA30" s="653"/>
      <c r="CB30" s="655"/>
      <c r="CD30" s="658"/>
      <c r="CE30" s="659"/>
      <c r="CF30" s="623" t="s">
        <v>291</v>
      </c>
      <c r="CG30" s="620"/>
      <c r="CH30" s="620"/>
      <c r="CI30" s="620"/>
      <c r="CJ30" s="620"/>
      <c r="CK30" s="620"/>
      <c r="CL30" s="620"/>
      <c r="CM30" s="620"/>
      <c r="CN30" s="620"/>
      <c r="CO30" s="620"/>
      <c r="CP30" s="620"/>
      <c r="CQ30" s="621"/>
      <c r="CR30" s="586">
        <v>1487653</v>
      </c>
      <c r="CS30" s="587"/>
      <c r="CT30" s="587"/>
      <c r="CU30" s="587"/>
      <c r="CV30" s="587"/>
      <c r="CW30" s="587"/>
      <c r="CX30" s="587"/>
      <c r="CY30" s="588"/>
      <c r="CZ30" s="589">
        <v>11.1</v>
      </c>
      <c r="DA30" s="607"/>
      <c r="DB30" s="607"/>
      <c r="DC30" s="608"/>
      <c r="DD30" s="592">
        <v>1471010</v>
      </c>
      <c r="DE30" s="587"/>
      <c r="DF30" s="587"/>
      <c r="DG30" s="587"/>
      <c r="DH30" s="587"/>
      <c r="DI30" s="587"/>
      <c r="DJ30" s="587"/>
      <c r="DK30" s="588"/>
      <c r="DL30" s="592">
        <v>1471010</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638879</v>
      </c>
      <c r="S31" s="587"/>
      <c r="T31" s="587"/>
      <c r="U31" s="587"/>
      <c r="V31" s="587"/>
      <c r="W31" s="587"/>
      <c r="X31" s="587"/>
      <c r="Y31" s="588"/>
      <c r="Z31" s="639">
        <v>4.5999999999999996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v>
      </c>
      <c r="BH31" s="605"/>
      <c r="BI31" s="605"/>
      <c r="BJ31" s="605"/>
      <c r="BK31" s="605"/>
      <c r="BL31" s="605"/>
      <c r="BM31" s="641">
        <v>96.4</v>
      </c>
      <c r="BN31" s="651"/>
      <c r="BO31" s="651"/>
      <c r="BP31" s="651"/>
      <c r="BQ31" s="615"/>
      <c r="BR31" s="650">
        <v>98.8</v>
      </c>
      <c r="BS31" s="605"/>
      <c r="BT31" s="605"/>
      <c r="BU31" s="605"/>
      <c r="BV31" s="605"/>
      <c r="BW31" s="605"/>
      <c r="BX31" s="641">
        <v>96.5</v>
      </c>
      <c r="BY31" s="651"/>
      <c r="BZ31" s="651"/>
      <c r="CA31" s="651"/>
      <c r="CB31" s="615"/>
      <c r="CD31" s="658"/>
      <c r="CE31" s="659"/>
      <c r="CF31" s="623" t="s">
        <v>295</v>
      </c>
      <c r="CG31" s="620"/>
      <c r="CH31" s="620"/>
      <c r="CI31" s="620"/>
      <c r="CJ31" s="620"/>
      <c r="CK31" s="620"/>
      <c r="CL31" s="620"/>
      <c r="CM31" s="620"/>
      <c r="CN31" s="620"/>
      <c r="CO31" s="620"/>
      <c r="CP31" s="620"/>
      <c r="CQ31" s="621"/>
      <c r="CR31" s="586">
        <v>185923</v>
      </c>
      <c r="CS31" s="605"/>
      <c r="CT31" s="605"/>
      <c r="CU31" s="605"/>
      <c r="CV31" s="605"/>
      <c r="CW31" s="605"/>
      <c r="CX31" s="605"/>
      <c r="CY31" s="606"/>
      <c r="CZ31" s="589">
        <v>1.4</v>
      </c>
      <c r="DA31" s="607"/>
      <c r="DB31" s="607"/>
      <c r="DC31" s="608"/>
      <c r="DD31" s="592">
        <v>185126</v>
      </c>
      <c r="DE31" s="605"/>
      <c r="DF31" s="605"/>
      <c r="DG31" s="605"/>
      <c r="DH31" s="605"/>
      <c r="DI31" s="605"/>
      <c r="DJ31" s="605"/>
      <c r="DK31" s="606"/>
      <c r="DL31" s="592">
        <v>185126</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286412</v>
      </c>
      <c r="S32" s="587"/>
      <c r="T32" s="587"/>
      <c r="U32" s="587"/>
      <c r="V32" s="587"/>
      <c r="W32" s="587"/>
      <c r="X32" s="587"/>
      <c r="Y32" s="588"/>
      <c r="Z32" s="639">
        <v>2.1</v>
      </c>
      <c r="AA32" s="639"/>
      <c r="AB32" s="639"/>
      <c r="AC32" s="639"/>
      <c r="AD32" s="640">
        <v>1195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97.1</v>
      </c>
      <c r="BH32" s="571"/>
      <c r="BI32" s="571"/>
      <c r="BJ32" s="571"/>
      <c r="BK32" s="571"/>
      <c r="BL32" s="571"/>
      <c r="BM32" s="634">
        <v>81.599999999999994</v>
      </c>
      <c r="BN32" s="571"/>
      <c r="BO32" s="571"/>
      <c r="BP32" s="571"/>
      <c r="BQ32" s="628"/>
      <c r="BR32" s="649">
        <v>97</v>
      </c>
      <c r="BS32" s="571"/>
      <c r="BT32" s="571"/>
      <c r="BU32" s="571"/>
      <c r="BV32" s="571"/>
      <c r="BW32" s="571"/>
      <c r="BX32" s="634">
        <v>82.1</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1183100</v>
      </c>
      <c r="S33" s="587"/>
      <c r="T33" s="587"/>
      <c r="U33" s="587"/>
      <c r="V33" s="587"/>
      <c r="W33" s="587"/>
      <c r="X33" s="587"/>
      <c r="Y33" s="588"/>
      <c r="Z33" s="639">
        <v>8.5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6210685</v>
      </c>
      <c r="CS33" s="605"/>
      <c r="CT33" s="605"/>
      <c r="CU33" s="605"/>
      <c r="CV33" s="605"/>
      <c r="CW33" s="605"/>
      <c r="CX33" s="605"/>
      <c r="CY33" s="606"/>
      <c r="CZ33" s="589">
        <v>46.3</v>
      </c>
      <c r="DA33" s="607"/>
      <c r="DB33" s="607"/>
      <c r="DC33" s="608"/>
      <c r="DD33" s="592">
        <v>5304297</v>
      </c>
      <c r="DE33" s="605"/>
      <c r="DF33" s="605"/>
      <c r="DG33" s="605"/>
      <c r="DH33" s="605"/>
      <c r="DI33" s="605"/>
      <c r="DJ33" s="605"/>
      <c r="DK33" s="606"/>
      <c r="DL33" s="592">
        <v>3777435</v>
      </c>
      <c r="DM33" s="605"/>
      <c r="DN33" s="605"/>
      <c r="DO33" s="605"/>
      <c r="DP33" s="605"/>
      <c r="DQ33" s="605"/>
      <c r="DR33" s="605"/>
      <c r="DS33" s="605"/>
      <c r="DT33" s="605"/>
      <c r="DU33" s="605"/>
      <c r="DV33" s="606"/>
      <c r="DW33" s="609">
        <v>41.4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1715113</v>
      </c>
      <c r="CS34" s="587"/>
      <c r="CT34" s="587"/>
      <c r="CU34" s="587"/>
      <c r="CV34" s="587"/>
      <c r="CW34" s="587"/>
      <c r="CX34" s="587"/>
      <c r="CY34" s="588"/>
      <c r="CZ34" s="589">
        <v>12.8</v>
      </c>
      <c r="DA34" s="607"/>
      <c r="DB34" s="607"/>
      <c r="DC34" s="608"/>
      <c r="DD34" s="592">
        <v>1230640</v>
      </c>
      <c r="DE34" s="587"/>
      <c r="DF34" s="587"/>
      <c r="DG34" s="587"/>
      <c r="DH34" s="587"/>
      <c r="DI34" s="587"/>
      <c r="DJ34" s="587"/>
      <c r="DK34" s="588"/>
      <c r="DL34" s="592">
        <v>1058596</v>
      </c>
      <c r="DM34" s="587"/>
      <c r="DN34" s="587"/>
      <c r="DO34" s="587"/>
      <c r="DP34" s="587"/>
      <c r="DQ34" s="587"/>
      <c r="DR34" s="587"/>
      <c r="DS34" s="587"/>
      <c r="DT34" s="587"/>
      <c r="DU34" s="587"/>
      <c r="DV34" s="588"/>
      <c r="DW34" s="609">
        <v>11.6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466000</v>
      </c>
      <c r="S35" s="587"/>
      <c r="T35" s="587"/>
      <c r="U35" s="587"/>
      <c r="V35" s="587"/>
      <c r="W35" s="587"/>
      <c r="X35" s="587"/>
      <c r="Y35" s="588"/>
      <c r="Z35" s="639">
        <v>3.4</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1169403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81995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596709</v>
      </c>
      <c r="CS35" s="605"/>
      <c r="CT35" s="605"/>
      <c r="CU35" s="605"/>
      <c r="CV35" s="605"/>
      <c r="CW35" s="605"/>
      <c r="CX35" s="605"/>
      <c r="CY35" s="606"/>
      <c r="CZ35" s="589">
        <v>4.5</v>
      </c>
      <c r="DA35" s="607"/>
      <c r="DB35" s="607"/>
      <c r="DC35" s="608"/>
      <c r="DD35" s="592">
        <v>548078</v>
      </c>
      <c r="DE35" s="605"/>
      <c r="DF35" s="605"/>
      <c r="DG35" s="605"/>
      <c r="DH35" s="605"/>
      <c r="DI35" s="605"/>
      <c r="DJ35" s="605"/>
      <c r="DK35" s="606"/>
      <c r="DL35" s="592">
        <v>542128</v>
      </c>
      <c r="DM35" s="605"/>
      <c r="DN35" s="605"/>
      <c r="DO35" s="605"/>
      <c r="DP35" s="605"/>
      <c r="DQ35" s="605"/>
      <c r="DR35" s="605"/>
      <c r="DS35" s="605"/>
      <c r="DT35" s="605"/>
      <c r="DU35" s="605"/>
      <c r="DV35" s="606"/>
      <c r="DW35" s="609">
        <v>5.9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13888952</v>
      </c>
      <c r="S36" s="627"/>
      <c r="T36" s="627"/>
      <c r="U36" s="627"/>
      <c r="V36" s="627"/>
      <c r="W36" s="627"/>
      <c r="X36" s="627"/>
      <c r="Y36" s="630"/>
      <c r="Z36" s="631">
        <v>100</v>
      </c>
      <c r="AA36" s="631"/>
      <c r="AB36" s="631"/>
      <c r="AC36" s="631"/>
      <c r="AD36" s="632">
        <v>8648412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249628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50839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1705555</v>
      </c>
      <c r="CS36" s="587"/>
      <c r="CT36" s="587"/>
      <c r="CU36" s="587"/>
      <c r="CV36" s="587"/>
      <c r="CW36" s="587"/>
      <c r="CX36" s="587"/>
      <c r="CY36" s="588"/>
      <c r="CZ36" s="589">
        <v>12.7</v>
      </c>
      <c r="DA36" s="607"/>
      <c r="DB36" s="607"/>
      <c r="DC36" s="608"/>
      <c r="DD36" s="592">
        <v>1524886</v>
      </c>
      <c r="DE36" s="587"/>
      <c r="DF36" s="587"/>
      <c r="DG36" s="587"/>
      <c r="DH36" s="587"/>
      <c r="DI36" s="587"/>
      <c r="DJ36" s="587"/>
      <c r="DK36" s="588"/>
      <c r="DL36" s="592">
        <v>1267135</v>
      </c>
      <c r="DM36" s="587"/>
      <c r="DN36" s="587"/>
      <c r="DO36" s="587"/>
      <c r="DP36" s="587"/>
      <c r="DQ36" s="587"/>
      <c r="DR36" s="587"/>
      <c r="DS36" s="587"/>
      <c r="DT36" s="587"/>
      <c r="DU36" s="587"/>
      <c r="DV36" s="588"/>
      <c r="DW36" s="609">
        <v>13.9</v>
      </c>
      <c r="DX36" s="610"/>
      <c r="DY36" s="610"/>
      <c r="DZ36" s="610"/>
      <c r="EA36" s="610"/>
      <c r="EB36" s="610"/>
      <c r="EC36" s="611"/>
    </row>
    <row r="37" spans="2:133" ht="11.25" customHeight="1">
      <c r="AQ37" s="612" t="s">
        <v>313</v>
      </c>
      <c r="AR37" s="613"/>
      <c r="AS37" s="613"/>
      <c r="AT37" s="613"/>
      <c r="AU37" s="613"/>
      <c r="AV37" s="613"/>
      <c r="AW37" s="613"/>
      <c r="AX37" s="613"/>
      <c r="AY37" s="614"/>
      <c r="AZ37" s="586">
        <v>151192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2872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994621</v>
      </c>
      <c r="CS37" s="605"/>
      <c r="CT37" s="605"/>
      <c r="CU37" s="605"/>
      <c r="CV37" s="605"/>
      <c r="CW37" s="605"/>
      <c r="CX37" s="605"/>
      <c r="CY37" s="606"/>
      <c r="CZ37" s="589">
        <v>7.4</v>
      </c>
      <c r="DA37" s="607"/>
      <c r="DB37" s="607"/>
      <c r="DC37" s="608"/>
      <c r="DD37" s="592">
        <v>994621</v>
      </c>
      <c r="DE37" s="605"/>
      <c r="DF37" s="605"/>
      <c r="DG37" s="605"/>
      <c r="DH37" s="605"/>
      <c r="DI37" s="605"/>
      <c r="DJ37" s="605"/>
      <c r="DK37" s="606"/>
      <c r="DL37" s="592">
        <v>965565</v>
      </c>
      <c r="DM37" s="605"/>
      <c r="DN37" s="605"/>
      <c r="DO37" s="605"/>
      <c r="DP37" s="605"/>
      <c r="DQ37" s="605"/>
      <c r="DR37" s="605"/>
      <c r="DS37" s="605"/>
      <c r="DT37" s="605"/>
      <c r="DU37" s="605"/>
      <c r="DV37" s="606"/>
      <c r="DW37" s="609">
        <v>10.6</v>
      </c>
      <c r="DX37" s="610"/>
      <c r="DY37" s="610"/>
      <c r="DZ37" s="610"/>
      <c r="EA37" s="610"/>
      <c r="EB37" s="610"/>
      <c r="EC37" s="611"/>
    </row>
    <row r="38" spans="2:133" ht="11.25" customHeight="1">
      <c r="AQ38" s="612" t="s">
        <v>316</v>
      </c>
      <c r="AR38" s="613"/>
      <c r="AS38" s="613"/>
      <c r="AT38" s="613"/>
      <c r="AU38" s="613"/>
      <c r="AV38" s="613"/>
      <c r="AW38" s="613"/>
      <c r="AX38" s="613"/>
      <c r="AY38" s="614"/>
      <c r="AZ38" s="586">
        <v>9039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4968</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1160364</v>
      </c>
      <c r="CS38" s="587"/>
      <c r="CT38" s="587"/>
      <c r="CU38" s="587"/>
      <c r="CV38" s="587"/>
      <c r="CW38" s="587"/>
      <c r="CX38" s="587"/>
      <c r="CY38" s="588"/>
      <c r="CZ38" s="589">
        <v>8.6999999999999993</v>
      </c>
      <c r="DA38" s="607"/>
      <c r="DB38" s="607"/>
      <c r="DC38" s="608"/>
      <c r="DD38" s="592">
        <v>1045227</v>
      </c>
      <c r="DE38" s="587"/>
      <c r="DF38" s="587"/>
      <c r="DG38" s="587"/>
      <c r="DH38" s="587"/>
      <c r="DI38" s="587"/>
      <c r="DJ38" s="587"/>
      <c r="DK38" s="588"/>
      <c r="DL38" s="592">
        <v>909576</v>
      </c>
      <c r="DM38" s="587"/>
      <c r="DN38" s="587"/>
      <c r="DO38" s="587"/>
      <c r="DP38" s="587"/>
      <c r="DQ38" s="587"/>
      <c r="DR38" s="587"/>
      <c r="DS38" s="587"/>
      <c r="DT38" s="587"/>
      <c r="DU38" s="587"/>
      <c r="DV38" s="588"/>
      <c r="DW38" s="609">
        <v>10</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957944</v>
      </c>
      <c r="CS39" s="605"/>
      <c r="CT39" s="605"/>
      <c r="CU39" s="605"/>
      <c r="CV39" s="605"/>
      <c r="CW39" s="605"/>
      <c r="CX39" s="605"/>
      <c r="CY39" s="606"/>
      <c r="CZ39" s="589">
        <v>7.1</v>
      </c>
      <c r="DA39" s="607"/>
      <c r="DB39" s="607"/>
      <c r="DC39" s="608"/>
      <c r="DD39" s="592">
        <v>955466</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164151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75000</v>
      </c>
      <c r="CS40" s="587"/>
      <c r="CT40" s="587"/>
      <c r="CU40" s="587"/>
      <c r="CV40" s="587"/>
      <c r="CW40" s="587"/>
      <c r="CX40" s="587"/>
      <c r="CY40" s="588"/>
      <c r="CZ40" s="589">
        <v>0.6</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595393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2592742</v>
      </c>
      <c r="CS42" s="587"/>
      <c r="CT42" s="587"/>
      <c r="CU42" s="587"/>
      <c r="CV42" s="587"/>
      <c r="CW42" s="587"/>
      <c r="CX42" s="587"/>
      <c r="CY42" s="588"/>
      <c r="CZ42" s="589">
        <v>19.3</v>
      </c>
      <c r="DA42" s="590"/>
      <c r="DB42" s="590"/>
      <c r="DC42" s="591"/>
      <c r="DD42" s="592">
        <v>684594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93351</v>
      </c>
      <c r="CS43" s="605"/>
      <c r="CT43" s="605"/>
      <c r="CU43" s="605"/>
      <c r="CV43" s="605"/>
      <c r="CW43" s="605"/>
      <c r="CX43" s="605"/>
      <c r="CY43" s="606"/>
      <c r="CZ43" s="589">
        <v>0.7</v>
      </c>
      <c r="DA43" s="607"/>
      <c r="DB43" s="607"/>
      <c r="DC43" s="608"/>
      <c r="DD43" s="592">
        <v>93351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2362450</v>
      </c>
      <c r="CS44" s="587"/>
      <c r="CT44" s="587"/>
      <c r="CU44" s="587"/>
      <c r="CV44" s="587"/>
      <c r="CW44" s="587"/>
      <c r="CX44" s="587"/>
      <c r="CY44" s="588"/>
      <c r="CZ44" s="589">
        <v>17.600000000000001</v>
      </c>
      <c r="DA44" s="590"/>
      <c r="DB44" s="590"/>
      <c r="DC44" s="591"/>
      <c r="DD44" s="592">
        <v>659860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1312792</v>
      </c>
      <c r="CS45" s="605"/>
      <c r="CT45" s="605"/>
      <c r="CU45" s="605"/>
      <c r="CV45" s="605"/>
      <c r="CW45" s="605"/>
      <c r="CX45" s="605"/>
      <c r="CY45" s="606"/>
      <c r="CZ45" s="589">
        <v>9.8000000000000007</v>
      </c>
      <c r="DA45" s="607"/>
      <c r="DB45" s="607"/>
      <c r="DC45" s="608"/>
      <c r="DD45" s="592">
        <v>78303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1038825</v>
      </c>
      <c r="CS46" s="587"/>
      <c r="CT46" s="587"/>
      <c r="CU46" s="587"/>
      <c r="CV46" s="587"/>
      <c r="CW46" s="587"/>
      <c r="CX46" s="587"/>
      <c r="CY46" s="588"/>
      <c r="CZ46" s="589">
        <v>7.7</v>
      </c>
      <c r="DA46" s="590"/>
      <c r="DB46" s="590"/>
      <c r="DC46" s="591"/>
      <c r="DD46" s="592">
        <v>576024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230292</v>
      </c>
      <c r="CS47" s="605"/>
      <c r="CT47" s="605"/>
      <c r="CU47" s="605"/>
      <c r="CV47" s="605"/>
      <c r="CW47" s="605"/>
      <c r="CX47" s="605"/>
      <c r="CY47" s="606"/>
      <c r="CZ47" s="589">
        <v>1.7</v>
      </c>
      <c r="DA47" s="607"/>
      <c r="DB47" s="607"/>
      <c r="DC47" s="608"/>
      <c r="DD47" s="592">
        <v>24734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13407467</v>
      </c>
      <c r="CS49" s="571"/>
      <c r="CT49" s="571"/>
      <c r="CU49" s="571"/>
      <c r="CV49" s="571"/>
      <c r="CW49" s="571"/>
      <c r="CX49" s="571"/>
      <c r="CY49" s="572"/>
      <c r="CZ49" s="573">
        <v>100</v>
      </c>
      <c r="DA49" s="574"/>
      <c r="DB49" s="574"/>
      <c r="DC49" s="575"/>
      <c r="DD49" s="576">
        <v>9968173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3" zoomScale="70" zoomScaleNormal="25" zoomScaleSheetLayoutView="70" workbookViewId="0">
      <selection activeCell="AA35" sqref="AA35:AE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13889</v>
      </c>
      <c r="R7" s="1099"/>
      <c r="S7" s="1099"/>
      <c r="T7" s="1099"/>
      <c r="U7" s="1099"/>
      <c r="V7" s="1099">
        <v>13407</v>
      </c>
      <c r="W7" s="1099"/>
      <c r="X7" s="1099"/>
      <c r="Y7" s="1099"/>
      <c r="Z7" s="1099"/>
      <c r="AA7" s="1099">
        <v>481</v>
      </c>
      <c r="AB7" s="1099"/>
      <c r="AC7" s="1099"/>
      <c r="AD7" s="1099"/>
      <c r="AE7" s="1100"/>
      <c r="AF7" s="1101">
        <v>346</v>
      </c>
      <c r="AG7" s="1102"/>
      <c r="AH7" s="1102"/>
      <c r="AI7" s="1102"/>
      <c r="AJ7" s="1103"/>
      <c r="AK7" s="1085">
        <v>192</v>
      </c>
      <c r="AL7" s="1086"/>
      <c r="AM7" s="1086"/>
      <c r="AN7" s="1086"/>
      <c r="AO7" s="1086"/>
      <c r="AP7" s="1086">
        <v>14922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c r="CI7" s="1083"/>
      <c r="CJ7" s="1083"/>
      <c r="CK7" s="1083"/>
      <c r="CL7" s="1084"/>
      <c r="CM7" s="1082">
        <v>8</v>
      </c>
      <c r="CN7" s="1083"/>
      <c r="CO7" s="1083"/>
      <c r="CP7" s="1083"/>
      <c r="CQ7" s="1084"/>
      <c r="CR7" s="1082">
        <v>3</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v>
      </c>
      <c r="CI8" s="984"/>
      <c r="CJ8" s="984"/>
      <c r="CK8" s="984"/>
      <c r="CL8" s="985"/>
      <c r="CM8" s="983">
        <v>31</v>
      </c>
      <c r="CN8" s="984"/>
      <c r="CO8" s="984"/>
      <c r="CP8" s="984"/>
      <c r="CQ8" s="985"/>
      <c r="CR8" s="983">
        <v>30</v>
      </c>
      <c r="CS8" s="984"/>
      <c r="CT8" s="984"/>
      <c r="CU8" s="984"/>
      <c r="CV8" s="985"/>
      <c r="CW8" s="983">
        <v>1</v>
      </c>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544</v>
      </c>
      <c r="BT9" s="1009"/>
      <c r="BU9" s="1009"/>
      <c r="BV9" s="1009"/>
      <c r="BW9" s="1009"/>
      <c r="BX9" s="1009"/>
      <c r="BY9" s="1009"/>
      <c r="BZ9" s="1009"/>
      <c r="CA9" s="1009"/>
      <c r="CB9" s="1009"/>
      <c r="CC9" s="1009"/>
      <c r="CD9" s="1009"/>
      <c r="CE9" s="1009"/>
      <c r="CF9" s="1009"/>
      <c r="CG9" s="1010"/>
      <c r="CH9" s="983">
        <v>-16</v>
      </c>
      <c r="CI9" s="984"/>
      <c r="CJ9" s="984"/>
      <c r="CK9" s="984"/>
      <c r="CL9" s="985"/>
      <c r="CM9" s="983">
        <v>168</v>
      </c>
      <c r="CN9" s="984"/>
      <c r="CO9" s="984"/>
      <c r="CP9" s="984"/>
      <c r="CQ9" s="985"/>
      <c r="CR9" s="983">
        <v>95</v>
      </c>
      <c r="CS9" s="984"/>
      <c r="CT9" s="984"/>
      <c r="CU9" s="984"/>
      <c r="CV9" s="985"/>
      <c r="CW9" s="983">
        <v>27</v>
      </c>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545</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67</v>
      </c>
      <c r="CN10" s="984"/>
      <c r="CO10" s="984"/>
      <c r="CP10" s="984"/>
      <c r="CQ10" s="985"/>
      <c r="CR10" s="983">
        <v>10</v>
      </c>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546</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26</v>
      </c>
      <c r="CN11" s="984"/>
      <c r="CO11" s="984"/>
      <c r="CP11" s="984"/>
      <c r="CQ11" s="985"/>
      <c r="CR11" s="983">
        <v>37</v>
      </c>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13889</v>
      </c>
      <c r="R23" s="1063"/>
      <c r="S23" s="1063"/>
      <c r="T23" s="1063"/>
      <c r="U23" s="1063"/>
      <c r="V23" s="1063">
        <v>13407</v>
      </c>
      <c r="W23" s="1063"/>
      <c r="X23" s="1063"/>
      <c r="Y23" s="1063"/>
      <c r="Z23" s="1063"/>
      <c r="AA23" s="1063">
        <v>481</v>
      </c>
      <c r="AB23" s="1063"/>
      <c r="AC23" s="1063"/>
      <c r="AD23" s="1063"/>
      <c r="AE23" s="1064"/>
      <c r="AF23" s="1065">
        <v>346</v>
      </c>
      <c r="AG23" s="1063"/>
      <c r="AH23" s="1063"/>
      <c r="AI23" s="1063"/>
      <c r="AJ23" s="1066"/>
      <c r="AK23" s="1067"/>
      <c r="AL23" s="1068"/>
      <c r="AM23" s="1068"/>
      <c r="AN23" s="1068"/>
      <c r="AO23" s="1068"/>
      <c r="AP23" s="1063">
        <v>14922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2218</v>
      </c>
      <c r="R28" s="1048"/>
      <c r="S28" s="1048"/>
      <c r="T28" s="1048"/>
      <c r="U28" s="1048"/>
      <c r="V28" s="1048">
        <v>2136</v>
      </c>
      <c r="W28" s="1048"/>
      <c r="X28" s="1048"/>
      <c r="Y28" s="1048"/>
      <c r="Z28" s="1048"/>
      <c r="AA28" s="1048">
        <v>82</v>
      </c>
      <c r="AB28" s="1048"/>
      <c r="AC28" s="1048"/>
      <c r="AD28" s="1048"/>
      <c r="AE28" s="1049"/>
      <c r="AF28" s="1050">
        <v>82</v>
      </c>
      <c r="AG28" s="1048"/>
      <c r="AH28" s="1048"/>
      <c r="AI28" s="1048"/>
      <c r="AJ28" s="1051"/>
      <c r="AK28" s="1052">
        <v>189</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205</v>
      </c>
      <c r="R29" s="1038"/>
      <c r="S29" s="1038"/>
      <c r="T29" s="1038"/>
      <c r="U29" s="1038"/>
      <c r="V29" s="1038">
        <v>205</v>
      </c>
      <c r="W29" s="1038"/>
      <c r="X29" s="1038"/>
      <c r="Y29" s="1038"/>
      <c r="Z29" s="1038"/>
      <c r="AA29" s="1038"/>
      <c r="AB29" s="1038"/>
      <c r="AC29" s="1038"/>
      <c r="AD29" s="1038"/>
      <c r="AE29" s="1039"/>
      <c r="AF29" s="1031"/>
      <c r="AG29" s="1032"/>
      <c r="AH29" s="1032"/>
      <c r="AI29" s="1032"/>
      <c r="AJ29" s="1033"/>
      <c r="AK29" s="974">
        <v>83</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1761</v>
      </c>
      <c r="R30" s="1038"/>
      <c r="S30" s="1038"/>
      <c r="T30" s="1038"/>
      <c r="U30" s="1038"/>
      <c r="V30" s="1038">
        <v>1744</v>
      </c>
      <c r="W30" s="1038"/>
      <c r="X30" s="1038"/>
      <c r="Y30" s="1038"/>
      <c r="Z30" s="1038"/>
      <c r="AA30" s="1038">
        <v>17</v>
      </c>
      <c r="AB30" s="1038"/>
      <c r="AC30" s="1038"/>
      <c r="AD30" s="1038"/>
      <c r="AE30" s="1039"/>
      <c r="AF30" s="1031">
        <v>17</v>
      </c>
      <c r="AG30" s="1032"/>
      <c r="AH30" s="1032"/>
      <c r="AI30" s="1032"/>
      <c r="AJ30" s="1033"/>
      <c r="AK30" s="974">
        <v>269</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136</v>
      </c>
      <c r="R31" s="1038"/>
      <c r="S31" s="1038"/>
      <c r="T31" s="1038"/>
      <c r="U31" s="1038"/>
      <c r="V31" s="1038">
        <v>133</v>
      </c>
      <c r="W31" s="1038"/>
      <c r="X31" s="1038"/>
      <c r="Y31" s="1038"/>
      <c r="Z31" s="1038"/>
      <c r="AA31" s="1038">
        <v>3</v>
      </c>
      <c r="AB31" s="1038"/>
      <c r="AC31" s="1038"/>
      <c r="AD31" s="1038"/>
      <c r="AE31" s="1039"/>
      <c r="AF31" s="1031">
        <v>236</v>
      </c>
      <c r="AG31" s="1032"/>
      <c r="AH31" s="1032"/>
      <c r="AI31" s="1032"/>
      <c r="AJ31" s="1033"/>
      <c r="AK31" s="974">
        <v>9</v>
      </c>
      <c r="AL31" s="965"/>
      <c r="AM31" s="965"/>
      <c r="AN31" s="965"/>
      <c r="AO31" s="965"/>
      <c r="AP31" s="965">
        <v>1025</v>
      </c>
      <c r="AQ31" s="965"/>
      <c r="AR31" s="965"/>
      <c r="AS31" s="965"/>
      <c r="AT31" s="965"/>
      <c r="AU31" s="965">
        <v>55</v>
      </c>
      <c r="AV31" s="965"/>
      <c r="AW31" s="965"/>
      <c r="AX31" s="965"/>
      <c r="AY31" s="965"/>
      <c r="AZ31" s="1036"/>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703</v>
      </c>
      <c r="R32" s="1038"/>
      <c r="S32" s="1038"/>
      <c r="T32" s="1038"/>
      <c r="U32" s="1038"/>
      <c r="V32" s="1038">
        <v>700</v>
      </c>
      <c r="W32" s="1038"/>
      <c r="X32" s="1038"/>
      <c r="Y32" s="1038"/>
      <c r="Z32" s="1038"/>
      <c r="AA32" s="1038">
        <v>3</v>
      </c>
      <c r="AB32" s="1038"/>
      <c r="AC32" s="1038"/>
      <c r="AD32" s="1038"/>
      <c r="AE32" s="1039"/>
      <c r="AF32" s="1031">
        <v>3</v>
      </c>
      <c r="AG32" s="1032"/>
      <c r="AH32" s="1032"/>
      <c r="AI32" s="1032"/>
      <c r="AJ32" s="1033"/>
      <c r="AK32" s="974">
        <v>159</v>
      </c>
      <c r="AL32" s="965"/>
      <c r="AM32" s="965"/>
      <c r="AN32" s="965"/>
      <c r="AO32" s="965"/>
      <c r="AP32" s="965">
        <v>2440</v>
      </c>
      <c r="AQ32" s="965"/>
      <c r="AR32" s="965"/>
      <c r="AS32" s="965"/>
      <c r="AT32" s="965"/>
      <c r="AU32" s="965">
        <v>1393</v>
      </c>
      <c r="AV32" s="965"/>
      <c r="AW32" s="965"/>
      <c r="AX32" s="965"/>
      <c r="AY32" s="965"/>
      <c r="AZ32" s="1036"/>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148</v>
      </c>
      <c r="R33" s="1038"/>
      <c r="S33" s="1038"/>
      <c r="T33" s="1038"/>
      <c r="U33" s="1038"/>
      <c r="V33" s="1038">
        <v>148</v>
      </c>
      <c r="W33" s="1038"/>
      <c r="X33" s="1038"/>
      <c r="Y33" s="1038"/>
      <c r="Z33" s="1038"/>
      <c r="AA33" s="1038"/>
      <c r="AB33" s="1038"/>
      <c r="AC33" s="1038"/>
      <c r="AD33" s="1038"/>
      <c r="AE33" s="1039"/>
      <c r="AF33" s="1031"/>
      <c r="AG33" s="1032"/>
      <c r="AH33" s="1032"/>
      <c r="AI33" s="1032"/>
      <c r="AJ33" s="1033"/>
      <c r="AK33" s="974">
        <v>96</v>
      </c>
      <c r="AL33" s="965"/>
      <c r="AM33" s="965"/>
      <c r="AN33" s="965"/>
      <c r="AO33" s="965"/>
      <c r="AP33" s="965">
        <v>990</v>
      </c>
      <c r="AQ33" s="965"/>
      <c r="AR33" s="965"/>
      <c r="AS33" s="965"/>
      <c r="AT33" s="965"/>
      <c r="AU33" s="965">
        <v>966</v>
      </c>
      <c r="AV33" s="965"/>
      <c r="AW33" s="965"/>
      <c r="AX33" s="965"/>
      <c r="AY33" s="965"/>
      <c r="AZ33" s="1036"/>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378</v>
      </c>
      <c r="R34" s="1038"/>
      <c r="S34" s="1038"/>
      <c r="T34" s="1038"/>
      <c r="U34" s="1038"/>
      <c r="V34" s="1038">
        <v>370</v>
      </c>
      <c r="W34" s="1038"/>
      <c r="X34" s="1038"/>
      <c r="Y34" s="1038"/>
      <c r="Z34" s="1038"/>
      <c r="AA34" s="1038">
        <v>8</v>
      </c>
      <c r="AB34" s="1038"/>
      <c r="AC34" s="1038"/>
      <c r="AD34" s="1038"/>
      <c r="AE34" s="1039"/>
      <c r="AF34" s="1031">
        <v>4</v>
      </c>
      <c r="AG34" s="1032"/>
      <c r="AH34" s="1032"/>
      <c r="AI34" s="1032"/>
      <c r="AJ34" s="1033"/>
      <c r="AK34" s="974">
        <v>153</v>
      </c>
      <c r="AL34" s="965"/>
      <c r="AM34" s="965"/>
      <c r="AN34" s="965"/>
      <c r="AO34" s="965"/>
      <c r="AP34" s="965">
        <v>2336</v>
      </c>
      <c r="AQ34" s="965"/>
      <c r="AR34" s="965"/>
      <c r="AS34" s="965"/>
      <c r="AT34" s="965"/>
      <c r="AU34" s="965">
        <v>2105</v>
      </c>
      <c r="AV34" s="965"/>
      <c r="AW34" s="965"/>
      <c r="AX34" s="965"/>
      <c r="AY34" s="965"/>
      <c r="AZ34" s="1036"/>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342</v>
      </c>
      <c r="AG63" s="953"/>
      <c r="AH63" s="953"/>
      <c r="AI63" s="953"/>
      <c r="AJ63" s="1018"/>
      <c r="AK63" s="1019"/>
      <c r="AL63" s="957"/>
      <c r="AM63" s="957"/>
      <c r="AN63" s="957"/>
      <c r="AO63" s="957"/>
      <c r="AP63" s="953">
        <f>+AP31+AP32+AP33+AP34</f>
        <v>6791</v>
      </c>
      <c r="AQ63" s="953"/>
      <c r="AR63" s="953"/>
      <c r="AS63" s="953"/>
      <c r="AT63" s="953"/>
      <c r="AU63" s="953">
        <f>+AU31+AU32+AU33+AU34</f>
        <v>4519</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1067</v>
      </c>
      <c r="R68" s="976"/>
      <c r="S68" s="976"/>
      <c r="T68" s="976"/>
      <c r="U68" s="976"/>
      <c r="V68" s="976">
        <v>1039</v>
      </c>
      <c r="W68" s="976"/>
      <c r="X68" s="976"/>
      <c r="Y68" s="976"/>
      <c r="Z68" s="976"/>
      <c r="AA68" s="976">
        <v>28</v>
      </c>
      <c r="AB68" s="976"/>
      <c r="AC68" s="976"/>
      <c r="AD68" s="976"/>
      <c r="AE68" s="976"/>
      <c r="AF68" s="976">
        <v>28</v>
      </c>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870</v>
      </c>
      <c r="R69" s="965"/>
      <c r="S69" s="965"/>
      <c r="T69" s="965"/>
      <c r="U69" s="965"/>
      <c r="V69" s="965">
        <v>855</v>
      </c>
      <c r="W69" s="965"/>
      <c r="X69" s="965"/>
      <c r="Y69" s="965"/>
      <c r="Z69" s="965"/>
      <c r="AA69" s="965">
        <v>15</v>
      </c>
      <c r="AB69" s="965"/>
      <c r="AC69" s="965"/>
      <c r="AD69" s="965"/>
      <c r="AE69" s="965"/>
      <c r="AF69" s="965">
        <v>15</v>
      </c>
      <c r="AG69" s="965"/>
      <c r="AH69" s="965"/>
      <c r="AI69" s="965"/>
      <c r="AJ69" s="965"/>
      <c r="AK69" s="965">
        <v>16</v>
      </c>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6</v>
      </c>
      <c r="R70" s="965"/>
      <c r="S70" s="965"/>
      <c r="T70" s="965"/>
      <c r="U70" s="965"/>
      <c r="V70" s="965">
        <v>6</v>
      </c>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38</v>
      </c>
      <c r="R71" s="965"/>
      <c r="S71" s="965"/>
      <c r="T71" s="965"/>
      <c r="U71" s="965"/>
      <c r="V71" s="965">
        <v>36</v>
      </c>
      <c r="W71" s="965"/>
      <c r="X71" s="965"/>
      <c r="Y71" s="965"/>
      <c r="Z71" s="965"/>
      <c r="AA71" s="965">
        <v>2</v>
      </c>
      <c r="AB71" s="965"/>
      <c r="AC71" s="965"/>
      <c r="AD71" s="965"/>
      <c r="AE71" s="965"/>
      <c r="AF71" s="965">
        <v>2</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5</v>
      </c>
      <c r="R72" s="965"/>
      <c r="S72" s="965"/>
      <c r="T72" s="965"/>
      <c r="U72" s="965"/>
      <c r="V72" s="965">
        <v>5</v>
      </c>
      <c r="W72" s="965"/>
      <c r="X72" s="965"/>
      <c r="Y72" s="965"/>
      <c r="Z72" s="965"/>
      <c r="AA72" s="965"/>
      <c r="AB72" s="965"/>
      <c r="AC72" s="965"/>
      <c r="AD72" s="965"/>
      <c r="AE72" s="965"/>
      <c r="AF72" s="965"/>
      <c r="AG72" s="965"/>
      <c r="AH72" s="965"/>
      <c r="AI72" s="965"/>
      <c r="AJ72" s="965"/>
      <c r="AK72" s="965">
        <v>2</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11109</v>
      </c>
      <c r="R73" s="965"/>
      <c r="S73" s="965"/>
      <c r="T73" s="965"/>
      <c r="U73" s="965"/>
      <c r="V73" s="965">
        <v>10768</v>
      </c>
      <c r="W73" s="965"/>
      <c r="X73" s="965"/>
      <c r="Y73" s="965"/>
      <c r="Z73" s="965"/>
      <c r="AA73" s="965">
        <v>341</v>
      </c>
      <c r="AB73" s="965"/>
      <c r="AC73" s="965"/>
      <c r="AD73" s="965"/>
      <c r="AE73" s="965"/>
      <c r="AF73" s="965">
        <v>341</v>
      </c>
      <c r="AG73" s="965"/>
      <c r="AH73" s="965"/>
      <c r="AI73" s="965"/>
      <c r="AJ73" s="965"/>
      <c r="AK73" s="965">
        <v>2209</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1420</v>
      </c>
      <c r="R74" s="965"/>
      <c r="S74" s="965"/>
      <c r="T74" s="965"/>
      <c r="U74" s="965"/>
      <c r="V74" s="965">
        <v>1419</v>
      </c>
      <c r="W74" s="965"/>
      <c r="X74" s="965"/>
      <c r="Y74" s="965"/>
      <c r="Z74" s="965"/>
      <c r="AA74" s="965">
        <v>1</v>
      </c>
      <c r="AB74" s="965"/>
      <c r="AC74" s="965"/>
      <c r="AD74" s="965"/>
      <c r="AE74" s="965"/>
      <c r="AF74" s="965">
        <v>1</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2</v>
      </c>
      <c r="R75" s="973"/>
      <c r="S75" s="973"/>
      <c r="T75" s="973"/>
      <c r="U75" s="974"/>
      <c r="V75" s="975"/>
      <c r="W75" s="973"/>
      <c r="X75" s="973"/>
      <c r="Y75" s="973"/>
      <c r="Z75" s="974"/>
      <c r="AA75" s="975">
        <v>2</v>
      </c>
      <c r="AB75" s="973"/>
      <c r="AC75" s="973"/>
      <c r="AD75" s="973"/>
      <c r="AE75" s="974"/>
      <c r="AF75" s="975">
        <v>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539</v>
      </c>
      <c r="C76" s="969"/>
      <c r="D76" s="969"/>
      <c r="E76" s="969"/>
      <c r="F76" s="969"/>
      <c r="G76" s="969"/>
      <c r="H76" s="969"/>
      <c r="I76" s="969"/>
      <c r="J76" s="969"/>
      <c r="K76" s="969"/>
      <c r="L76" s="969"/>
      <c r="M76" s="969"/>
      <c r="N76" s="969"/>
      <c r="O76" s="969"/>
      <c r="P76" s="970"/>
      <c r="Q76" s="972">
        <v>39</v>
      </c>
      <c r="R76" s="973"/>
      <c r="S76" s="973"/>
      <c r="T76" s="973"/>
      <c r="U76" s="974"/>
      <c r="V76" s="975">
        <v>38</v>
      </c>
      <c r="W76" s="973"/>
      <c r="X76" s="973"/>
      <c r="Y76" s="973"/>
      <c r="Z76" s="974"/>
      <c r="AA76" s="975">
        <v>1</v>
      </c>
      <c r="AB76" s="973"/>
      <c r="AC76" s="973"/>
      <c r="AD76" s="973"/>
      <c r="AE76" s="974"/>
      <c r="AF76" s="975">
        <v>1</v>
      </c>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540</v>
      </c>
      <c r="C77" s="969"/>
      <c r="D77" s="969"/>
      <c r="E77" s="969"/>
      <c r="F77" s="969"/>
      <c r="G77" s="969"/>
      <c r="H77" s="969"/>
      <c r="I77" s="969"/>
      <c r="J77" s="969"/>
      <c r="K77" s="969"/>
      <c r="L77" s="969"/>
      <c r="M77" s="969"/>
      <c r="N77" s="969"/>
      <c r="O77" s="969"/>
      <c r="P77" s="970"/>
      <c r="Q77" s="972">
        <v>13</v>
      </c>
      <c r="R77" s="973"/>
      <c r="S77" s="973"/>
      <c r="T77" s="973"/>
      <c r="U77" s="974"/>
      <c r="V77" s="975">
        <v>12</v>
      </c>
      <c r="W77" s="973"/>
      <c r="X77" s="973"/>
      <c r="Y77" s="973"/>
      <c r="Z77" s="974"/>
      <c r="AA77" s="975">
        <v>1</v>
      </c>
      <c r="AB77" s="973"/>
      <c r="AC77" s="973"/>
      <c r="AD77" s="973"/>
      <c r="AE77" s="974"/>
      <c r="AF77" s="975">
        <v>1</v>
      </c>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541</v>
      </c>
      <c r="C78" s="969"/>
      <c r="D78" s="969"/>
      <c r="E78" s="969"/>
      <c r="F78" s="969"/>
      <c r="G78" s="969"/>
      <c r="H78" s="969"/>
      <c r="I78" s="969"/>
      <c r="J78" s="969"/>
      <c r="K78" s="969"/>
      <c r="L78" s="969"/>
      <c r="M78" s="969"/>
      <c r="N78" s="969"/>
      <c r="O78" s="969"/>
      <c r="P78" s="970"/>
      <c r="Q78" s="971">
        <v>821</v>
      </c>
      <c r="R78" s="965"/>
      <c r="S78" s="965"/>
      <c r="T78" s="965"/>
      <c r="U78" s="965"/>
      <c r="V78" s="965">
        <v>781</v>
      </c>
      <c r="W78" s="965"/>
      <c r="X78" s="965"/>
      <c r="Y78" s="965"/>
      <c r="Z78" s="965"/>
      <c r="AA78" s="965">
        <v>40</v>
      </c>
      <c r="AB78" s="965"/>
      <c r="AC78" s="965"/>
      <c r="AD78" s="965"/>
      <c r="AE78" s="965"/>
      <c r="AF78" s="965">
        <v>40</v>
      </c>
      <c r="AG78" s="965"/>
      <c r="AH78" s="965"/>
      <c r="AI78" s="965"/>
      <c r="AJ78" s="965"/>
      <c r="AK78" s="965">
        <v>1</v>
      </c>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542</v>
      </c>
      <c r="C79" s="969"/>
      <c r="D79" s="969"/>
      <c r="E79" s="969"/>
      <c r="F79" s="969"/>
      <c r="G79" s="969"/>
      <c r="H79" s="969"/>
      <c r="I79" s="969"/>
      <c r="J79" s="969"/>
      <c r="K79" s="969"/>
      <c r="L79" s="969"/>
      <c r="M79" s="969"/>
      <c r="N79" s="969"/>
      <c r="O79" s="969"/>
      <c r="P79" s="970"/>
      <c r="Q79" s="971">
        <v>240924</v>
      </c>
      <c r="R79" s="965"/>
      <c r="S79" s="965"/>
      <c r="T79" s="965"/>
      <c r="U79" s="965"/>
      <c r="V79" s="965">
        <v>229430</v>
      </c>
      <c r="W79" s="965"/>
      <c r="X79" s="965"/>
      <c r="Y79" s="965"/>
      <c r="Z79" s="965"/>
      <c r="AA79" s="965">
        <v>11494</v>
      </c>
      <c r="AB79" s="965"/>
      <c r="AC79" s="965"/>
      <c r="AD79" s="965"/>
      <c r="AE79" s="965"/>
      <c r="AF79" s="965">
        <v>11494</v>
      </c>
      <c r="AG79" s="965"/>
      <c r="AH79" s="965"/>
      <c r="AI79" s="965"/>
      <c r="AJ79" s="965"/>
      <c r="AK79" s="965">
        <v>2244</v>
      </c>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+AF68+AF69+AF70+AF71+AF72+AF73+AF74+AF75+AF76+AF77+AF78+AF79</f>
        <v>11925</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1842502</v>
      </c>
      <c r="AB110" s="871"/>
      <c r="AC110" s="871"/>
      <c r="AD110" s="871"/>
      <c r="AE110" s="872"/>
      <c r="AF110" s="873">
        <v>1750887</v>
      </c>
      <c r="AG110" s="871"/>
      <c r="AH110" s="871"/>
      <c r="AI110" s="871"/>
      <c r="AJ110" s="872"/>
      <c r="AK110" s="873">
        <v>1673576</v>
      </c>
      <c r="AL110" s="871"/>
      <c r="AM110" s="871"/>
      <c r="AN110" s="871"/>
      <c r="AO110" s="872"/>
      <c r="AP110" s="874">
        <v>21.9</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15555323</v>
      </c>
      <c r="BR110" s="798"/>
      <c r="BS110" s="798"/>
      <c r="BT110" s="798"/>
      <c r="BU110" s="798"/>
      <c r="BV110" s="798">
        <v>15226586</v>
      </c>
      <c r="BW110" s="798"/>
      <c r="BX110" s="798"/>
      <c r="BY110" s="798"/>
      <c r="BZ110" s="798"/>
      <c r="CA110" s="798">
        <v>14922033</v>
      </c>
      <c r="CB110" s="798"/>
      <c r="CC110" s="798"/>
      <c r="CD110" s="798"/>
      <c r="CE110" s="798"/>
      <c r="CF110" s="859">
        <v>194.8</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18225</v>
      </c>
      <c r="BR111" s="769"/>
      <c r="BS111" s="769"/>
      <c r="BT111" s="769"/>
      <c r="BU111" s="769"/>
      <c r="BV111" s="769">
        <v>16200</v>
      </c>
      <c r="BW111" s="769"/>
      <c r="BX111" s="769"/>
      <c r="BY111" s="769"/>
      <c r="BZ111" s="769"/>
      <c r="CA111" s="769">
        <v>14175</v>
      </c>
      <c r="CB111" s="769"/>
      <c r="CC111" s="769"/>
      <c r="CD111" s="769"/>
      <c r="CE111" s="769"/>
      <c r="CF111" s="846">
        <v>0.2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4614823</v>
      </c>
      <c r="BR112" s="769"/>
      <c r="BS112" s="769"/>
      <c r="BT112" s="769"/>
      <c r="BU112" s="769"/>
      <c r="BV112" s="769">
        <v>4508144</v>
      </c>
      <c r="BW112" s="769"/>
      <c r="BX112" s="769"/>
      <c r="BY112" s="769"/>
      <c r="BZ112" s="769"/>
      <c r="CA112" s="769">
        <v>4519688</v>
      </c>
      <c r="CB112" s="769"/>
      <c r="CC112" s="769"/>
      <c r="CD112" s="769"/>
      <c r="CE112" s="769"/>
      <c r="CF112" s="846">
        <v>59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391944</v>
      </c>
      <c r="AB113" s="907"/>
      <c r="AC113" s="907"/>
      <c r="AD113" s="907"/>
      <c r="AE113" s="908"/>
      <c r="AF113" s="909">
        <v>382882</v>
      </c>
      <c r="AG113" s="907"/>
      <c r="AH113" s="907"/>
      <c r="AI113" s="907"/>
      <c r="AJ113" s="908"/>
      <c r="AK113" s="909">
        <v>400751</v>
      </c>
      <c r="AL113" s="907"/>
      <c r="AM113" s="907"/>
      <c r="AN113" s="907"/>
      <c r="AO113" s="908"/>
      <c r="AP113" s="910">
        <v>5.2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-8540</v>
      </c>
      <c r="AB114" s="782"/>
      <c r="AC114" s="782"/>
      <c r="AD114" s="782"/>
      <c r="AE114" s="783"/>
      <c r="AF114" s="784">
        <v>-10211</v>
      </c>
      <c r="AG114" s="782"/>
      <c r="AH114" s="782"/>
      <c r="AI114" s="782"/>
      <c r="AJ114" s="783"/>
      <c r="AK114" s="784">
        <v>-10226</v>
      </c>
      <c r="AL114" s="782"/>
      <c r="AM114" s="782"/>
      <c r="AN114" s="782"/>
      <c r="AO114" s="783"/>
      <c r="AP114" s="752">
        <v>-0.1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2645928</v>
      </c>
      <c r="BR114" s="769"/>
      <c r="BS114" s="769"/>
      <c r="BT114" s="769"/>
      <c r="BU114" s="769"/>
      <c r="BV114" s="769">
        <v>2609022</v>
      </c>
      <c r="BW114" s="769"/>
      <c r="BX114" s="769"/>
      <c r="BY114" s="769"/>
      <c r="BZ114" s="769"/>
      <c r="CA114" s="769">
        <v>2536921</v>
      </c>
      <c r="CB114" s="769"/>
      <c r="CC114" s="769"/>
      <c r="CD114" s="769"/>
      <c r="CE114" s="769"/>
      <c r="CF114" s="846">
        <v>33.1</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7804</v>
      </c>
      <c r="AB115" s="907"/>
      <c r="AC115" s="907"/>
      <c r="AD115" s="907"/>
      <c r="AE115" s="908"/>
      <c r="AF115" s="909">
        <v>2340</v>
      </c>
      <c r="AG115" s="907"/>
      <c r="AH115" s="907"/>
      <c r="AI115" s="907"/>
      <c r="AJ115" s="908"/>
      <c r="AK115" s="909">
        <v>2296</v>
      </c>
      <c r="AL115" s="907"/>
      <c r="AM115" s="907"/>
      <c r="AN115" s="907"/>
      <c r="AO115" s="908"/>
      <c r="AP115" s="910">
        <v>0</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18225</v>
      </c>
      <c r="DH116" s="782"/>
      <c r="DI116" s="782"/>
      <c r="DJ116" s="782"/>
      <c r="DK116" s="783"/>
      <c r="DL116" s="784">
        <v>16200</v>
      </c>
      <c r="DM116" s="782"/>
      <c r="DN116" s="782"/>
      <c r="DO116" s="782"/>
      <c r="DP116" s="783"/>
      <c r="DQ116" s="784">
        <v>14175</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2233710</v>
      </c>
      <c r="AB117" s="893"/>
      <c r="AC117" s="893"/>
      <c r="AD117" s="893"/>
      <c r="AE117" s="894"/>
      <c r="AF117" s="896">
        <v>2125898</v>
      </c>
      <c r="AG117" s="893"/>
      <c r="AH117" s="893"/>
      <c r="AI117" s="893"/>
      <c r="AJ117" s="894"/>
      <c r="AK117" s="896">
        <v>2066397</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22834299</v>
      </c>
      <c r="BR118" s="856"/>
      <c r="BS118" s="856"/>
      <c r="BT118" s="856"/>
      <c r="BU118" s="856"/>
      <c r="BV118" s="856">
        <v>22359952</v>
      </c>
      <c r="BW118" s="856"/>
      <c r="BX118" s="856"/>
      <c r="BY118" s="856"/>
      <c r="BZ118" s="856"/>
      <c r="CA118" s="856">
        <v>21992817</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3273089</v>
      </c>
      <c r="BR119" s="798"/>
      <c r="BS119" s="798"/>
      <c r="BT119" s="798"/>
      <c r="BU119" s="798"/>
      <c r="BV119" s="798">
        <v>3858410</v>
      </c>
      <c r="BW119" s="798"/>
      <c r="BX119" s="798"/>
      <c r="BY119" s="798"/>
      <c r="BZ119" s="798"/>
      <c r="CA119" s="798">
        <v>4760896</v>
      </c>
      <c r="CB119" s="798"/>
      <c r="CC119" s="798"/>
      <c r="CD119" s="798"/>
      <c r="CE119" s="798"/>
      <c r="CF119" s="859">
        <v>62.2</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118559</v>
      </c>
      <c r="BR120" s="769"/>
      <c r="BS120" s="769"/>
      <c r="BT120" s="769"/>
      <c r="BU120" s="769"/>
      <c r="BV120" s="769">
        <v>115836</v>
      </c>
      <c r="BW120" s="769"/>
      <c r="BX120" s="769"/>
      <c r="BY120" s="769"/>
      <c r="BZ120" s="769"/>
      <c r="CA120" s="769">
        <v>90388</v>
      </c>
      <c r="CB120" s="769"/>
      <c r="CC120" s="769"/>
      <c r="CD120" s="769"/>
      <c r="CE120" s="769"/>
      <c r="CF120" s="846">
        <v>1.2</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2096346</v>
      </c>
      <c r="DH120" s="798"/>
      <c r="DI120" s="798"/>
      <c r="DJ120" s="798"/>
      <c r="DK120" s="798"/>
      <c r="DL120" s="798">
        <v>2070006</v>
      </c>
      <c r="DM120" s="798"/>
      <c r="DN120" s="798"/>
      <c r="DO120" s="798"/>
      <c r="DP120" s="798"/>
      <c r="DQ120" s="798">
        <v>2105239</v>
      </c>
      <c r="DR120" s="798"/>
      <c r="DS120" s="798"/>
      <c r="DT120" s="798"/>
      <c r="DU120" s="798"/>
      <c r="DV120" s="799">
        <v>27.5</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15905572</v>
      </c>
      <c r="BR121" s="856"/>
      <c r="BS121" s="856"/>
      <c r="BT121" s="856"/>
      <c r="BU121" s="856"/>
      <c r="BV121" s="856">
        <v>15590540</v>
      </c>
      <c r="BW121" s="856"/>
      <c r="BX121" s="856"/>
      <c r="BY121" s="856"/>
      <c r="BZ121" s="856"/>
      <c r="CA121" s="856">
        <v>15531194</v>
      </c>
      <c r="CB121" s="856"/>
      <c r="CC121" s="856"/>
      <c r="CD121" s="856"/>
      <c r="CE121" s="856"/>
      <c r="CF121" s="857">
        <v>202.8</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1381319</v>
      </c>
      <c r="DH121" s="769"/>
      <c r="DI121" s="769"/>
      <c r="DJ121" s="769"/>
      <c r="DK121" s="769"/>
      <c r="DL121" s="769">
        <v>1338869</v>
      </c>
      <c r="DM121" s="769"/>
      <c r="DN121" s="769"/>
      <c r="DO121" s="769"/>
      <c r="DP121" s="769"/>
      <c r="DQ121" s="769">
        <v>1393001</v>
      </c>
      <c r="DR121" s="769"/>
      <c r="DS121" s="769"/>
      <c r="DT121" s="769"/>
      <c r="DU121" s="769"/>
      <c r="DV121" s="821">
        <v>18.2</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19297220</v>
      </c>
      <c r="BR122" s="838"/>
      <c r="BS122" s="838"/>
      <c r="BT122" s="838"/>
      <c r="BU122" s="838"/>
      <c r="BV122" s="838">
        <v>19564786</v>
      </c>
      <c r="BW122" s="838"/>
      <c r="BX122" s="838"/>
      <c r="BY122" s="838"/>
      <c r="BZ122" s="838"/>
      <c r="CA122" s="838">
        <v>20382478</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1062752</v>
      </c>
      <c r="DH122" s="769"/>
      <c r="DI122" s="769"/>
      <c r="DJ122" s="769"/>
      <c r="DK122" s="769"/>
      <c r="DL122" s="769">
        <v>1033444</v>
      </c>
      <c r="DM122" s="769"/>
      <c r="DN122" s="769"/>
      <c r="DO122" s="769"/>
      <c r="DP122" s="769"/>
      <c r="DQ122" s="769">
        <v>966099</v>
      </c>
      <c r="DR122" s="769"/>
      <c r="DS122" s="769"/>
      <c r="DT122" s="769"/>
      <c r="DU122" s="769"/>
      <c r="DV122" s="821">
        <v>12.6</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7803</v>
      </c>
      <c r="AB123" s="782"/>
      <c r="AC123" s="782"/>
      <c r="AD123" s="782"/>
      <c r="AE123" s="783"/>
      <c r="AF123" s="784">
        <v>2171</v>
      </c>
      <c r="AG123" s="782"/>
      <c r="AH123" s="782"/>
      <c r="AI123" s="782"/>
      <c r="AJ123" s="783"/>
      <c r="AK123" s="784">
        <v>2154</v>
      </c>
      <c r="AL123" s="782"/>
      <c r="AM123" s="782"/>
      <c r="AN123" s="782"/>
      <c r="AO123" s="783"/>
      <c r="AP123" s="752">
        <v>0</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47.4</v>
      </c>
      <c r="BR123" s="830"/>
      <c r="BS123" s="830"/>
      <c r="BT123" s="830"/>
      <c r="BU123" s="830"/>
      <c r="BV123" s="830">
        <v>36.200000000000003</v>
      </c>
      <c r="BW123" s="830"/>
      <c r="BX123" s="830"/>
      <c r="BY123" s="830"/>
      <c r="BZ123" s="830"/>
      <c r="CA123" s="830">
        <v>21</v>
      </c>
      <c r="CB123" s="830"/>
      <c r="CC123" s="830"/>
      <c r="CD123" s="830"/>
      <c r="CE123" s="830"/>
      <c r="CF123" s="728"/>
      <c r="CG123" s="729"/>
      <c r="CH123" s="729"/>
      <c r="CI123" s="729"/>
      <c r="CJ123" s="831"/>
      <c r="CK123" s="849"/>
      <c r="CL123" s="810"/>
      <c r="CM123" s="810"/>
      <c r="CN123" s="810"/>
      <c r="CO123" s="811"/>
      <c r="CP123" s="826" t="s">
        <v>382</v>
      </c>
      <c r="CQ123" s="827"/>
      <c r="CR123" s="827"/>
      <c r="CS123" s="827"/>
      <c r="CT123" s="827"/>
      <c r="CU123" s="827"/>
      <c r="CV123" s="827"/>
      <c r="CW123" s="827"/>
      <c r="CX123" s="827"/>
      <c r="CY123" s="827"/>
      <c r="CZ123" s="827"/>
      <c r="DA123" s="827"/>
      <c r="DB123" s="827"/>
      <c r="DC123" s="827"/>
      <c r="DD123" s="827"/>
      <c r="DE123" s="827"/>
      <c r="DF123" s="828"/>
      <c r="DG123" s="781">
        <v>74406</v>
      </c>
      <c r="DH123" s="782"/>
      <c r="DI123" s="782"/>
      <c r="DJ123" s="782"/>
      <c r="DK123" s="783"/>
      <c r="DL123" s="784">
        <v>65825</v>
      </c>
      <c r="DM123" s="782"/>
      <c r="DN123" s="782"/>
      <c r="DO123" s="782"/>
      <c r="DP123" s="783"/>
      <c r="DQ123" s="784">
        <v>55349</v>
      </c>
      <c r="DR123" s="782"/>
      <c r="DS123" s="782"/>
      <c r="DT123" s="782"/>
      <c r="DU123" s="783"/>
      <c r="DV123" s="752">
        <v>0.7</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v>
      </c>
      <c r="AB127" s="782"/>
      <c r="AC127" s="782"/>
      <c r="AD127" s="782"/>
      <c r="AE127" s="783"/>
      <c r="AF127" s="784">
        <v>169</v>
      </c>
      <c r="AG127" s="782"/>
      <c r="AH127" s="782"/>
      <c r="AI127" s="782"/>
      <c r="AJ127" s="783"/>
      <c r="AK127" s="784">
        <v>142</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13.49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38567</v>
      </c>
      <c r="AB128" s="722"/>
      <c r="AC128" s="722"/>
      <c r="AD128" s="722"/>
      <c r="AE128" s="723"/>
      <c r="AF128" s="724">
        <v>18052</v>
      </c>
      <c r="AG128" s="722"/>
      <c r="AH128" s="722"/>
      <c r="AI128" s="722"/>
      <c r="AJ128" s="723"/>
      <c r="AK128" s="724">
        <v>17440</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18.489999999999998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8966929</v>
      </c>
      <c r="AB129" s="782"/>
      <c r="AC129" s="782"/>
      <c r="AD129" s="782"/>
      <c r="AE129" s="783"/>
      <c r="AF129" s="784">
        <v>9197603</v>
      </c>
      <c r="AG129" s="782"/>
      <c r="AH129" s="782"/>
      <c r="AI129" s="782"/>
      <c r="AJ129" s="783"/>
      <c r="AK129" s="784">
        <v>9118814</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1506396</v>
      </c>
      <c r="AB130" s="782"/>
      <c r="AC130" s="782"/>
      <c r="AD130" s="782"/>
      <c r="AE130" s="783"/>
      <c r="AF130" s="784">
        <v>1478091</v>
      </c>
      <c r="AG130" s="782"/>
      <c r="AH130" s="782"/>
      <c r="AI130" s="782"/>
      <c r="AJ130" s="783"/>
      <c r="AK130" s="784">
        <v>1459545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7460533</v>
      </c>
      <c r="AB131" s="715"/>
      <c r="AC131" s="715"/>
      <c r="AD131" s="715"/>
      <c r="AE131" s="716"/>
      <c r="AF131" s="717">
        <v>7719512</v>
      </c>
      <c r="AG131" s="715"/>
      <c r="AH131" s="715"/>
      <c r="AI131" s="715"/>
      <c r="AJ131" s="716"/>
      <c r="AK131" s="717">
        <v>7659269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9.2318739159999996</v>
      </c>
      <c r="AB132" s="738"/>
      <c r="AC132" s="738"/>
      <c r="AD132" s="738"/>
      <c r="AE132" s="739"/>
      <c r="AF132" s="740">
        <v>8.1579638709999998</v>
      </c>
      <c r="AG132" s="738"/>
      <c r="AH132" s="738"/>
      <c r="AI132" s="738"/>
      <c r="AJ132" s="739"/>
      <c r="AK132" s="740">
        <v>7.6954080080000002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10.6</v>
      </c>
      <c r="AB133" s="747"/>
      <c r="AC133" s="747"/>
      <c r="AD133" s="747"/>
      <c r="AE133" s="748"/>
      <c r="AF133" s="746">
        <v>9</v>
      </c>
      <c r="AG133" s="747"/>
      <c r="AH133" s="747"/>
      <c r="AI133" s="747"/>
      <c r="AJ133" s="748"/>
      <c r="AK133" s="746">
        <v>8.3000000000000007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B37" zoomScale="84" zoomScaleNormal="85" zoomScaleSheetLayoutView="84" workbookViewId="0">
      <selection activeCell="AE74" sqref="AE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election activeCell="AH63" sqref="AH6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K1" workbookViewId="0">
      <selection activeCell="K21" sqref="K2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2091985</v>
      </c>
      <c r="L9" s="264">
        <v>118924</v>
      </c>
      <c r="M9" s="265">
        <v>76983</v>
      </c>
      <c r="N9" s="266">
        <v>54.5</v>
      </c>
    </row>
    <row r="10" spans="1:16">
      <c r="A10" s="248"/>
      <c r="B10" s="244"/>
      <c r="C10" s="244"/>
      <c r="D10" s="244"/>
      <c r="E10" s="244"/>
      <c r="F10" s="244"/>
      <c r="G10" s="1131" t="s">
        <v>473</v>
      </c>
      <c r="H10" s="1132"/>
      <c r="I10" s="1132"/>
      <c r="J10" s="1133"/>
      <c r="K10" s="267">
        <v>121882</v>
      </c>
      <c r="L10" s="268">
        <v>6929</v>
      </c>
      <c r="M10" s="269">
        <v>8074</v>
      </c>
      <c r="N10" s="270">
        <v>-14.2</v>
      </c>
    </row>
    <row r="11" spans="1:16" ht="13.5" customHeight="1">
      <c r="A11" s="248"/>
      <c r="B11" s="244"/>
      <c r="C11" s="244"/>
      <c r="D11" s="244"/>
      <c r="E11" s="244"/>
      <c r="F11" s="244"/>
      <c r="G11" s="1131" t="s">
        <v>474</v>
      </c>
      <c r="H11" s="1132"/>
      <c r="I11" s="1132"/>
      <c r="J11" s="1133"/>
      <c r="K11" s="267">
        <v>511466</v>
      </c>
      <c r="L11" s="268">
        <v>29075</v>
      </c>
      <c r="M11" s="269">
        <v>11657</v>
      </c>
      <c r="N11" s="270">
        <v>149.4</v>
      </c>
    </row>
    <row r="12" spans="1:16" ht="13.5" customHeight="1">
      <c r="A12" s="248"/>
      <c r="B12" s="244"/>
      <c r="C12" s="244"/>
      <c r="D12" s="244"/>
      <c r="E12" s="244"/>
      <c r="F12" s="244"/>
      <c r="G12" s="1131" t="s">
        <v>475</v>
      </c>
      <c r="H12" s="1132"/>
      <c r="I12" s="1132"/>
      <c r="J12" s="1133"/>
      <c r="K12" s="267" t="s">
        <v>476</v>
      </c>
      <c r="L12" s="268" t="s">
        <v>476</v>
      </c>
      <c r="M12" s="269">
        <v>448</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75014</v>
      </c>
      <c r="L14" s="268">
        <v>4264</v>
      </c>
      <c r="M14" s="269">
        <v>3486</v>
      </c>
      <c r="N14" s="270">
        <v>22.3</v>
      </c>
    </row>
    <row r="15" spans="1:16" ht="13.5" customHeight="1">
      <c r="A15" s="248"/>
      <c r="B15" s="244"/>
      <c r="C15" s="244"/>
      <c r="D15" s="244"/>
      <c r="E15" s="244"/>
      <c r="F15" s="244"/>
      <c r="G15" s="1131" t="s">
        <v>479</v>
      </c>
      <c r="H15" s="1132"/>
      <c r="I15" s="1132"/>
      <c r="J15" s="1133"/>
      <c r="K15" s="267">
        <v>93351</v>
      </c>
      <c r="L15" s="268">
        <v>5307</v>
      </c>
      <c r="M15" s="269">
        <v>1601</v>
      </c>
      <c r="N15" s="270">
        <v>231.5</v>
      </c>
    </row>
    <row r="16" spans="1:16">
      <c r="A16" s="248"/>
      <c r="B16" s="244"/>
      <c r="C16" s="244"/>
      <c r="D16" s="244"/>
      <c r="E16" s="244"/>
      <c r="F16" s="244"/>
      <c r="G16" s="1134" t="s">
        <v>480</v>
      </c>
      <c r="H16" s="1135"/>
      <c r="I16" s="1135"/>
      <c r="J16" s="1136"/>
      <c r="K16" s="268">
        <v>-228342</v>
      </c>
      <c r="L16" s="268">
        <v>-12981</v>
      </c>
      <c r="M16" s="269">
        <v>-9493</v>
      </c>
      <c r="N16" s="270">
        <v>36.700000000000003</v>
      </c>
    </row>
    <row r="17" spans="1:16">
      <c r="A17" s="248"/>
      <c r="B17" s="244"/>
      <c r="C17" s="244"/>
      <c r="D17" s="244"/>
      <c r="E17" s="244"/>
      <c r="F17" s="244"/>
      <c r="G17" s="1134" t="s">
        <v>170</v>
      </c>
      <c r="H17" s="1135"/>
      <c r="I17" s="1135"/>
      <c r="J17" s="1136"/>
      <c r="K17" s="268">
        <v>2665356</v>
      </c>
      <c r="L17" s="268">
        <v>151518</v>
      </c>
      <c r="M17" s="269">
        <v>92756</v>
      </c>
      <c r="N17" s="270">
        <v>63.4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13.76</v>
      </c>
      <c r="L21" s="281">
        <v>8.7799999999999994</v>
      </c>
      <c r="M21" s="282">
        <v>4.9800000000000004</v>
      </c>
      <c r="N21" s="249"/>
      <c r="O21" s="283"/>
      <c r="P21" s="279"/>
    </row>
    <row r="22" spans="1:16" s="284" customFormat="1">
      <c r="A22" s="279"/>
      <c r="B22" s="249"/>
      <c r="C22" s="249"/>
      <c r="D22" s="249"/>
      <c r="E22" s="249"/>
      <c r="F22" s="249"/>
      <c r="G22" s="1128" t="s">
        <v>486</v>
      </c>
      <c r="H22" s="1129"/>
      <c r="I22" s="1129"/>
      <c r="J22" s="1130"/>
      <c r="K22" s="285">
        <v>95.5</v>
      </c>
      <c r="L22" s="286">
        <v>96.3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1673576</v>
      </c>
      <c r="L32" s="294">
        <v>95138</v>
      </c>
      <c r="M32" s="295">
        <v>53752</v>
      </c>
      <c r="N32" s="296">
        <v>77</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8</v>
      </c>
      <c r="N34" s="296" t="s">
        <v>476</v>
      </c>
    </row>
    <row r="35" spans="1:16" ht="27" customHeight="1">
      <c r="A35" s="248"/>
      <c r="B35" s="244"/>
      <c r="C35" s="244"/>
      <c r="D35" s="244"/>
      <c r="E35" s="244"/>
      <c r="F35" s="244"/>
      <c r="G35" s="1119" t="s">
        <v>493</v>
      </c>
      <c r="H35" s="1120"/>
      <c r="I35" s="1120"/>
      <c r="J35" s="1121"/>
      <c r="K35" s="294">
        <v>400751</v>
      </c>
      <c r="L35" s="294">
        <v>22782</v>
      </c>
      <c r="M35" s="295">
        <v>15811</v>
      </c>
      <c r="N35" s="296">
        <v>44.1</v>
      </c>
    </row>
    <row r="36" spans="1:16" ht="27" customHeight="1">
      <c r="A36" s="248"/>
      <c r="B36" s="244"/>
      <c r="C36" s="244"/>
      <c r="D36" s="244"/>
      <c r="E36" s="244"/>
      <c r="F36" s="244"/>
      <c r="G36" s="1119" t="s">
        <v>494</v>
      </c>
      <c r="H36" s="1120"/>
      <c r="I36" s="1120"/>
      <c r="J36" s="1121"/>
      <c r="K36" s="294">
        <v>-10226</v>
      </c>
      <c r="L36" s="294">
        <v>-581</v>
      </c>
      <c r="M36" s="295">
        <v>3371</v>
      </c>
      <c r="N36" s="296">
        <v>-117.2</v>
      </c>
    </row>
    <row r="37" spans="1:16" ht="13.5" customHeight="1">
      <c r="A37" s="248"/>
      <c r="B37" s="244"/>
      <c r="C37" s="244"/>
      <c r="D37" s="244"/>
      <c r="E37" s="244"/>
      <c r="F37" s="244"/>
      <c r="G37" s="1119" t="s">
        <v>495</v>
      </c>
      <c r="H37" s="1120"/>
      <c r="I37" s="1120"/>
      <c r="J37" s="1121"/>
      <c r="K37" s="294">
        <v>2296</v>
      </c>
      <c r="L37" s="294">
        <v>131</v>
      </c>
      <c r="M37" s="295">
        <v>1425</v>
      </c>
      <c r="N37" s="296">
        <v>-90.8</v>
      </c>
    </row>
    <row r="38" spans="1:16" ht="27" customHeight="1">
      <c r="A38" s="248"/>
      <c r="B38" s="244"/>
      <c r="C38" s="244"/>
      <c r="D38" s="244"/>
      <c r="E38" s="244"/>
      <c r="F38" s="244"/>
      <c r="G38" s="1122" t="s">
        <v>496</v>
      </c>
      <c r="H38" s="1123"/>
      <c r="I38" s="1123"/>
      <c r="J38" s="1124"/>
      <c r="K38" s="297" t="s">
        <v>476</v>
      </c>
      <c r="L38" s="297" t="s">
        <v>476</v>
      </c>
      <c r="M38" s="298">
        <v>8</v>
      </c>
      <c r="N38" s="299" t="s">
        <v>476</v>
      </c>
      <c r="O38" s="293"/>
    </row>
    <row r="39" spans="1:16">
      <c r="A39" s="248"/>
      <c r="B39" s="244"/>
      <c r="C39" s="244"/>
      <c r="D39" s="244"/>
      <c r="E39" s="244"/>
      <c r="F39" s="244"/>
      <c r="G39" s="1122" t="s">
        <v>497</v>
      </c>
      <c r="H39" s="1123"/>
      <c r="I39" s="1123"/>
      <c r="J39" s="1124"/>
      <c r="K39" s="300">
        <v>-17440</v>
      </c>
      <c r="L39" s="300">
        <v>-991</v>
      </c>
      <c r="M39" s="301">
        <v>-3247</v>
      </c>
      <c r="N39" s="302">
        <v>-69.5</v>
      </c>
      <c r="O39" s="293"/>
    </row>
    <row r="40" spans="1:16" ht="27" customHeight="1">
      <c r="A40" s="248"/>
      <c r="B40" s="244"/>
      <c r="C40" s="244"/>
      <c r="D40" s="244"/>
      <c r="E40" s="244"/>
      <c r="F40" s="244"/>
      <c r="G40" s="1119" t="s">
        <v>498</v>
      </c>
      <c r="H40" s="1120"/>
      <c r="I40" s="1120"/>
      <c r="J40" s="1121"/>
      <c r="K40" s="300">
        <v>-1459545</v>
      </c>
      <c r="L40" s="300">
        <v>-82971</v>
      </c>
      <c r="M40" s="301">
        <v>-45760</v>
      </c>
      <c r="N40" s="302">
        <v>81.3</v>
      </c>
      <c r="O40" s="293"/>
    </row>
    <row r="41" spans="1:16">
      <c r="A41" s="248"/>
      <c r="B41" s="244"/>
      <c r="C41" s="244"/>
      <c r="D41" s="244"/>
      <c r="E41" s="244"/>
      <c r="F41" s="244"/>
      <c r="G41" s="1125" t="s">
        <v>280</v>
      </c>
      <c r="H41" s="1126"/>
      <c r="I41" s="1126"/>
      <c r="J41" s="1127"/>
      <c r="K41" s="294">
        <v>589412</v>
      </c>
      <c r="L41" s="300">
        <v>33506</v>
      </c>
      <c r="M41" s="301">
        <v>25369</v>
      </c>
      <c r="N41" s="302">
        <v>32.1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2081620</v>
      </c>
      <c r="J51" s="320">
        <v>111651</v>
      </c>
      <c r="K51" s="321">
        <v>11.4</v>
      </c>
      <c r="L51" s="322">
        <v>57455</v>
      </c>
      <c r="M51" s="323">
        <v>39.799999999999997</v>
      </c>
      <c r="N51" s="324">
        <v>-28.4</v>
      </c>
    </row>
    <row r="52" spans="1:14">
      <c r="A52" s="248"/>
      <c r="B52" s="244"/>
      <c r="C52" s="244"/>
      <c r="D52" s="244"/>
      <c r="E52" s="244"/>
      <c r="F52" s="244"/>
      <c r="G52" s="325"/>
      <c r="H52" s="326" t="s">
        <v>509</v>
      </c>
      <c r="I52" s="327">
        <v>1554728</v>
      </c>
      <c r="J52" s="328">
        <v>83390</v>
      </c>
      <c r="K52" s="329">
        <v>27.2</v>
      </c>
      <c r="L52" s="330">
        <v>33958</v>
      </c>
      <c r="M52" s="331">
        <v>43.6</v>
      </c>
      <c r="N52" s="332">
        <v>-16.399999999999999</v>
      </c>
    </row>
    <row r="53" spans="1:14">
      <c r="A53" s="248"/>
      <c r="B53" s="244"/>
      <c r="C53" s="244"/>
      <c r="D53" s="244"/>
      <c r="E53" s="244"/>
      <c r="F53" s="244"/>
      <c r="G53" s="310" t="s">
        <v>510</v>
      </c>
      <c r="H53" s="311"/>
      <c r="I53" s="319">
        <v>1959269</v>
      </c>
      <c r="J53" s="320">
        <v>106557</v>
      </c>
      <c r="K53" s="321">
        <v>-4.5999999999999996</v>
      </c>
      <c r="L53" s="322">
        <v>71812</v>
      </c>
      <c r="M53" s="323">
        <v>25</v>
      </c>
      <c r="N53" s="324">
        <v>-29.6</v>
      </c>
    </row>
    <row r="54" spans="1:14">
      <c r="A54" s="248"/>
      <c r="B54" s="244"/>
      <c r="C54" s="244"/>
      <c r="D54" s="244"/>
      <c r="E54" s="244"/>
      <c r="F54" s="244"/>
      <c r="G54" s="325"/>
      <c r="H54" s="326" t="s">
        <v>509</v>
      </c>
      <c r="I54" s="327">
        <v>1141929</v>
      </c>
      <c r="J54" s="328">
        <v>62105</v>
      </c>
      <c r="K54" s="329">
        <v>-25.5</v>
      </c>
      <c r="L54" s="330">
        <v>35025</v>
      </c>
      <c r="M54" s="331">
        <v>3.1</v>
      </c>
      <c r="N54" s="332">
        <v>-28.6</v>
      </c>
    </row>
    <row r="55" spans="1:14">
      <c r="A55" s="248"/>
      <c r="B55" s="244"/>
      <c r="C55" s="244"/>
      <c r="D55" s="244"/>
      <c r="E55" s="244"/>
      <c r="F55" s="244"/>
      <c r="G55" s="310" t="s">
        <v>511</v>
      </c>
      <c r="H55" s="311"/>
      <c r="I55" s="319">
        <v>2436171</v>
      </c>
      <c r="J55" s="320">
        <v>135050</v>
      </c>
      <c r="K55" s="321">
        <v>26.7</v>
      </c>
      <c r="L55" s="322">
        <v>61557</v>
      </c>
      <c r="M55" s="323">
        <v>-14.3</v>
      </c>
      <c r="N55" s="324">
        <v>41</v>
      </c>
    </row>
    <row r="56" spans="1:14">
      <c r="A56" s="248"/>
      <c r="B56" s="244"/>
      <c r="C56" s="244"/>
      <c r="D56" s="244"/>
      <c r="E56" s="244"/>
      <c r="F56" s="244"/>
      <c r="G56" s="325"/>
      <c r="H56" s="326" t="s">
        <v>509</v>
      </c>
      <c r="I56" s="327">
        <v>720785</v>
      </c>
      <c r="J56" s="328">
        <v>39957</v>
      </c>
      <c r="K56" s="329">
        <v>-35.700000000000003</v>
      </c>
      <c r="L56" s="330">
        <v>32497</v>
      </c>
      <c r="M56" s="331">
        <v>-7.2</v>
      </c>
      <c r="N56" s="332">
        <v>-28.5</v>
      </c>
    </row>
    <row r="57" spans="1:14">
      <c r="A57" s="248"/>
      <c r="B57" s="244"/>
      <c r="C57" s="244"/>
      <c r="D57" s="244"/>
      <c r="E57" s="244"/>
      <c r="F57" s="244"/>
      <c r="G57" s="310" t="s">
        <v>512</v>
      </c>
      <c r="H57" s="311"/>
      <c r="I57" s="319">
        <v>1980353</v>
      </c>
      <c r="J57" s="320">
        <v>111733</v>
      </c>
      <c r="K57" s="321">
        <v>-17.3</v>
      </c>
      <c r="L57" s="322">
        <v>69806</v>
      </c>
      <c r="M57" s="323">
        <v>13.4</v>
      </c>
      <c r="N57" s="324">
        <v>-30.7</v>
      </c>
    </row>
    <row r="58" spans="1:14">
      <c r="A58" s="248"/>
      <c r="B58" s="244"/>
      <c r="C58" s="244"/>
      <c r="D58" s="244"/>
      <c r="E58" s="244"/>
      <c r="F58" s="244"/>
      <c r="G58" s="325"/>
      <c r="H58" s="326" t="s">
        <v>509</v>
      </c>
      <c r="I58" s="327">
        <v>578187</v>
      </c>
      <c r="J58" s="328">
        <v>32622</v>
      </c>
      <c r="K58" s="329">
        <v>-18.399999999999999</v>
      </c>
      <c r="L58" s="330">
        <v>32823</v>
      </c>
      <c r="M58" s="331">
        <v>1</v>
      </c>
      <c r="N58" s="332">
        <v>-19.399999999999999</v>
      </c>
    </row>
    <row r="59" spans="1:14">
      <c r="A59" s="248"/>
      <c r="B59" s="244"/>
      <c r="C59" s="244"/>
      <c r="D59" s="244"/>
      <c r="E59" s="244"/>
      <c r="F59" s="244"/>
      <c r="G59" s="310" t="s">
        <v>513</v>
      </c>
      <c r="H59" s="311"/>
      <c r="I59" s="319">
        <v>2362450</v>
      </c>
      <c r="J59" s="320">
        <v>134299</v>
      </c>
      <c r="K59" s="321">
        <v>20.2</v>
      </c>
      <c r="L59" s="322">
        <v>74444</v>
      </c>
      <c r="M59" s="323">
        <v>6.6</v>
      </c>
      <c r="N59" s="324">
        <v>13.6</v>
      </c>
    </row>
    <row r="60" spans="1:14">
      <c r="A60" s="248"/>
      <c r="B60" s="244"/>
      <c r="C60" s="244"/>
      <c r="D60" s="244"/>
      <c r="E60" s="244"/>
      <c r="F60" s="244"/>
      <c r="G60" s="325"/>
      <c r="H60" s="326" t="s">
        <v>509</v>
      </c>
      <c r="I60" s="333">
        <v>1038825</v>
      </c>
      <c r="J60" s="328">
        <v>59054</v>
      </c>
      <c r="K60" s="329">
        <v>81</v>
      </c>
      <c r="L60" s="330">
        <v>34175</v>
      </c>
      <c r="M60" s="331">
        <v>4.0999999999999996</v>
      </c>
      <c r="N60" s="332">
        <v>76.900000000000006</v>
      </c>
    </row>
    <row r="61" spans="1:14">
      <c r="A61" s="248"/>
      <c r="B61" s="244"/>
      <c r="C61" s="244"/>
      <c r="D61" s="244"/>
      <c r="E61" s="244"/>
      <c r="F61" s="244"/>
      <c r="G61" s="310" t="s">
        <v>514</v>
      </c>
      <c r="H61" s="334"/>
      <c r="I61" s="335">
        <v>2163973</v>
      </c>
      <c r="J61" s="336">
        <v>119858</v>
      </c>
      <c r="K61" s="337">
        <v>7.3</v>
      </c>
      <c r="L61" s="338">
        <v>67015</v>
      </c>
      <c r="M61" s="339">
        <v>14.1</v>
      </c>
      <c r="N61" s="324">
        <v>-6.8</v>
      </c>
    </row>
    <row r="62" spans="1:14">
      <c r="A62" s="248"/>
      <c r="B62" s="244"/>
      <c r="C62" s="244"/>
      <c r="D62" s="244"/>
      <c r="E62" s="244"/>
      <c r="F62" s="244"/>
      <c r="G62" s="325"/>
      <c r="H62" s="326" t="s">
        <v>509</v>
      </c>
      <c r="I62" s="327">
        <v>1006891</v>
      </c>
      <c r="J62" s="328">
        <v>55426</v>
      </c>
      <c r="K62" s="329">
        <v>5.7</v>
      </c>
      <c r="L62" s="330">
        <v>33696</v>
      </c>
      <c r="M62" s="331">
        <v>8.9</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1"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7.8</v>
      </c>
      <c r="G47" s="12">
        <v>13.12</v>
      </c>
      <c r="H47" s="12">
        <v>18.02</v>
      </c>
      <c r="I47" s="12">
        <v>22.49</v>
      </c>
      <c r="J47" s="13">
        <v>24.38</v>
      </c>
    </row>
    <row r="48" spans="2:10" ht="57.75" customHeight="1">
      <c r="B48" s="14"/>
      <c r="C48" s="1139" t="s">
        <v>4</v>
      </c>
      <c r="D48" s="1139"/>
      <c r="E48" s="1140"/>
      <c r="F48" s="15">
        <v>2.61</v>
      </c>
      <c r="G48" s="16">
        <v>3.17</v>
      </c>
      <c r="H48" s="16">
        <v>4.74</v>
      </c>
      <c r="I48" s="16">
        <v>4.59</v>
      </c>
      <c r="J48" s="17">
        <v>3.79</v>
      </c>
    </row>
    <row r="49" spans="2:10" ht="57.75" customHeight="1" thickBot="1">
      <c r="B49" s="18"/>
      <c r="C49" s="1141" t="s">
        <v>5</v>
      </c>
      <c r="D49" s="1141"/>
      <c r="E49" s="1142"/>
      <c r="F49" s="19">
        <v>2.4500000000000002</v>
      </c>
      <c r="G49" s="20">
        <v>6.22</v>
      </c>
      <c r="H49" s="20">
        <v>5.89</v>
      </c>
      <c r="I49" s="20">
        <v>4.9000000000000004</v>
      </c>
      <c r="J49" s="21">
        <v>0.85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8"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2.61</v>
      </c>
      <c r="G34" s="33">
        <v>3.17</v>
      </c>
      <c r="H34" s="33">
        <v>4.51</v>
      </c>
      <c r="I34" s="33">
        <v>4.59</v>
      </c>
      <c r="J34" s="34">
        <v>3.79</v>
      </c>
      <c r="K34" s="22"/>
      <c r="L34" s="22"/>
      <c r="M34" s="22"/>
      <c r="N34" s="22"/>
      <c r="O34" s="22"/>
      <c r="P34" s="22"/>
    </row>
    <row r="35" spans="1:16" ht="39" customHeight="1">
      <c r="A35" s="22"/>
      <c r="B35" s="35"/>
      <c r="C35" s="1143" t="s">
        <v>522</v>
      </c>
      <c r="D35" s="1144"/>
      <c r="E35" s="1145"/>
      <c r="F35" s="36">
        <v>2.71</v>
      </c>
      <c r="G35" s="37">
        <v>2.73</v>
      </c>
      <c r="H35" s="37">
        <v>2.79</v>
      </c>
      <c r="I35" s="37">
        <v>2.62</v>
      </c>
      <c r="J35" s="38">
        <v>2.59</v>
      </c>
      <c r="K35" s="22"/>
      <c r="L35" s="22"/>
      <c r="M35" s="22"/>
      <c r="N35" s="22"/>
      <c r="O35" s="22"/>
      <c r="P35" s="22"/>
    </row>
    <row r="36" spans="1:16" ht="39" customHeight="1">
      <c r="A36" s="22"/>
      <c r="B36" s="35"/>
      <c r="C36" s="1143" t="s">
        <v>523</v>
      </c>
      <c r="D36" s="1144"/>
      <c r="E36" s="1145"/>
      <c r="F36" s="36">
        <v>1.24</v>
      </c>
      <c r="G36" s="37">
        <v>1.69</v>
      </c>
      <c r="H36" s="37">
        <v>1.62</v>
      </c>
      <c r="I36" s="37">
        <v>0.88</v>
      </c>
      <c r="J36" s="38">
        <v>0.9</v>
      </c>
      <c r="K36" s="22"/>
      <c r="L36" s="22"/>
      <c r="M36" s="22"/>
      <c r="N36" s="22"/>
      <c r="O36" s="22"/>
      <c r="P36" s="22"/>
    </row>
    <row r="37" spans="1:16" ht="39" customHeight="1">
      <c r="A37" s="22"/>
      <c r="B37" s="35"/>
      <c r="C37" s="1143" t="s">
        <v>524</v>
      </c>
      <c r="D37" s="1144"/>
      <c r="E37" s="1145"/>
      <c r="F37" s="36">
        <v>0.12</v>
      </c>
      <c r="G37" s="37">
        <v>0.49</v>
      </c>
      <c r="H37" s="37">
        <v>0.05</v>
      </c>
      <c r="I37" s="37">
        <v>7.0000000000000007E-2</v>
      </c>
      <c r="J37" s="38">
        <v>0.19</v>
      </c>
      <c r="K37" s="22"/>
      <c r="L37" s="22"/>
      <c r="M37" s="22"/>
      <c r="N37" s="22"/>
      <c r="O37" s="22"/>
      <c r="P37" s="22"/>
    </row>
    <row r="38" spans="1:16" ht="39" customHeight="1">
      <c r="A38" s="22"/>
      <c r="B38" s="35"/>
      <c r="C38" s="1143" t="s">
        <v>525</v>
      </c>
      <c r="D38" s="1144"/>
      <c r="E38" s="1145"/>
      <c r="F38" s="36">
        <v>0.03</v>
      </c>
      <c r="G38" s="37">
        <v>0.05</v>
      </c>
      <c r="H38" s="37">
        <v>0.02</v>
      </c>
      <c r="I38" s="37">
        <v>7.0000000000000007E-2</v>
      </c>
      <c r="J38" s="38">
        <v>0.04</v>
      </c>
      <c r="K38" s="22"/>
      <c r="L38" s="22"/>
      <c r="M38" s="22"/>
      <c r="N38" s="22"/>
      <c r="O38" s="22"/>
      <c r="P38" s="22"/>
    </row>
    <row r="39" spans="1:16" ht="39" customHeight="1">
      <c r="A39" s="22"/>
      <c r="B39" s="35"/>
      <c r="C39" s="1143" t="s">
        <v>526</v>
      </c>
      <c r="D39" s="1144"/>
      <c r="E39" s="1145"/>
      <c r="F39" s="36">
        <v>0.05</v>
      </c>
      <c r="G39" s="37">
        <v>0.05</v>
      </c>
      <c r="H39" s="37">
        <v>0.04</v>
      </c>
      <c r="I39" s="37">
        <v>0.16</v>
      </c>
      <c r="J39" s="38">
        <v>0.03</v>
      </c>
      <c r="K39" s="22"/>
      <c r="L39" s="22"/>
      <c r="M39" s="22"/>
      <c r="N39" s="22"/>
      <c r="O39" s="22"/>
      <c r="P39" s="22"/>
    </row>
    <row r="40" spans="1:16" ht="39" customHeight="1">
      <c r="A40" s="22"/>
      <c r="B40" s="35"/>
      <c r="C40" s="1143" t="s">
        <v>527</v>
      </c>
      <c r="D40" s="1144"/>
      <c r="E40" s="1145"/>
      <c r="F40" s="36">
        <v>0.03</v>
      </c>
      <c r="G40" s="37">
        <v>0.05</v>
      </c>
      <c r="H40" s="37">
        <v>0.06</v>
      </c>
      <c r="I40" s="37">
        <v>0.05</v>
      </c>
      <c r="J40" s="38">
        <v>0</v>
      </c>
      <c r="K40" s="22"/>
      <c r="L40" s="22"/>
      <c r="M40" s="22"/>
      <c r="N40" s="22"/>
      <c r="O40" s="22"/>
      <c r="P40" s="22"/>
    </row>
    <row r="41" spans="1:16" ht="39" customHeight="1">
      <c r="A41" s="22"/>
      <c r="B41" s="35"/>
      <c r="C41" s="1143" t="s">
        <v>528</v>
      </c>
      <c r="D41" s="1144"/>
      <c r="E41" s="1145"/>
      <c r="F41" s="36">
        <v>0.05</v>
      </c>
      <c r="G41" s="37">
        <v>0.04</v>
      </c>
      <c r="H41" s="37">
        <v>0.04</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41" zoomScaleSheetLayoutView="55" workbookViewId="0">
      <selection activeCell="U54" sqref="U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2086</v>
      </c>
      <c r="L45" s="60">
        <v>1923</v>
      </c>
      <c r="M45" s="60">
        <v>1843</v>
      </c>
      <c r="N45" s="60">
        <v>1751</v>
      </c>
      <c r="O45" s="61">
        <v>1674</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418</v>
      </c>
      <c r="L48" s="64">
        <v>406</v>
      </c>
      <c r="M48" s="64">
        <v>392</v>
      </c>
      <c r="N48" s="64">
        <v>383</v>
      </c>
      <c r="O48" s="65">
        <v>401</v>
      </c>
      <c r="P48" s="48"/>
      <c r="Q48" s="48"/>
      <c r="R48" s="48"/>
      <c r="S48" s="48"/>
      <c r="T48" s="48"/>
      <c r="U48" s="48"/>
    </row>
    <row r="49" spans="1:21" ht="30.75" customHeight="1">
      <c r="A49" s="48"/>
      <c r="B49" s="1161"/>
      <c r="C49" s="1162"/>
      <c r="D49" s="62"/>
      <c r="E49" s="1153" t="s">
        <v>16</v>
      </c>
      <c r="F49" s="1153"/>
      <c r="G49" s="1153"/>
      <c r="H49" s="1153"/>
      <c r="I49" s="1153"/>
      <c r="J49" s="1154"/>
      <c r="K49" s="63">
        <v>180</v>
      </c>
      <c r="L49" s="64">
        <v>9</v>
      </c>
      <c r="M49" s="64">
        <v>-9</v>
      </c>
      <c r="N49" s="64">
        <v>-10</v>
      </c>
      <c r="O49" s="65">
        <v>-10</v>
      </c>
      <c r="P49" s="48"/>
      <c r="Q49" s="48"/>
      <c r="R49" s="48"/>
      <c r="S49" s="48"/>
      <c r="T49" s="48"/>
      <c r="U49" s="48"/>
    </row>
    <row r="50" spans="1:21" ht="30.75" customHeight="1">
      <c r="A50" s="48"/>
      <c r="B50" s="1161"/>
      <c r="C50" s="1162"/>
      <c r="D50" s="62"/>
      <c r="E50" s="1153" t="s">
        <v>17</v>
      </c>
      <c r="F50" s="1153"/>
      <c r="G50" s="1153"/>
      <c r="H50" s="1153"/>
      <c r="I50" s="1153"/>
      <c r="J50" s="1154"/>
      <c r="K50" s="63">
        <v>8</v>
      </c>
      <c r="L50" s="64">
        <v>8</v>
      </c>
      <c r="M50" s="64">
        <v>8</v>
      </c>
      <c r="N50" s="64">
        <v>2</v>
      </c>
      <c r="O50" s="65">
        <v>2</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1757</v>
      </c>
      <c r="L52" s="64">
        <v>1585</v>
      </c>
      <c r="M52" s="64">
        <v>1545</v>
      </c>
      <c r="N52" s="64">
        <v>1495</v>
      </c>
      <c r="O52" s="65">
        <v>1476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935</v>
      </c>
      <c r="L53" s="69">
        <v>761</v>
      </c>
      <c r="M53" s="69">
        <v>689</v>
      </c>
      <c r="N53" s="69">
        <v>631</v>
      </c>
      <c r="O53" s="70">
        <v>591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2" zoomScaleSheetLayoutView="100" workbookViewId="0">
      <selection activeCell="L51" sqref="L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16004</v>
      </c>
      <c r="J41" s="83">
        <v>15647</v>
      </c>
      <c r="K41" s="83">
        <v>15555</v>
      </c>
      <c r="L41" s="83">
        <v>15227</v>
      </c>
      <c r="M41" s="84">
        <v>14922</v>
      </c>
    </row>
    <row r="42" spans="2:13" ht="27.75" customHeight="1">
      <c r="B42" s="1169"/>
      <c r="C42" s="1170"/>
      <c r="D42" s="85"/>
      <c r="E42" s="1173" t="s">
        <v>26</v>
      </c>
      <c r="F42" s="1173"/>
      <c r="G42" s="1173"/>
      <c r="H42" s="1174"/>
      <c r="I42" s="86">
        <v>33</v>
      </c>
      <c r="J42" s="87">
        <v>26</v>
      </c>
      <c r="K42" s="87">
        <v>18</v>
      </c>
      <c r="L42" s="87">
        <v>16</v>
      </c>
      <c r="M42" s="88">
        <v>14</v>
      </c>
    </row>
    <row r="43" spans="2:13" ht="27.75" customHeight="1">
      <c r="B43" s="1169"/>
      <c r="C43" s="1170"/>
      <c r="D43" s="85"/>
      <c r="E43" s="1173" t="s">
        <v>27</v>
      </c>
      <c r="F43" s="1173"/>
      <c r="G43" s="1173"/>
      <c r="H43" s="1174"/>
      <c r="I43" s="86">
        <v>4917</v>
      </c>
      <c r="J43" s="87">
        <v>4704</v>
      </c>
      <c r="K43" s="87">
        <v>4615</v>
      </c>
      <c r="L43" s="87">
        <v>4508</v>
      </c>
      <c r="M43" s="88">
        <v>4520</v>
      </c>
    </row>
    <row r="44" spans="2:13" ht="27.75" customHeight="1">
      <c r="B44" s="1169"/>
      <c r="C44" s="1170"/>
      <c r="D44" s="85"/>
      <c r="E44" s="1173" t="s">
        <v>28</v>
      </c>
      <c r="F44" s="1173"/>
      <c r="G44" s="1173"/>
      <c r="H44" s="1174"/>
      <c r="I44" s="86">
        <v>22</v>
      </c>
      <c r="J44" s="87">
        <v>2</v>
      </c>
      <c r="K44" s="87" t="s">
        <v>476</v>
      </c>
      <c r="L44" s="87" t="s">
        <v>476</v>
      </c>
      <c r="M44" s="88" t="s">
        <v>476</v>
      </c>
    </row>
    <row r="45" spans="2:13" ht="27.75" customHeight="1">
      <c r="B45" s="1169"/>
      <c r="C45" s="1170"/>
      <c r="D45" s="85"/>
      <c r="E45" s="1173" t="s">
        <v>29</v>
      </c>
      <c r="F45" s="1173"/>
      <c r="G45" s="1173"/>
      <c r="H45" s="1174"/>
      <c r="I45" s="86">
        <v>2653</v>
      </c>
      <c r="J45" s="87">
        <v>2672</v>
      </c>
      <c r="K45" s="87">
        <v>2646</v>
      </c>
      <c r="L45" s="87">
        <v>2609</v>
      </c>
      <c r="M45" s="88">
        <v>2537</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1831</v>
      </c>
      <c r="J49" s="87">
        <v>2339</v>
      </c>
      <c r="K49" s="87">
        <v>3273</v>
      </c>
      <c r="L49" s="87">
        <v>3858</v>
      </c>
      <c r="M49" s="88">
        <v>4761</v>
      </c>
    </row>
    <row r="50" spans="2:13" ht="27.75" customHeight="1">
      <c r="B50" s="1169"/>
      <c r="C50" s="1170"/>
      <c r="D50" s="85"/>
      <c r="E50" s="1173" t="s">
        <v>35</v>
      </c>
      <c r="F50" s="1173"/>
      <c r="G50" s="1173"/>
      <c r="H50" s="1174"/>
      <c r="I50" s="86">
        <v>130</v>
      </c>
      <c r="J50" s="87">
        <v>129</v>
      </c>
      <c r="K50" s="87">
        <v>119</v>
      </c>
      <c r="L50" s="87">
        <v>116</v>
      </c>
      <c r="M50" s="88">
        <v>90</v>
      </c>
    </row>
    <row r="51" spans="2:13" ht="27.75" customHeight="1">
      <c r="B51" s="1171"/>
      <c r="C51" s="1172"/>
      <c r="D51" s="85"/>
      <c r="E51" s="1173" t="s">
        <v>36</v>
      </c>
      <c r="F51" s="1173"/>
      <c r="G51" s="1173"/>
      <c r="H51" s="1174"/>
      <c r="I51" s="86">
        <v>15097</v>
      </c>
      <c r="J51" s="87">
        <v>15293</v>
      </c>
      <c r="K51" s="87">
        <v>15906</v>
      </c>
      <c r="L51" s="87">
        <v>15591</v>
      </c>
      <c r="M51" s="88">
        <v>15531</v>
      </c>
    </row>
    <row r="52" spans="2:13" ht="27.75" customHeight="1" thickBot="1">
      <c r="B52" s="1175" t="s">
        <v>37</v>
      </c>
      <c r="C52" s="1176"/>
      <c r="D52" s="90"/>
      <c r="E52" s="1177" t="s">
        <v>38</v>
      </c>
      <c r="F52" s="1177"/>
      <c r="G52" s="1177"/>
      <c r="H52" s="1178"/>
      <c r="I52" s="91">
        <v>6571</v>
      </c>
      <c r="J52" s="92">
        <v>5290</v>
      </c>
      <c r="K52" s="92">
        <v>3537</v>
      </c>
      <c r="L52" s="92">
        <v>2795</v>
      </c>
      <c r="M52" s="93">
        <v>1610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111651</v>
      </c>
      <c r="E3" s="116"/>
      <c r="F3" s="117">
        <v>57455</v>
      </c>
      <c r="G3" s="118"/>
      <c r="H3" s="119"/>
    </row>
    <row r="4" spans="1:8">
      <c r="A4" s="120"/>
      <c r="B4" s="121"/>
      <c r="C4" s="122"/>
      <c r="D4" s="123">
        <v>83390</v>
      </c>
      <c r="E4" s="124"/>
      <c r="F4" s="125">
        <v>33958</v>
      </c>
      <c r="G4" s="126"/>
      <c r="H4" s="127"/>
    </row>
    <row r="5" spans="1:8">
      <c r="A5" s="108" t="s">
        <v>510</v>
      </c>
      <c r="B5" s="113"/>
      <c r="C5" s="114"/>
      <c r="D5" s="115">
        <v>106557</v>
      </c>
      <c r="E5" s="116"/>
      <c r="F5" s="117">
        <v>71812</v>
      </c>
      <c r="G5" s="118"/>
      <c r="H5" s="119"/>
    </row>
    <row r="6" spans="1:8">
      <c r="A6" s="120"/>
      <c r="B6" s="121"/>
      <c r="C6" s="122"/>
      <c r="D6" s="123">
        <v>62105</v>
      </c>
      <c r="E6" s="124"/>
      <c r="F6" s="125">
        <v>35025</v>
      </c>
      <c r="G6" s="126"/>
      <c r="H6" s="127"/>
    </row>
    <row r="7" spans="1:8">
      <c r="A7" s="108" t="s">
        <v>511</v>
      </c>
      <c r="B7" s="113"/>
      <c r="C7" s="114"/>
      <c r="D7" s="115">
        <v>135050</v>
      </c>
      <c r="E7" s="116"/>
      <c r="F7" s="117">
        <v>61557</v>
      </c>
      <c r="G7" s="118"/>
      <c r="H7" s="119"/>
    </row>
    <row r="8" spans="1:8">
      <c r="A8" s="120"/>
      <c r="B8" s="121"/>
      <c r="C8" s="122"/>
      <c r="D8" s="123">
        <v>39957</v>
      </c>
      <c r="E8" s="124"/>
      <c r="F8" s="125">
        <v>32497</v>
      </c>
      <c r="G8" s="126"/>
      <c r="H8" s="127"/>
    </row>
    <row r="9" spans="1:8">
      <c r="A9" s="108" t="s">
        <v>512</v>
      </c>
      <c r="B9" s="113"/>
      <c r="C9" s="114"/>
      <c r="D9" s="115">
        <v>111733</v>
      </c>
      <c r="E9" s="116"/>
      <c r="F9" s="117">
        <v>69806</v>
      </c>
      <c r="G9" s="118"/>
      <c r="H9" s="119"/>
    </row>
    <row r="10" spans="1:8">
      <c r="A10" s="120"/>
      <c r="B10" s="121"/>
      <c r="C10" s="122"/>
      <c r="D10" s="123">
        <v>32622</v>
      </c>
      <c r="E10" s="124"/>
      <c r="F10" s="125">
        <v>32823</v>
      </c>
      <c r="G10" s="126"/>
      <c r="H10" s="127"/>
    </row>
    <row r="11" spans="1:8">
      <c r="A11" s="108" t="s">
        <v>513</v>
      </c>
      <c r="B11" s="113"/>
      <c r="C11" s="114"/>
      <c r="D11" s="115">
        <v>134299</v>
      </c>
      <c r="E11" s="116"/>
      <c r="F11" s="117">
        <v>74444</v>
      </c>
      <c r="G11" s="118"/>
      <c r="H11" s="119"/>
    </row>
    <row r="12" spans="1:8">
      <c r="A12" s="120"/>
      <c r="B12" s="121"/>
      <c r="C12" s="128"/>
      <c r="D12" s="123">
        <v>59054</v>
      </c>
      <c r="E12" s="124"/>
      <c r="F12" s="125">
        <v>34175</v>
      </c>
      <c r="G12" s="126"/>
      <c r="H12" s="127"/>
    </row>
    <row r="13" spans="1:8">
      <c r="A13" s="108"/>
      <c r="B13" s="113"/>
      <c r="C13" s="129"/>
      <c r="D13" s="130">
        <v>119858</v>
      </c>
      <c r="E13" s="131"/>
      <c r="F13" s="132">
        <v>67015</v>
      </c>
      <c r="G13" s="133"/>
      <c r="H13" s="119"/>
    </row>
    <row r="14" spans="1:8">
      <c r="A14" s="120"/>
      <c r="B14" s="121"/>
      <c r="C14" s="122"/>
      <c r="D14" s="123">
        <v>55426</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2.61</v>
      </c>
      <c r="C19" s="134">
        <f>ROUND(VALUE(SUBSTITUTE(実質収支比率等に係る経年分析!G$48,"▲","-")),2)</f>
        <v>3.17</v>
      </c>
      <c r="D19" s="134">
        <f>ROUND(VALUE(SUBSTITUTE(実質収支比率等に係る経年分析!H$48,"▲","-")),2)</f>
        <v>4.74</v>
      </c>
      <c r="E19" s="134">
        <f>ROUND(VALUE(SUBSTITUTE(実質収支比率等に係る経年分析!I$48,"▲","-")),2)</f>
        <v>4.59</v>
      </c>
      <c r="F19" s="134">
        <f>ROUND(VALUE(SUBSTITUTE(実質収支比率等に係る経年分析!J$48,"▲","-")),2)</f>
        <v>3.79</v>
      </c>
    </row>
    <row r="20" spans="1:11">
      <c r="A20" s="134" t="s">
        <v>43</v>
      </c>
      <c r="B20" s="134">
        <f>ROUND(VALUE(SUBSTITUTE(実質収支比率等に係る経年分析!F$47,"▲","-")),2)</f>
        <v>7.8</v>
      </c>
      <c r="C20" s="134">
        <f>ROUND(VALUE(SUBSTITUTE(実質収支比率等に係る経年分析!G$47,"▲","-")),2)</f>
        <v>13.12</v>
      </c>
      <c r="D20" s="134">
        <f>ROUND(VALUE(SUBSTITUTE(実質収支比率等に係る経年分析!H$47,"▲","-")),2)</f>
        <v>18.02</v>
      </c>
      <c r="E20" s="134">
        <f>ROUND(VALUE(SUBSTITUTE(実質収支比率等に係る経年分析!I$47,"▲","-")),2)</f>
        <v>22.49</v>
      </c>
      <c r="F20" s="134">
        <f>ROUND(VALUE(SUBSTITUTE(実質収支比率等に係る経年分析!J$47,"▲","-")),2)</f>
        <v>24.38</v>
      </c>
    </row>
    <row r="21" spans="1:11">
      <c r="A21" s="134" t="s">
        <v>44</v>
      </c>
      <c r="B21" s="134">
        <f>IF(ISNUMBER(VALUE(SUBSTITUTE(実質収支比率等に係る経年分析!F$49,"▲","-"))),ROUND(VALUE(SUBSTITUTE(実質収支比率等に係る経年分析!F$49,"▲","-")),2),NA())</f>
        <v>2.4500000000000002</v>
      </c>
      <c r="C21" s="134">
        <f>IF(ISNUMBER(VALUE(SUBSTITUTE(実質収支比率等に係る経年分析!G$49,"▲","-"))),ROUND(VALUE(SUBSTITUTE(実質収支比率等に係る経年分析!G$49,"▲","-")),2),NA())</f>
        <v>6.22</v>
      </c>
      <c r="D21" s="134">
        <f>IF(ISNUMBER(VALUE(SUBSTITUTE(実質収支比率等に係る経年分析!H$49,"▲","-"))),ROUND(VALUE(SUBSTITUTE(実質収支比率等に係る経年分析!H$49,"▲","-")),2),NA())</f>
        <v>5.89</v>
      </c>
      <c r="E21" s="134">
        <f>IF(ISNUMBER(VALUE(SUBSTITUTE(実質収支比率等に係る経年分析!I$49,"▲","-"))),ROUND(VALUE(SUBSTITUTE(実質収支比率等に係る経年分析!I$49,"▲","-")),2),NA())</f>
        <v>4.9000000000000004</v>
      </c>
      <c r="F21" s="134">
        <f>IF(ISNUMBER(VALUE(SUBSTITUTE(実質収支比率等に係る経年分析!J$49,"▲","-"))),ROUND(VALUE(SUBSTITUTE(実質収支比率等に係る経年分析!J$49,"▲","-")),2),NA())</f>
        <v>0.85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農林業集落排水事業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1757</v>
      </c>
      <c r="E42" s="136"/>
      <c r="F42" s="136"/>
      <c r="G42" s="136">
        <f>'実質公債費比率（分子）の構造'!L$52</f>
        <v>1585</v>
      </c>
      <c r="H42" s="136"/>
      <c r="I42" s="136"/>
      <c r="J42" s="136">
        <f>'実質公債費比率（分子）の構造'!M$52</f>
        <v>1545</v>
      </c>
      <c r="K42" s="136"/>
      <c r="L42" s="136"/>
      <c r="M42" s="136">
        <f>'実質公債費比率（分子）の構造'!N$52</f>
        <v>1495</v>
      </c>
      <c r="N42" s="136"/>
      <c r="O42" s="136"/>
      <c r="P42" s="136">
        <f>'実質公債費比率（分子）の構造'!O$52</f>
        <v>1476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180</v>
      </c>
      <c r="C45" s="136"/>
      <c r="D45" s="136"/>
      <c r="E45" s="136">
        <f>'実質公債費比率（分子）の構造'!L$49</f>
        <v>9</v>
      </c>
      <c r="F45" s="136"/>
      <c r="G45" s="136"/>
      <c r="H45" s="136">
        <f>'実質公債費比率（分子）の構造'!M$49</f>
        <v>-9</v>
      </c>
      <c r="I45" s="136"/>
      <c r="J45" s="136"/>
      <c r="K45" s="136">
        <f>'実質公債費比率（分子）の構造'!N$49</f>
        <v>-10</v>
      </c>
      <c r="L45" s="136"/>
      <c r="M45" s="136"/>
      <c r="N45" s="136">
        <f>'実質公債費比率（分子）の構造'!O$49</f>
        <v>-10</v>
      </c>
      <c r="O45" s="136"/>
      <c r="P45" s="136"/>
    </row>
    <row r="46" spans="1:16">
      <c r="A46" s="136" t="s">
        <v>55</v>
      </c>
      <c r="B46" s="136">
        <f>'実質公債費比率（分子）の構造'!K$48</f>
        <v>418</v>
      </c>
      <c r="C46" s="136"/>
      <c r="D46" s="136"/>
      <c r="E46" s="136">
        <f>'実質公債費比率（分子）の構造'!L$48</f>
        <v>406</v>
      </c>
      <c r="F46" s="136"/>
      <c r="G46" s="136"/>
      <c r="H46" s="136">
        <f>'実質公債費比率（分子）の構造'!M$48</f>
        <v>392</v>
      </c>
      <c r="I46" s="136"/>
      <c r="J46" s="136"/>
      <c r="K46" s="136">
        <f>'実質公債費比率（分子）の構造'!N$48</f>
        <v>383</v>
      </c>
      <c r="L46" s="136"/>
      <c r="M46" s="136"/>
      <c r="N46" s="136">
        <f>'実質公債費比率（分子）の構造'!O$48</f>
        <v>401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2086</v>
      </c>
      <c r="C49" s="136"/>
      <c r="D49" s="136"/>
      <c r="E49" s="136">
        <f>'実質公債費比率（分子）の構造'!L$45</f>
        <v>1923</v>
      </c>
      <c r="F49" s="136"/>
      <c r="G49" s="136"/>
      <c r="H49" s="136">
        <f>'実質公債費比率（分子）の構造'!M$45</f>
        <v>1843</v>
      </c>
      <c r="I49" s="136"/>
      <c r="J49" s="136"/>
      <c r="K49" s="136">
        <f>'実質公債費比率（分子）の構造'!N$45</f>
        <v>1751</v>
      </c>
      <c r="L49" s="136"/>
      <c r="M49" s="136"/>
      <c r="N49" s="136">
        <f>'実質公債費比率（分子）の構造'!O$45</f>
        <v>1674</v>
      </c>
      <c r="O49" s="136"/>
      <c r="P49" s="136"/>
    </row>
    <row r="50" spans="1:16">
      <c r="A50" s="136" t="s">
        <v>59</v>
      </c>
      <c r="B50" s="136" t="e">
        <f>NA()</f>
        <v>#N/A</v>
      </c>
      <c r="C50" s="136">
        <f>IF(ISNUMBER('実質公債費比率（分子）の構造'!K$53),'実質公債費比率（分子）の構造'!K$53,NA())</f>
        <v>935</v>
      </c>
      <c r="D50" s="136" t="e">
        <f>NA()</f>
        <v>#N/A</v>
      </c>
      <c r="E50" s="136" t="e">
        <f>NA()</f>
        <v>#N/A</v>
      </c>
      <c r="F50" s="136">
        <f>IF(ISNUMBER('実質公債費比率（分子）の構造'!L$53),'実質公債費比率（分子）の構造'!L$53,NA())</f>
        <v>761</v>
      </c>
      <c r="G50" s="136" t="e">
        <f>NA()</f>
        <v>#N/A</v>
      </c>
      <c r="H50" s="136" t="e">
        <f>NA()</f>
        <v>#N/A</v>
      </c>
      <c r="I50" s="136">
        <f>IF(ISNUMBER('実質公債費比率（分子）の構造'!M$53),'実質公債費比率（分子）の構造'!M$53,NA())</f>
        <v>689</v>
      </c>
      <c r="J50" s="136" t="e">
        <f>NA()</f>
        <v>#N/A</v>
      </c>
      <c r="K50" s="136" t="e">
        <f>NA()</f>
        <v>#N/A</v>
      </c>
      <c r="L50" s="136">
        <f>IF(ISNUMBER('実質公債費比率（分子）の構造'!N$53),'実質公債費比率（分子）の構造'!N$53,NA())</f>
        <v>631</v>
      </c>
      <c r="M50" s="136" t="e">
        <f>NA()</f>
        <v>#N/A</v>
      </c>
      <c r="N50" s="136" t="e">
        <f>NA()</f>
        <v>#N/A</v>
      </c>
      <c r="O50" s="136">
        <f>IF(ISNUMBER('実質公債費比率（分子）の構造'!O$53),'実質公債費比率（分子）の構造'!O$53,NA())</f>
        <v>591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15097</v>
      </c>
      <c r="E56" s="135"/>
      <c r="F56" s="135"/>
      <c r="G56" s="135">
        <f>'将来負担比率（分子）の構造'!J$51</f>
        <v>15293</v>
      </c>
      <c r="H56" s="135"/>
      <c r="I56" s="135"/>
      <c r="J56" s="135">
        <f>'将来負担比率（分子）の構造'!K$51</f>
        <v>15906</v>
      </c>
      <c r="K56" s="135"/>
      <c r="L56" s="135"/>
      <c r="M56" s="135">
        <f>'将来負担比率（分子）の構造'!L$51</f>
        <v>15591</v>
      </c>
      <c r="N56" s="135"/>
      <c r="O56" s="135"/>
      <c r="P56" s="135">
        <f>'将来負担比率（分子）の構造'!M$51</f>
        <v>15531</v>
      </c>
    </row>
    <row r="57" spans="1:16">
      <c r="A57" s="135" t="s">
        <v>35</v>
      </c>
      <c r="B57" s="135"/>
      <c r="C57" s="135"/>
      <c r="D57" s="135">
        <f>'将来負担比率（分子）の構造'!I$50</f>
        <v>130</v>
      </c>
      <c r="E57" s="135"/>
      <c r="F57" s="135"/>
      <c r="G57" s="135">
        <f>'将来負担比率（分子）の構造'!J$50</f>
        <v>129</v>
      </c>
      <c r="H57" s="135"/>
      <c r="I57" s="135"/>
      <c r="J57" s="135">
        <f>'将来負担比率（分子）の構造'!K$50</f>
        <v>119</v>
      </c>
      <c r="K57" s="135"/>
      <c r="L57" s="135"/>
      <c r="M57" s="135">
        <f>'将来負担比率（分子）の構造'!L$50</f>
        <v>116</v>
      </c>
      <c r="N57" s="135"/>
      <c r="O57" s="135"/>
      <c r="P57" s="135">
        <f>'将来負担比率（分子）の構造'!M$50</f>
        <v>90</v>
      </c>
    </row>
    <row r="58" spans="1:16">
      <c r="A58" s="135" t="s">
        <v>34</v>
      </c>
      <c r="B58" s="135"/>
      <c r="C58" s="135"/>
      <c r="D58" s="135">
        <f>'将来負担比率（分子）の構造'!I$49</f>
        <v>1831</v>
      </c>
      <c r="E58" s="135"/>
      <c r="F58" s="135"/>
      <c r="G58" s="135">
        <f>'将来負担比率（分子）の構造'!J$49</f>
        <v>2339</v>
      </c>
      <c r="H58" s="135"/>
      <c r="I58" s="135"/>
      <c r="J58" s="135">
        <f>'将来負担比率（分子）の構造'!K$49</f>
        <v>3273</v>
      </c>
      <c r="K58" s="135"/>
      <c r="L58" s="135"/>
      <c r="M58" s="135">
        <f>'将来負担比率（分子）の構造'!L$49</f>
        <v>3858</v>
      </c>
      <c r="N58" s="135"/>
      <c r="O58" s="135"/>
      <c r="P58" s="135">
        <f>'将来負担比率（分子）の構造'!M$49</f>
        <v>4761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2653</v>
      </c>
      <c r="C62" s="135"/>
      <c r="D62" s="135"/>
      <c r="E62" s="135">
        <f>'将来負担比率（分子）の構造'!J$45</f>
        <v>2672</v>
      </c>
      <c r="F62" s="135"/>
      <c r="G62" s="135"/>
      <c r="H62" s="135">
        <f>'将来負担比率（分子）の構造'!K$45</f>
        <v>2646</v>
      </c>
      <c r="I62" s="135"/>
      <c r="J62" s="135"/>
      <c r="K62" s="135">
        <f>'将来負担比率（分子）の構造'!L$45</f>
        <v>2609</v>
      </c>
      <c r="L62" s="135"/>
      <c r="M62" s="135"/>
      <c r="N62" s="135">
        <f>'将来負担比率（分子）の構造'!M$45</f>
        <v>2537</v>
      </c>
      <c r="O62" s="135"/>
      <c r="P62" s="135"/>
    </row>
    <row r="63" spans="1:16">
      <c r="A63" s="135" t="s">
        <v>28</v>
      </c>
      <c r="B63" s="135">
        <f>'将来負担比率（分子）の構造'!I$44</f>
        <v>22</v>
      </c>
      <c r="C63" s="135"/>
      <c r="D63" s="135"/>
      <c r="E63" s="135">
        <f>'将来負担比率（分子）の構造'!J$44</f>
        <v>2</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4917</v>
      </c>
      <c r="C64" s="135"/>
      <c r="D64" s="135"/>
      <c r="E64" s="135">
        <f>'将来負担比率（分子）の構造'!J$43</f>
        <v>4704</v>
      </c>
      <c r="F64" s="135"/>
      <c r="G64" s="135"/>
      <c r="H64" s="135">
        <f>'将来負担比率（分子）の構造'!K$43</f>
        <v>4615</v>
      </c>
      <c r="I64" s="135"/>
      <c r="J64" s="135"/>
      <c r="K64" s="135">
        <f>'将来負担比率（分子）の構造'!L$43</f>
        <v>4508</v>
      </c>
      <c r="L64" s="135"/>
      <c r="M64" s="135"/>
      <c r="N64" s="135">
        <f>'将来負担比率（分子）の構造'!M$43</f>
        <v>4520</v>
      </c>
      <c r="O64" s="135"/>
      <c r="P64" s="135"/>
    </row>
    <row r="65" spans="1:16">
      <c r="A65" s="135" t="s">
        <v>26</v>
      </c>
      <c r="B65" s="135">
        <f>'将来負担比率（分子）の構造'!I$42</f>
        <v>33</v>
      </c>
      <c r="C65" s="135"/>
      <c r="D65" s="135"/>
      <c r="E65" s="135">
        <f>'将来負担比率（分子）の構造'!J$42</f>
        <v>26</v>
      </c>
      <c r="F65" s="135"/>
      <c r="G65" s="135"/>
      <c r="H65" s="135">
        <f>'将来負担比率（分子）の構造'!K$42</f>
        <v>18</v>
      </c>
      <c r="I65" s="135"/>
      <c r="J65" s="135"/>
      <c r="K65" s="135">
        <f>'将来負担比率（分子）の構造'!L$42</f>
        <v>16</v>
      </c>
      <c r="L65" s="135"/>
      <c r="M65" s="135"/>
      <c r="N65" s="135">
        <f>'将来負担比率（分子）の構造'!M$42</f>
        <v>14</v>
      </c>
      <c r="O65" s="135"/>
      <c r="P65" s="135"/>
    </row>
    <row r="66" spans="1:16">
      <c r="A66" s="135" t="s">
        <v>25</v>
      </c>
      <c r="B66" s="135">
        <f>'将来負担比率（分子）の構造'!I$41</f>
        <v>16004</v>
      </c>
      <c r="C66" s="135"/>
      <c r="D66" s="135"/>
      <c r="E66" s="135">
        <f>'将来負担比率（分子）の構造'!J$41</f>
        <v>15647</v>
      </c>
      <c r="F66" s="135"/>
      <c r="G66" s="135"/>
      <c r="H66" s="135">
        <f>'将来負担比率（分子）の構造'!K$41</f>
        <v>15555</v>
      </c>
      <c r="I66" s="135"/>
      <c r="J66" s="135"/>
      <c r="K66" s="135">
        <f>'将来負担比率（分子）の構造'!L$41</f>
        <v>15227</v>
      </c>
      <c r="L66" s="135"/>
      <c r="M66" s="135"/>
      <c r="N66" s="135">
        <f>'将来負担比率（分子）の構造'!M$41</f>
        <v>14922</v>
      </c>
      <c r="O66" s="135"/>
      <c r="P66" s="135"/>
    </row>
    <row r="67" spans="1:16">
      <c r="A67" s="135" t="s">
        <v>63</v>
      </c>
      <c r="B67" s="135" t="e">
        <f>NA()</f>
        <v>#N/A</v>
      </c>
      <c r="C67" s="135">
        <f>IF(ISNUMBER('将来負担比率（分子）の構造'!I$52), IF('将来負担比率（分子）の構造'!I$52 &lt; 0, 0, '将来負担比率（分子）の構造'!I$52), NA())</f>
        <v>6571</v>
      </c>
      <c r="D67" s="135" t="e">
        <f>NA()</f>
        <v>#N/A</v>
      </c>
      <c r="E67" s="135" t="e">
        <f>NA()</f>
        <v>#N/A</v>
      </c>
      <c r="F67" s="135">
        <f>IF(ISNUMBER('将来負担比率（分子）の構造'!J$52), IF('将来負担比率（分子）の構造'!J$52 &lt; 0, 0, '将来負担比率（分子）の構造'!J$52), NA())</f>
        <v>5290</v>
      </c>
      <c r="G67" s="135" t="e">
        <f>NA()</f>
        <v>#N/A</v>
      </c>
      <c r="H67" s="135" t="e">
        <f>NA()</f>
        <v>#N/A</v>
      </c>
      <c r="I67" s="135">
        <f>IF(ISNUMBER('将来負担比率（分子）の構造'!K$52), IF('将来負担比率（分子）の構造'!K$52 &lt; 0, 0, '将来負担比率（分子）の構造'!K$52), NA())</f>
        <v>3537</v>
      </c>
      <c r="J67" s="135" t="e">
        <f>NA()</f>
        <v>#N/A</v>
      </c>
      <c r="K67" s="135" t="e">
        <f>NA()</f>
        <v>#N/A</v>
      </c>
      <c r="L67" s="135">
        <f>IF(ISNUMBER('将来負担比率（分子）の構造'!L$52), IF('将来負担比率（分子）の構造'!L$52 &lt; 0, 0, '将来負担比率（分子）の構造'!L$52), NA())</f>
        <v>2795</v>
      </c>
      <c r="M67" s="135" t="e">
        <f>NA()</f>
        <v>#N/A</v>
      </c>
      <c r="N67" s="135" t="e">
        <f>NA()</f>
        <v>#N/A</v>
      </c>
      <c r="O67" s="135">
        <f>IF(ISNUMBER('将来負担比率（分子）の構造'!M$52), IF('将来負担比率（分子）の構造'!M$52 &lt; 0, 0, '将来負担比率（分子）の構造'!M$52), NA())</f>
        <v>1610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2015-04-14T10:41:31Z</cp:lastPrinted>
  <dcterms:created xsi:type="dcterms:W3CDTF">2015-02-17T06:10:48Z</dcterms:created>
  <dcterms:modified xsi:type="dcterms:W3CDTF">2015-04-20T07:24:27Z</dcterms:modified>
</cp:coreProperties>
</file>