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9230" windowHeight="59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W40" i="9"/>
  <c r="BW41" i="9" s="1"/>
  <c r="BW42" i="9" s="1"/>
  <c r="BW43" i="9" s="1"/>
  <c r="BE40" i="9"/>
  <c r="AM40" i="9"/>
  <c r="U40" i="9"/>
  <c r="C40" i="9"/>
  <c r="CO39" i="9"/>
  <c r="BW39" i="9"/>
  <c r="BE39" i="9"/>
  <c r="AM39" i="9"/>
  <c r="U39" i="9"/>
  <c r="C39" i="9"/>
  <c r="CO38" i="9"/>
  <c r="BW38" i="9"/>
  <c r="BE38" i="9"/>
  <c r="AM38" i="9"/>
  <c r="U38" i="9"/>
  <c r="C38" i="9"/>
  <c r="CO37" i="9"/>
  <c r="BW37" i="9"/>
  <c r="BE37" i="9"/>
  <c r="C37" i="9"/>
  <c r="BW36" i="9"/>
  <c r="BW34" i="9"/>
  <c r="BW35" i="9" s="1"/>
  <c r="C34" i="9"/>
  <c r="C35" i="9" s="1"/>
  <c r="CO34" i="9" l="1"/>
  <c r="CO35" i="9" s="1"/>
  <c r="CO36"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BE34" i="9" l="1"/>
  <c r="BE35" i="9" s="1"/>
  <c r="BE36" i="9" s="1"/>
</calcChain>
</file>

<file path=xl/sharedStrings.xml><?xml version="1.0" encoding="utf-8"?>
<sst xmlns="http://schemas.openxmlformats.org/spreadsheetml/2006/main" count="1023" uniqueCount="566">
  <si>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</si>
  <si>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</si>
  <si>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</si>
  <si>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</si>
  <si>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</si>
  <si>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</si>
  <si>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</si>
  <si>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</si>
  <si>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</si>
  <si>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</si>
  <si>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</si>
  <si>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</si>
  <si>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</si>
  <si>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</si>
  <si>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</si>
  <si>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</si>
  <si>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</si>
  <si>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</si>
  <si>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</si>
  <si>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</si>
  <si>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</si>
  <si>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</si>
  <si>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</si>
  <si>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</si>
  <si>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</si>
  <si>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</si>
  <si>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</si>
  <si>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</si>
  <si>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</si>
  <si>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</si>
  <si>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</si>
  <si>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</si>
  <si>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</si>
  <si>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</si>
  <si>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</si>
  <si>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</si>
  <si>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</si>
  <si>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</si>
  <si>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</si>
  <si>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</si>
  <si>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</si>
  <si>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</si>
  <si>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</si>
  <si>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</si>
  <si>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</si>
  <si>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</si>
  <si>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</si>
  <si>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</si>
  <si>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</si>
  <si>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</si>
  <si>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</si>
  <si>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</si>
  <si>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</si>
  <si>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</si>
  <si>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</si>
  <si>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</si>
  <si>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</si>
  <si>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</si>
  <si>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</si>
  <si>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</si>
  <si>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</si>
  <si>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</si>
  <si>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</si>
  <si>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</si>
  <si>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</si>
  <si>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</si>
  <si>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</si>
  <si>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</si>
  <si>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</si>
  <si>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</si>
  <si>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</si>
  <si>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</si>
  <si>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</si>
  <si>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</si>
  <si>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</si>
  <si>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</si>
  <si>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</si>
  <si>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</si>
  <si>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</si>
  <si>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</si>
  <si>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</si>
  <si>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</si>
  <si>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</si>
  <si>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</si>
  <si>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</si>
  <si>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</si>
  <si>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</si>
  <si>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</si>
  <si>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</si>
  <si>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</si>
  <si>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</si>
  <si>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</si>
  <si>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</si>
  <si>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</si>
  <si>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</si>
  <si>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</si>
  <si>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</si>
  <si>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</si>
  <si>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</si>
  <si>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</si>
  <si>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</si>
  <si>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</si>
  <si>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</si>
  <si>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</si>
  <si>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</si>
  <si>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</si>
  <si>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</si>
  <si>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</si>
  <si>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</si>
  <si>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</si>
  <si>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</si>
  <si>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</si>
  <si>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</si>
  <si>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</si>
  <si>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</si>
  <si>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</si>
  <si>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</si>
  <si>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</si>
  <si>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</si>
  <si>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</si>
  <si>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</si>
  <si>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</si>
  <si>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</si>
  <si>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</si>
  <si>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</si>
  <si>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</si>
  <si>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</si>
  <si>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</si>
  <si>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</si>
  <si>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</si>
  <si>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</si>
  <si>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</si>
  <si>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</si>
  <si>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</si>
  <si>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</si>
  <si>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</si>
  <si>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</si>
  <si>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</si>
  <si>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</si>
  <si>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</si>
  <si>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</si>
  <si>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</si>
  <si>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</si>
  <si>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</si>
  <si>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</si>
  <si>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</si>
  <si>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</si>
  <si>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</si>
  <si>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</si>
  <si>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</si>
  <si>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</si>
  <si>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</si>
  <si>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</si>
  <si>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</si>
  <si>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</si>
  <si>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</si>
  <si>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</si>
  <si>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</si>
  <si>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</si>
  <si>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</si>
  <si>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</si>
  <si>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</si>
  <si>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</si>
  <si>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</si>
  <si>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</si>
  <si>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</si>
  <si>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</si>
  <si>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</si>
  <si>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</si>
  <si>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</si>
  <si>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</si>
  <si>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</si>
  <si>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</si>
  <si>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</si>
  <si>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</si>
  <si>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</si>
  <si>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</si>
  <si>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</si>
  <si>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</si>
  <si>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</si>
  <si>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</si>
  <si>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</si>
  <si>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</si>
  <si>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</si>
  <si>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</si>
  <si>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</si>
  <si>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</si>
  <si>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</si>
  <si>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</si>
  <si>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</si>
  <si>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</si>
  <si>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</si>
  <si>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</si>
  <si>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</si>
  <si>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</si>
  <si>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福島県南相馬市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</si>
  <si>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</si>
  <si>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</si>
  <si>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</si>
  <si>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</si>
  <si>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</si>
  <si>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</si>
  <si>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</si>
  <si>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</si>
  <si>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</si>
  <si>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</si>
  <si>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</si>
  <si>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</si>
  <si>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</si>
  <si>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</si>
  <si>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</si>
  <si>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</si>
  <si>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</si>
  <si>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</si>
  <si>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</si>
  <si>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</si>
  <si>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</si>
  <si>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</si>
  <si>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</si>
  <si>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</si>
  <si>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</si>
  <si>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</si>
  <si>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</si>
  <si>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</si>
  <si>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</si>
  <si>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</si>
  <si>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</si>
  <si>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</si>
  <si>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</si>
  <si>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</si>
  <si>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</si>
  <si>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</si>
  <si>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</si>
  <si>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</si>
  <si>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</si>
  <si>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</si>
  <si>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</si>
  <si>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</si>
  <si>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</si>
  <si>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</si>
  <si>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</si>
  <si>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</si>
  <si>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</si>
  <si>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</si>
  <si>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</si>
  <si>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</si>
  <si>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</si>
  <si>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</si>
  <si>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</si>
  <si>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</si>
  <si>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</si>
  <si>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</si>
  <si>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</si>
  <si>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</si>
  <si>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</si>
  <si>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</si>
  <si>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</si>
  <si>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</si>
  <si>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</si>
  <si>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</si>
  <si>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</si>
  <si>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</si>
  <si>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</si>
  <si>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</si>
  <si>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</si>
  <si>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</si>
  <si>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</si>
  <si>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</si>
  <si>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</si>
  <si>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</si>
  <si>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</si>
  <si>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</si>
  <si>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</si>
  <si>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</si>
  <si>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</si>
  <si>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</si>
  <si>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</si>
  <si>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</si>
  <si>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</si>
  <si>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</si>
  <si>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</si>
  <si>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</si>
  <si>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</si>
  <si>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</si>
  <si>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</si>
  <si>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</si>
  <si>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</si>
  <si>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</si>
  <si>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</si>
  <si>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</si>
  <si>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</si>
  <si>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</si>
  <si>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</si>
  <si>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</si>
  <si>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</si>
  <si>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</si>
  <si>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</si>
  <si>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</si>
  <si>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</si>
  <si>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</si>
  <si>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</si>
  <si>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</si>
  <si>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</si>
  <si>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</si>
  <si>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</si>
  <si>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</si>
  <si>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</si>
  <si>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</si>
  <si>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</si>
  <si>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</si>
  <si>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</si>
  <si>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</si>
  <si>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</si>
  <si>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</si>
  <si>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</si>
  <si>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</si>
  <si>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</si>
  <si>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</si>
  <si>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</si>
  <si>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</si>
  <si>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</si>
  <si>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</si>
  <si>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</si>
  <si>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</si>
  <si>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</si>
  <si>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</si>
  <si>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</si>
  <si>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</si>
  <si>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</si>
  <si>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</si>
  <si>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</si>
  <si>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</si>
  <si>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</si>
  <si>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</si>
  <si>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</si>
  <si>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</si>
  <si>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</si>
  <si>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</si>
  <si>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</si>
  <si>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</si>
  <si>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</si>
  <si>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</si>
  <si>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</si>
  <si>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</si>
  <si>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</si>
  <si>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福島県南相馬市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</si>
  <si>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</si>
  <si>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</si>
  <si>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</si>
  <si>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</si>
  <si>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</si>
  <si>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</si>
  <si>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</si>
  <si>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</si>
  <si>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</si>
  <si>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</si>
  <si>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</si>
  <si>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</si>
  <si>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</si>
  <si>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</si>
  <si>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</si>
  <si>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</si>
  <si>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</si>
  <si>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</si>
  <si>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</si>
  <si>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</si>
  <si>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</si>
  <si>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</si>
  <si>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</si>
  <si>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</si>
  <si>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</si>
  <si>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</si>
  <si>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</si>
  <si>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</si>
  <si>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</si>
  <si>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</si>
  <si>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</si>
  <si>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</si>
  <si>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</si>
  <si>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</si>
  <si>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</si>
  <si>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</si>
  <si>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</si>
  <si>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</si>
  <si>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</si>
  <si>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</si>
  <si>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</si>
  <si>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</si>
  <si>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</si>
  <si>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</si>
  <si>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簡易水道事業特別会計</t>
    <phoneticPr fontId="5"/>
  </si>
  <si>
    <t>法非適用企業</t>
    <phoneticPr fontId="5"/>
  </si>
  <si>
    <t>農業集落排水事業特別会計</t>
    <phoneticPr fontId="5"/>
  </si>
  <si>
    <t>工場用地等整備事業特別会計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</si>
  <si>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</si>
  <si>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</si>
  <si>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</si>
  <si>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</si>
  <si>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</si>
  <si>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</si>
  <si>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</si>
  <si>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</si>
  <si>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</si>
  <si>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</si>
  <si>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</si>
  <si>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</si>
  <si>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</si>
  <si>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</si>
  <si>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</si>
  <si>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</si>
  <si>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</si>
  <si>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</si>
  <si>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</si>
  <si>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</si>
  <si>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</si>
  <si>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</si>
  <si>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</si>
  <si>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</si>
  <si>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</si>
  <si>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</si>
  <si>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</si>
  <si>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</si>
  <si>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</si>
  <si>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</si>
  <si>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</si>
  <si>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</si>
  <si>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</si>
  <si>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</si>
  <si>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</si>
  <si>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</si>
  <si>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</si>
  <si>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</si>
  <si>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</si>
  <si>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</si>
  <si>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</si>
  <si>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</si>
  <si>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</si>
  <si>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</si>
  <si>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</si>
  <si>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</si>
  <si>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</si>
  <si>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</si>
  <si>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</si>
  <si>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</si>
  <si>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</si>
  <si>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</si>
  <si>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</si>
  <si>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</si>
  <si>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</si>
  <si>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</si>
  <si>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</si>
  <si>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</si>
  <si>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</si>
  <si>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</si>
  <si>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</si>
  <si>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</si>
  <si>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</si>
  <si>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</si>
  <si>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</si>
  <si>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</si>
  <si>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</si>
  <si>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</si>
  <si>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</si>
  <si>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</si>
  <si>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</si>
  <si>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</si>
  <si>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</si>
  <si>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</si>
  <si>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</si>
  <si>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</si>
  <si>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</si>
  <si>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</si>
  <si>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</si>
  <si>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</si>
  <si>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</si>
  <si>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</si>
  <si>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</si>
  <si>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</si>
  <si>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</si>
  <si>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</si>
  <si>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</si>
  <si>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</si>
  <si>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</si>
  <si>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</si>
  <si>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</si>
  <si>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</si>
  <si>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</si>
  <si>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</si>
  <si>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</si>
  <si>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</si>
  <si>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</si>
  <si>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</si>
  <si>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</si>
  <si>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</si>
  <si>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</si>
  <si>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</si>
  <si>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</si>
  <si>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</si>
  <si>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</si>
  <si>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</si>
  <si>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</si>
  <si>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</si>
  <si>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</si>
  <si>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</si>
  <si>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</si>
  <si>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</si>
  <si>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</si>
  <si>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</si>
  <si>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</si>
  <si>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</si>
  <si>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</si>
  <si>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</si>
  <si>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</si>
  <si>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</si>
  <si>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</si>
  <si>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</si>
  <si>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</si>
  <si>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</si>
  <si>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</si>
  <si>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</si>
  <si>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</si>
  <si>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</si>
  <si>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</si>
  <si>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</si>
  <si>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</si>
  <si>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</si>
  <si>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</si>
  <si>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</si>
  <si>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</si>
  <si>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</si>
  <si>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</si>
  <si>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病院事業会計</t>
  </si>
  <si>
    <t>工業用水道事業会計</t>
  </si>
  <si>
    <t>国民健康保険特別会計</t>
  </si>
  <si>
    <t>下水道事業会計</t>
  </si>
  <si>
    <t>介護保険特別会計</t>
  </si>
  <si>
    <t>育英資金貸付特別会計</t>
  </si>
  <si>
    <t>▲ 0.01</t>
  </si>
  <si>
    <t>その他会計（赤字）</t>
  </si>
  <si>
    <t>▲ 0.00</t>
  </si>
  <si>
    <t>その他会計（黒字）</t>
  </si>
  <si>
    <t>-</t>
    <phoneticPr fontId="2"/>
  </si>
  <si>
    <t>-</t>
    <phoneticPr fontId="2"/>
  </si>
  <si>
    <t>-</t>
    <phoneticPr fontId="2"/>
  </si>
  <si>
    <t>-</t>
    <phoneticPr fontId="2"/>
  </si>
  <si>
    <t>-</t>
    <phoneticPr fontId="2"/>
  </si>
  <si>
    <t>相馬地方土地開発公社</t>
    <rPh sb="0" eb="2">
      <t>ソウマ</t>
    </rPh>
    <rPh sb="2" eb="4">
      <t>チホウ</t>
    </rPh>
    <rPh sb="4" eb="6">
      <t>トチ</t>
    </rPh>
    <rPh sb="6" eb="8">
      <t>カイハツ</t>
    </rPh>
    <rPh sb="8" eb="10">
      <t>コウシャ</t>
    </rPh>
    <phoneticPr fontId="2"/>
  </si>
  <si>
    <t>南相馬市文化振興事業団</t>
    <rPh sb="0" eb="4">
      <t>ミナミソウマシ</t>
    </rPh>
    <rPh sb="4" eb="6">
      <t>ブンカ</t>
    </rPh>
    <rPh sb="6" eb="8">
      <t>シンコウ</t>
    </rPh>
    <rPh sb="8" eb="10">
      <t>ジギョウ</t>
    </rPh>
    <rPh sb="10" eb="11">
      <t>ダン</t>
    </rPh>
    <phoneticPr fontId="2"/>
  </si>
  <si>
    <t>ゆめサポート南相馬</t>
    <rPh sb="6" eb="9">
      <t>ミナミソウマ</t>
    </rPh>
    <phoneticPr fontId="2"/>
  </si>
  <si>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2"/>
  </si>
  <si>
    <t>相馬地方広域市町村圏組合（看護専門学校特別会計）</t>
    <rPh sb="0" eb="2">
      <t>ソウマ</t>
    </rPh>
    <rPh sb="2" eb="4">
      <t>チホウ</t>
    </rPh>
    <rPh sb="4" eb="6">
      <t>コウイキ</t>
    </rPh>
    <rPh sb="6" eb="9">
      <t>シチョウソン</t>
    </rPh>
    <rPh sb="9" eb="10">
      <t>ケン</t>
    </rPh>
    <rPh sb="10" eb="12">
      <t>クミアイ</t>
    </rPh>
    <rPh sb="13" eb="15">
      <t>カンゴ</t>
    </rPh>
    <rPh sb="15" eb="17">
      <t>センモン</t>
    </rPh>
    <rPh sb="17" eb="19">
      <t>ガッコウ</t>
    </rPh>
    <rPh sb="19" eb="21">
      <t>トクベツ</t>
    </rPh>
    <rPh sb="21" eb="23">
      <t>カイケイ</t>
    </rPh>
    <phoneticPr fontId="2"/>
  </si>
  <si>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</si>
  <si>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</si>
  <si>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</si>
  <si>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</si>
  <si>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福島県市町村総合事務組合（自治会館管理特別会計）</t>
    <phoneticPr fontId="2"/>
  </si>
  <si>
    <t>福島県市町村総合事務組合（非常勤職員公務災害補償特別会計）</t>
    <phoneticPr fontId="2"/>
  </si>
  <si>
    <t>福島県市町村総合事務組合（消防補償等特別会計）</t>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</si>
  <si>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</si>
  <si>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t>
    <phoneticPr fontId="2"/>
  </si>
  <si>
    <t>-</t>
    <phoneticPr fontId="2"/>
  </si>
  <si>
    <t>-</t>
    <phoneticPr fontId="2"/>
  </si>
  <si>
    <t>-</t>
    <phoneticPr fontId="2"/>
  </si>
  <si>
    <t>-</t>
    <phoneticPr fontId="2"/>
  </si>
  <si>
    <t>-</t>
    <phoneticPr fontId="2"/>
  </si>
  <si>
    <t>福島県市町村総合事務組合（消防賞じゅつ金特別会計）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</si>
</sst>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44821</c:v>
                </c:pt>
                <c:pt idx="1">
                  <c:v>24394</c:v>
                </c:pt>
                <c:pt idx="2">
                  <c:v>71710</c:v>
                </c:pt>
                <c:pt idx="3">
                  <c:v>239386</c:v>
                </c:pt>
                <c:pt idx="4">
                  <c:v>359739</c:v>
                </c:pt>
              </c:numCache>
            </c:numRef>
          </c:val>
          <c:smooth val="0"/>
        </c:ser>
        <c:dLbls>
          <c:showLegendKey val="0"/>
          <c:showVal val="0"/>
          <c:showCatName val="0"/>
          <c:showSerName val="0"/>
          <c:showPercent val="0"/>
          <c:showBubbleSize val="0"/>
        </c:dLbls>
        <c:marker val="1"/>
        <c:smooth val="0"/>
        <c:axId val="106569728"/>
        <c:axId val="106571648"/>
      </c:lineChart>
      <c:catAx>
        <c:axId val="1065697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71648"/>
        <c:crosses val="autoZero"/>
        <c:auto val="1"/>
        <c:lblAlgn val="ctr"/>
        <c:lblOffset val="100"/>
        <c:tickLblSkip val="1"/>
        <c:tickMarkSkip val="1"/>
        <c:noMultiLvlLbl val="0"/>
      </c:catAx>
      <c:valAx>
        <c:axId val="10657164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69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4.53</c:v>
                </c:pt>
                <c:pt idx="1">
                  <c:v>11.5</c:v>
                </c:pt>
                <c:pt idx="2">
                  <c:v>12.03</c:v>
                </c:pt>
                <c:pt idx="3">
                  <c:v>11.52</c:v>
                </c:pt>
                <c:pt idx="4">
                  <c:v>16.96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7.7</c:v>
                </c:pt>
                <c:pt idx="1">
                  <c:v>8.36</c:v>
                </c:pt>
                <c:pt idx="2">
                  <c:v>10.86</c:v>
                </c:pt>
                <c:pt idx="3">
                  <c:v>16</c:v>
                </c:pt>
                <c:pt idx="4">
                  <c:v>19.28</c:v>
                </c:pt>
              </c:numCache>
            </c:numRef>
          </c:val>
        </c:ser>
        <c:dLbls>
          <c:showLegendKey val="0"/>
          <c:showVal val="0"/>
          <c:showCatName val="0"/>
          <c:showSerName val="0"/>
          <c:showPercent val="0"/>
          <c:showBubbleSize val="0"/>
        </c:dLbls>
        <c:gapWidth val="250"/>
        <c:overlap val="100"/>
        <c:axId val="107679744"/>
        <c:axId val="10768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1.28</c:v>
                </c:pt>
                <c:pt idx="1">
                  <c:v>7.15</c:v>
                </c:pt>
                <c:pt idx="2">
                  <c:v>2.75</c:v>
                </c:pt>
                <c:pt idx="3">
                  <c:v>4.6500000000000004</c:v>
                </c:pt>
                <c:pt idx="4">
                  <c:v>9.56</c:v>
                </c:pt>
              </c:numCache>
            </c:numRef>
          </c:val>
          <c:smooth val="0"/>
        </c:ser>
        <c:dLbls>
          <c:showLegendKey val="0"/>
          <c:showVal val="0"/>
          <c:showCatName val="0"/>
          <c:showSerName val="0"/>
          <c:showPercent val="0"/>
          <c:showBubbleSize val="0"/>
        </c:dLbls>
        <c:marker val="1"/>
        <c:smooth val="0"/>
        <c:axId val="107679744"/>
        <c:axId val="107681664"/>
      </c:lineChart>
      <c:catAx>
        <c:axId val="10767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681664"/>
        <c:crosses val="autoZero"/>
        <c:auto val="1"/>
        <c:lblAlgn val="ctr"/>
        <c:lblOffset val="100"/>
        <c:tickLblSkip val="1"/>
        <c:tickMarkSkip val="1"/>
        <c:noMultiLvlLbl val="0"/>
      </c:catAx>
      <c:valAx>
        <c:axId val="10768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7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0.72</c:v>
                </c:pt>
                <c:pt idx="4">
                  <c:v>#N/A</c:v>
                </c:pt>
                <c:pt idx="5">
                  <c:v>0.26</c:v>
                </c:pt>
                <c:pt idx="6">
                  <c:v>#N/A</c:v>
                </c:pt>
                <c:pt idx="7">
                  <c:v>0.26</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#N/A</c:v>
                </c:pt>
                <c:pt idx="1">
                  <c:v>0</c:v>
                </c:pt>
                <c:pt idx="2">
                  <c:v>0.01</c:v>
                </c:pt>
                <c:pt idx="3">
                  <c:v>#N/A</c:v>
                </c:pt>
                <c:pt idx="4">
                  <c:v>0</c:v>
                </c:pt>
                <c:pt idx="5">
                  <c:v>0</c:v>
                </c:pt>
                <c:pt idx="6">
                  <c:v>0</c:v>
                </c:pt>
                <c:pt idx="7">
                  <c:v>0</c:v>
                </c:pt>
                <c:pt idx="8">
                  <c:v>0</c:v>
                </c:pt>
                <c:pt idx="9">
                  <c:v>0</c:v>
                </c:pt>
              </c:numCache>
            </c:numRef>
          </c:val>
        </c:ser>
        <c:ser>
          <c:idx val="2"/>
          <c:order val="2"/>
          <c:tx>
            <c:strRef>
              <c:f>データシート!$A$29</c:f>
              <c:strCache>
                <c:ptCount val="1"/>
                <c:pt idx="0">
                  <c:v>育英資金貸付特別会計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0.01</c:v>
                </c:pt>
                <c:pt idx="1">
                  <c:v>#N/A</c:v>
                </c:pt>
                <c:pt idx="2">
                  <c:v>#N/A</c:v>
                </c:pt>
                <c:pt idx="3">
                  <c:v>0.03</c:v>
                </c:pt>
                <c:pt idx="4">
                  <c:v>#N/A</c:v>
                </c:pt>
                <c:pt idx="5">
                  <c:v>0.1</c:v>
                </c:pt>
                <c:pt idx="6">
                  <c:v>#N/A</c:v>
                </c:pt>
                <c:pt idx="7">
                  <c:v>0.04</c:v>
                </c:pt>
                <c:pt idx="8">
                  <c:v>#N/A</c:v>
                </c:pt>
                <c:pt idx="9">
                  <c:v>0.02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0.25</c:v>
                </c:pt>
                <c:pt idx="2">
                  <c:v>#N/A</c:v>
                </c:pt>
                <c:pt idx="3">
                  <c:v>3.26</c:v>
                </c:pt>
                <c:pt idx="4">
                  <c:v>#N/A</c:v>
                </c:pt>
                <c:pt idx="5">
                  <c:v>0.88</c:v>
                </c:pt>
                <c:pt idx="6">
                  <c:v>#N/A</c:v>
                </c:pt>
                <c:pt idx="7">
                  <c:v>0.47</c:v>
                </c:pt>
                <c:pt idx="8">
                  <c:v>#N/A</c:v>
                </c:pt>
                <c:pt idx="9">
                  <c:v>0.35</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1.68</c:v>
                </c:pt>
                <c:pt idx="2">
                  <c:v>#N/A</c:v>
                </c:pt>
                <c:pt idx="3">
                  <c:v>2.0499999999999998</c:v>
                </c:pt>
                <c:pt idx="4">
                  <c:v>#N/A</c:v>
                </c:pt>
                <c:pt idx="5">
                  <c:v>2.56</c:v>
                </c:pt>
                <c:pt idx="6">
                  <c:v>#N/A</c:v>
                </c:pt>
                <c:pt idx="7">
                  <c:v>3.93</c:v>
                </c:pt>
                <c:pt idx="8">
                  <c:v>#N/A</c:v>
                </c:pt>
                <c:pt idx="9">
                  <c:v>4.8600000000000003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1.58</c:v>
                </c:pt>
                <c:pt idx="2">
                  <c:v>#N/A</c:v>
                </c:pt>
                <c:pt idx="3">
                  <c:v>8.42</c:v>
                </c:pt>
                <c:pt idx="4">
                  <c:v>#N/A</c:v>
                </c:pt>
                <c:pt idx="5">
                  <c:v>11.11</c:v>
                </c:pt>
                <c:pt idx="6">
                  <c:v>#N/A</c:v>
                </c:pt>
                <c:pt idx="7">
                  <c:v>6.52</c:v>
                </c:pt>
                <c:pt idx="8">
                  <c:v>#N/A</c:v>
                </c:pt>
                <c:pt idx="9">
                  <c:v>6.59</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2.82</c:v>
                </c:pt>
                <c:pt idx="2">
                  <c:v>#N/A</c:v>
                </c:pt>
                <c:pt idx="3">
                  <c:v>3.96</c:v>
                </c:pt>
                <c:pt idx="4">
                  <c:v>#N/A</c:v>
                </c:pt>
                <c:pt idx="5">
                  <c:v>5.42</c:v>
                </c:pt>
                <c:pt idx="6">
                  <c:v>#N/A</c:v>
                </c:pt>
                <c:pt idx="7">
                  <c:v>6.95</c:v>
                </c:pt>
                <c:pt idx="8">
                  <c:v>#N/A</c:v>
                </c:pt>
                <c:pt idx="9">
                  <c:v>8.9499999999999993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5.14</c:v>
                </c:pt>
                <c:pt idx="2">
                  <c:v>#N/A</c:v>
                </c:pt>
                <c:pt idx="3">
                  <c:v>6.64</c:v>
                </c:pt>
                <c:pt idx="4">
                  <c:v>#N/A</c:v>
                </c:pt>
                <c:pt idx="5">
                  <c:v>7.94</c:v>
                </c:pt>
                <c:pt idx="6">
                  <c:v>#N/A</c:v>
                </c:pt>
                <c:pt idx="7">
                  <c:v>8.51</c:v>
                </c:pt>
                <c:pt idx="8">
                  <c:v>#N/A</c:v>
                </c:pt>
                <c:pt idx="9">
                  <c:v>10.01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4.5199999999999996</c:v>
                </c:pt>
                <c:pt idx="2">
                  <c:v>#N/A</c:v>
                </c:pt>
                <c:pt idx="3">
                  <c:v>11.46</c:v>
                </c:pt>
                <c:pt idx="4">
                  <c:v>#N/A</c:v>
                </c:pt>
                <c:pt idx="5">
                  <c:v>11.92</c:v>
                </c:pt>
                <c:pt idx="6">
                  <c:v>#N/A</c:v>
                </c:pt>
                <c:pt idx="7">
                  <c:v>11.47</c:v>
                </c:pt>
                <c:pt idx="8">
                  <c:v>#N/A</c:v>
                </c:pt>
                <c:pt idx="9">
                  <c:v>16.920000000000002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10.5</c:v>
                </c:pt>
                <c:pt idx="2">
                  <c:v>#N/A</c:v>
                </c:pt>
                <c:pt idx="3">
                  <c:v>10.76</c:v>
                </c:pt>
                <c:pt idx="4">
                  <c:v>#N/A</c:v>
                </c:pt>
                <c:pt idx="5">
                  <c:v>12.84</c:v>
                </c:pt>
                <c:pt idx="6">
                  <c:v>#N/A</c:v>
                </c:pt>
                <c:pt idx="7">
                  <c:v>14.71</c:v>
                </c:pt>
                <c:pt idx="8">
                  <c:v>#N/A</c:v>
                </c:pt>
                <c:pt idx="9">
                  <c:v>17.96</c:v>
                </c:pt>
              </c:numCache>
            </c:numRef>
          </c:val>
        </c:ser>
        <c:dLbls>
          <c:showLegendKey val="0"/>
          <c:showVal val="0"/>
          <c:showCatName val="0"/>
          <c:showSerName val="0"/>
          <c:showPercent val="0"/>
          <c:showBubbleSize val="0"/>
        </c:dLbls>
        <c:gapWidth val="150"/>
        <c:overlap val="100"/>
        <c:axId val="106100608"/>
        <c:axId val="106102144"/>
      </c:barChart>
      <c:catAx>
        <c:axId val="10610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102144"/>
        <c:crosses val="autoZero"/>
        <c:auto val="1"/>
        <c:lblAlgn val="ctr"/>
        <c:lblOffset val="100"/>
        <c:tickLblSkip val="1"/>
        <c:tickMarkSkip val="1"/>
        <c:noMultiLvlLbl val="0"/>
      </c:catAx>
      <c:valAx>
        <c:axId val="10610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00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2886</c:v>
                </c:pt>
                <c:pt idx="5">
                  <c:v>2906</c:v>
                </c:pt>
                <c:pt idx="8">
                  <c:v>3064</c:v>
                </c:pt>
                <c:pt idx="11">
                  <c:v>3105</c:v>
                </c:pt>
                <c:pt idx="14">
                  <c:v>3178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467</c:v>
                </c:pt>
                <c:pt idx="3">
                  <c:v>437</c:v>
                </c:pt>
                <c:pt idx="6">
                  <c:v>350</c:v>
                </c:pt>
                <c:pt idx="9">
                  <c:v>381</c:v>
                </c:pt>
                <c:pt idx="12">
                  <c:v>239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29</c:v>
                </c:pt>
                <c:pt idx="3">
                  <c:v>34</c:v>
                </c:pt>
                <c:pt idx="6">
                  <c:v>39</c:v>
                </c:pt>
                <c:pt idx="9">
                  <c:v>38</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1171</c:v>
                </c:pt>
                <c:pt idx="3">
                  <c:v>1032</c:v>
                </c:pt>
                <c:pt idx="6">
                  <c:v>1128</c:v>
                </c:pt>
                <c:pt idx="9">
                  <c:v>1033</c:v>
                </c:pt>
                <c:pt idx="12">
                  <c:v>992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3622</c:v>
                </c:pt>
                <c:pt idx="3">
                  <c:v>3769</c:v>
                </c:pt>
                <c:pt idx="6">
                  <c:v>3540</c:v>
                </c:pt>
                <c:pt idx="9">
                  <c:v>3730</c:v>
                </c:pt>
                <c:pt idx="12">
                  <c:v>3709</c:v>
                </c:pt>
              </c:numCache>
            </c:numRef>
          </c:val>
        </c:ser>
        <c:dLbls>
          <c:showLegendKey val="0"/>
          <c:showVal val="0"/>
          <c:showCatName val="0"/>
          <c:showSerName val="0"/>
          <c:showPercent val="0"/>
          <c:showBubbleSize val="0"/>
        </c:dLbls>
        <c:gapWidth val="100"/>
        <c:overlap val="100"/>
        <c:axId val="106255488"/>
        <c:axId val="10625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2403</c:v>
                </c:pt>
                <c:pt idx="2">
                  <c:v>#N/A</c:v>
                </c:pt>
                <c:pt idx="3">
                  <c:v>#N/A</c:v>
                </c:pt>
                <c:pt idx="4">
                  <c:v>2366</c:v>
                </c:pt>
                <c:pt idx="5">
                  <c:v>#N/A</c:v>
                </c:pt>
                <c:pt idx="6">
                  <c:v>#N/A</c:v>
                </c:pt>
                <c:pt idx="7">
                  <c:v>1993</c:v>
                </c:pt>
                <c:pt idx="8">
                  <c:v>#N/A</c:v>
                </c:pt>
                <c:pt idx="9">
                  <c:v>#N/A</c:v>
                </c:pt>
                <c:pt idx="10">
                  <c:v>2077</c:v>
                </c:pt>
                <c:pt idx="11">
                  <c:v>#N/A</c:v>
                </c:pt>
                <c:pt idx="12">
                  <c:v>#N/A</c:v>
                </c:pt>
                <c:pt idx="13">
                  <c:v>1801</c:v>
                </c:pt>
                <c:pt idx="14">
                  <c:v>#N/A</c:v>
                </c:pt>
              </c:numCache>
            </c:numRef>
          </c:val>
          <c:smooth val="0"/>
        </c:ser>
        <c:dLbls>
          <c:showLegendKey val="0"/>
          <c:showVal val="0"/>
          <c:showCatName val="0"/>
          <c:showSerName val="0"/>
          <c:showPercent val="0"/>
          <c:showBubbleSize val="0"/>
        </c:dLbls>
        <c:marker val="1"/>
        <c:smooth val="0"/>
        <c:axId val="106255488"/>
        <c:axId val="106257408"/>
      </c:lineChart>
      <c:catAx>
        <c:axId val="10625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257408"/>
        <c:crosses val="autoZero"/>
        <c:auto val="1"/>
        <c:lblAlgn val="ctr"/>
        <c:lblOffset val="100"/>
        <c:tickLblSkip val="1"/>
        <c:tickMarkSkip val="1"/>
        <c:noMultiLvlLbl val="0"/>
      </c:catAx>
      <c:valAx>
        <c:axId val="10625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5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32926</c:v>
                </c:pt>
                <c:pt idx="5">
                  <c:v>32436</c:v>
                </c:pt>
                <c:pt idx="8">
                  <c:v>31395</c:v>
                </c:pt>
                <c:pt idx="11">
                  <c:v>31996</c:v>
                </c:pt>
                <c:pt idx="14">
                  <c:v>32356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714</c:v>
                </c:pt>
                <c:pt idx="5">
                  <c:v>447</c:v>
                </c:pt>
                <c:pt idx="8">
                  <c:v>263</c:v>
                </c:pt>
                <c:pt idx="11">
                  <c:v>36</c:v>
                </c:pt>
                <c:pt idx="14">
                  <c:v>168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5383</c:v>
                </c:pt>
                <c:pt idx="5">
                  <c:v>8193</c:v>
                </c:pt>
                <c:pt idx="8">
                  <c:v>16751</c:v>
                </c:pt>
                <c:pt idx="11">
                  <c:v>20284</c:v>
                </c:pt>
                <c:pt idx="14">
                  <c:v>20953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5867</c:v>
                </c:pt>
                <c:pt idx="3">
                  <c:v>5008</c:v>
                </c:pt>
                <c:pt idx="6">
                  <c:v>4746</c:v>
                </c:pt>
                <c:pt idx="9">
                  <c:v>4645</c:v>
                </c:pt>
                <c:pt idx="12">
                  <c:v>4237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272</c:v>
                </c:pt>
                <c:pt idx="3">
                  <c:v>242</c:v>
                </c:pt>
                <c:pt idx="6">
                  <c:v>225</c:v>
                </c:pt>
                <c:pt idx="9">
                  <c:v>294</c:v>
                </c:pt>
                <c:pt idx="12">
                  <c:v>286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12518</c:v>
                </c:pt>
                <c:pt idx="3">
                  <c:v>12363</c:v>
                </c:pt>
                <c:pt idx="6">
                  <c:v>11678</c:v>
                </c:pt>
                <c:pt idx="9">
                  <c:v>12476</c:v>
                </c:pt>
                <c:pt idx="12">
                  <c:v>12748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2421</c:v>
                </c:pt>
                <c:pt idx="3">
                  <c:v>2016</c:v>
                </c:pt>
                <c:pt idx="6">
                  <c:v>1649</c:v>
                </c:pt>
                <c:pt idx="9">
                  <c:v>1272</c:v>
                </c:pt>
                <c:pt idx="12">
                  <c:v>1031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35404</c:v>
                </c:pt>
                <c:pt idx="3">
                  <c:v>34192</c:v>
                </c:pt>
                <c:pt idx="6">
                  <c:v>33271</c:v>
                </c:pt>
                <c:pt idx="9">
                  <c:v>32889</c:v>
                </c:pt>
                <c:pt idx="12">
                  <c:v>33044</c:v>
                </c:pt>
              </c:numCache>
            </c:numRef>
          </c:val>
        </c:ser>
        <c:dLbls>
          <c:showLegendKey val="0"/>
          <c:showVal val="0"/>
          <c:showCatName val="0"/>
          <c:showSerName val="0"/>
          <c:showPercent val="0"/>
          <c:showBubbleSize val="0"/>
        </c:dLbls>
        <c:gapWidth val="100"/>
        <c:overlap val="100"/>
        <c:axId val="107660416"/>
        <c:axId val="10766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17458</c:v>
                </c:pt>
                <c:pt idx="2">
                  <c:v>#N/A</c:v>
                </c:pt>
                <c:pt idx="3">
                  <c:v>#N/A</c:v>
                </c:pt>
                <c:pt idx="4">
                  <c:v>12745</c:v>
                </c:pt>
                <c:pt idx="5">
                  <c:v>#N/A</c:v>
                </c:pt>
                <c:pt idx="6">
                  <c:v>#N/A</c:v>
                </c:pt>
                <c:pt idx="7">
                  <c:v>3160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7660416"/>
        <c:axId val="107662336"/>
      </c:lineChart>
      <c:catAx>
        <c:axId val="10766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662336"/>
        <c:crosses val="autoZero"/>
        <c:auto val="1"/>
        <c:lblAlgn val="ctr"/>
        <c:lblOffset val="100"/>
        <c:tickLblSkip val="1"/>
        <c:tickMarkSkip val="1"/>
        <c:noMultiLvlLbl val="0"/>
      </c:catAx>
      <c:valAx>
        <c:axId val="10766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6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64,539
64,325
398.58
111,432,813
102,205,204
3,114,569
18,368,633
33,044,142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復興関連事業の実施による法人収益の増加等に伴う法人市民税の増加や、火力発電所の新規設備投資に伴う固定資産税（償却資産）の増加などにより、Ｈ２６年度の単年度の財政力指数がＨ２３年度と比較し０．０３ポイント増加したことから、前年度比０．０１ポイント増の０．５７％となった。</a:t>
          </a:r>
          <a:endParaRPr kumimoji="1" lang="en-US" altLang="ja-JP" sz="1300">
            <a:latin typeface="ＭＳ Ｐゴシック"/>
          </a:endParaRPr>
        </a:p>
        <a:p>
          <a:r>
            <a:rPr kumimoji="1" lang="ja-JP" altLang="en-US" sz="1300">
              <a:latin typeface="ＭＳ Ｐゴシック"/>
            </a:rPr>
            <a:t>　東日本大震災以降、固定資産評価額の減少に伴う固定資産税の減少などが影響し、類似団体平均を下回っている状況であるため、今後、事務事業の見直し等による歳出削減を実施するとともに、市税の徴収強化等の取り組み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25400</xdr:rowOff>
    </xdr:to>
    <xdr:cxnSp macro="">
      <xdr:nvCxnSpPr>
        <xdr:cNvPr id="69" name="直線コネクタ 68"/>
        <xdr:cNvCxnSpPr/>
      </xdr:nvCxnSpPr>
      <xdr:spPr>
        <a:xfrm flipV="1">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8165</xdr:rowOff>
    </xdr:from>
    <xdr:to>
      <xdr:col>6</xdr:col>
      <xdr:colOff>0</xdr:colOff>
      <xdr:row>42</xdr:row>
      <xdr:rowOff>25400</xdr:rowOff>
    </xdr:to>
    <xdr:cxnSp macro="">
      <xdr:nvCxnSpPr>
        <xdr:cNvPr id="72" name="直線コネクタ 71"/>
        <xdr:cNvCxnSpPr/>
      </xdr:nvCxnSpPr>
      <xdr:spPr>
        <a:xfrm>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42</xdr:row>
      <xdr:rowOff>8165</xdr:rowOff>
    </xdr:to>
    <xdr:cxnSp macro="">
      <xdr:nvCxnSpPr>
        <xdr:cNvPr id="75" name="直線コネクタ 74"/>
        <xdr:cNvCxnSpPr/>
      </xdr:nvCxnSpPr>
      <xdr:spPr>
        <a:xfrm>
          <a:off x="2336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145143</xdr:rowOff>
    </xdr:to>
    <xdr:cxnSp macro="">
      <xdr:nvCxnSpPr>
        <xdr:cNvPr id="78" name="直線コネクタ 77"/>
        <xdr:cNvCxnSpPr/>
      </xdr:nvCxnSpPr>
      <xdr:spPr>
        <a:xfrm>
          <a:off x="1447800" y="71228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8" name="円/楕円 87"/>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89"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0" name="円/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128815</xdr:rowOff>
    </xdr:from>
    <xdr:to>
      <xdr:col>4</xdr:col>
      <xdr:colOff>533400</xdr:colOff>
      <xdr:row>42</xdr:row>
      <xdr:rowOff>58965</xdr:rowOff>
    </xdr:to>
    <xdr:sp macro="" textlink="">
      <xdr:nvSpPr>
        <xdr:cNvPr id="92" name="円/楕円 91"/>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93" name="テキスト ボックス 92"/>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4" name="円/楕円 93"/>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9270</xdr:rowOff>
    </xdr:from>
    <xdr:ext cx="762000" cy="259045"/>
    <xdr:sp macro="" textlink="">
      <xdr:nvSpPr>
        <xdr:cNvPr id="95" name="テキスト ボックス 94"/>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6" name="円/楕円 95"/>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7" name="テキスト ボックス 96"/>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２５年度と比較し、市税収入の増加等により経常一般財源額が３．９億円増加したものの、退職者数の増等に伴う人件費の増加、生活保護費の増に伴う扶助費の増加などにより、経常経費に充当された一般財源が６．３億円増加したため、前年度比１．７ポイント増の８７．８％となった。</a:t>
          </a:r>
          <a:endParaRPr kumimoji="1" lang="en-US" altLang="ja-JP" sz="1300">
            <a:latin typeface="ＭＳ Ｐゴシック"/>
          </a:endParaRPr>
        </a:p>
        <a:p>
          <a:r>
            <a:rPr kumimoji="1" lang="ja-JP" altLang="en-US" sz="1300">
              <a:latin typeface="ＭＳ Ｐゴシック"/>
            </a:rPr>
            <a:t>　市税収入増加の要因は、火力発電所の津波被災等に伴う代替償却資産の投資による固定資産の増加など一時的なものであり、今後は普通交付税の減少などにより経常一般財源が減少する見込みであることから、経常経費の見直しを行い比率９０％未満の維持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133562</xdr:rowOff>
    </xdr:from>
    <xdr:to>
      <xdr:col>7</xdr:col>
      <xdr:colOff>152400</xdr:colOff>
      <xdr:row>63</xdr:row>
      <xdr:rowOff>170604</xdr:rowOff>
    </xdr:to>
    <xdr:cxnSp macro="">
      <xdr:nvCxnSpPr>
        <xdr:cNvPr id="127" name="直線コネクタ 126"/>
        <xdr:cNvCxnSpPr/>
      </xdr:nvCxnSpPr>
      <xdr:spPr>
        <a:xfrm flipV="1">
          <a:off x="4953000" y="9906212"/>
          <a:ext cx="0" cy="1065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142681</xdr:rowOff>
    </xdr:from>
    <xdr:ext cx="762000" cy="259045"/>
    <xdr:sp macro="" textlink="">
      <xdr:nvSpPr>
        <xdr:cNvPr id="128" name="財政構造の弾力性最小値テキスト"/>
        <xdr:cNvSpPr txBox="1"/>
      </xdr:nvSpPr>
      <xdr:spPr>
        <a:xfrm>
          <a:off x="5041900" y="1094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63</xdr:row>
      <xdr:rowOff>170604</xdr:rowOff>
    </xdr:from>
    <xdr:to>
      <xdr:col>7</xdr:col>
      <xdr:colOff>241300</xdr:colOff>
      <xdr:row>63</xdr:row>
      <xdr:rowOff>170604</xdr:rowOff>
    </xdr:to>
    <xdr:cxnSp macro="">
      <xdr:nvCxnSpPr>
        <xdr:cNvPr id="129" name="直線コネクタ 128"/>
        <xdr:cNvCxnSpPr/>
      </xdr:nvCxnSpPr>
      <xdr:spPr>
        <a:xfrm>
          <a:off x="4864100" y="1097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48489</xdr:rowOff>
    </xdr:from>
    <xdr:ext cx="762000" cy="259045"/>
    <xdr:sp macro="" textlink="">
      <xdr:nvSpPr>
        <xdr:cNvPr id="130" name="財政構造の弾力性最大値テキスト"/>
        <xdr:cNvSpPr txBox="1"/>
      </xdr:nvSpPr>
      <xdr:spPr>
        <a:xfrm>
          <a:off x="5041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57</xdr:row>
      <xdr:rowOff>133562</xdr:rowOff>
    </xdr:from>
    <xdr:to>
      <xdr:col>7</xdr:col>
      <xdr:colOff>241300</xdr:colOff>
      <xdr:row>57</xdr:row>
      <xdr:rowOff>133562</xdr:rowOff>
    </xdr:to>
    <xdr:cxnSp macro="">
      <xdr:nvCxnSpPr>
        <xdr:cNvPr id="131" name="直線コネクタ 130"/>
        <xdr:cNvCxnSpPr/>
      </xdr:nvCxnSpPr>
      <xdr:spPr>
        <a:xfrm>
          <a:off x="4864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120438</xdr:rowOff>
    </xdr:from>
    <xdr:to>
      <xdr:col>7</xdr:col>
      <xdr:colOff>152400</xdr:colOff>
      <xdr:row>60</xdr:row>
      <xdr:rowOff>17356</xdr:rowOff>
    </xdr:to>
    <xdr:cxnSp macro="">
      <xdr:nvCxnSpPr>
        <xdr:cNvPr id="132" name="直線コネクタ 131"/>
        <xdr:cNvCxnSpPr/>
      </xdr:nvCxnSpPr>
      <xdr:spPr>
        <a:xfrm>
          <a:off x="4114800" y="10235988"/>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63306</xdr:rowOff>
    </xdr:from>
    <xdr:ext cx="762000" cy="259045"/>
    <xdr:sp macro="" textlink="">
      <xdr:nvSpPr>
        <xdr:cNvPr id="133" name="財政構造の弾力性平均値テキスト"/>
        <xdr:cNvSpPr txBox="1"/>
      </xdr:nvSpPr>
      <xdr:spPr>
        <a:xfrm>
          <a:off x="5041900" y="1035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91229</xdr:rowOff>
    </xdr:from>
    <xdr:to>
      <xdr:col>7</xdr:col>
      <xdr:colOff>203200</xdr:colOff>
      <xdr:row>61</xdr:row>
      <xdr:rowOff>21379</xdr:rowOff>
    </xdr:to>
    <xdr:sp macro="" textlink="">
      <xdr:nvSpPr>
        <xdr:cNvPr id="134" name="フローチャート : 判断 133"/>
        <xdr:cNvSpPr/>
      </xdr:nvSpPr>
      <xdr:spPr>
        <a:xfrm>
          <a:off x="49022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120438</xdr:rowOff>
    </xdr:from>
    <xdr:to>
      <xdr:col>6</xdr:col>
      <xdr:colOff>0</xdr:colOff>
      <xdr:row>59</xdr:row>
      <xdr:rowOff>160655</xdr:rowOff>
    </xdr:to>
    <xdr:cxnSp macro="">
      <xdr:nvCxnSpPr>
        <xdr:cNvPr id="135" name="直線コネクタ 134"/>
        <xdr:cNvCxnSpPr/>
      </xdr:nvCxnSpPr>
      <xdr:spPr>
        <a:xfrm flipV="1">
          <a:off x="3225800" y="1023598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38946</xdr:rowOff>
    </xdr:from>
    <xdr:to>
      <xdr:col>6</xdr:col>
      <xdr:colOff>50800</xdr:colOff>
      <xdr:row>60</xdr:row>
      <xdr:rowOff>140546</xdr:rowOff>
    </xdr:to>
    <xdr:sp macro="" textlink="">
      <xdr:nvSpPr>
        <xdr:cNvPr id="136" name="フローチャート : 判断 135"/>
        <xdr:cNvSpPr/>
      </xdr:nvSpPr>
      <xdr:spPr>
        <a:xfrm>
          <a:off x="4064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125323</xdr:rowOff>
    </xdr:from>
    <xdr:ext cx="736600" cy="259045"/>
    <xdr:sp macro="" textlink="">
      <xdr:nvSpPr>
        <xdr:cNvPr id="137" name="テキスト ボックス 136"/>
        <xdr:cNvSpPr txBox="1"/>
      </xdr:nvSpPr>
      <xdr:spPr>
        <a:xfrm>
          <a:off x="3733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160655</xdr:rowOff>
    </xdr:from>
    <xdr:to>
      <xdr:col>4</xdr:col>
      <xdr:colOff>482600</xdr:colOff>
      <xdr:row>67</xdr:row>
      <xdr:rowOff>35771</xdr:rowOff>
    </xdr:to>
    <xdr:cxnSp macro="">
      <xdr:nvCxnSpPr>
        <xdr:cNvPr id="138" name="直線コネクタ 137"/>
        <xdr:cNvCxnSpPr/>
      </xdr:nvCxnSpPr>
      <xdr:spPr>
        <a:xfrm flipV="1">
          <a:off x="2336800" y="10276205"/>
          <a:ext cx="889000" cy="12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63077</xdr:rowOff>
    </xdr:from>
    <xdr:to>
      <xdr:col>4</xdr:col>
      <xdr:colOff>533400</xdr:colOff>
      <xdr:row>60</xdr:row>
      <xdr:rowOff>164677</xdr:rowOff>
    </xdr:to>
    <xdr:sp macro="" textlink="">
      <xdr:nvSpPr>
        <xdr:cNvPr id="139" name="フローチャート : 判断 138"/>
        <xdr:cNvSpPr/>
      </xdr:nvSpPr>
      <xdr:spPr>
        <a:xfrm>
          <a:off x="3175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149454</xdr:rowOff>
    </xdr:from>
    <xdr:ext cx="762000" cy="259045"/>
    <xdr:sp macro="" textlink="">
      <xdr:nvSpPr>
        <xdr:cNvPr id="140" name="テキスト ボックス 139"/>
        <xdr:cNvSpPr txBox="1"/>
      </xdr:nvSpPr>
      <xdr:spPr>
        <a:xfrm>
          <a:off x="2844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92287</xdr:rowOff>
    </xdr:from>
    <xdr:to>
      <xdr:col>3</xdr:col>
      <xdr:colOff>279400</xdr:colOff>
      <xdr:row>67</xdr:row>
      <xdr:rowOff>35771</xdr:rowOff>
    </xdr:to>
    <xdr:cxnSp macro="">
      <xdr:nvCxnSpPr>
        <xdr:cNvPr id="141" name="直線コネクタ 140"/>
        <xdr:cNvCxnSpPr/>
      </xdr:nvCxnSpPr>
      <xdr:spPr>
        <a:xfrm>
          <a:off x="1447800" y="10207837"/>
          <a:ext cx="889000" cy="13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2" name="フローチャート : 判断 141"/>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3" name="テキスト ボックス 142"/>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142029</xdr:rowOff>
    </xdr:from>
    <xdr:to>
      <xdr:col>2</xdr:col>
      <xdr:colOff>127000</xdr:colOff>
      <xdr:row>60</xdr:row>
      <xdr:rowOff>72179</xdr:rowOff>
    </xdr:to>
    <xdr:sp macro="" textlink="">
      <xdr:nvSpPr>
        <xdr:cNvPr id="144" name="フローチャート : 判断 143"/>
        <xdr:cNvSpPr/>
      </xdr:nvSpPr>
      <xdr:spPr>
        <a:xfrm>
          <a:off x="1397000" y="1025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56956</xdr:rowOff>
    </xdr:from>
    <xdr:ext cx="762000" cy="259045"/>
    <xdr:sp macro="" textlink="">
      <xdr:nvSpPr>
        <xdr:cNvPr id="145" name="テキスト ボックス 144"/>
        <xdr:cNvSpPr txBox="1"/>
      </xdr:nvSpPr>
      <xdr:spPr>
        <a:xfrm>
          <a:off x="10668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138006</xdr:rowOff>
    </xdr:from>
    <xdr:to>
      <xdr:col>7</xdr:col>
      <xdr:colOff>203200</xdr:colOff>
      <xdr:row>60</xdr:row>
      <xdr:rowOff>68156</xdr:rowOff>
    </xdr:to>
    <xdr:sp macro="" textlink="">
      <xdr:nvSpPr>
        <xdr:cNvPr id="151" name="円/楕円 150"/>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154533</xdr:rowOff>
    </xdr:from>
    <xdr:ext cx="762000" cy="259045"/>
    <xdr:sp macro="" textlink="">
      <xdr:nvSpPr>
        <xdr:cNvPr id="152" name="財政構造の弾力性該当値テキスト"/>
        <xdr:cNvSpPr txBox="1"/>
      </xdr:nvSpPr>
      <xdr:spPr>
        <a:xfrm>
          <a:off x="5041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69638</xdr:rowOff>
    </xdr:from>
    <xdr:to>
      <xdr:col>6</xdr:col>
      <xdr:colOff>50800</xdr:colOff>
      <xdr:row>59</xdr:row>
      <xdr:rowOff>171238</xdr:rowOff>
    </xdr:to>
    <xdr:sp macro="" textlink="">
      <xdr:nvSpPr>
        <xdr:cNvPr id="153" name="円/楕円 152"/>
        <xdr:cNvSpPr/>
      </xdr:nvSpPr>
      <xdr:spPr>
        <a:xfrm>
          <a:off x="4064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9965</xdr:rowOff>
    </xdr:from>
    <xdr:ext cx="736600" cy="259045"/>
    <xdr:sp macro="" textlink="">
      <xdr:nvSpPr>
        <xdr:cNvPr id="154" name="テキスト ボックス 153"/>
        <xdr:cNvSpPr txBox="1"/>
      </xdr:nvSpPr>
      <xdr:spPr>
        <a:xfrm>
          <a:off x="3733800" y="995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109855</xdr:rowOff>
    </xdr:from>
    <xdr:to>
      <xdr:col>4</xdr:col>
      <xdr:colOff>533400</xdr:colOff>
      <xdr:row>60</xdr:row>
      <xdr:rowOff>40005</xdr:rowOff>
    </xdr:to>
    <xdr:sp macro="" textlink="">
      <xdr:nvSpPr>
        <xdr:cNvPr id="155" name="円/楕円 154"/>
        <xdr:cNvSpPr/>
      </xdr:nvSpPr>
      <xdr:spPr>
        <a:xfrm>
          <a:off x="3175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50182</xdr:rowOff>
    </xdr:from>
    <xdr:ext cx="762000" cy="259045"/>
    <xdr:sp macro="" textlink="">
      <xdr:nvSpPr>
        <xdr:cNvPr id="156" name="テキスト ボックス 155"/>
        <xdr:cNvSpPr txBox="1"/>
      </xdr:nvSpPr>
      <xdr:spPr>
        <a:xfrm>
          <a:off x="2844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156421</xdr:rowOff>
    </xdr:from>
    <xdr:to>
      <xdr:col>3</xdr:col>
      <xdr:colOff>330200</xdr:colOff>
      <xdr:row>67</xdr:row>
      <xdr:rowOff>86571</xdr:rowOff>
    </xdr:to>
    <xdr:sp macro="" textlink="">
      <xdr:nvSpPr>
        <xdr:cNvPr id="157" name="円/楕円 156"/>
        <xdr:cNvSpPr/>
      </xdr:nvSpPr>
      <xdr:spPr>
        <a:xfrm>
          <a:off x="2286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71348</xdr:rowOff>
    </xdr:from>
    <xdr:ext cx="762000" cy="259045"/>
    <xdr:sp macro="" textlink="">
      <xdr:nvSpPr>
        <xdr:cNvPr id="158" name="テキスト ボックス 157"/>
        <xdr:cNvSpPr txBox="1"/>
      </xdr:nvSpPr>
      <xdr:spPr>
        <a:xfrm>
          <a:off x="1955800" y="1155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41487</xdr:rowOff>
    </xdr:from>
    <xdr:to>
      <xdr:col>2</xdr:col>
      <xdr:colOff>127000</xdr:colOff>
      <xdr:row>59</xdr:row>
      <xdr:rowOff>143087</xdr:rowOff>
    </xdr:to>
    <xdr:sp macro="" textlink="">
      <xdr:nvSpPr>
        <xdr:cNvPr id="159" name="円/楕円 158"/>
        <xdr:cNvSpPr/>
      </xdr:nvSpPr>
      <xdr:spPr>
        <a:xfrm>
          <a:off x="1397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153264</xdr:rowOff>
    </xdr:from>
    <xdr:ext cx="762000" cy="259045"/>
    <xdr:sp macro="" textlink="">
      <xdr:nvSpPr>
        <xdr:cNvPr id="160" name="テキスト ボックス 159"/>
        <xdr:cNvSpPr txBox="1"/>
      </xdr:nvSpPr>
      <xdr:spPr>
        <a:xfrm>
          <a:off x="1066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[786,694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任期付職員等の大幅増に伴う職員給与費の増や退職者数の増（Ｈ２５：２８人⇒Ｈ２６：３１人（任期付職員を除く））に伴う退職手当の増などにより、人件費全体で前年度比６．３％増となった。</a:t>
          </a:r>
          <a:endParaRPr kumimoji="1" lang="en-US" altLang="ja-JP" sz="1300">
            <a:latin typeface="ＭＳ Ｐゴシック"/>
          </a:endParaRPr>
        </a:p>
        <a:p>
          <a:r>
            <a:rPr kumimoji="1" lang="ja-JP" altLang="en-US" sz="1300">
              <a:latin typeface="ＭＳ Ｐゴシック"/>
            </a:rPr>
            <a:t>　物件費については、生活圏除染、農地除染などの除染関連事業費が大幅に増加したことに伴い、前年度比１１０．５％増となった。</a:t>
          </a:r>
          <a:endParaRPr kumimoji="1" lang="en-US" altLang="ja-JP" sz="1300">
            <a:latin typeface="ＭＳ Ｐゴシック"/>
          </a:endParaRPr>
        </a:p>
        <a:p>
          <a:r>
            <a:rPr kumimoji="1" lang="ja-JP" altLang="en-US" sz="1300">
              <a:latin typeface="ＭＳ Ｐゴシック"/>
            </a:rPr>
            <a:t>　原子力発電所事故以降、除染関連事業の本格実施に伴い、物件費が年々大幅に増加しており、除染完了予定のＨ２８年度までは類似団体を大きく上回る見込みである。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9" name="直線コネクタ 188"/>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90"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91" name="直線コネクタ 190"/>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2"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3" name="直線コネクタ 192"/>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42856</xdr:rowOff>
    </xdr:from>
    <xdr:to>
      <xdr:col>7</xdr:col>
      <xdr:colOff>152400</xdr:colOff>
      <xdr:row>89</xdr:row>
      <xdr:rowOff>123527</xdr:rowOff>
    </xdr:to>
    <xdr:cxnSp macro="">
      <xdr:nvCxnSpPr>
        <xdr:cNvPr id="194" name="直線コネクタ 193"/>
        <xdr:cNvCxnSpPr/>
      </xdr:nvCxnSpPr>
      <xdr:spPr>
        <a:xfrm>
          <a:off x="4114800" y="14616106"/>
          <a:ext cx="838200" cy="76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5"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6" name="フローチャート : 判断 195"/>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129158</xdr:rowOff>
    </xdr:from>
    <xdr:to>
      <xdr:col>6</xdr:col>
      <xdr:colOff>0</xdr:colOff>
      <xdr:row>85</xdr:row>
      <xdr:rowOff>42856</xdr:rowOff>
    </xdr:to>
    <xdr:cxnSp macro="">
      <xdr:nvCxnSpPr>
        <xdr:cNvPr id="197" name="直線コネクタ 196"/>
        <xdr:cNvCxnSpPr/>
      </xdr:nvCxnSpPr>
      <xdr:spPr>
        <a:xfrm>
          <a:off x="3225800" y="14359508"/>
          <a:ext cx="889000" cy="25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8" name="フローチャート : 判断 197"/>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9" name="テキスト ボックス 198"/>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133922</xdr:rowOff>
    </xdr:from>
    <xdr:to>
      <xdr:col>4</xdr:col>
      <xdr:colOff>482600</xdr:colOff>
      <xdr:row>83</xdr:row>
      <xdr:rowOff>129158</xdr:rowOff>
    </xdr:to>
    <xdr:cxnSp macro="">
      <xdr:nvCxnSpPr>
        <xdr:cNvPr id="200" name="直線コネクタ 199"/>
        <xdr:cNvCxnSpPr/>
      </xdr:nvCxnSpPr>
      <xdr:spPr>
        <a:xfrm>
          <a:off x="2336800" y="14192822"/>
          <a:ext cx="889000" cy="16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201" name="フローチャート : 判断 200"/>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2" name="テキスト ボックス 201"/>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162860</xdr:rowOff>
    </xdr:from>
    <xdr:to>
      <xdr:col>3</xdr:col>
      <xdr:colOff>279400</xdr:colOff>
      <xdr:row>82</xdr:row>
      <xdr:rowOff>133922</xdr:rowOff>
    </xdr:to>
    <xdr:cxnSp macro="">
      <xdr:nvCxnSpPr>
        <xdr:cNvPr id="203" name="直線コネクタ 202"/>
        <xdr:cNvCxnSpPr/>
      </xdr:nvCxnSpPr>
      <xdr:spPr>
        <a:xfrm>
          <a:off x="1447800" y="14050310"/>
          <a:ext cx="889000" cy="1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4" name="フローチャート : 判断 203"/>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5" name="テキスト ボックス 204"/>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6" name="フローチャート : 判断 205"/>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7" name="テキスト ボックス 206"/>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89</xdr:row>
      <xdr:rowOff>72727</xdr:rowOff>
    </xdr:from>
    <xdr:to>
      <xdr:col>7</xdr:col>
      <xdr:colOff>203200</xdr:colOff>
      <xdr:row>90</xdr:row>
      <xdr:rowOff>2877</xdr:rowOff>
    </xdr:to>
    <xdr:sp macro="" textlink="">
      <xdr:nvSpPr>
        <xdr:cNvPr id="213" name="円/楕円 212"/>
        <xdr:cNvSpPr/>
      </xdr:nvSpPr>
      <xdr:spPr>
        <a:xfrm>
          <a:off x="4902200" y="153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140054</xdr:rowOff>
    </xdr:from>
    <xdr:ext cx="762000" cy="259045"/>
    <xdr:sp macro="" textlink="">
      <xdr:nvSpPr>
        <xdr:cNvPr id="214" name="人件費・物件費等の状況該当値テキスト"/>
        <xdr:cNvSpPr txBox="1"/>
      </xdr:nvSpPr>
      <xdr:spPr>
        <a:xfrm>
          <a:off x="5041900" y="1522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786,694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163506</xdr:rowOff>
    </xdr:from>
    <xdr:to>
      <xdr:col>6</xdr:col>
      <xdr:colOff>50800</xdr:colOff>
      <xdr:row>85</xdr:row>
      <xdr:rowOff>93656</xdr:rowOff>
    </xdr:to>
    <xdr:sp macro="" textlink="">
      <xdr:nvSpPr>
        <xdr:cNvPr id="215" name="円/楕円 214"/>
        <xdr:cNvSpPr/>
      </xdr:nvSpPr>
      <xdr:spPr>
        <a:xfrm>
          <a:off x="4064000" y="145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78433</xdr:rowOff>
    </xdr:from>
    <xdr:ext cx="736600" cy="259045"/>
    <xdr:sp macro="" textlink="">
      <xdr:nvSpPr>
        <xdr:cNvPr id="216" name="テキスト ボックス 215"/>
        <xdr:cNvSpPr txBox="1"/>
      </xdr:nvSpPr>
      <xdr:spPr>
        <a:xfrm>
          <a:off x="3733800" y="1465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405,523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78358</xdr:rowOff>
    </xdr:from>
    <xdr:to>
      <xdr:col>4</xdr:col>
      <xdr:colOff>533400</xdr:colOff>
      <xdr:row>84</xdr:row>
      <xdr:rowOff>8508</xdr:rowOff>
    </xdr:to>
    <xdr:sp macro="" textlink="">
      <xdr:nvSpPr>
        <xdr:cNvPr id="217" name="円/楕円 216"/>
        <xdr:cNvSpPr/>
      </xdr:nvSpPr>
      <xdr:spPr>
        <a:xfrm>
          <a:off x="3175000" y="143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164735</xdr:rowOff>
    </xdr:from>
    <xdr:ext cx="762000" cy="259045"/>
    <xdr:sp macro="" textlink="">
      <xdr:nvSpPr>
        <xdr:cNvPr id="218" name="テキスト ボックス 217"/>
        <xdr:cNvSpPr txBox="1"/>
      </xdr:nvSpPr>
      <xdr:spPr>
        <a:xfrm>
          <a:off x="2844800" y="143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277,915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83122</xdr:rowOff>
    </xdr:from>
    <xdr:to>
      <xdr:col>3</xdr:col>
      <xdr:colOff>330200</xdr:colOff>
      <xdr:row>83</xdr:row>
      <xdr:rowOff>13272</xdr:rowOff>
    </xdr:to>
    <xdr:sp macro="" textlink="">
      <xdr:nvSpPr>
        <xdr:cNvPr id="219" name="円/楕円 218"/>
        <xdr:cNvSpPr/>
      </xdr:nvSpPr>
      <xdr:spPr>
        <a:xfrm>
          <a:off x="2286000" y="1414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169499</xdr:rowOff>
    </xdr:from>
    <xdr:ext cx="762000" cy="259045"/>
    <xdr:sp macro="" textlink="">
      <xdr:nvSpPr>
        <xdr:cNvPr id="220" name="テキスト ボックス 219"/>
        <xdr:cNvSpPr txBox="1"/>
      </xdr:nvSpPr>
      <xdr:spPr>
        <a:xfrm>
          <a:off x="1955800" y="142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112060</xdr:rowOff>
    </xdr:from>
    <xdr:to>
      <xdr:col>2</xdr:col>
      <xdr:colOff>127000</xdr:colOff>
      <xdr:row>82</xdr:row>
      <xdr:rowOff>42210</xdr:rowOff>
    </xdr:to>
    <xdr:sp macro="" textlink="">
      <xdr:nvSpPr>
        <xdr:cNvPr id="221" name="円/楕円 220"/>
        <xdr:cNvSpPr/>
      </xdr:nvSpPr>
      <xdr:spPr>
        <a:xfrm>
          <a:off x="1397000" y="139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26987</xdr:rowOff>
    </xdr:from>
    <xdr:ext cx="762000" cy="259045"/>
    <xdr:sp macro="" textlink="">
      <xdr:nvSpPr>
        <xdr:cNvPr id="222" name="テキスト ボックス 221"/>
        <xdr:cNvSpPr txBox="1"/>
      </xdr:nvSpPr>
      <xdr:spPr>
        <a:xfrm>
          <a:off x="1066800" y="1408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東日本大震災及びそれに伴う</a:t>
          </a:r>
          <a:r>
            <a:rPr kumimoji="1" lang="ja-JP" altLang="en-US" sz="1300">
              <a:solidFill>
                <a:schemeClr val="dk1"/>
              </a:solidFill>
              <a:effectLst/>
              <a:latin typeface="+mn-lt"/>
              <a:ea typeface="+mn-ea"/>
              <a:cs typeface="+mn-cs"/>
            </a:rPr>
            <a:t>原子力発電所</a:t>
          </a:r>
          <a:r>
            <a:rPr kumimoji="1" lang="ja-JP" altLang="ja-JP" sz="1300">
              <a:solidFill>
                <a:schemeClr val="dk1"/>
              </a:solidFill>
              <a:effectLst/>
              <a:latin typeface="+mn-lt"/>
              <a:ea typeface="+mn-ea"/>
              <a:cs typeface="+mn-cs"/>
            </a:rPr>
            <a:t>事故に起因する高齢層及び高格付職員の早期退職、若年齢層を中心とした補充により対前年比０．４ポイント減少したことなどにより、全体で対前年比０．６ポイント減の９２．６％となった。</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3" name="直線コネクタ 252"/>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4"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5" name="直線コネクタ 254"/>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6"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7" name="直線コネクタ 256"/>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36830</xdr:rowOff>
    </xdr:from>
    <xdr:to>
      <xdr:col>24</xdr:col>
      <xdr:colOff>558800</xdr:colOff>
      <xdr:row>83</xdr:row>
      <xdr:rowOff>78195</xdr:rowOff>
    </xdr:to>
    <xdr:cxnSp macro="">
      <xdr:nvCxnSpPr>
        <xdr:cNvPr id="258" name="直線コネクタ 257"/>
        <xdr:cNvCxnSpPr/>
      </xdr:nvCxnSpPr>
      <xdr:spPr>
        <a:xfrm flipV="1">
          <a:off x="16179800" y="14267180"/>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165843</xdr:rowOff>
    </xdr:from>
    <xdr:ext cx="762000" cy="259045"/>
    <xdr:sp macro="" textlink="">
      <xdr:nvSpPr>
        <xdr:cNvPr id="259" name="給与水準   （国との比較）平均値テキスト"/>
        <xdr:cNvSpPr txBox="1"/>
      </xdr:nvSpPr>
      <xdr:spPr>
        <a:xfrm>
          <a:off x="17106900" y="14567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0" name="フローチャート : 判断 259"/>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78195</xdr:rowOff>
    </xdr:from>
    <xdr:to>
      <xdr:col>23</xdr:col>
      <xdr:colOff>406400</xdr:colOff>
      <xdr:row>87</xdr:row>
      <xdr:rowOff>95613</xdr:rowOff>
    </xdr:to>
    <xdr:cxnSp macro="">
      <xdr:nvCxnSpPr>
        <xdr:cNvPr id="261" name="直線コネクタ 260"/>
        <xdr:cNvCxnSpPr/>
      </xdr:nvCxnSpPr>
      <xdr:spPr>
        <a:xfrm flipV="1">
          <a:off x="15290800" y="14308545"/>
          <a:ext cx="889000" cy="70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2" name="フローチャート : 判断 261"/>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108693</xdr:rowOff>
    </xdr:from>
    <xdr:ext cx="736600" cy="259045"/>
    <xdr:sp macro="" textlink="">
      <xdr:nvSpPr>
        <xdr:cNvPr id="263" name="テキスト ボックス 262"/>
        <xdr:cNvSpPr txBox="1"/>
      </xdr:nvSpPr>
      <xdr:spPr>
        <a:xfrm>
          <a:off x="15798800" y="1468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95613</xdr:rowOff>
    </xdr:from>
    <xdr:to>
      <xdr:col>22</xdr:col>
      <xdr:colOff>203200</xdr:colOff>
      <xdr:row>89</xdr:row>
      <xdr:rowOff>7801</xdr:rowOff>
    </xdr:to>
    <xdr:cxnSp macro="">
      <xdr:nvCxnSpPr>
        <xdr:cNvPr id="264" name="直線コネクタ 263"/>
        <xdr:cNvCxnSpPr/>
      </xdr:nvCxnSpPr>
      <xdr:spPr>
        <a:xfrm flipV="1">
          <a:off x="14401800" y="15011763"/>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5" name="フローチャート : 判断 264"/>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138991</xdr:rowOff>
    </xdr:from>
    <xdr:ext cx="762000" cy="259045"/>
    <xdr:sp macro="" textlink="">
      <xdr:nvSpPr>
        <xdr:cNvPr id="266" name="テキスト ボックス 265"/>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93799</xdr:rowOff>
    </xdr:from>
    <xdr:to>
      <xdr:col>21</xdr:col>
      <xdr:colOff>0</xdr:colOff>
      <xdr:row>89</xdr:row>
      <xdr:rowOff>7801</xdr:rowOff>
    </xdr:to>
    <xdr:cxnSp macro="">
      <xdr:nvCxnSpPr>
        <xdr:cNvPr id="267" name="直線コネクタ 266"/>
        <xdr:cNvCxnSpPr/>
      </xdr:nvCxnSpPr>
      <xdr:spPr>
        <a:xfrm>
          <a:off x="13512800" y="14667049"/>
          <a:ext cx="889000" cy="59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8" name="フローチャート : 判断 267"/>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9" name="テキスト ボックス 268"/>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70" name="フローチャート : 判断 269"/>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71" name="テキスト ボックス 270"/>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157480</xdr:rowOff>
    </xdr:from>
    <xdr:to>
      <xdr:col>24</xdr:col>
      <xdr:colOff>609600</xdr:colOff>
      <xdr:row>83</xdr:row>
      <xdr:rowOff>87630</xdr:rowOff>
    </xdr:to>
    <xdr:sp macro="" textlink="">
      <xdr:nvSpPr>
        <xdr:cNvPr id="277" name="円/楕円 276"/>
        <xdr:cNvSpPr/>
      </xdr:nvSpPr>
      <xdr:spPr>
        <a:xfrm>
          <a:off x="169672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2557</xdr:rowOff>
    </xdr:from>
    <xdr:ext cx="762000" cy="259045"/>
    <xdr:sp macro="" textlink="">
      <xdr:nvSpPr>
        <xdr:cNvPr id="278" name="給与水準   （国との比較）該当値テキスト"/>
        <xdr:cNvSpPr txBox="1"/>
      </xdr:nvSpPr>
      <xdr:spPr>
        <a:xfrm>
          <a:off x="171069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27395</xdr:rowOff>
    </xdr:from>
    <xdr:to>
      <xdr:col>23</xdr:col>
      <xdr:colOff>457200</xdr:colOff>
      <xdr:row>83</xdr:row>
      <xdr:rowOff>128995</xdr:rowOff>
    </xdr:to>
    <xdr:sp macro="" textlink="">
      <xdr:nvSpPr>
        <xdr:cNvPr id="279" name="円/楕円 278"/>
        <xdr:cNvSpPr/>
      </xdr:nvSpPr>
      <xdr:spPr>
        <a:xfrm>
          <a:off x="16129000" y="142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139172</xdr:rowOff>
    </xdr:from>
    <xdr:ext cx="736600" cy="259045"/>
    <xdr:sp macro="" textlink="">
      <xdr:nvSpPr>
        <xdr:cNvPr id="280" name="テキスト ボックス 279"/>
        <xdr:cNvSpPr txBox="1"/>
      </xdr:nvSpPr>
      <xdr:spPr>
        <a:xfrm>
          <a:off x="15798800" y="14026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44813</xdr:rowOff>
    </xdr:from>
    <xdr:to>
      <xdr:col>22</xdr:col>
      <xdr:colOff>254000</xdr:colOff>
      <xdr:row>87</xdr:row>
      <xdr:rowOff>146413</xdr:rowOff>
    </xdr:to>
    <xdr:sp macro="" textlink="">
      <xdr:nvSpPr>
        <xdr:cNvPr id="281" name="円/楕円 280"/>
        <xdr:cNvSpPr/>
      </xdr:nvSpPr>
      <xdr:spPr>
        <a:xfrm>
          <a:off x="15240000" y="149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156590</xdr:rowOff>
    </xdr:from>
    <xdr:ext cx="762000" cy="259045"/>
    <xdr:sp macro="" textlink="">
      <xdr:nvSpPr>
        <xdr:cNvPr id="282" name="テキスト ボックス 281"/>
        <xdr:cNvSpPr txBox="1"/>
      </xdr:nvSpPr>
      <xdr:spPr>
        <a:xfrm>
          <a:off x="14909800" y="1472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128451</xdr:rowOff>
    </xdr:from>
    <xdr:to>
      <xdr:col>21</xdr:col>
      <xdr:colOff>50800</xdr:colOff>
      <xdr:row>89</xdr:row>
      <xdr:rowOff>58601</xdr:rowOff>
    </xdr:to>
    <xdr:sp macro="" textlink="">
      <xdr:nvSpPr>
        <xdr:cNvPr id="283" name="円/楕円 282"/>
        <xdr:cNvSpPr/>
      </xdr:nvSpPr>
      <xdr:spPr>
        <a:xfrm>
          <a:off x="14351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84" name="テキスト ボックス 283"/>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42999</xdr:rowOff>
    </xdr:from>
    <xdr:to>
      <xdr:col>19</xdr:col>
      <xdr:colOff>533400</xdr:colOff>
      <xdr:row>85</xdr:row>
      <xdr:rowOff>144599</xdr:rowOff>
    </xdr:to>
    <xdr:sp macro="" textlink="">
      <xdr:nvSpPr>
        <xdr:cNvPr id="285" name="円/楕円 284"/>
        <xdr:cNvSpPr/>
      </xdr:nvSpPr>
      <xdr:spPr>
        <a:xfrm>
          <a:off x="134620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129376</xdr:rowOff>
    </xdr:from>
    <xdr:ext cx="762000" cy="259045"/>
    <xdr:sp macro="" textlink="">
      <xdr:nvSpPr>
        <xdr:cNvPr id="286" name="テキスト ボックス 285"/>
        <xdr:cNvSpPr txBox="1"/>
      </xdr:nvSpPr>
      <xdr:spPr>
        <a:xfrm>
          <a:off x="13131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aseline="0">
              <a:latin typeface="ＭＳ Ｐゴシック"/>
            </a:rPr>
            <a:t> </a:t>
          </a:r>
          <a:r>
            <a:rPr lang="ja-JP" altLang="ja-JP" sz="1300" b="0" i="0" baseline="0">
              <a:solidFill>
                <a:schemeClr val="dk1"/>
              </a:solidFill>
              <a:effectLst/>
              <a:latin typeface="+mn-lt"/>
              <a:ea typeface="+mn-ea"/>
              <a:cs typeface="+mn-cs"/>
            </a:rPr>
            <a:t>　東日本大震災及びそれに伴う原子力発電所事故対応のため、正職員の前倒し採用及び任期付職員の採用等により、前年度比０．１０人の増となった。</a:t>
          </a:r>
          <a:endParaRPr lang="ja-JP" altLang="ja-JP" sz="1300">
            <a:effectLst/>
          </a:endParaRPr>
        </a:p>
        <a:p>
          <a:pPr rtl="0"/>
          <a:r>
            <a:rPr lang="ja-JP" altLang="ja-JP" sz="1300" b="0" i="0" baseline="0">
              <a:solidFill>
                <a:schemeClr val="dk1"/>
              </a:solidFill>
              <a:effectLst/>
              <a:latin typeface="+mn-lt"/>
              <a:ea typeface="+mn-ea"/>
              <a:cs typeface="+mn-cs"/>
            </a:rPr>
            <a:t>　平成２６年度以降も、復旧復興のための任期付職員の採用を継続するなど、今後しばらくは増加傾向が続く見込みであるが、新たに任期付職員を採用する場合に、復興の進捗度合や業務の推移に適応した任期を設定するなど、適正な職員数の維持に努め</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8" name="直線コネクタ 317"/>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21"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2" name="直線コネクタ 321"/>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126274</xdr:rowOff>
    </xdr:from>
    <xdr:to>
      <xdr:col>24</xdr:col>
      <xdr:colOff>558800</xdr:colOff>
      <xdr:row>61</xdr:row>
      <xdr:rowOff>137764</xdr:rowOff>
    </xdr:to>
    <xdr:cxnSp macro="">
      <xdr:nvCxnSpPr>
        <xdr:cNvPr id="323" name="直線コネクタ 322"/>
        <xdr:cNvCxnSpPr/>
      </xdr:nvCxnSpPr>
      <xdr:spPr>
        <a:xfrm>
          <a:off x="16179800" y="10584724"/>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4"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5" name="フローチャート : 判断 324"/>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63077</xdr:rowOff>
    </xdr:from>
    <xdr:to>
      <xdr:col>23</xdr:col>
      <xdr:colOff>406400</xdr:colOff>
      <xdr:row>61</xdr:row>
      <xdr:rowOff>126274</xdr:rowOff>
    </xdr:to>
    <xdr:cxnSp macro="">
      <xdr:nvCxnSpPr>
        <xdr:cNvPr id="326" name="直線コネクタ 325"/>
        <xdr:cNvCxnSpPr/>
      </xdr:nvCxnSpPr>
      <xdr:spPr>
        <a:xfrm>
          <a:off x="15290800" y="10521527"/>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7" name="フローチャート : 判断 326"/>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8" name="テキスト ボックス 327"/>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155242</xdr:rowOff>
    </xdr:from>
    <xdr:to>
      <xdr:col>22</xdr:col>
      <xdr:colOff>203200</xdr:colOff>
      <xdr:row>61</xdr:row>
      <xdr:rowOff>63077</xdr:rowOff>
    </xdr:to>
    <xdr:cxnSp macro="">
      <xdr:nvCxnSpPr>
        <xdr:cNvPr id="329" name="直線コネクタ 328"/>
        <xdr:cNvCxnSpPr/>
      </xdr:nvCxnSpPr>
      <xdr:spPr>
        <a:xfrm>
          <a:off x="14401800" y="10442242"/>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30" name="フローチャート : 判断 329"/>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31" name="テキスト ボックス 330"/>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155242</xdr:rowOff>
    </xdr:from>
    <xdr:to>
      <xdr:col>21</xdr:col>
      <xdr:colOff>0</xdr:colOff>
      <xdr:row>60</xdr:row>
      <xdr:rowOff>158690</xdr:rowOff>
    </xdr:to>
    <xdr:cxnSp macro="">
      <xdr:nvCxnSpPr>
        <xdr:cNvPr id="332" name="直線コネクタ 331"/>
        <xdr:cNvCxnSpPr/>
      </xdr:nvCxnSpPr>
      <xdr:spPr>
        <a:xfrm flipV="1">
          <a:off x="13512800" y="1044224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3" name="フローチャート : 判断 332"/>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4" name="テキスト ボックス 333"/>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5" name="フローチャート : 判断 334"/>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6" name="テキスト ボックス 335"/>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86964</xdr:rowOff>
    </xdr:from>
    <xdr:to>
      <xdr:col>24</xdr:col>
      <xdr:colOff>609600</xdr:colOff>
      <xdr:row>62</xdr:row>
      <xdr:rowOff>17114</xdr:rowOff>
    </xdr:to>
    <xdr:sp macro="" textlink="">
      <xdr:nvSpPr>
        <xdr:cNvPr id="342" name="円/楕円 341"/>
        <xdr:cNvSpPr/>
      </xdr:nvSpPr>
      <xdr:spPr>
        <a:xfrm>
          <a:off x="169672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59041</xdr:rowOff>
    </xdr:from>
    <xdr:ext cx="762000" cy="259045"/>
    <xdr:sp macro="" textlink="">
      <xdr:nvSpPr>
        <xdr:cNvPr id="343" name="定員管理の状況該当値テキスト"/>
        <xdr:cNvSpPr txBox="1"/>
      </xdr:nvSpPr>
      <xdr:spPr>
        <a:xfrm>
          <a:off x="17106900" y="1051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75474</xdr:rowOff>
    </xdr:from>
    <xdr:to>
      <xdr:col>23</xdr:col>
      <xdr:colOff>457200</xdr:colOff>
      <xdr:row>62</xdr:row>
      <xdr:rowOff>5624</xdr:rowOff>
    </xdr:to>
    <xdr:sp macro="" textlink="">
      <xdr:nvSpPr>
        <xdr:cNvPr id="344" name="円/楕円 343"/>
        <xdr:cNvSpPr/>
      </xdr:nvSpPr>
      <xdr:spPr>
        <a:xfrm>
          <a:off x="16129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161851</xdr:rowOff>
    </xdr:from>
    <xdr:ext cx="736600" cy="259045"/>
    <xdr:sp macro="" textlink="">
      <xdr:nvSpPr>
        <xdr:cNvPr id="345" name="テキスト ボックス 344"/>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12277</xdr:rowOff>
    </xdr:from>
    <xdr:to>
      <xdr:col>22</xdr:col>
      <xdr:colOff>254000</xdr:colOff>
      <xdr:row>61</xdr:row>
      <xdr:rowOff>113877</xdr:rowOff>
    </xdr:to>
    <xdr:sp macro="" textlink="">
      <xdr:nvSpPr>
        <xdr:cNvPr id="346" name="円/楕円 345"/>
        <xdr:cNvSpPr/>
      </xdr:nvSpPr>
      <xdr:spPr>
        <a:xfrm>
          <a:off x="15240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98654</xdr:rowOff>
    </xdr:from>
    <xdr:ext cx="762000" cy="259045"/>
    <xdr:sp macro="" textlink="">
      <xdr:nvSpPr>
        <xdr:cNvPr id="347" name="テキスト ボックス 346"/>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104442</xdr:rowOff>
    </xdr:from>
    <xdr:to>
      <xdr:col>21</xdr:col>
      <xdr:colOff>50800</xdr:colOff>
      <xdr:row>61</xdr:row>
      <xdr:rowOff>34592</xdr:rowOff>
    </xdr:to>
    <xdr:sp macro="" textlink="">
      <xdr:nvSpPr>
        <xdr:cNvPr id="348" name="円/楕円 347"/>
        <xdr:cNvSpPr/>
      </xdr:nvSpPr>
      <xdr:spPr>
        <a:xfrm>
          <a:off x="14351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19369</xdr:rowOff>
    </xdr:from>
    <xdr:ext cx="762000" cy="259045"/>
    <xdr:sp macro="" textlink="">
      <xdr:nvSpPr>
        <xdr:cNvPr id="349" name="テキスト ボックス 348"/>
        <xdr:cNvSpPr txBox="1"/>
      </xdr:nvSpPr>
      <xdr:spPr>
        <a:xfrm>
          <a:off x="14020800" y="104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107890</xdr:rowOff>
    </xdr:from>
    <xdr:to>
      <xdr:col>19</xdr:col>
      <xdr:colOff>533400</xdr:colOff>
      <xdr:row>61</xdr:row>
      <xdr:rowOff>38040</xdr:rowOff>
    </xdr:to>
    <xdr:sp macro="" textlink="">
      <xdr:nvSpPr>
        <xdr:cNvPr id="350" name="円/楕円 349"/>
        <xdr:cNvSpPr/>
      </xdr:nvSpPr>
      <xdr:spPr>
        <a:xfrm>
          <a:off x="13462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48217</xdr:rowOff>
    </xdr:from>
    <xdr:ext cx="762000" cy="259045"/>
    <xdr:sp macro="" textlink="">
      <xdr:nvSpPr>
        <xdr:cNvPr id="351" name="テキスト ボックス 350"/>
        <xdr:cNvSpPr txBox="1"/>
      </xdr:nvSpPr>
      <xdr:spPr>
        <a:xfrm>
          <a:off x="13131800" y="101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Ｈ２６年度の単年度比率は、国営土地改良事業負担金の終了に伴い公債費に準ずる債務負担行為額が減少したことや、</a:t>
          </a:r>
          <a:r>
            <a:rPr kumimoji="1" lang="ja-JP" altLang="ja-JP" sz="1300">
              <a:solidFill>
                <a:schemeClr val="dk1"/>
              </a:solidFill>
              <a:effectLst/>
              <a:latin typeface="+mn-lt"/>
              <a:ea typeface="+mn-ea"/>
              <a:cs typeface="+mn-cs"/>
            </a:rPr>
            <a:t>病院事業の企業債償還の一部</a:t>
          </a:r>
          <a:r>
            <a:rPr kumimoji="1" lang="ja-JP" altLang="en-US" sz="1300">
              <a:solidFill>
                <a:schemeClr val="dk1"/>
              </a:solidFill>
              <a:effectLst/>
              <a:latin typeface="+mn-lt"/>
              <a:ea typeface="+mn-ea"/>
              <a:cs typeface="+mn-cs"/>
            </a:rPr>
            <a:t>の償還終了に伴い公営企業債の元利償還金に対する繰入金が減少したことなどにより</a:t>
          </a:r>
          <a:r>
            <a:rPr kumimoji="1" lang="ja-JP" altLang="en-US" sz="1300">
              <a:latin typeface="ＭＳ Ｐゴシック"/>
            </a:rPr>
            <a:t>１１．８％となった。Ｈ２３年度の単年度比率１５．３％がＨ２６年度単年度比率１１．８％へ置き換わったことにより、実質公債費比率は前年度比１．２ポイント減の１２．９％となった。</a:t>
          </a:r>
          <a:endParaRPr kumimoji="1" lang="en-US" altLang="ja-JP" sz="1300">
            <a:latin typeface="ＭＳ Ｐゴシック"/>
          </a:endParaRPr>
        </a:p>
        <a:p>
          <a:r>
            <a:rPr kumimoji="1" lang="ja-JP" altLang="en-US" sz="1300">
              <a:latin typeface="ＭＳ Ｐゴシック"/>
            </a:rPr>
            <a:t>　年々改善しているものの、全国類似団体と比較し高い水準で推移していることから、、比率１０％未満を目標に定め、さらなる財政の健全化を図る。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8" name="直線コネクタ 36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9" name="テキスト ボックス 36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2" name="直線コネクタ 37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3" name="テキスト ボックス 37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6" name="直線コネクタ 375"/>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7"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8" name="直線コネクタ 377"/>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130493</xdr:rowOff>
    </xdr:from>
    <xdr:to>
      <xdr:col>24</xdr:col>
      <xdr:colOff>558800</xdr:colOff>
      <xdr:row>42</xdr:row>
      <xdr:rowOff>31432</xdr:rowOff>
    </xdr:to>
    <xdr:cxnSp macro="">
      <xdr:nvCxnSpPr>
        <xdr:cNvPr id="381" name="直線コネクタ 380"/>
        <xdr:cNvCxnSpPr/>
      </xdr:nvCxnSpPr>
      <xdr:spPr>
        <a:xfrm flipV="1">
          <a:off x="16179800" y="7159943"/>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2"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3" name="フローチャート : 判断 382"/>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31432</xdr:rowOff>
    </xdr:from>
    <xdr:to>
      <xdr:col>23</xdr:col>
      <xdr:colOff>406400</xdr:colOff>
      <xdr:row>42</xdr:row>
      <xdr:rowOff>49530</xdr:rowOff>
    </xdr:to>
    <xdr:cxnSp macro="">
      <xdr:nvCxnSpPr>
        <xdr:cNvPr id="384" name="直線コネクタ 383"/>
        <xdr:cNvCxnSpPr/>
      </xdr:nvCxnSpPr>
      <xdr:spPr>
        <a:xfrm flipV="1">
          <a:off x="15290800" y="72323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5" name="フローチャート : 判断 384"/>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6" name="テキスト ボックス 385"/>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97790</xdr:rowOff>
    </xdr:to>
    <xdr:cxnSp macro="">
      <xdr:nvCxnSpPr>
        <xdr:cNvPr id="387" name="直線コネクタ 386"/>
        <xdr:cNvCxnSpPr/>
      </xdr:nvCxnSpPr>
      <xdr:spPr>
        <a:xfrm flipV="1">
          <a:off x="14401800" y="725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8" name="フローチャート : 判断 387"/>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9" name="テキスト ボックス 388"/>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127953</xdr:rowOff>
    </xdr:to>
    <xdr:cxnSp macro="">
      <xdr:nvCxnSpPr>
        <xdr:cNvPr id="390" name="直線コネクタ 389"/>
        <xdr:cNvCxnSpPr/>
      </xdr:nvCxnSpPr>
      <xdr:spPr>
        <a:xfrm flipV="1">
          <a:off x="13512800" y="72986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91" name="フローチャート : 判断 390"/>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2" name="テキスト ボックス 391"/>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3" name="フローチャート : 判断 392"/>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4" name="テキスト ボックス 393"/>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79693</xdr:rowOff>
    </xdr:from>
    <xdr:to>
      <xdr:col>24</xdr:col>
      <xdr:colOff>609600</xdr:colOff>
      <xdr:row>42</xdr:row>
      <xdr:rowOff>9843</xdr:rowOff>
    </xdr:to>
    <xdr:sp macro="" textlink="">
      <xdr:nvSpPr>
        <xdr:cNvPr id="400" name="円/楕円 399"/>
        <xdr:cNvSpPr/>
      </xdr:nvSpPr>
      <xdr:spPr>
        <a:xfrm>
          <a:off x="169672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51770</xdr:rowOff>
    </xdr:from>
    <xdr:ext cx="762000" cy="259045"/>
    <xdr:sp macro="" textlink="">
      <xdr:nvSpPr>
        <xdr:cNvPr id="401" name="公債費負担の状況該当値テキスト"/>
        <xdr:cNvSpPr txBox="1"/>
      </xdr:nvSpPr>
      <xdr:spPr>
        <a:xfrm>
          <a:off x="17106900" y="708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152082</xdr:rowOff>
    </xdr:from>
    <xdr:to>
      <xdr:col>23</xdr:col>
      <xdr:colOff>457200</xdr:colOff>
      <xdr:row>42</xdr:row>
      <xdr:rowOff>82232</xdr:rowOff>
    </xdr:to>
    <xdr:sp macro="" textlink="">
      <xdr:nvSpPr>
        <xdr:cNvPr id="402" name="円/楕円 401"/>
        <xdr:cNvSpPr/>
      </xdr:nvSpPr>
      <xdr:spPr>
        <a:xfrm>
          <a:off x="16129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67009</xdr:rowOff>
    </xdr:from>
    <xdr:ext cx="736600" cy="259045"/>
    <xdr:sp macro="" textlink="">
      <xdr:nvSpPr>
        <xdr:cNvPr id="403" name="テキスト ボックス 402"/>
        <xdr:cNvSpPr txBox="1"/>
      </xdr:nvSpPr>
      <xdr:spPr>
        <a:xfrm>
          <a:off x="15798800" y="726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404" name="円/楕円 403"/>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85107</xdr:rowOff>
    </xdr:from>
    <xdr:ext cx="762000" cy="259045"/>
    <xdr:sp macro="" textlink="">
      <xdr:nvSpPr>
        <xdr:cNvPr id="405" name="テキスト ボックス 404"/>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06" name="円/楕円 405"/>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407" name="テキスト ボックス 406"/>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77153</xdr:rowOff>
    </xdr:from>
    <xdr:to>
      <xdr:col>19</xdr:col>
      <xdr:colOff>533400</xdr:colOff>
      <xdr:row>43</xdr:row>
      <xdr:rowOff>7303</xdr:rowOff>
    </xdr:to>
    <xdr:sp macro="" textlink="">
      <xdr:nvSpPr>
        <xdr:cNvPr id="408" name="円/楕円 407"/>
        <xdr:cNvSpPr/>
      </xdr:nvSpPr>
      <xdr:spPr>
        <a:xfrm>
          <a:off x="13462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163530</xdr:rowOff>
    </xdr:from>
    <xdr:ext cx="762000" cy="259045"/>
    <xdr:sp macro="" textlink="">
      <xdr:nvSpPr>
        <xdr:cNvPr id="409" name="テキスト ボックス 408"/>
        <xdr:cNvSpPr txBox="1"/>
      </xdr:nvSpPr>
      <xdr:spPr>
        <a:xfrm>
          <a:off x="13131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義援金等を原資とした東日本大震災復旧・復興基金</a:t>
          </a:r>
          <a:r>
            <a:rPr kumimoji="1" lang="ja-JP" altLang="en-US" sz="1300">
              <a:solidFill>
                <a:schemeClr val="dk1"/>
              </a:solidFill>
              <a:effectLst/>
              <a:latin typeface="ＭＳ Ｐゴシック"/>
              <a:ea typeface="+mn-ea"/>
              <a:cs typeface="+mn-cs"/>
            </a:rPr>
            <a:t>や</a:t>
          </a:r>
          <a:r>
            <a:rPr kumimoji="1" lang="ja-JP" altLang="ja-JP" sz="1300">
              <a:solidFill>
                <a:schemeClr val="dk1"/>
              </a:solidFill>
              <a:effectLst/>
              <a:latin typeface="+mn-lt"/>
              <a:ea typeface="+mn-ea"/>
              <a:cs typeface="+mn-cs"/>
            </a:rPr>
            <a:t>財政調整基金</a:t>
          </a:r>
          <a:r>
            <a:rPr kumimoji="1" lang="ja-JP" altLang="en-US" sz="1300">
              <a:latin typeface="ＭＳ Ｐゴシック"/>
            </a:rPr>
            <a:t>を積み増ししたことや、退職手当負担見込額が減少したことなどにより、一般会計が負担する将来の負担額よりも将来負担額に充当可能な財源が上回ったため、Ｈ２５年度に引き続き将来負担比率は生じなかった。</a:t>
          </a:r>
          <a:endParaRPr kumimoji="1" lang="en-US" altLang="ja-JP" sz="1300">
            <a:latin typeface="ＭＳ Ｐゴシック"/>
          </a:endParaRPr>
        </a:p>
        <a:p>
          <a:r>
            <a:rPr kumimoji="1" lang="ja-JP" altLang="en-US" sz="1300">
              <a:latin typeface="ＭＳ Ｐゴシック"/>
            </a:rPr>
            <a:t>　将来負担額が生じなかった大きな要因は、復旧・復興事業のための財源として積立している復旧・復興基金があるためであり、復興の進捗に伴って基金残高が年々減少し比率も低下していく見込みであることから、交付税措置の有利な市債の活用を図るなど、計画的な管理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4" name="直線コネクタ 433"/>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5"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6" name="直線コネクタ 435"/>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126683</xdr:rowOff>
    </xdr:from>
    <xdr:to>
      <xdr:col>22</xdr:col>
      <xdr:colOff>203200</xdr:colOff>
      <xdr:row>17</xdr:row>
      <xdr:rowOff>154178</xdr:rowOff>
    </xdr:to>
    <xdr:cxnSp macro="">
      <xdr:nvCxnSpPr>
        <xdr:cNvPr id="439" name="直線コネクタ 438"/>
        <xdr:cNvCxnSpPr/>
      </xdr:nvCxnSpPr>
      <xdr:spPr>
        <a:xfrm flipV="1">
          <a:off x="14401800" y="2698433"/>
          <a:ext cx="889000" cy="3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40"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41" name="フローチャート : 判断 440"/>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17</xdr:row>
      <xdr:rowOff>154178</xdr:rowOff>
    </xdr:from>
    <xdr:to>
      <xdr:col>21</xdr:col>
      <xdr:colOff>0</xdr:colOff>
      <xdr:row>18</xdr:row>
      <xdr:rowOff>131731</xdr:rowOff>
    </xdr:to>
    <xdr:cxnSp macro="">
      <xdr:nvCxnSpPr>
        <xdr:cNvPr id="442" name="直線コネクタ 441"/>
        <xdr:cNvCxnSpPr/>
      </xdr:nvCxnSpPr>
      <xdr:spPr>
        <a:xfrm flipV="1">
          <a:off x="13512800" y="3068828"/>
          <a:ext cx="889000" cy="1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3" name="フローチャート : 判断 442"/>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4" name="テキスト ボックス 443"/>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45" name="フローチャート : 判断 444"/>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6" name="テキスト ボックス 445"/>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8" name="テキスト ボックス 44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50" name="テキスト ボックス 449"/>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15</xdr:row>
      <xdr:rowOff>75883</xdr:rowOff>
    </xdr:from>
    <xdr:to>
      <xdr:col>22</xdr:col>
      <xdr:colOff>254000</xdr:colOff>
      <xdr:row>16</xdr:row>
      <xdr:rowOff>6033</xdr:rowOff>
    </xdr:to>
    <xdr:sp macro="" textlink="">
      <xdr:nvSpPr>
        <xdr:cNvPr id="456" name="円/楕円 455"/>
        <xdr:cNvSpPr/>
      </xdr:nvSpPr>
      <xdr:spPr>
        <a:xfrm>
          <a:off x="15240000" y="26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16210</xdr:rowOff>
    </xdr:from>
    <xdr:ext cx="762000" cy="259045"/>
    <xdr:sp macro="" textlink="">
      <xdr:nvSpPr>
        <xdr:cNvPr id="457" name="テキスト ボックス 456"/>
        <xdr:cNvSpPr txBox="1"/>
      </xdr:nvSpPr>
      <xdr:spPr>
        <a:xfrm>
          <a:off x="14909800" y="241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103378</xdr:rowOff>
    </xdr:from>
    <xdr:to>
      <xdr:col>21</xdr:col>
      <xdr:colOff>50800</xdr:colOff>
      <xdr:row>18</xdr:row>
      <xdr:rowOff>33528</xdr:rowOff>
    </xdr:to>
    <xdr:sp macro="" textlink="">
      <xdr:nvSpPr>
        <xdr:cNvPr id="458" name="円/楕円 457"/>
        <xdr:cNvSpPr/>
      </xdr:nvSpPr>
      <xdr:spPr>
        <a:xfrm>
          <a:off x="14351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18305</xdr:rowOff>
    </xdr:from>
    <xdr:ext cx="762000" cy="259045"/>
    <xdr:sp macro="" textlink="">
      <xdr:nvSpPr>
        <xdr:cNvPr id="459" name="テキスト ボックス 458"/>
        <xdr:cNvSpPr txBox="1"/>
      </xdr:nvSpPr>
      <xdr:spPr>
        <a:xfrm>
          <a:off x="14020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80931</xdr:rowOff>
    </xdr:from>
    <xdr:to>
      <xdr:col>19</xdr:col>
      <xdr:colOff>533400</xdr:colOff>
      <xdr:row>19</xdr:row>
      <xdr:rowOff>11081</xdr:rowOff>
    </xdr:to>
    <xdr:sp macro="" textlink="">
      <xdr:nvSpPr>
        <xdr:cNvPr id="460" name="円/楕円 459"/>
        <xdr:cNvSpPr/>
      </xdr:nvSpPr>
      <xdr:spPr>
        <a:xfrm>
          <a:off x="13462000" y="3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167308</xdr:rowOff>
    </xdr:from>
    <xdr:ext cx="762000" cy="259045"/>
    <xdr:sp macro="" textlink="">
      <xdr:nvSpPr>
        <xdr:cNvPr id="461" name="テキスト ボックス 460"/>
        <xdr:cNvSpPr txBox="1"/>
      </xdr:nvSpPr>
      <xdr:spPr>
        <a:xfrm>
          <a:off x="13131800" y="325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64,539
64,325
398.58
111,432,813
102,205,204
3,114,569
18,368,633
33,044,142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定年・自己都合退職者数の増（前年度比４人増）による退職手当の増加や、勤勉手当の年間支給率の引き上げ（０．１５月）に伴う勤勉手当の増加などにより、前年度比０．９ポイント増の２２．１％となった。</a:t>
          </a:r>
          <a:endParaRPr kumimoji="1" lang="en-US" altLang="ja-JP" sz="1300" baseline="0">
            <a:latin typeface="ＭＳ Ｐゴシック"/>
          </a:endParaRPr>
        </a:p>
        <a:p>
          <a:r>
            <a:rPr kumimoji="1" lang="ja-JP" altLang="en-US" sz="1300" baseline="0">
              <a:solidFill>
                <a:sysClr val="windowText" lastClr="000000"/>
              </a:solidFill>
              <a:latin typeface="ＭＳ Ｐゴシック"/>
            </a:rPr>
            <a:t>　東日本大震災及び原子力発電所事故対応のための任期付職員採用など、人件費抑制策を講じ適正な水準の維持を図る</a:t>
          </a:r>
          <a:endParaRPr kumimoji="1" lang="en-US" altLang="ja-JP" sz="1300" baseline="0">
            <a:solidFill>
              <a:sysClr val="windowText" lastClr="000000"/>
            </a:solidFill>
            <a:latin typeface="ＭＳ Ｐゴシック"/>
          </a:endParaRPr>
        </a:p>
        <a:p>
          <a:r>
            <a:rPr kumimoji="1" lang="ja-JP" altLang="en-US" sz="1300" baseline="0">
              <a:solidFill>
                <a:sysClr val="windowText" lastClr="000000"/>
              </a:solidFill>
              <a:latin typeface="ＭＳ Ｐゴシック"/>
            </a:rPr>
            <a:t>。</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14986</xdr:rowOff>
    </xdr:from>
    <xdr:to>
      <xdr:col>7</xdr:col>
      <xdr:colOff>15875</xdr:colOff>
      <xdr:row>39</xdr:row>
      <xdr:rowOff>138430</xdr:rowOff>
    </xdr:to>
    <xdr:cxnSp macro="">
      <xdr:nvCxnSpPr>
        <xdr:cNvPr id="57" name="直線コネクタ 56"/>
        <xdr:cNvCxnSpPr/>
      </xdr:nvCxnSpPr>
      <xdr:spPr>
        <a:xfrm flipV="1">
          <a:off x="4826000" y="6015736"/>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110507</xdr:rowOff>
    </xdr:from>
    <xdr:ext cx="762000" cy="259045"/>
    <xdr:sp macro="" textlink="">
      <xdr:nvSpPr>
        <xdr:cNvPr id="58"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39</xdr:row>
      <xdr:rowOff>138430</xdr:rowOff>
    </xdr:from>
    <xdr:to>
      <xdr:col>7</xdr:col>
      <xdr:colOff>104775</xdr:colOff>
      <xdr:row>39</xdr:row>
      <xdr:rowOff>138430</xdr:rowOff>
    </xdr:to>
    <xdr:cxnSp macro="">
      <xdr:nvCxnSpPr>
        <xdr:cNvPr id="59" name="直線コネクタ 58"/>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101363</xdr:rowOff>
    </xdr:from>
    <xdr:ext cx="762000" cy="259045"/>
    <xdr:sp macro="" textlink="">
      <xdr:nvSpPr>
        <xdr:cNvPr id="60" name="人件費最大値テキスト"/>
        <xdr:cNvSpPr txBox="1"/>
      </xdr:nvSpPr>
      <xdr:spPr>
        <a:xfrm>
          <a:off x="4914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35</xdr:row>
      <xdr:rowOff>14986</xdr:rowOff>
    </xdr:from>
    <xdr:to>
      <xdr:col>7</xdr:col>
      <xdr:colOff>104775</xdr:colOff>
      <xdr:row>35</xdr:row>
      <xdr:rowOff>14986</xdr:rowOff>
    </xdr:to>
    <xdr:cxnSp macro="">
      <xdr:nvCxnSpPr>
        <xdr:cNvPr id="61" name="直線コネクタ 60"/>
        <xdr:cNvCxnSpPr/>
      </xdr:nvCxnSpPr>
      <xdr:spPr>
        <a:xfrm>
          <a:off x="4737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67564</xdr:rowOff>
    </xdr:from>
    <xdr:to>
      <xdr:col>7</xdr:col>
      <xdr:colOff>15875</xdr:colOff>
      <xdr:row>36</xdr:row>
      <xdr:rowOff>108712</xdr:rowOff>
    </xdr:to>
    <xdr:cxnSp macro="">
      <xdr:nvCxnSpPr>
        <xdr:cNvPr id="62" name="直線コネクタ 61"/>
        <xdr:cNvCxnSpPr/>
      </xdr:nvCxnSpPr>
      <xdr:spPr>
        <a:xfrm>
          <a:off x="3987800" y="62397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3"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4" name="フローチャート : 判断 63"/>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36</xdr:row>
      <xdr:rowOff>163576</xdr:rowOff>
    </xdr:to>
    <xdr:cxnSp macro="">
      <xdr:nvCxnSpPr>
        <xdr:cNvPr id="65" name="直線コネクタ 64"/>
        <xdr:cNvCxnSpPr/>
      </xdr:nvCxnSpPr>
      <xdr:spPr>
        <a:xfrm flipV="1">
          <a:off x="3098800" y="62397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149352</xdr:rowOff>
    </xdr:from>
    <xdr:to>
      <xdr:col>5</xdr:col>
      <xdr:colOff>600075</xdr:colOff>
      <xdr:row>37</xdr:row>
      <xdr:rowOff>79502</xdr:rowOff>
    </xdr:to>
    <xdr:sp macro="" textlink="">
      <xdr:nvSpPr>
        <xdr:cNvPr id="66" name="フローチャート : 判断 65"/>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64279</xdr:rowOff>
    </xdr:from>
    <xdr:ext cx="736600" cy="259045"/>
    <xdr:sp macro="" textlink="">
      <xdr:nvSpPr>
        <xdr:cNvPr id="67" name="テキスト ボックス 66"/>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41</xdr:row>
      <xdr:rowOff>5842</xdr:rowOff>
    </xdr:to>
    <xdr:cxnSp macro="">
      <xdr:nvCxnSpPr>
        <xdr:cNvPr id="68" name="直線コネクタ 67"/>
        <xdr:cNvCxnSpPr/>
      </xdr:nvCxnSpPr>
      <xdr:spPr>
        <a:xfrm flipV="1">
          <a:off x="2209800" y="6335776"/>
          <a:ext cx="889000" cy="6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69" name="フローチャート : 判断 68"/>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0" name="テキスト ボックス 6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41</xdr:row>
      <xdr:rowOff>5842</xdr:rowOff>
    </xdr:to>
    <xdr:cxnSp macro="">
      <xdr:nvCxnSpPr>
        <xdr:cNvPr id="71" name="直線コネクタ 70"/>
        <xdr:cNvCxnSpPr/>
      </xdr:nvCxnSpPr>
      <xdr:spPr>
        <a:xfrm>
          <a:off x="1320800" y="6248908"/>
          <a:ext cx="889000" cy="78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2" name="フローチャート : 判断 71"/>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3" name="テキスト ボックス 72"/>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74" name="フローチャート : 判断 73"/>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114571</xdr:rowOff>
    </xdr:from>
    <xdr:ext cx="762000" cy="259045"/>
    <xdr:sp macro="" textlink="">
      <xdr:nvSpPr>
        <xdr:cNvPr id="75" name="テキスト ボックス 74"/>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1" name="円/楕円 80"/>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2"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3" name="円/楕円 82"/>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4" name="テキスト ボックス 83"/>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5" name="円/楕円 84"/>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6" name="テキスト ボックス 85"/>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126492</xdr:rowOff>
    </xdr:from>
    <xdr:to>
      <xdr:col>3</xdr:col>
      <xdr:colOff>193675</xdr:colOff>
      <xdr:row>41</xdr:row>
      <xdr:rowOff>56642</xdr:rowOff>
    </xdr:to>
    <xdr:sp macro="" textlink="">
      <xdr:nvSpPr>
        <xdr:cNvPr id="87" name="円/楕円 86"/>
        <xdr:cNvSpPr/>
      </xdr:nvSpPr>
      <xdr:spPr>
        <a:xfrm>
          <a:off x="2159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41419</xdr:rowOff>
    </xdr:from>
    <xdr:ext cx="762000" cy="259045"/>
    <xdr:sp macro="" textlink="">
      <xdr:nvSpPr>
        <xdr:cNvPr id="88" name="テキスト ボックス 87"/>
        <xdr:cNvSpPr txBox="1"/>
      </xdr:nvSpPr>
      <xdr:spPr>
        <a:xfrm>
          <a:off x="1828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25908</xdr:rowOff>
    </xdr:from>
    <xdr:to>
      <xdr:col>1</xdr:col>
      <xdr:colOff>676275</xdr:colOff>
      <xdr:row>36</xdr:row>
      <xdr:rowOff>127508</xdr:rowOff>
    </xdr:to>
    <xdr:sp macro="" textlink="">
      <xdr:nvSpPr>
        <xdr:cNvPr id="89" name="円/楕円 88"/>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137685</xdr:rowOff>
    </xdr:from>
    <xdr:ext cx="762000" cy="259045"/>
    <xdr:sp macro="" textlink="">
      <xdr:nvSpPr>
        <xdr:cNvPr id="90" name="テキスト ボックス 89"/>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科書改訂に伴う教師用教科書の購入や教育環境改善に向けた備品購入に伴い小学校教育振興一般経費が増加したことや、各管理運営事業における需用費、委託料が増加したことなどにより、前年度比１．１ポイント増の１３．８％となった。</a:t>
          </a:r>
          <a:endParaRPr kumimoji="1" lang="en-US" altLang="ja-JP" sz="1300">
            <a:latin typeface="ＭＳ Ｐゴシック"/>
          </a:endParaRPr>
        </a:p>
        <a:p>
          <a:pPr rtl="0" eaLnBrk="1" fontAlgn="auto" latinLnBrk="0" hangingPunct="1"/>
          <a:r>
            <a:rPr kumimoji="1" lang="ja-JP" altLang="en-US" sz="1300">
              <a:latin typeface="ＭＳ Ｐゴシック"/>
            </a:rPr>
            <a:t>　</a:t>
          </a:r>
          <a:r>
            <a:rPr lang="ja-JP" altLang="ja-JP" sz="1300" b="0" i="0" baseline="0">
              <a:solidFill>
                <a:schemeClr val="dk1"/>
              </a:solidFill>
              <a:effectLst/>
              <a:latin typeface="+mn-lt"/>
              <a:ea typeface="+mn-ea"/>
              <a:cs typeface="+mn-cs"/>
            </a:rPr>
            <a:t>震災以降は類似団体平均を下回っている状況である</a:t>
          </a:r>
          <a:r>
            <a:rPr lang="ja-JP" altLang="en-US" sz="1300" b="0" i="0" baseline="0">
              <a:solidFill>
                <a:schemeClr val="dk1"/>
              </a:solidFill>
              <a:effectLst/>
              <a:latin typeface="+mn-lt"/>
              <a:ea typeface="+mn-ea"/>
              <a:cs typeface="+mn-cs"/>
            </a:rPr>
            <a:t>が、今後は</a:t>
          </a:r>
          <a:r>
            <a:rPr lang="ja-JP" altLang="ja-JP" sz="1300" b="0" i="0" baseline="0">
              <a:solidFill>
                <a:schemeClr val="dk1"/>
              </a:solidFill>
              <a:effectLst/>
              <a:latin typeface="+mn-lt"/>
              <a:ea typeface="+mn-ea"/>
              <a:cs typeface="+mn-cs"/>
            </a:rPr>
            <a:t>避難指示区域解除等により物件費の</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が見込まれるため、事務事業の見直し等を実施することで物件費の抑制に努める。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18" name="直線コネクタ 117"/>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19"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0" name="直線コネクタ 119"/>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1"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2" name="直線コネクタ 121"/>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66040</xdr:rowOff>
    </xdr:from>
    <xdr:to>
      <xdr:col>24</xdr:col>
      <xdr:colOff>31750</xdr:colOff>
      <xdr:row>16</xdr:row>
      <xdr:rowOff>149860</xdr:rowOff>
    </xdr:to>
    <xdr:cxnSp macro="">
      <xdr:nvCxnSpPr>
        <xdr:cNvPr id="123" name="直線コネクタ 122"/>
        <xdr:cNvCxnSpPr/>
      </xdr:nvCxnSpPr>
      <xdr:spPr>
        <a:xfrm>
          <a:off x="15671800" y="2809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4"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5" name="フローチャート : 判断 124"/>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16</xdr:row>
      <xdr:rowOff>66040</xdr:rowOff>
    </xdr:to>
    <xdr:cxnSp macro="">
      <xdr:nvCxnSpPr>
        <xdr:cNvPr id="126" name="直線コネクタ 125"/>
        <xdr:cNvCxnSpPr/>
      </xdr:nvCxnSpPr>
      <xdr:spPr>
        <a:xfrm>
          <a:off x="14782800" y="2664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7" name="フローチャート : 判断 126"/>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28" name="テキスト ボックス 127"/>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130810</xdr:rowOff>
    </xdr:to>
    <xdr:cxnSp macro="">
      <xdr:nvCxnSpPr>
        <xdr:cNvPr id="129" name="直線コネクタ 128"/>
        <xdr:cNvCxnSpPr/>
      </xdr:nvCxnSpPr>
      <xdr:spPr>
        <a:xfrm flipV="1">
          <a:off x="13893800" y="266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0" name="フローチャート : 判断 129"/>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1" name="テキスト ボックス 13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130810</xdr:rowOff>
    </xdr:from>
    <xdr:to>
      <xdr:col>20</xdr:col>
      <xdr:colOff>158750</xdr:colOff>
      <xdr:row>16</xdr:row>
      <xdr:rowOff>104140</xdr:rowOff>
    </xdr:to>
    <xdr:cxnSp macro="">
      <xdr:nvCxnSpPr>
        <xdr:cNvPr id="132" name="直線コネクタ 131"/>
        <xdr:cNvCxnSpPr/>
      </xdr:nvCxnSpPr>
      <xdr:spPr>
        <a:xfrm flipV="1">
          <a:off x="13004800" y="2702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3" name="フローチャート : 判断 132"/>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4" name="テキスト ボックス 133"/>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5" name="フローチャート : 判断 134"/>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6" name="テキスト ボックス 135"/>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2" name="円/楕円 141"/>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3"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xdr:rowOff>
    </xdr:from>
    <xdr:to>
      <xdr:col>22</xdr:col>
      <xdr:colOff>615950</xdr:colOff>
      <xdr:row>16</xdr:row>
      <xdr:rowOff>116840</xdr:rowOff>
    </xdr:to>
    <xdr:sp macro="" textlink="">
      <xdr:nvSpPr>
        <xdr:cNvPr id="144" name="円/楕円 143"/>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127017</xdr:rowOff>
    </xdr:from>
    <xdr:ext cx="736600" cy="259045"/>
    <xdr:sp macro="" textlink="">
      <xdr:nvSpPr>
        <xdr:cNvPr id="145" name="テキスト ボックス 144"/>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6" name="円/楕円 145"/>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7" name="テキスト ボックス 146"/>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80010</xdr:rowOff>
    </xdr:from>
    <xdr:to>
      <xdr:col>20</xdr:col>
      <xdr:colOff>209550</xdr:colOff>
      <xdr:row>16</xdr:row>
      <xdr:rowOff>10160</xdr:rowOff>
    </xdr:to>
    <xdr:sp macro="" textlink="">
      <xdr:nvSpPr>
        <xdr:cNvPr id="148" name="円/楕円 147"/>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49" name="テキスト ボックス 148"/>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0" name="円/楕円 149"/>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1" name="テキスト ボックス 150"/>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私立保育所入所児童数の増に伴う児童委託負担金の増加</a:t>
          </a:r>
          <a:r>
            <a:rPr kumimoji="1" lang="ja-JP" altLang="en-US" sz="1300">
              <a:solidFill>
                <a:schemeClr val="dk1"/>
              </a:solidFill>
              <a:effectLst/>
              <a:latin typeface="+mn-lt"/>
              <a:ea typeface="+mn-ea"/>
              <a:cs typeface="+mn-cs"/>
            </a:rPr>
            <a:t>や、</a:t>
          </a:r>
          <a:r>
            <a:rPr kumimoji="1" lang="ja-JP" altLang="en-US" sz="1300">
              <a:latin typeface="ＭＳ Ｐゴシック"/>
            </a:rPr>
            <a:t>生活保護人員の増加（６４人増）に伴う生活保護扶助費の増加、感染症予防事業の増加などにより、前年度比０．７ポイント増の６．３％となった。</a:t>
          </a:r>
          <a:endParaRPr kumimoji="1" lang="en-US" altLang="ja-JP" sz="1300">
            <a:latin typeface="ＭＳ Ｐゴシック"/>
          </a:endParaRPr>
        </a:p>
        <a:p>
          <a:r>
            <a:rPr kumimoji="1" lang="ja-JP" altLang="en-US" sz="1300">
              <a:latin typeface="ＭＳ Ｐゴシック"/>
            </a:rPr>
            <a:t>　東日本大震災以前は類似団体平均と同水準で推移していたが、震災以降、生活保護扶助費などの経常経費の減少状態が継続しているため類似団体平均を下回っている。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79" name="直線コネクタ 178"/>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0"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1" name="直線コネクタ 180"/>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39370</xdr:rowOff>
    </xdr:from>
    <xdr:to>
      <xdr:col>7</xdr:col>
      <xdr:colOff>15875</xdr:colOff>
      <xdr:row>53</xdr:row>
      <xdr:rowOff>92710</xdr:rowOff>
    </xdr:to>
    <xdr:cxnSp macro="">
      <xdr:nvCxnSpPr>
        <xdr:cNvPr id="184" name="直線コネクタ 183"/>
        <xdr:cNvCxnSpPr/>
      </xdr:nvCxnSpPr>
      <xdr:spPr>
        <a:xfrm>
          <a:off x="3987800" y="9126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5"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6" name="フローチャート : 判断 185"/>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157480</xdr:rowOff>
    </xdr:from>
    <xdr:to>
      <xdr:col>5</xdr:col>
      <xdr:colOff>549275</xdr:colOff>
      <xdr:row>53</xdr:row>
      <xdr:rowOff>39370</xdr:rowOff>
    </xdr:to>
    <xdr:cxnSp macro="">
      <xdr:nvCxnSpPr>
        <xdr:cNvPr id="187" name="直線コネクタ 186"/>
        <xdr:cNvCxnSpPr/>
      </xdr:nvCxnSpPr>
      <xdr:spPr>
        <a:xfrm>
          <a:off x="3098800" y="9072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88" name="フローチャート : 判断 187"/>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89" name="テキスト ボックス 188"/>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157480</xdr:rowOff>
    </xdr:from>
    <xdr:to>
      <xdr:col>4</xdr:col>
      <xdr:colOff>346075</xdr:colOff>
      <xdr:row>53</xdr:row>
      <xdr:rowOff>107950</xdr:rowOff>
    </xdr:to>
    <xdr:cxnSp macro="">
      <xdr:nvCxnSpPr>
        <xdr:cNvPr id="190" name="直線コネクタ 189"/>
        <xdr:cNvCxnSpPr/>
      </xdr:nvCxnSpPr>
      <xdr:spPr>
        <a:xfrm flipV="1">
          <a:off x="2209800" y="9072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1" name="フローチャート : 判断 190"/>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2" name="テキスト ボックス 191"/>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81280</xdr:rowOff>
    </xdr:to>
    <xdr:cxnSp macro="">
      <xdr:nvCxnSpPr>
        <xdr:cNvPr id="193" name="直線コネクタ 192"/>
        <xdr:cNvCxnSpPr/>
      </xdr:nvCxnSpPr>
      <xdr:spPr>
        <a:xfrm flipV="1">
          <a:off x="1320800" y="9194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4" name="フローチャート : 判断 193"/>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5" name="テキスト ボックス 194"/>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6" name="フローチャート : 判断 195"/>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7" name="テキスト ボックス 196"/>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41910</xdr:rowOff>
    </xdr:from>
    <xdr:to>
      <xdr:col>7</xdr:col>
      <xdr:colOff>66675</xdr:colOff>
      <xdr:row>53</xdr:row>
      <xdr:rowOff>143510</xdr:rowOff>
    </xdr:to>
    <xdr:sp macro="" textlink="">
      <xdr:nvSpPr>
        <xdr:cNvPr id="203" name="円/楕円 202"/>
        <xdr:cNvSpPr/>
      </xdr:nvSpPr>
      <xdr:spPr>
        <a:xfrm>
          <a:off x="47752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121937</xdr:rowOff>
    </xdr:from>
    <xdr:ext cx="762000" cy="259045"/>
    <xdr:sp macro="" textlink="">
      <xdr:nvSpPr>
        <xdr:cNvPr id="204" name="扶助費該当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160020</xdr:rowOff>
    </xdr:from>
    <xdr:to>
      <xdr:col>5</xdr:col>
      <xdr:colOff>600075</xdr:colOff>
      <xdr:row>53</xdr:row>
      <xdr:rowOff>90170</xdr:rowOff>
    </xdr:to>
    <xdr:sp macro="" textlink="">
      <xdr:nvSpPr>
        <xdr:cNvPr id="205" name="円/楕円 204"/>
        <xdr:cNvSpPr/>
      </xdr:nvSpPr>
      <xdr:spPr>
        <a:xfrm>
          <a:off x="3937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100347</xdr:rowOff>
    </xdr:from>
    <xdr:ext cx="736600" cy="259045"/>
    <xdr:sp macro="" textlink="">
      <xdr:nvSpPr>
        <xdr:cNvPr id="206" name="テキスト ボックス 205"/>
        <xdr:cNvSpPr txBox="1"/>
      </xdr:nvSpPr>
      <xdr:spPr>
        <a:xfrm>
          <a:off x="3606800" y="884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106680</xdr:rowOff>
    </xdr:from>
    <xdr:to>
      <xdr:col>4</xdr:col>
      <xdr:colOff>396875</xdr:colOff>
      <xdr:row>53</xdr:row>
      <xdr:rowOff>36830</xdr:rowOff>
    </xdr:to>
    <xdr:sp macro="" textlink="">
      <xdr:nvSpPr>
        <xdr:cNvPr id="207" name="円/楕円 206"/>
        <xdr:cNvSpPr/>
      </xdr:nvSpPr>
      <xdr:spPr>
        <a:xfrm>
          <a:off x="30480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47007</xdr:rowOff>
    </xdr:from>
    <xdr:ext cx="762000" cy="259045"/>
    <xdr:sp macro="" textlink="">
      <xdr:nvSpPr>
        <xdr:cNvPr id="208" name="テキスト ボックス 207"/>
        <xdr:cNvSpPr txBox="1"/>
      </xdr:nvSpPr>
      <xdr:spPr>
        <a:xfrm>
          <a:off x="2717800" y="879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9" name="円/楕円 208"/>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0" name="テキスト ボックス 209"/>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11" name="円/楕円 210"/>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212" name="テキスト ボックス 211"/>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道路維持管理経費の増加などに伴い維持補修費が増加したものの、後期高齢者医療療養給付費負担金の減少などにより繰出金が減少したことから、前年度比０．４ポイント減の１２．５％となった。</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今後も引き続き、支出規模については震災以前ベースを上限として、各種経費の見直し等を実施し、支出規模の抑制に努める。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0" name="直線コネクタ 239"/>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1"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2" name="直線コネクタ 241"/>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3"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4" name="直線コネクタ 243"/>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81280</xdr:rowOff>
    </xdr:to>
    <xdr:cxnSp macro="">
      <xdr:nvCxnSpPr>
        <xdr:cNvPr id="245" name="直線コネクタ 244"/>
        <xdr:cNvCxnSpPr/>
      </xdr:nvCxnSpPr>
      <xdr:spPr>
        <a:xfrm flipV="1">
          <a:off x="15671800" y="9652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6"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7" name="フローチャート : 判断 246"/>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57</xdr:row>
      <xdr:rowOff>39370</xdr:rowOff>
    </xdr:to>
    <xdr:cxnSp macro="">
      <xdr:nvCxnSpPr>
        <xdr:cNvPr id="248" name="直線コネクタ 247"/>
        <xdr:cNvCxnSpPr/>
      </xdr:nvCxnSpPr>
      <xdr:spPr>
        <a:xfrm flipV="1">
          <a:off x="14782800" y="9682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49" name="フローチャート : 判断 24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0" name="テキスト ボックス 24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130810</xdr:rowOff>
    </xdr:to>
    <xdr:cxnSp macro="">
      <xdr:nvCxnSpPr>
        <xdr:cNvPr id="251" name="直線コネクタ 250"/>
        <xdr:cNvCxnSpPr/>
      </xdr:nvCxnSpPr>
      <xdr:spPr>
        <a:xfrm flipV="1">
          <a:off x="13893800" y="981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2" name="フローチャート : 判断 25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3" name="テキスト ボックス 25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57</xdr:row>
      <xdr:rowOff>130810</xdr:rowOff>
    </xdr:to>
    <xdr:cxnSp macro="">
      <xdr:nvCxnSpPr>
        <xdr:cNvPr id="254" name="直線コネクタ 253"/>
        <xdr:cNvCxnSpPr/>
      </xdr:nvCxnSpPr>
      <xdr:spPr>
        <a:xfrm>
          <a:off x="13004800" y="95300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7" name="フローチャート : 判断 25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8" name="テキスト ボックス 25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4" name="円/楕円 263"/>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65"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6" name="円/楕円 26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7" name="テキスト ボックス 266"/>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68" name="円/楕円 267"/>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69" name="テキスト ボックス 268"/>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0" name="円/楕円 269"/>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1" name="テキスト ボックス 270"/>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2" name="円/楕円 271"/>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3" name="テキスト ボックス 272"/>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300" b="0" i="0" baseline="0">
              <a:solidFill>
                <a:schemeClr val="dk1"/>
              </a:solidFill>
              <a:effectLst/>
              <a:latin typeface="+mn-lt"/>
              <a:ea typeface="+mn-ea"/>
              <a:cs typeface="+mn-cs"/>
            </a:rPr>
            <a:t>補助費等に係る経常収支比率については</a:t>
          </a:r>
          <a:r>
            <a:rPr lang="ja-JP" altLang="en-US" sz="1300" b="0" i="0" baseline="0">
              <a:solidFill>
                <a:schemeClr val="dk1"/>
              </a:solidFill>
              <a:effectLst/>
              <a:latin typeface="+mn-lt"/>
              <a:ea typeface="+mn-ea"/>
              <a:cs typeface="+mn-cs"/>
            </a:rPr>
            <a:t>、Ｈ２５年度に引き続き</a:t>
          </a:r>
          <a:r>
            <a:rPr lang="ja-JP" altLang="ja-JP" sz="1300" b="0" i="0" baseline="0">
              <a:solidFill>
                <a:schemeClr val="dk1"/>
              </a:solidFill>
              <a:effectLst/>
              <a:latin typeface="+mn-lt"/>
              <a:ea typeface="+mn-ea"/>
              <a:cs typeface="+mn-cs"/>
            </a:rPr>
            <a:t>１２．０％となっており、東日本大震災</a:t>
          </a:r>
          <a:r>
            <a:rPr kumimoji="1" lang="ja-JP" altLang="ja-JP" sz="1300">
              <a:solidFill>
                <a:schemeClr val="dk1"/>
              </a:solidFill>
              <a:effectLst/>
              <a:latin typeface="+mn-lt"/>
              <a:ea typeface="+mn-ea"/>
              <a:cs typeface="+mn-cs"/>
            </a:rPr>
            <a:t>及び原子力災害</a:t>
          </a:r>
          <a:r>
            <a:rPr lang="ja-JP" altLang="ja-JP" sz="1300" b="0" i="0" baseline="0">
              <a:solidFill>
                <a:schemeClr val="dk1"/>
              </a:solidFill>
              <a:effectLst/>
              <a:latin typeface="+mn-lt"/>
              <a:ea typeface="+mn-ea"/>
              <a:cs typeface="+mn-cs"/>
            </a:rPr>
            <a:t>の影響により平成２３年度で大きく増加したものの、</a:t>
          </a:r>
          <a:r>
            <a:rPr lang="ja-JP" altLang="en-US" sz="1300" b="0" i="0" baseline="0">
              <a:solidFill>
                <a:schemeClr val="dk1"/>
              </a:solidFill>
              <a:effectLst/>
              <a:latin typeface="+mn-lt"/>
              <a:ea typeface="+mn-ea"/>
              <a:cs typeface="+mn-cs"/>
            </a:rPr>
            <a:t>類似団体を若干上回るかたちで</a:t>
          </a:r>
          <a:r>
            <a:rPr lang="ja-JP" altLang="ja-JP" sz="1300" b="0" i="0" baseline="0">
              <a:solidFill>
                <a:schemeClr val="dk1"/>
              </a:solidFill>
              <a:effectLst/>
              <a:latin typeface="+mn-lt"/>
              <a:ea typeface="+mn-ea"/>
              <a:cs typeface="+mn-cs"/>
            </a:rPr>
            <a:t>推移している。</a:t>
          </a:r>
          <a:endParaRPr lang="ja-JP" altLang="ja-JP" sz="1300">
            <a:effectLst/>
          </a:endParaRPr>
        </a:p>
        <a:p>
          <a:pPr rtl="0"/>
          <a:r>
            <a:rPr lang="ja-JP" altLang="ja-JP" sz="1300" b="0" i="0" baseline="0">
              <a:solidFill>
                <a:schemeClr val="dk1"/>
              </a:solidFill>
              <a:effectLst/>
              <a:latin typeface="+mn-lt"/>
              <a:ea typeface="+mn-ea"/>
              <a:cs typeface="+mn-cs"/>
            </a:rPr>
            <a:t>　今後も、単独事業で実施している</a:t>
          </a:r>
          <a:r>
            <a:rPr lang="ja-JP" altLang="en-US" sz="1300" b="0" i="0" baseline="0">
              <a:solidFill>
                <a:schemeClr val="dk1"/>
              </a:solidFill>
              <a:effectLst/>
              <a:latin typeface="+mn-lt"/>
              <a:ea typeface="+mn-ea"/>
              <a:cs typeface="+mn-cs"/>
            </a:rPr>
            <a:t>補助金等</a:t>
          </a:r>
          <a:r>
            <a:rPr lang="ja-JP" altLang="ja-JP" sz="1300" b="0" i="0" baseline="0">
              <a:solidFill>
                <a:schemeClr val="dk1"/>
              </a:solidFill>
              <a:effectLst/>
              <a:latin typeface="+mn-lt"/>
              <a:ea typeface="+mn-ea"/>
              <a:cs typeface="+mn-cs"/>
            </a:rPr>
            <a:t>の見直し</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公営企業への経費の</a:t>
          </a:r>
          <a:r>
            <a:rPr lang="ja-JP" altLang="en-US" sz="1300" b="0" i="0" baseline="0">
              <a:solidFill>
                <a:schemeClr val="dk1"/>
              </a:solidFill>
              <a:effectLst/>
              <a:latin typeface="+mn-lt"/>
              <a:ea typeface="+mn-ea"/>
              <a:cs typeface="+mn-cs"/>
            </a:rPr>
            <a:t>節減</a:t>
          </a:r>
          <a:r>
            <a:rPr lang="ja-JP" altLang="ja-JP" sz="1300" b="0" i="0" baseline="0">
              <a:solidFill>
                <a:schemeClr val="dk1"/>
              </a:solidFill>
              <a:effectLst/>
              <a:latin typeface="+mn-lt"/>
              <a:ea typeface="+mn-ea"/>
              <a:cs typeface="+mn-cs"/>
            </a:rPr>
            <a:t>として、国の定める繰出基準以外の支出を抑制する</a:t>
          </a:r>
          <a:r>
            <a:rPr lang="ja-JP" altLang="en-US" sz="1300" b="0" i="0" baseline="0">
              <a:solidFill>
                <a:schemeClr val="dk1"/>
              </a:solidFill>
              <a:effectLst/>
              <a:latin typeface="+mn-lt"/>
              <a:ea typeface="+mn-ea"/>
              <a:cs typeface="+mn-cs"/>
            </a:rPr>
            <a:t>など</a:t>
          </a:r>
          <a:r>
            <a:rPr lang="ja-JP" altLang="ja-JP" sz="1300" b="0" i="0" baseline="0">
              <a:solidFill>
                <a:schemeClr val="dk1"/>
              </a:solidFill>
              <a:effectLst/>
              <a:latin typeface="+mn-lt"/>
              <a:ea typeface="+mn-ea"/>
              <a:cs typeface="+mn-cs"/>
            </a:rPr>
            <a:t>、補助費等の削減に努める。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298" name="直線コネクタ 297"/>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9"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0" name="直線コネクタ 299"/>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1"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2" name="直線コネクタ 301"/>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104140</xdr:rowOff>
    </xdr:to>
    <xdr:cxnSp macro="">
      <xdr:nvCxnSpPr>
        <xdr:cNvPr id="303" name="直線コネクタ 302"/>
        <xdr:cNvCxnSpPr/>
      </xdr:nvCxnSpPr>
      <xdr:spPr>
        <a:xfrm>
          <a:off x="15671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4"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5" name="フローチャート : 判断 304"/>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108712</xdr:rowOff>
    </xdr:to>
    <xdr:cxnSp macro="">
      <xdr:nvCxnSpPr>
        <xdr:cNvPr id="306" name="直線コネクタ 305"/>
        <xdr:cNvCxnSpPr/>
      </xdr:nvCxnSpPr>
      <xdr:spPr>
        <a:xfrm flipV="1">
          <a:off x="14782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7" name="フローチャート : 判断 30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08" name="テキスト ボックス 30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38</xdr:row>
      <xdr:rowOff>8128</xdr:rowOff>
    </xdr:to>
    <xdr:cxnSp macro="">
      <xdr:nvCxnSpPr>
        <xdr:cNvPr id="309" name="直線コネクタ 308"/>
        <xdr:cNvCxnSpPr/>
      </xdr:nvCxnSpPr>
      <xdr:spPr>
        <a:xfrm flipV="1">
          <a:off x="13893800" y="628091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0" name="フローチャート : 判断 309"/>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1" name="テキスト ボックス 310"/>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38</xdr:row>
      <xdr:rowOff>8128</xdr:rowOff>
    </xdr:to>
    <xdr:cxnSp macro="">
      <xdr:nvCxnSpPr>
        <xdr:cNvPr id="312" name="直線コネクタ 311"/>
        <xdr:cNvCxnSpPr/>
      </xdr:nvCxnSpPr>
      <xdr:spPr>
        <a:xfrm>
          <a:off x="13004800" y="631748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3" name="フローチャート : 判断 312"/>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4" name="テキスト ボックス 313"/>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5" name="フローチャート : 判断 314"/>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6" name="テキスト ボックス 315"/>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2" name="円/楕円 321"/>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25417</xdr:rowOff>
    </xdr:from>
    <xdr:ext cx="762000" cy="259045"/>
    <xdr:sp macro="" textlink="">
      <xdr:nvSpPr>
        <xdr:cNvPr id="323"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4" name="円/楕円 323"/>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25" name="テキスト ボックス 32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6" name="円/楕円 325"/>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27" name="テキスト ボックス 326"/>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128778</xdr:rowOff>
    </xdr:from>
    <xdr:to>
      <xdr:col>20</xdr:col>
      <xdr:colOff>209550</xdr:colOff>
      <xdr:row>38</xdr:row>
      <xdr:rowOff>58928</xdr:rowOff>
    </xdr:to>
    <xdr:sp macro="" textlink="">
      <xdr:nvSpPr>
        <xdr:cNvPr id="328" name="円/楕円 327"/>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43705</xdr:rowOff>
    </xdr:from>
    <xdr:ext cx="762000" cy="259045"/>
    <xdr:sp macro="" textlink="">
      <xdr:nvSpPr>
        <xdr:cNvPr id="329" name="テキスト ボックス 328"/>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0" name="円/楕円 329"/>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31" name="テキスト ボックス 330"/>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公債費の支出は微増となったものの、住宅使用料などの特定財源が増加したことに伴い充当一般財源が減少し、前年度比０．６ポイント減の２１．１％となった。</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東日本大震災以前は類似団体平均と同水準で推移していたが、震災以降、類似団体平均を上回っている。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今後も交付税措置</a:t>
          </a:r>
          <a:r>
            <a:rPr kumimoji="1" lang="ja-JP" altLang="en-US" sz="1300">
              <a:solidFill>
                <a:sysClr val="windowText" lastClr="000000"/>
              </a:solidFill>
              <a:effectLst/>
              <a:latin typeface="+mn-lt"/>
              <a:ea typeface="+mn-ea"/>
              <a:cs typeface="+mn-cs"/>
            </a:rPr>
            <a:t>の有利な</a:t>
          </a:r>
          <a:r>
            <a:rPr kumimoji="1" lang="ja-JP" altLang="ja-JP" sz="1300">
              <a:solidFill>
                <a:sysClr val="windowText" lastClr="000000"/>
              </a:solidFill>
              <a:effectLst/>
              <a:latin typeface="+mn-lt"/>
              <a:ea typeface="+mn-ea"/>
              <a:cs typeface="+mn-cs"/>
            </a:rPr>
            <a:t>地方債の</a:t>
          </a:r>
          <a:r>
            <a:rPr kumimoji="1" lang="ja-JP" altLang="en-US" sz="1300">
              <a:solidFill>
                <a:sysClr val="windowText" lastClr="000000"/>
              </a:solidFill>
              <a:effectLst/>
              <a:latin typeface="+mn-lt"/>
              <a:ea typeface="+mn-ea"/>
              <a:cs typeface="+mn-cs"/>
            </a:rPr>
            <a:t>活用など</a:t>
          </a:r>
          <a:r>
            <a:rPr kumimoji="1" lang="ja-JP" altLang="ja-JP" sz="1300">
              <a:solidFill>
                <a:sysClr val="windowText" lastClr="000000"/>
              </a:solidFill>
              <a:effectLst/>
              <a:latin typeface="+mn-lt"/>
              <a:ea typeface="+mn-ea"/>
              <a:cs typeface="+mn-cs"/>
            </a:rPr>
            <a:t>適正管理に努め、公債費の負担軽減を図る。</a:t>
          </a:r>
          <a:endParaRPr lang="ja-JP" altLang="ja-JP" sz="1300">
            <a:solidFill>
              <a:sysClr val="windowText" lastClr="000000"/>
            </a:solidFill>
            <a:effectLst/>
          </a:endParaRPr>
        </a:p>
        <a:p>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6" name="直線コネクタ 355"/>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7"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58" name="直線コネクタ 357"/>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59"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0" name="直線コネクタ 359"/>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5842</xdr:rowOff>
    </xdr:from>
    <xdr:to>
      <xdr:col>7</xdr:col>
      <xdr:colOff>15875</xdr:colOff>
      <xdr:row>79</xdr:row>
      <xdr:rowOff>33274</xdr:rowOff>
    </xdr:to>
    <xdr:cxnSp macro="">
      <xdr:nvCxnSpPr>
        <xdr:cNvPr id="361" name="直線コネクタ 360"/>
        <xdr:cNvCxnSpPr/>
      </xdr:nvCxnSpPr>
      <xdr:spPr>
        <a:xfrm flipV="1">
          <a:off x="3987800" y="135503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2"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3" name="フローチャート : 判断 362"/>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33274</xdr:rowOff>
    </xdr:to>
    <xdr:cxnSp macro="">
      <xdr:nvCxnSpPr>
        <xdr:cNvPr id="364" name="直線コネクタ 363"/>
        <xdr:cNvCxnSpPr/>
      </xdr:nvCxnSpPr>
      <xdr:spPr>
        <a:xfrm>
          <a:off x="3098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5" name="フローチャート : 判断 364"/>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6" name="テキスト ボックス 365"/>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81</xdr:row>
      <xdr:rowOff>1270</xdr:rowOff>
    </xdr:to>
    <xdr:cxnSp macro="">
      <xdr:nvCxnSpPr>
        <xdr:cNvPr id="367" name="直線コネクタ 366"/>
        <xdr:cNvCxnSpPr/>
      </xdr:nvCxnSpPr>
      <xdr:spPr>
        <a:xfrm flipV="1">
          <a:off x="2209800" y="13564108"/>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69" name="テキスト ボックス 36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81</xdr:row>
      <xdr:rowOff>1270</xdr:rowOff>
    </xdr:to>
    <xdr:cxnSp macro="">
      <xdr:nvCxnSpPr>
        <xdr:cNvPr id="370" name="直線コネクタ 369"/>
        <xdr:cNvCxnSpPr/>
      </xdr:nvCxnSpPr>
      <xdr:spPr>
        <a:xfrm>
          <a:off x="1320800" y="13436092"/>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1" name="フローチャート : 判断 370"/>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2" name="テキスト ボックス 371"/>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3" name="フローチャート : 判断 372"/>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4" name="テキスト ボックス 373"/>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126492</xdr:rowOff>
    </xdr:from>
    <xdr:to>
      <xdr:col>7</xdr:col>
      <xdr:colOff>66675</xdr:colOff>
      <xdr:row>79</xdr:row>
      <xdr:rowOff>56642</xdr:rowOff>
    </xdr:to>
    <xdr:sp macro="" textlink="">
      <xdr:nvSpPr>
        <xdr:cNvPr id="380" name="円/楕円 379"/>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98569</xdr:rowOff>
    </xdr:from>
    <xdr:ext cx="762000" cy="259045"/>
    <xdr:sp macro="" textlink="">
      <xdr:nvSpPr>
        <xdr:cNvPr id="381"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153924</xdr:rowOff>
    </xdr:from>
    <xdr:to>
      <xdr:col>5</xdr:col>
      <xdr:colOff>600075</xdr:colOff>
      <xdr:row>79</xdr:row>
      <xdr:rowOff>84074</xdr:rowOff>
    </xdr:to>
    <xdr:sp macro="" textlink="">
      <xdr:nvSpPr>
        <xdr:cNvPr id="382" name="円/楕円 381"/>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68851</xdr:rowOff>
    </xdr:from>
    <xdr:ext cx="736600" cy="259045"/>
    <xdr:sp macro="" textlink="">
      <xdr:nvSpPr>
        <xdr:cNvPr id="383" name="テキスト ボックス 382"/>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4" name="円/楕円 383"/>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85" name="テキスト ボックス 384"/>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121920</xdr:rowOff>
    </xdr:from>
    <xdr:to>
      <xdr:col>3</xdr:col>
      <xdr:colOff>193675</xdr:colOff>
      <xdr:row>81</xdr:row>
      <xdr:rowOff>52070</xdr:rowOff>
    </xdr:to>
    <xdr:sp macro="" textlink="">
      <xdr:nvSpPr>
        <xdr:cNvPr id="386" name="円/楕円 385"/>
        <xdr:cNvSpPr/>
      </xdr:nvSpPr>
      <xdr:spPr>
        <a:xfrm>
          <a:off x="2159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36847</xdr:rowOff>
    </xdr:from>
    <xdr:ext cx="762000" cy="259045"/>
    <xdr:sp macro="" textlink="">
      <xdr:nvSpPr>
        <xdr:cNvPr id="387" name="テキスト ボックス 386"/>
        <xdr:cNvSpPr txBox="1"/>
      </xdr:nvSpPr>
      <xdr:spPr>
        <a:xfrm>
          <a:off x="1828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88" name="円/楕円 387"/>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89" name="テキスト ボックス 388"/>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　公債費以外の経常経費に係る経常収支比率については、対前年比</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．３ポイント</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の６</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％となっており、東日本大震災</a:t>
          </a:r>
          <a:r>
            <a:rPr kumimoji="1" lang="ja-JP" altLang="ja-JP" sz="1300">
              <a:solidFill>
                <a:schemeClr val="dk1"/>
              </a:solidFill>
              <a:effectLst/>
              <a:latin typeface="+mn-lt"/>
              <a:ea typeface="+mn-ea"/>
              <a:cs typeface="+mn-cs"/>
            </a:rPr>
            <a:t>及び原子力災害</a:t>
          </a:r>
          <a:r>
            <a:rPr lang="ja-JP" altLang="ja-JP" sz="1300" b="0" i="0" baseline="0">
              <a:solidFill>
                <a:schemeClr val="dk1"/>
              </a:solidFill>
              <a:effectLst/>
              <a:latin typeface="+mn-lt"/>
              <a:ea typeface="+mn-ea"/>
              <a:cs typeface="+mn-cs"/>
            </a:rPr>
            <a:t>の影響により平成２３年度で大きく増加したものの、</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年連続で類似団体平均を下回</a:t>
          </a:r>
          <a:r>
            <a:rPr lang="ja-JP" altLang="en-US" sz="1300" b="0" i="0" baseline="0">
              <a:solidFill>
                <a:schemeClr val="dk1"/>
              </a:solidFill>
              <a:effectLst/>
              <a:latin typeface="+mn-lt"/>
              <a:ea typeface="+mn-ea"/>
              <a:cs typeface="+mn-cs"/>
            </a:rPr>
            <a:t>っている状況で</a:t>
          </a:r>
          <a:r>
            <a:rPr lang="ja-JP" altLang="ja-JP" sz="1300" b="0" i="0" baseline="0">
              <a:solidFill>
                <a:schemeClr val="dk1"/>
              </a:solidFill>
              <a:effectLst/>
              <a:latin typeface="+mn-lt"/>
              <a:ea typeface="+mn-ea"/>
              <a:cs typeface="+mn-cs"/>
            </a:rPr>
            <a:t>ある。</a:t>
          </a:r>
          <a:endParaRPr lang="ja-JP" altLang="ja-JP" sz="1300">
            <a:effectLst/>
          </a:endParaRPr>
        </a:p>
        <a:p>
          <a:pPr rtl="0"/>
          <a:r>
            <a:rPr lang="ja-JP" altLang="ja-JP" sz="1300" b="0" i="0" baseline="0">
              <a:solidFill>
                <a:schemeClr val="dk1"/>
              </a:solidFill>
              <a:effectLst/>
              <a:latin typeface="+mn-lt"/>
              <a:ea typeface="+mn-ea"/>
              <a:cs typeface="+mn-cs"/>
            </a:rPr>
            <a:t>　震災以降、経常的な収入、支出共に不安定な状態が継続しており、今後の動向も見込みづらい状況にはあるが、全体的な見直し等を継続して実施し、経常経費の抑制に努める。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7" name="直線コネクタ 416"/>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18"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19" name="直線コネクタ 418"/>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0"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1" name="直線コネクタ 420"/>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161290</xdr:rowOff>
    </xdr:from>
    <xdr:to>
      <xdr:col>24</xdr:col>
      <xdr:colOff>31750</xdr:colOff>
      <xdr:row>74</xdr:row>
      <xdr:rowOff>77470</xdr:rowOff>
    </xdr:to>
    <xdr:cxnSp macro="">
      <xdr:nvCxnSpPr>
        <xdr:cNvPr id="422" name="直線コネクタ 421"/>
        <xdr:cNvCxnSpPr/>
      </xdr:nvCxnSpPr>
      <xdr:spPr>
        <a:xfrm>
          <a:off x="15671800" y="1267714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3"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4" name="フローチャート : 判断 423"/>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161290</xdr:rowOff>
    </xdr:from>
    <xdr:to>
      <xdr:col>22</xdr:col>
      <xdr:colOff>565150</xdr:colOff>
      <xdr:row>74</xdr:row>
      <xdr:rowOff>39370</xdr:rowOff>
    </xdr:to>
    <xdr:cxnSp macro="">
      <xdr:nvCxnSpPr>
        <xdr:cNvPr id="425" name="直線コネクタ 424"/>
        <xdr:cNvCxnSpPr/>
      </xdr:nvCxnSpPr>
      <xdr:spPr>
        <a:xfrm flipV="1">
          <a:off x="14782800" y="12677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6" name="フローチャート : 判断 425"/>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7" name="テキスト ボックス 426"/>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39370</xdr:rowOff>
    </xdr:from>
    <xdr:to>
      <xdr:col>21</xdr:col>
      <xdr:colOff>361950</xdr:colOff>
      <xdr:row>79</xdr:row>
      <xdr:rowOff>92711</xdr:rowOff>
    </xdr:to>
    <xdr:cxnSp macro="">
      <xdr:nvCxnSpPr>
        <xdr:cNvPr id="428" name="直線コネクタ 427"/>
        <xdr:cNvCxnSpPr/>
      </xdr:nvCxnSpPr>
      <xdr:spPr>
        <a:xfrm flipV="1">
          <a:off x="13893800" y="12726670"/>
          <a:ext cx="889000" cy="9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29" name="フローチャート : 判断 428"/>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0" name="テキスト ボックス 429"/>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81280</xdr:rowOff>
    </xdr:from>
    <xdr:to>
      <xdr:col>20</xdr:col>
      <xdr:colOff>158750</xdr:colOff>
      <xdr:row>79</xdr:row>
      <xdr:rowOff>92711</xdr:rowOff>
    </xdr:to>
    <xdr:cxnSp macro="">
      <xdr:nvCxnSpPr>
        <xdr:cNvPr id="431" name="直線コネクタ 430"/>
        <xdr:cNvCxnSpPr/>
      </xdr:nvCxnSpPr>
      <xdr:spPr>
        <a:xfrm>
          <a:off x="13004800" y="12768580"/>
          <a:ext cx="8890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2" name="フローチャート : 判断 431"/>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3" name="テキスト ボックス 432"/>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4" name="フローチャート : 判断 433"/>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5" name="テキスト ボックス 434"/>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26670</xdr:rowOff>
    </xdr:from>
    <xdr:to>
      <xdr:col>24</xdr:col>
      <xdr:colOff>82550</xdr:colOff>
      <xdr:row>74</xdr:row>
      <xdr:rowOff>128270</xdr:rowOff>
    </xdr:to>
    <xdr:sp macro="" textlink="">
      <xdr:nvSpPr>
        <xdr:cNvPr id="441" name="円/楕円 440"/>
        <xdr:cNvSpPr/>
      </xdr:nvSpPr>
      <xdr:spPr>
        <a:xfrm>
          <a:off x="16459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43197</xdr:rowOff>
    </xdr:from>
    <xdr:ext cx="762000" cy="259045"/>
    <xdr:sp macro="" textlink="">
      <xdr:nvSpPr>
        <xdr:cNvPr id="442" name="公債費以外該当値テキスト"/>
        <xdr:cNvSpPr txBox="1"/>
      </xdr:nvSpPr>
      <xdr:spPr>
        <a:xfrm>
          <a:off x="165989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110490</xdr:rowOff>
    </xdr:from>
    <xdr:to>
      <xdr:col>22</xdr:col>
      <xdr:colOff>615950</xdr:colOff>
      <xdr:row>74</xdr:row>
      <xdr:rowOff>40640</xdr:rowOff>
    </xdr:to>
    <xdr:sp macro="" textlink="">
      <xdr:nvSpPr>
        <xdr:cNvPr id="443" name="円/楕円 442"/>
        <xdr:cNvSpPr/>
      </xdr:nvSpPr>
      <xdr:spPr>
        <a:xfrm>
          <a:off x="15621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50817</xdr:rowOff>
    </xdr:from>
    <xdr:ext cx="736600" cy="259045"/>
    <xdr:sp macro="" textlink="">
      <xdr:nvSpPr>
        <xdr:cNvPr id="444" name="テキスト ボックス 443"/>
        <xdr:cNvSpPr txBox="1"/>
      </xdr:nvSpPr>
      <xdr:spPr>
        <a:xfrm>
          <a:off x="15290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160020</xdr:rowOff>
    </xdr:from>
    <xdr:to>
      <xdr:col>21</xdr:col>
      <xdr:colOff>412750</xdr:colOff>
      <xdr:row>74</xdr:row>
      <xdr:rowOff>90170</xdr:rowOff>
    </xdr:to>
    <xdr:sp macro="" textlink="">
      <xdr:nvSpPr>
        <xdr:cNvPr id="445" name="円/楕円 444"/>
        <xdr:cNvSpPr/>
      </xdr:nvSpPr>
      <xdr:spPr>
        <a:xfrm>
          <a:off x="14732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100347</xdr:rowOff>
    </xdr:from>
    <xdr:ext cx="762000" cy="259045"/>
    <xdr:sp macro="" textlink="">
      <xdr:nvSpPr>
        <xdr:cNvPr id="446" name="テキスト ボックス 445"/>
        <xdr:cNvSpPr txBox="1"/>
      </xdr:nvSpPr>
      <xdr:spPr>
        <a:xfrm>
          <a:off x="14401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41911</xdr:rowOff>
    </xdr:from>
    <xdr:to>
      <xdr:col>20</xdr:col>
      <xdr:colOff>209550</xdr:colOff>
      <xdr:row>79</xdr:row>
      <xdr:rowOff>143511</xdr:rowOff>
    </xdr:to>
    <xdr:sp macro="" textlink="">
      <xdr:nvSpPr>
        <xdr:cNvPr id="447" name="円/楕円 446"/>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128288</xdr:rowOff>
    </xdr:from>
    <xdr:ext cx="762000" cy="259045"/>
    <xdr:sp macro="" textlink="">
      <xdr:nvSpPr>
        <xdr:cNvPr id="448" name="テキスト ボックス 447"/>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30480</xdr:rowOff>
    </xdr:from>
    <xdr:to>
      <xdr:col>19</xdr:col>
      <xdr:colOff>6350</xdr:colOff>
      <xdr:row>74</xdr:row>
      <xdr:rowOff>132080</xdr:rowOff>
    </xdr:to>
    <xdr:sp macro="" textlink="">
      <xdr:nvSpPr>
        <xdr:cNvPr id="449" name="円/楕円 448"/>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142257</xdr:rowOff>
    </xdr:from>
    <xdr:ext cx="762000" cy="259045"/>
    <xdr:sp macro="" textlink="">
      <xdr:nvSpPr>
        <xdr:cNvPr id="450" name="テキスト ボックス 449"/>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福島県南相馬市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155080</xdr:rowOff>
    </xdr:from>
    <xdr:to>
      <xdr:col>4</xdr:col>
      <xdr:colOff>1117600</xdr:colOff>
      <xdr:row>16</xdr:row>
      <xdr:rowOff>63836</xdr:rowOff>
    </xdr:to>
    <xdr:cxnSp macro="">
      <xdr:nvCxnSpPr>
        <xdr:cNvPr id="52" name="直線コネクタ 51"/>
        <xdr:cNvCxnSpPr/>
      </xdr:nvCxnSpPr>
      <xdr:spPr bwMode="auto">
        <a:xfrm flipV="1">
          <a:off x="5003800" y="2774455"/>
          <a:ext cx="647700" cy="8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63836</xdr:rowOff>
    </xdr:from>
    <xdr:to>
      <xdr:col>4</xdr:col>
      <xdr:colOff>469900</xdr:colOff>
      <xdr:row>16</xdr:row>
      <xdr:rowOff>117459</xdr:rowOff>
    </xdr:to>
    <xdr:cxnSp macro="">
      <xdr:nvCxnSpPr>
        <xdr:cNvPr id="55" name="直線コネクタ 54"/>
        <xdr:cNvCxnSpPr/>
      </xdr:nvCxnSpPr>
      <xdr:spPr bwMode="auto">
        <a:xfrm flipV="1">
          <a:off x="4305300" y="2854661"/>
          <a:ext cx="698500" cy="5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32060</xdr:rowOff>
    </xdr:from>
    <xdr:to>
      <xdr:col>3</xdr:col>
      <xdr:colOff>904875</xdr:colOff>
      <xdr:row>16</xdr:row>
      <xdr:rowOff>117459</xdr:rowOff>
    </xdr:to>
    <xdr:cxnSp macro="">
      <xdr:nvCxnSpPr>
        <xdr:cNvPr id="58" name="直線コネクタ 57"/>
        <xdr:cNvCxnSpPr/>
      </xdr:nvCxnSpPr>
      <xdr:spPr bwMode="auto">
        <a:xfrm>
          <a:off x="3606800" y="2822885"/>
          <a:ext cx="698500" cy="85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32060</xdr:rowOff>
    </xdr:from>
    <xdr:to>
      <xdr:col>3</xdr:col>
      <xdr:colOff>206375</xdr:colOff>
      <xdr:row>16</xdr:row>
      <xdr:rowOff>115434</xdr:rowOff>
    </xdr:to>
    <xdr:cxnSp macro="">
      <xdr:nvCxnSpPr>
        <xdr:cNvPr id="61" name="直線コネクタ 60"/>
        <xdr:cNvCxnSpPr/>
      </xdr:nvCxnSpPr>
      <xdr:spPr bwMode="auto">
        <a:xfrm flipV="1">
          <a:off x="2908300" y="2822885"/>
          <a:ext cx="698500" cy="8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104280</xdr:rowOff>
    </xdr:from>
    <xdr:to>
      <xdr:col>5</xdr:col>
      <xdr:colOff>34925</xdr:colOff>
      <xdr:row>16</xdr:row>
      <xdr:rowOff>34430</xdr:rowOff>
    </xdr:to>
    <xdr:sp macro="" textlink="">
      <xdr:nvSpPr>
        <xdr:cNvPr id="71" name="円/楕円 70"/>
        <xdr:cNvSpPr/>
      </xdr:nvSpPr>
      <xdr:spPr bwMode="auto">
        <a:xfrm>
          <a:off x="5600700" y="272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120807</xdr:rowOff>
    </xdr:from>
    <xdr:ext cx="762000" cy="259045"/>
    <xdr:sp macro="" textlink="">
      <xdr:nvSpPr>
        <xdr:cNvPr id="72" name="人口1人当たり決算額の推移該当値テキスト130"/>
        <xdr:cNvSpPr txBox="1"/>
      </xdr:nvSpPr>
      <xdr:spPr>
        <a:xfrm>
          <a:off x="5740400" y="256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91,197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13036</xdr:rowOff>
    </xdr:from>
    <xdr:to>
      <xdr:col>4</xdr:col>
      <xdr:colOff>520700</xdr:colOff>
      <xdr:row>16</xdr:row>
      <xdr:rowOff>114636</xdr:rowOff>
    </xdr:to>
    <xdr:sp macro="" textlink="">
      <xdr:nvSpPr>
        <xdr:cNvPr id="73" name="円/楕円 72"/>
        <xdr:cNvSpPr/>
      </xdr:nvSpPr>
      <xdr:spPr bwMode="auto">
        <a:xfrm>
          <a:off x="4953000" y="280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124813</xdr:rowOff>
    </xdr:from>
    <xdr:ext cx="736600" cy="259045"/>
    <xdr:sp macro="" textlink="">
      <xdr:nvSpPr>
        <xdr:cNvPr id="74" name="テキスト ボックス 73"/>
        <xdr:cNvSpPr txBox="1"/>
      </xdr:nvSpPr>
      <xdr:spPr>
        <a:xfrm>
          <a:off x="4622800" y="257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86,285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66659</xdr:rowOff>
    </xdr:from>
    <xdr:to>
      <xdr:col>3</xdr:col>
      <xdr:colOff>955675</xdr:colOff>
      <xdr:row>16</xdr:row>
      <xdr:rowOff>168259</xdr:rowOff>
    </xdr:to>
    <xdr:sp macro="" textlink="">
      <xdr:nvSpPr>
        <xdr:cNvPr id="75" name="円/楕円 74"/>
        <xdr:cNvSpPr/>
      </xdr:nvSpPr>
      <xdr:spPr bwMode="auto">
        <a:xfrm>
          <a:off x="4254500" y="285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xdr:rowOff>
    </xdr:from>
    <xdr:ext cx="762000" cy="259045"/>
    <xdr:sp macro="" textlink="">
      <xdr:nvSpPr>
        <xdr:cNvPr id="76" name="テキスト ボックス 75"/>
        <xdr:cNvSpPr txBox="1"/>
      </xdr:nvSpPr>
      <xdr:spPr>
        <a:xfrm>
          <a:off x="3924300" y="262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83,001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152710</xdr:rowOff>
    </xdr:from>
    <xdr:to>
      <xdr:col>3</xdr:col>
      <xdr:colOff>257175</xdr:colOff>
      <xdr:row>16</xdr:row>
      <xdr:rowOff>82860</xdr:rowOff>
    </xdr:to>
    <xdr:sp macro="" textlink="">
      <xdr:nvSpPr>
        <xdr:cNvPr id="77" name="円/楕円 76"/>
        <xdr:cNvSpPr/>
      </xdr:nvSpPr>
      <xdr:spPr bwMode="auto">
        <a:xfrm>
          <a:off x="3556000" y="277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93037</xdr:rowOff>
    </xdr:from>
    <xdr:ext cx="762000" cy="259045"/>
    <xdr:sp macro="" textlink="">
      <xdr:nvSpPr>
        <xdr:cNvPr id="78" name="テキスト ボックス 77"/>
        <xdr:cNvSpPr txBox="1"/>
      </xdr:nvSpPr>
      <xdr:spPr>
        <a:xfrm>
          <a:off x="3225800" y="25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88,231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64634</xdr:rowOff>
    </xdr:from>
    <xdr:to>
      <xdr:col>2</xdr:col>
      <xdr:colOff>692150</xdr:colOff>
      <xdr:row>16</xdr:row>
      <xdr:rowOff>166234</xdr:rowOff>
    </xdr:to>
    <xdr:sp macro="" textlink="">
      <xdr:nvSpPr>
        <xdr:cNvPr id="79" name="円/楕円 78"/>
        <xdr:cNvSpPr/>
      </xdr:nvSpPr>
      <xdr:spPr bwMode="auto">
        <a:xfrm>
          <a:off x="2857500" y="2855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4961</xdr:rowOff>
    </xdr:from>
    <xdr:ext cx="762000" cy="259045"/>
    <xdr:sp macro="" textlink="">
      <xdr:nvSpPr>
        <xdr:cNvPr id="80" name="テキスト ボックス 79"/>
        <xdr:cNvSpPr txBox="1"/>
      </xdr:nvSpPr>
      <xdr:spPr>
        <a:xfrm>
          <a:off x="2527300" y="262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299041</xdr:rowOff>
    </xdr:from>
    <xdr:to>
      <xdr:col>4</xdr:col>
      <xdr:colOff>1117600</xdr:colOff>
      <xdr:row>35</xdr:row>
      <xdr:rowOff>33750</xdr:rowOff>
    </xdr:to>
    <xdr:cxnSp macro="">
      <xdr:nvCxnSpPr>
        <xdr:cNvPr id="113" name="直線コネクタ 112"/>
        <xdr:cNvCxnSpPr/>
      </xdr:nvCxnSpPr>
      <xdr:spPr bwMode="auto">
        <a:xfrm>
          <a:off x="5003800" y="6566491"/>
          <a:ext cx="647700" cy="7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299041</xdr:rowOff>
    </xdr:from>
    <xdr:to>
      <xdr:col>4</xdr:col>
      <xdr:colOff>469900</xdr:colOff>
      <xdr:row>34</xdr:row>
      <xdr:rowOff>326549</xdr:rowOff>
    </xdr:to>
    <xdr:cxnSp macro="">
      <xdr:nvCxnSpPr>
        <xdr:cNvPr id="116" name="直線コネクタ 115"/>
        <xdr:cNvCxnSpPr/>
      </xdr:nvCxnSpPr>
      <xdr:spPr bwMode="auto">
        <a:xfrm flipV="1">
          <a:off x="4305300" y="6566491"/>
          <a:ext cx="6985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229203</xdr:rowOff>
    </xdr:from>
    <xdr:to>
      <xdr:col>3</xdr:col>
      <xdr:colOff>904875</xdr:colOff>
      <xdr:row>34</xdr:row>
      <xdr:rowOff>326549</xdr:rowOff>
    </xdr:to>
    <xdr:cxnSp macro="">
      <xdr:nvCxnSpPr>
        <xdr:cNvPr id="119" name="直線コネクタ 118"/>
        <xdr:cNvCxnSpPr/>
      </xdr:nvCxnSpPr>
      <xdr:spPr bwMode="auto">
        <a:xfrm>
          <a:off x="3606800" y="6496653"/>
          <a:ext cx="698500" cy="9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229203</xdr:rowOff>
    </xdr:from>
    <xdr:to>
      <xdr:col>3</xdr:col>
      <xdr:colOff>206375</xdr:colOff>
      <xdr:row>34</xdr:row>
      <xdr:rowOff>258464</xdr:rowOff>
    </xdr:to>
    <xdr:cxnSp macro="">
      <xdr:nvCxnSpPr>
        <xdr:cNvPr id="122" name="直線コネクタ 121"/>
        <xdr:cNvCxnSpPr/>
      </xdr:nvCxnSpPr>
      <xdr:spPr bwMode="auto">
        <a:xfrm flipV="1">
          <a:off x="2908300" y="6496653"/>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325850</xdr:rowOff>
    </xdr:from>
    <xdr:to>
      <xdr:col>5</xdr:col>
      <xdr:colOff>34925</xdr:colOff>
      <xdr:row>35</xdr:row>
      <xdr:rowOff>84550</xdr:rowOff>
    </xdr:to>
    <xdr:sp macro="" textlink="">
      <xdr:nvSpPr>
        <xdr:cNvPr id="132" name="円/楕円 131"/>
        <xdr:cNvSpPr/>
      </xdr:nvSpPr>
      <xdr:spPr bwMode="auto">
        <a:xfrm>
          <a:off x="5600700" y="6593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170927</xdr:rowOff>
    </xdr:from>
    <xdr:ext cx="762000" cy="259045"/>
    <xdr:sp macro="" textlink="">
      <xdr:nvSpPr>
        <xdr:cNvPr id="133" name="人口1人当たり決算額の推移該当値テキスト445"/>
        <xdr:cNvSpPr txBox="1"/>
      </xdr:nvSpPr>
      <xdr:spPr>
        <a:xfrm>
          <a:off x="5740400" y="64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248241</xdr:rowOff>
    </xdr:from>
    <xdr:to>
      <xdr:col>4</xdr:col>
      <xdr:colOff>520700</xdr:colOff>
      <xdr:row>35</xdr:row>
      <xdr:rowOff>6941</xdr:rowOff>
    </xdr:to>
    <xdr:sp macro="" textlink="">
      <xdr:nvSpPr>
        <xdr:cNvPr id="134" name="円/楕円 133"/>
        <xdr:cNvSpPr/>
      </xdr:nvSpPr>
      <xdr:spPr bwMode="auto">
        <a:xfrm>
          <a:off x="4953000" y="6515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17118</xdr:rowOff>
    </xdr:from>
    <xdr:ext cx="736600" cy="259045"/>
    <xdr:sp macro="" textlink="">
      <xdr:nvSpPr>
        <xdr:cNvPr id="135" name="テキスト ボックス 134"/>
        <xdr:cNvSpPr txBox="1"/>
      </xdr:nvSpPr>
      <xdr:spPr>
        <a:xfrm>
          <a:off x="4622800" y="628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31,969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275749</xdr:rowOff>
    </xdr:from>
    <xdr:to>
      <xdr:col>3</xdr:col>
      <xdr:colOff>955675</xdr:colOff>
      <xdr:row>35</xdr:row>
      <xdr:rowOff>34449</xdr:rowOff>
    </xdr:to>
    <xdr:sp macro="" textlink="">
      <xdr:nvSpPr>
        <xdr:cNvPr id="136" name="円/楕円 135"/>
        <xdr:cNvSpPr/>
      </xdr:nvSpPr>
      <xdr:spPr bwMode="auto">
        <a:xfrm>
          <a:off x="4254500" y="6543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44626</xdr:rowOff>
    </xdr:from>
    <xdr:ext cx="762000" cy="259045"/>
    <xdr:sp macro="" textlink="">
      <xdr:nvSpPr>
        <xdr:cNvPr id="137" name="テキスト ボックス 136"/>
        <xdr:cNvSpPr txBox="1"/>
      </xdr:nvSpPr>
      <xdr:spPr>
        <a:xfrm>
          <a:off x="3924300" y="631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178403</xdr:rowOff>
    </xdr:from>
    <xdr:to>
      <xdr:col>3</xdr:col>
      <xdr:colOff>257175</xdr:colOff>
      <xdr:row>34</xdr:row>
      <xdr:rowOff>280003</xdr:rowOff>
    </xdr:to>
    <xdr:sp macro="" textlink="">
      <xdr:nvSpPr>
        <xdr:cNvPr id="138" name="円/楕円 137"/>
        <xdr:cNvSpPr/>
      </xdr:nvSpPr>
      <xdr:spPr bwMode="auto">
        <a:xfrm>
          <a:off x="3556000" y="644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290180</xdr:rowOff>
    </xdr:from>
    <xdr:ext cx="762000" cy="259045"/>
    <xdr:sp macro="" textlink="">
      <xdr:nvSpPr>
        <xdr:cNvPr id="139" name="テキスト ボックス 138"/>
        <xdr:cNvSpPr txBox="1"/>
      </xdr:nvSpPr>
      <xdr:spPr>
        <a:xfrm>
          <a:off x="3225800" y="62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35,635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207664</xdr:rowOff>
    </xdr:from>
    <xdr:to>
      <xdr:col>2</xdr:col>
      <xdr:colOff>692150</xdr:colOff>
      <xdr:row>34</xdr:row>
      <xdr:rowOff>309264</xdr:rowOff>
    </xdr:to>
    <xdr:sp macro="" textlink="">
      <xdr:nvSpPr>
        <xdr:cNvPr id="140" name="円/楕円 139"/>
        <xdr:cNvSpPr/>
      </xdr:nvSpPr>
      <xdr:spPr bwMode="auto">
        <a:xfrm>
          <a:off x="2857500" y="647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319441</xdr:rowOff>
    </xdr:from>
    <xdr:ext cx="762000" cy="259045"/>
    <xdr:sp macro="" textlink="">
      <xdr:nvSpPr>
        <xdr:cNvPr id="141" name="テキスト ボックス 140"/>
        <xdr:cNvSpPr txBox="1"/>
      </xdr:nvSpPr>
      <xdr:spPr>
        <a:xfrm>
          <a:off x="2527300" y="6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財政調整基金残高については、</a:t>
          </a:r>
          <a:r>
            <a:rPr kumimoji="1" lang="ja-JP" altLang="en-US" sz="1300">
              <a:solidFill>
                <a:schemeClr val="dk1"/>
              </a:solidFill>
              <a:effectLst/>
              <a:latin typeface="+mn-lt"/>
              <a:ea typeface="+mn-ea"/>
              <a:cs typeface="+mn-cs"/>
            </a:rPr>
            <a:t>震災以降、実質収支額の増加に伴い大幅に増加しており</a:t>
          </a:r>
          <a:r>
            <a:rPr kumimoji="1" lang="ja-JP" altLang="ja-JP" sz="1300">
              <a:solidFill>
                <a:schemeClr val="dk1"/>
              </a:solidFill>
              <a:effectLst/>
              <a:latin typeface="+mn-lt"/>
              <a:ea typeface="+mn-ea"/>
              <a:cs typeface="+mn-cs"/>
            </a:rPr>
            <a:t>、対前年比</a:t>
          </a:r>
          <a:r>
            <a:rPr kumimoji="1" lang="ja-JP" altLang="en-US" sz="1300">
              <a:solidFill>
                <a:schemeClr val="dk1"/>
              </a:solidFill>
              <a:effectLst/>
              <a:latin typeface="+mn-lt"/>
              <a:ea typeface="+mn-ea"/>
              <a:cs typeface="+mn-cs"/>
            </a:rPr>
            <a:t>３．２８</a:t>
          </a:r>
          <a:r>
            <a:rPr kumimoji="1" lang="ja-JP" altLang="ja-JP" sz="1300">
              <a:solidFill>
                <a:schemeClr val="dk1"/>
              </a:solidFill>
              <a:effectLst/>
              <a:latin typeface="+mn-lt"/>
              <a:ea typeface="+mn-ea"/>
              <a:cs typeface="+mn-cs"/>
            </a:rPr>
            <a:t>ポイント増の</a:t>
          </a:r>
          <a:r>
            <a:rPr kumimoji="1" lang="ja-JP" altLang="en-US" sz="1300">
              <a:solidFill>
                <a:schemeClr val="dk1"/>
              </a:solidFill>
              <a:effectLst/>
              <a:latin typeface="+mn-lt"/>
              <a:ea typeface="+mn-ea"/>
              <a:cs typeface="+mn-cs"/>
            </a:rPr>
            <a:t>１９．２８</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実質収支額は、Ｈ２６</a:t>
          </a:r>
          <a:r>
            <a:rPr kumimoji="1" lang="ja-JP" altLang="ja-JP" sz="1300">
              <a:solidFill>
                <a:schemeClr val="dk1"/>
              </a:solidFill>
              <a:effectLst/>
              <a:latin typeface="+mn-lt"/>
              <a:ea typeface="+mn-ea"/>
              <a:cs typeface="+mn-cs"/>
            </a:rPr>
            <a:t>単年度</a:t>
          </a:r>
          <a:r>
            <a:rPr kumimoji="1" lang="ja-JP" altLang="en-US" sz="1300">
              <a:solidFill>
                <a:schemeClr val="dk1"/>
              </a:solidFill>
              <a:effectLst/>
              <a:latin typeface="+mn-lt"/>
              <a:ea typeface="+mn-ea"/>
              <a:cs typeface="+mn-cs"/>
            </a:rPr>
            <a:t>で現年度予算分で市税収入の上振れ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国庫支出金の過年度収入金、歳出事業の不用額などにより１０．３億円増加した結果、前年度比５．４４ポイント増の１６．９６％となった。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実質単年度収支については、、</a:t>
          </a:r>
          <a:r>
            <a:rPr kumimoji="1" lang="ja-JP" altLang="en-US" sz="1300">
              <a:solidFill>
                <a:schemeClr val="dk1"/>
              </a:solidFill>
              <a:effectLst/>
              <a:latin typeface="+mn-lt"/>
              <a:ea typeface="+mn-ea"/>
              <a:cs typeface="+mn-cs"/>
            </a:rPr>
            <a:t>財政調整基金積立１０．４億円、市債繰上償還０．８億円、財政調整基金取崩３．９億円を行った結果、</a:t>
          </a:r>
          <a:r>
            <a:rPr kumimoji="1" lang="ja-JP" altLang="ja-JP" sz="1300">
              <a:solidFill>
                <a:schemeClr val="dk1"/>
              </a:solidFill>
              <a:effectLst/>
              <a:latin typeface="+mn-lt"/>
              <a:ea typeface="+mn-ea"/>
              <a:cs typeface="+mn-cs"/>
            </a:rPr>
            <a:t>前年度比</a:t>
          </a:r>
          <a:r>
            <a:rPr kumimoji="1" lang="ja-JP" altLang="en-US" sz="1300">
              <a:solidFill>
                <a:schemeClr val="dk1"/>
              </a:solidFill>
              <a:effectLst/>
              <a:latin typeface="+mn-lt"/>
              <a:ea typeface="+mn-ea"/>
              <a:cs typeface="+mn-cs"/>
            </a:rPr>
            <a:t>４．９１</a:t>
          </a:r>
          <a:r>
            <a:rPr kumimoji="1" lang="ja-JP" altLang="ja-JP" sz="1300">
              <a:solidFill>
                <a:schemeClr val="dk1"/>
              </a:solidFill>
              <a:effectLst/>
              <a:latin typeface="+mn-lt"/>
              <a:ea typeface="+mn-ea"/>
              <a:cs typeface="+mn-cs"/>
            </a:rPr>
            <a:t>ポイント増の</a:t>
          </a:r>
          <a:r>
            <a:rPr kumimoji="1" lang="ja-JP" altLang="en-US" sz="1300">
              <a:solidFill>
                <a:schemeClr val="dk1"/>
              </a:solidFill>
              <a:effectLst/>
              <a:latin typeface="+mn-lt"/>
              <a:ea typeface="+mn-ea"/>
              <a:cs typeface="+mn-cs"/>
            </a:rPr>
            <a:t>９．５６</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震災以降、繰越事業の増加等に伴い実質収支額が増加傾向にある。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一般会計等及び連結するすべての他の会計を合算した実質収支額、資金不足額、剰余額が黒字であり、連結実質赤字比率は生じなかった。</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国営土地改良事業に伴う負担金の終了に伴い債務負担行為</a:t>
          </a:r>
          <a:r>
            <a:rPr kumimoji="1" lang="ja-JP" altLang="en-US" sz="1300">
              <a:solidFill>
                <a:sysClr val="windowText" lastClr="000000"/>
              </a:solidFill>
              <a:effectLst/>
              <a:latin typeface="+mn-lt"/>
              <a:ea typeface="+mn-ea"/>
              <a:cs typeface="+mn-cs"/>
            </a:rPr>
            <a:t>に基づく支出</a:t>
          </a:r>
          <a:r>
            <a:rPr kumimoji="1" lang="ja-JP" altLang="ja-JP" sz="1300">
              <a:solidFill>
                <a:sysClr val="windowText" lastClr="000000"/>
              </a:solidFill>
              <a:effectLst/>
              <a:latin typeface="+mn-lt"/>
              <a:ea typeface="+mn-ea"/>
              <a:cs typeface="+mn-cs"/>
            </a:rPr>
            <a:t>が減少したことや、病院事業の企業債償還の一部の償還終了に伴い公営企業債の元利償還金に対する繰入が減少したことなどにより</a:t>
          </a:r>
          <a:r>
            <a:rPr kumimoji="1" lang="ja-JP" altLang="ja-JP" sz="1400">
              <a:solidFill>
                <a:schemeClr val="dk1"/>
              </a:solidFill>
              <a:effectLst/>
              <a:latin typeface="+mn-lt"/>
              <a:ea typeface="+mn-ea"/>
              <a:cs typeface="+mn-cs"/>
            </a:rPr>
            <a:t>、実質公債費比率の分子は前年度比</a:t>
          </a:r>
          <a:r>
            <a:rPr kumimoji="1" lang="ja-JP" altLang="en-US" sz="1400">
              <a:solidFill>
                <a:schemeClr val="dk1"/>
              </a:solidFill>
              <a:effectLst/>
              <a:latin typeface="+mn-lt"/>
              <a:ea typeface="+mn-ea"/>
              <a:cs typeface="+mn-cs"/>
            </a:rPr>
            <a:t>２７６</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となった。</a:t>
          </a:r>
          <a:endParaRPr lang="ja-JP" altLang="ja-JP" sz="1400">
            <a:effectLst/>
          </a:endParaRPr>
        </a:p>
        <a:p>
          <a:pPr rtl="0" eaLnBrk="1" fontAlgn="auto" latinLnBrk="0" hangingPunct="1"/>
          <a:r>
            <a:rPr kumimoji="1" lang="ja-JP" altLang="ja-JP" sz="140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今後も引き続き、交付税措置の</a:t>
          </a:r>
          <a:r>
            <a:rPr lang="ja-JP" altLang="en-US" sz="1400" b="0" i="0" baseline="0">
              <a:solidFill>
                <a:schemeClr val="dk1"/>
              </a:solidFill>
              <a:effectLst/>
              <a:latin typeface="+mn-lt"/>
              <a:ea typeface="+mn-ea"/>
              <a:cs typeface="+mn-cs"/>
            </a:rPr>
            <a:t>有利な</a:t>
          </a:r>
          <a:r>
            <a:rPr lang="ja-JP" altLang="ja-JP" sz="1400" b="0" i="0" baseline="0">
              <a:solidFill>
                <a:schemeClr val="dk1"/>
              </a:solidFill>
              <a:effectLst/>
              <a:latin typeface="+mn-lt"/>
              <a:ea typeface="+mn-ea"/>
              <a:cs typeface="+mn-cs"/>
            </a:rPr>
            <a:t>地方債の発行</a:t>
          </a:r>
          <a:r>
            <a:rPr lang="ja-JP" altLang="en-US" sz="1400" b="0" i="0" baseline="0">
              <a:solidFill>
                <a:schemeClr val="dk1"/>
              </a:solidFill>
              <a:effectLst/>
              <a:latin typeface="+mn-lt"/>
              <a:ea typeface="+mn-ea"/>
              <a:cs typeface="+mn-cs"/>
            </a:rPr>
            <a:t>など</a:t>
          </a:r>
          <a:r>
            <a:rPr lang="ja-JP" altLang="ja-JP" sz="1400" b="0" i="0" baseline="0">
              <a:solidFill>
                <a:schemeClr val="dk1"/>
              </a:solidFill>
              <a:effectLst/>
              <a:latin typeface="+mn-lt"/>
              <a:ea typeface="+mn-ea"/>
              <a:cs typeface="+mn-cs"/>
            </a:rPr>
            <a:t>適正管理に努め、公債費の負担軽減を図る。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一般財源、義援金等を原資とした東日本大震災復旧・復興基金の</a:t>
          </a:r>
          <a:r>
            <a:rPr kumimoji="1" lang="ja-JP" altLang="en-US" sz="1400">
              <a:solidFill>
                <a:schemeClr val="dk1"/>
              </a:solidFill>
              <a:effectLst/>
              <a:latin typeface="+mn-lt"/>
              <a:ea typeface="+mn-ea"/>
              <a:cs typeface="+mn-cs"/>
            </a:rPr>
            <a:t>積み増し</a:t>
          </a:r>
          <a:r>
            <a:rPr kumimoji="1" lang="ja-JP" altLang="ja-JP" sz="1400">
              <a:solidFill>
                <a:schemeClr val="dk1"/>
              </a:solidFill>
              <a:effectLst/>
              <a:latin typeface="+mn-lt"/>
              <a:ea typeface="+mn-ea"/>
              <a:cs typeface="+mn-cs"/>
            </a:rPr>
            <a:t>によ</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充当可能基金残高が増加したことに加え、復旧・復興事業に係る財源が震災復興特別交付税で措置され市債新規発行が抑制されたことで地方債残高が減少したことなどにより、一般会計等が負担する将来の負担額を充当可能な財源が上回ったため、</a:t>
          </a:r>
          <a:r>
            <a:rPr kumimoji="1" lang="ja-JP" altLang="en-US" sz="1400">
              <a:solidFill>
                <a:schemeClr val="dk1"/>
              </a:solidFill>
              <a:effectLst/>
              <a:latin typeface="+mn-lt"/>
              <a:ea typeface="+mn-ea"/>
              <a:cs typeface="+mn-cs"/>
            </a:rPr>
            <a:t>Ｈ２５年度に引き続き</a:t>
          </a:r>
          <a:r>
            <a:rPr kumimoji="1" lang="ja-JP" altLang="ja-JP" sz="1400">
              <a:solidFill>
                <a:schemeClr val="dk1"/>
              </a:solidFill>
              <a:effectLst/>
              <a:latin typeface="+mn-lt"/>
              <a:ea typeface="+mn-ea"/>
              <a:cs typeface="+mn-cs"/>
            </a:rPr>
            <a:t>将来負担比率の分子はマイナスとなった。</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一時的にマイナスとなったものの</a:t>
          </a:r>
          <a:r>
            <a:rPr lang="ja-JP" altLang="ja-JP" sz="1400">
              <a:solidFill>
                <a:schemeClr val="dk1"/>
              </a:solidFill>
              <a:effectLst/>
              <a:latin typeface="+mn-lt"/>
              <a:ea typeface="+mn-ea"/>
              <a:cs typeface="+mn-cs"/>
            </a:rPr>
            <a:t>、残高が増加している</a:t>
          </a:r>
          <a:r>
            <a:rPr lang="ja-JP" altLang="en-US" sz="1400">
              <a:solidFill>
                <a:schemeClr val="dk1"/>
              </a:solidFill>
              <a:effectLst/>
              <a:latin typeface="+mn-lt"/>
              <a:ea typeface="+mn-ea"/>
              <a:cs typeface="+mn-cs"/>
            </a:rPr>
            <a:t>復旧・復興</a:t>
          </a:r>
          <a:r>
            <a:rPr lang="ja-JP" altLang="ja-JP" sz="1400">
              <a:solidFill>
                <a:schemeClr val="dk1"/>
              </a:solidFill>
              <a:effectLst/>
              <a:latin typeface="+mn-lt"/>
              <a:ea typeface="+mn-ea"/>
              <a:cs typeface="+mn-cs"/>
            </a:rPr>
            <a:t>基金については</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今後の復旧・復興事業の財源となるものであることから、今後も</a:t>
          </a:r>
          <a:r>
            <a:rPr lang="ja-JP" altLang="en-US" sz="1400">
              <a:solidFill>
                <a:schemeClr val="dk1"/>
              </a:solidFill>
              <a:effectLst/>
              <a:latin typeface="+mn-lt"/>
              <a:ea typeface="+mn-ea"/>
              <a:cs typeface="+mn-cs"/>
            </a:rPr>
            <a:t>市債の残高</a:t>
          </a:r>
          <a:r>
            <a:rPr lang="ja-JP" altLang="ja-JP" sz="1400">
              <a:solidFill>
                <a:schemeClr val="dk1"/>
              </a:solidFill>
              <a:effectLst/>
              <a:latin typeface="+mn-lt"/>
              <a:ea typeface="+mn-ea"/>
              <a:cs typeface="+mn-cs"/>
            </a:rPr>
            <a:t>や新規発行の適正管理に努め、将来負担比率の軽減を図る必要がある。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111432813</v>
      </c>
      <c r="BO4" s="349"/>
      <c r="BP4" s="349"/>
      <c r="BQ4" s="349"/>
      <c r="BR4" s="349"/>
      <c r="BS4" s="349"/>
      <c r="BT4" s="349"/>
      <c r="BU4" s="350"/>
      <c r="BV4" s="348">
        <v>79471086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17</v>
      </c>
      <c r="CU4" s="355"/>
      <c r="CV4" s="355"/>
      <c r="CW4" s="355"/>
      <c r="CX4" s="355"/>
      <c r="CY4" s="355"/>
      <c r="CZ4" s="355"/>
      <c r="DA4" s="356"/>
      <c r="DB4" s="354">
        <v>11.5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102205204</v>
      </c>
      <c r="BO5" s="386"/>
      <c r="BP5" s="386"/>
      <c r="BQ5" s="386"/>
      <c r="BR5" s="386"/>
      <c r="BS5" s="386"/>
      <c r="BT5" s="386"/>
      <c r="BU5" s="387"/>
      <c r="BV5" s="385">
        <v>66465278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87.8</v>
      </c>
      <c r="CU5" s="383"/>
      <c r="CV5" s="383"/>
      <c r="CW5" s="383"/>
      <c r="CX5" s="383"/>
      <c r="CY5" s="383"/>
      <c r="CZ5" s="383"/>
      <c r="DA5" s="384"/>
      <c r="DB5" s="382">
        <v>86.1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9227609</v>
      </c>
      <c r="BO6" s="386"/>
      <c r="BP6" s="386"/>
      <c r="BQ6" s="386"/>
      <c r="BR6" s="386"/>
      <c r="BS6" s="386"/>
      <c r="BT6" s="386"/>
      <c r="BU6" s="387"/>
      <c r="BV6" s="385">
        <v>13005808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94.5</v>
      </c>
      <c r="CU6" s="423"/>
      <c r="CV6" s="423"/>
      <c r="CW6" s="423"/>
      <c r="CX6" s="423"/>
      <c r="CY6" s="423"/>
      <c r="CZ6" s="423"/>
      <c r="DA6" s="424"/>
      <c r="DB6" s="422">
        <v>95.6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6113040</v>
      </c>
      <c r="BO7" s="386"/>
      <c r="BP7" s="386"/>
      <c r="BQ7" s="386"/>
      <c r="BR7" s="386"/>
      <c r="BS7" s="386"/>
      <c r="BT7" s="386"/>
      <c r="BU7" s="387"/>
      <c r="BV7" s="385">
        <v>10920564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18368633</v>
      </c>
      <c r="CU7" s="386"/>
      <c r="CV7" s="386"/>
      <c r="CW7" s="386"/>
      <c r="CX7" s="386"/>
      <c r="CY7" s="386"/>
      <c r="CZ7" s="386"/>
      <c r="DA7" s="387"/>
      <c r="DB7" s="385">
        <v>18101070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3114569</v>
      </c>
      <c r="BO8" s="386"/>
      <c r="BP8" s="386"/>
      <c r="BQ8" s="386"/>
      <c r="BR8" s="386"/>
      <c r="BS8" s="386"/>
      <c r="BT8" s="386"/>
      <c r="BU8" s="387"/>
      <c r="BV8" s="385">
        <v>2085244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0.56999999999999995</v>
      </c>
      <c r="CU8" s="426"/>
      <c r="CV8" s="426"/>
      <c r="CW8" s="426"/>
      <c r="CX8" s="426"/>
      <c r="CY8" s="426"/>
      <c r="CZ8" s="426"/>
      <c r="DA8" s="427"/>
      <c r="DB8" s="425">
        <v>0.56000000000000005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70878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1029325</v>
      </c>
      <c r="BO9" s="386"/>
      <c r="BP9" s="386"/>
      <c r="BQ9" s="386"/>
      <c r="BR9" s="386"/>
      <c r="BS9" s="386"/>
      <c r="BT9" s="386"/>
      <c r="BU9" s="387"/>
      <c r="BV9" s="385">
        <v>-92733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12.4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72837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1038896</v>
      </c>
      <c r="BO10" s="386"/>
      <c r="BP10" s="386"/>
      <c r="BQ10" s="386"/>
      <c r="BR10" s="386"/>
      <c r="BS10" s="386"/>
      <c r="BT10" s="386"/>
      <c r="BU10" s="387"/>
      <c r="BV10" s="385">
        <v>1201642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81151</v>
      </c>
      <c r="BO11" s="386"/>
      <c r="BP11" s="386"/>
      <c r="BQ11" s="386"/>
      <c r="BR11" s="386"/>
      <c r="BS11" s="386"/>
      <c r="BT11" s="386"/>
      <c r="BU11" s="387"/>
      <c r="BV11" s="385">
        <v>3277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64539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393555</v>
      </c>
      <c r="BO12" s="386"/>
      <c r="BP12" s="386"/>
      <c r="BQ12" s="386"/>
      <c r="BR12" s="386"/>
      <c r="BS12" s="386"/>
      <c r="BT12" s="386"/>
      <c r="BU12" s="387"/>
      <c r="BV12" s="385">
        <v>271273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64325</v>
      </c>
      <c r="S13" s="467"/>
      <c r="T13" s="467"/>
      <c r="U13" s="467"/>
      <c r="V13" s="468"/>
      <c r="W13" s="401" t="s">
        <v>124</v>
      </c>
      <c r="X13" s="402"/>
      <c r="Y13" s="402"/>
      <c r="Z13" s="402"/>
      <c r="AA13" s="402"/>
      <c r="AB13" s="392"/>
      <c r="AC13" s="436">
        <v>2679</v>
      </c>
      <c r="AD13" s="437"/>
      <c r="AE13" s="437"/>
      <c r="AF13" s="437"/>
      <c r="AG13" s="476"/>
      <c r="AH13" s="436">
        <v>3123</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1755817</v>
      </c>
      <c r="BO13" s="386"/>
      <c r="BP13" s="386"/>
      <c r="BQ13" s="386"/>
      <c r="BR13" s="386"/>
      <c r="BS13" s="386"/>
      <c r="BT13" s="386"/>
      <c r="BU13" s="387"/>
      <c r="BV13" s="385">
        <v>840913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12.9</v>
      </c>
      <c r="CU13" s="383"/>
      <c r="CV13" s="383"/>
      <c r="CW13" s="383"/>
      <c r="CX13" s="383"/>
      <c r="CY13" s="383"/>
      <c r="CZ13" s="383"/>
      <c r="DA13" s="384"/>
      <c r="DB13" s="382">
        <v>14.1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64941</v>
      </c>
      <c r="S14" s="467"/>
      <c r="T14" s="467"/>
      <c r="U14" s="467"/>
      <c r="V14" s="468"/>
      <c r="W14" s="375"/>
      <c r="X14" s="376"/>
      <c r="Y14" s="376"/>
      <c r="Z14" s="376"/>
      <c r="AA14" s="376"/>
      <c r="AB14" s="365"/>
      <c r="AC14" s="469">
        <v>8.1999999999999993</v>
      </c>
      <c r="AD14" s="470"/>
      <c r="AE14" s="470"/>
      <c r="AF14" s="470"/>
      <c r="AG14" s="471"/>
      <c r="AH14" s="469">
        <v>8.9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64770</v>
      </c>
      <c r="S15" s="467"/>
      <c r="T15" s="467"/>
      <c r="U15" s="467"/>
      <c r="V15" s="468"/>
      <c r="W15" s="401" t="s">
        <v>130</v>
      </c>
      <c r="X15" s="402"/>
      <c r="Y15" s="402"/>
      <c r="Z15" s="402"/>
      <c r="AA15" s="402"/>
      <c r="AB15" s="392"/>
      <c r="AC15" s="436">
        <v>10900</v>
      </c>
      <c r="AD15" s="437"/>
      <c r="AE15" s="437"/>
      <c r="AF15" s="437"/>
      <c r="AG15" s="476"/>
      <c r="AH15" s="436">
        <v>12075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8249585</v>
      </c>
      <c r="BO15" s="349"/>
      <c r="BP15" s="349"/>
      <c r="BQ15" s="349"/>
      <c r="BR15" s="349"/>
      <c r="BS15" s="349"/>
      <c r="BT15" s="349"/>
      <c r="BU15" s="350"/>
      <c r="BV15" s="348">
        <v>7091097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33.4</v>
      </c>
      <c r="AD16" s="470"/>
      <c r="AE16" s="470"/>
      <c r="AF16" s="470"/>
      <c r="AG16" s="471"/>
      <c r="AH16" s="469">
        <v>34.299999999999997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13423919</v>
      </c>
      <c r="BO16" s="386"/>
      <c r="BP16" s="386"/>
      <c r="BQ16" s="386"/>
      <c r="BR16" s="386"/>
      <c r="BS16" s="386"/>
      <c r="BT16" s="386"/>
      <c r="BU16" s="387"/>
      <c r="BV16" s="385">
        <v>13127265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19034</v>
      </c>
      <c r="AD17" s="437"/>
      <c r="AE17" s="437"/>
      <c r="AF17" s="437"/>
      <c r="AG17" s="476"/>
      <c r="AH17" s="436">
        <v>19796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10832163</v>
      </c>
      <c r="BO17" s="386"/>
      <c r="BP17" s="386"/>
      <c r="BQ17" s="386"/>
      <c r="BR17" s="386"/>
      <c r="BS17" s="386"/>
      <c r="BT17" s="386"/>
      <c r="BU17" s="387"/>
      <c r="BV17" s="385">
        <v>9066645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398.58</v>
      </c>
      <c r="M18" s="498"/>
      <c r="N18" s="498"/>
      <c r="O18" s="498"/>
      <c r="P18" s="498"/>
      <c r="Q18" s="498"/>
      <c r="R18" s="499"/>
      <c r="S18" s="499"/>
      <c r="T18" s="499"/>
      <c r="U18" s="499"/>
      <c r="V18" s="500"/>
      <c r="W18" s="403"/>
      <c r="X18" s="404"/>
      <c r="Y18" s="404"/>
      <c r="Z18" s="404"/>
      <c r="AA18" s="404"/>
      <c r="AB18" s="395"/>
      <c r="AC18" s="501">
        <v>58.4</v>
      </c>
      <c r="AD18" s="502"/>
      <c r="AE18" s="502"/>
      <c r="AF18" s="502"/>
      <c r="AG18" s="503"/>
      <c r="AH18" s="501">
        <v>56.3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15424076</v>
      </c>
      <c r="BO18" s="386"/>
      <c r="BP18" s="386"/>
      <c r="BQ18" s="386"/>
      <c r="BR18" s="386"/>
      <c r="BS18" s="386"/>
      <c r="BT18" s="386"/>
      <c r="BU18" s="387"/>
      <c r="BV18" s="385">
        <v>14792602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178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32759779</v>
      </c>
      <c r="BO19" s="386"/>
      <c r="BP19" s="386"/>
      <c r="BQ19" s="386"/>
      <c r="BR19" s="386"/>
      <c r="BS19" s="386"/>
      <c r="BT19" s="386"/>
      <c r="BU19" s="387"/>
      <c r="BV19" s="385">
        <v>30077364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23640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33044142</v>
      </c>
      <c r="BO23" s="386"/>
      <c r="BP23" s="386"/>
      <c r="BQ23" s="386"/>
      <c r="BR23" s="386"/>
      <c r="BS23" s="386"/>
      <c r="BT23" s="386"/>
      <c r="BU23" s="387"/>
      <c r="BV23" s="385">
        <v>32888826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10000</v>
      </c>
      <c r="R24" s="437"/>
      <c r="S24" s="437"/>
      <c r="T24" s="437"/>
      <c r="U24" s="437"/>
      <c r="V24" s="476"/>
      <c r="W24" s="531"/>
      <c r="X24" s="519"/>
      <c r="Y24" s="520"/>
      <c r="Z24" s="435" t="s">
        <v>154</v>
      </c>
      <c r="AA24" s="415"/>
      <c r="AB24" s="415"/>
      <c r="AC24" s="415"/>
      <c r="AD24" s="415"/>
      <c r="AE24" s="415"/>
      <c r="AF24" s="415"/>
      <c r="AG24" s="416"/>
      <c r="AH24" s="436">
        <v>547</v>
      </c>
      <c r="AI24" s="437"/>
      <c r="AJ24" s="437"/>
      <c r="AK24" s="437"/>
      <c r="AL24" s="476"/>
      <c r="AM24" s="436">
        <v>1671085</v>
      </c>
      <c r="AN24" s="437"/>
      <c r="AO24" s="437"/>
      <c r="AP24" s="437"/>
      <c r="AQ24" s="437"/>
      <c r="AR24" s="476"/>
      <c r="AS24" s="436">
        <v>3055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25874345</v>
      </c>
      <c r="BO24" s="386"/>
      <c r="BP24" s="386"/>
      <c r="BQ24" s="386"/>
      <c r="BR24" s="386"/>
      <c r="BS24" s="386"/>
      <c r="BT24" s="386"/>
      <c r="BU24" s="387"/>
      <c r="BV24" s="385">
        <v>25768569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7900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71655121</v>
      </c>
      <c r="BO25" s="349"/>
      <c r="BP25" s="349"/>
      <c r="BQ25" s="349"/>
      <c r="BR25" s="349"/>
      <c r="BS25" s="349"/>
      <c r="BT25" s="349"/>
      <c r="BU25" s="350"/>
      <c r="BV25" s="348">
        <v>56180220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7200</v>
      </c>
      <c r="R26" s="437"/>
      <c r="S26" s="437"/>
      <c r="T26" s="437"/>
      <c r="U26" s="437"/>
      <c r="V26" s="476"/>
      <c r="W26" s="531"/>
      <c r="X26" s="519"/>
      <c r="Y26" s="520"/>
      <c r="Z26" s="435" t="s">
        <v>160</v>
      </c>
      <c r="AA26" s="541"/>
      <c r="AB26" s="541"/>
      <c r="AC26" s="541"/>
      <c r="AD26" s="541"/>
      <c r="AE26" s="541"/>
      <c r="AF26" s="541"/>
      <c r="AG26" s="542"/>
      <c r="AH26" s="436">
        <v>51</v>
      </c>
      <c r="AI26" s="437"/>
      <c r="AJ26" s="437"/>
      <c r="AK26" s="437"/>
      <c r="AL26" s="476"/>
      <c r="AM26" s="436">
        <v>165699</v>
      </c>
      <c r="AN26" s="437"/>
      <c r="AO26" s="437"/>
      <c r="AP26" s="437"/>
      <c r="AQ26" s="437"/>
      <c r="AR26" s="476"/>
      <c r="AS26" s="436">
        <v>3249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4630</v>
      </c>
      <c r="R27" s="437"/>
      <c r="S27" s="437"/>
      <c r="T27" s="437"/>
      <c r="U27" s="437"/>
      <c r="V27" s="476"/>
      <c r="W27" s="531"/>
      <c r="X27" s="519"/>
      <c r="Y27" s="520"/>
      <c r="Z27" s="435" t="s">
        <v>163</v>
      </c>
      <c r="AA27" s="415"/>
      <c r="AB27" s="415"/>
      <c r="AC27" s="415"/>
      <c r="AD27" s="415"/>
      <c r="AE27" s="415"/>
      <c r="AF27" s="415"/>
      <c r="AG27" s="416"/>
      <c r="AH27" s="436">
        <v>19</v>
      </c>
      <c r="AI27" s="437"/>
      <c r="AJ27" s="437"/>
      <c r="AK27" s="437"/>
      <c r="AL27" s="476"/>
      <c r="AM27" s="436">
        <v>74973</v>
      </c>
      <c r="AN27" s="437"/>
      <c r="AO27" s="437"/>
      <c r="AP27" s="437"/>
      <c r="AQ27" s="437"/>
      <c r="AR27" s="476"/>
      <c r="AS27" s="436">
        <v>3946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400000</v>
      </c>
      <c r="BO27" s="555"/>
      <c r="BP27" s="555"/>
      <c r="BQ27" s="555"/>
      <c r="BR27" s="555"/>
      <c r="BS27" s="555"/>
      <c r="BT27" s="555"/>
      <c r="BU27" s="556"/>
      <c r="BV27" s="554">
        <v>400000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4060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3542386</v>
      </c>
      <c r="BO28" s="349"/>
      <c r="BP28" s="349"/>
      <c r="BQ28" s="349"/>
      <c r="BR28" s="349"/>
      <c r="BS28" s="349"/>
      <c r="BT28" s="349"/>
      <c r="BU28" s="350"/>
      <c r="BV28" s="348">
        <v>2897045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20</v>
      </c>
      <c r="M29" s="437"/>
      <c r="N29" s="437"/>
      <c r="O29" s="437"/>
      <c r="P29" s="476"/>
      <c r="Q29" s="436">
        <v>3850</v>
      </c>
      <c r="R29" s="437"/>
      <c r="S29" s="437"/>
      <c r="T29" s="437"/>
      <c r="U29" s="437"/>
      <c r="V29" s="476"/>
      <c r="W29" s="532"/>
      <c r="X29" s="533"/>
      <c r="Y29" s="534"/>
      <c r="Z29" s="435" t="s">
        <v>170</v>
      </c>
      <c r="AA29" s="415"/>
      <c r="AB29" s="415"/>
      <c r="AC29" s="415"/>
      <c r="AD29" s="415"/>
      <c r="AE29" s="415"/>
      <c r="AF29" s="415"/>
      <c r="AG29" s="416"/>
      <c r="AH29" s="436">
        <v>566</v>
      </c>
      <c r="AI29" s="437"/>
      <c r="AJ29" s="437"/>
      <c r="AK29" s="437"/>
      <c r="AL29" s="476"/>
      <c r="AM29" s="436">
        <v>1746058</v>
      </c>
      <c r="AN29" s="437"/>
      <c r="AO29" s="437"/>
      <c r="AP29" s="437"/>
      <c r="AQ29" s="437"/>
      <c r="AR29" s="476"/>
      <c r="AS29" s="436">
        <v>3085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699353</v>
      </c>
      <c r="BO29" s="386"/>
      <c r="BP29" s="386"/>
      <c r="BQ29" s="386"/>
      <c r="BR29" s="386"/>
      <c r="BS29" s="386"/>
      <c r="BT29" s="386"/>
      <c r="BU29" s="387"/>
      <c r="BV29" s="385">
        <v>882151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92.6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30742347</v>
      </c>
      <c r="BO30" s="555"/>
      <c r="BP30" s="555"/>
      <c r="BQ30" s="555"/>
      <c r="BR30" s="555"/>
      <c r="BS30" s="555"/>
      <c r="BT30" s="555"/>
      <c r="BU30" s="556"/>
      <c r="BV30" s="554">
        <v>31559117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IF('各会計、関係団体の財政状況及び健全化判断比率'!B36="","",'各会計、関係団体の財政状況及び健全化判断比率'!B36)</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相馬地方広域市町村圏組合（一般会計）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25</v>
      </c>
      <c r="CP34" s="566"/>
      <c r="CQ34" s="567" t="str">
        <f>IF('各会計、関係団体の財政状況及び健全化判断比率'!BS7="","",'各会計、関係団体の財政状況及び健全化判断比率'!BS7)</f>
        <v>相馬地方土地開発公社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育英資金貸付特別会計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IF('各会計、関係団体の財政状況及び健全化判断比率'!B37="","",'各会計、関係団体の財政状況及び健全化判断比率'!B37)</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相馬地方広域市町村圏組合（看護専門学校特別会計）</v>
      </c>
      <c r="BZ35" s="567"/>
      <c r="CA35" s="567"/>
      <c r="CB35" s="567"/>
      <c r="CC35" s="567"/>
      <c r="CD35" s="567"/>
      <c r="CE35" s="567"/>
      <c r="CF35" s="567"/>
      <c r="CG35" s="567"/>
      <c r="CH35" s="567"/>
      <c r="CI35" s="567"/>
      <c r="CJ35" s="567"/>
      <c r="CK35" s="567"/>
      <c r="CL35" s="567"/>
      <c r="CM35" s="567"/>
      <c r="CN35" s="165"/>
      <c r="CO35" s="566">
        <f t="shared" ref="CO35:CO43" si="3">IF(CQ35="","",CO34+1)</f>
        <v>26</v>
      </c>
      <c r="CP35" s="566"/>
      <c r="CQ35" s="567" t="str">
        <f>IF('各会計、関係団体の財政状況及び健全化判断比率'!BS8="","",'各会計、関係団体の財政状況及び健全化判断比率'!BS8)</f>
        <v>南相馬市文化振興事業団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亜炭鉱害復旧施設維持管理事業特別会計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IF('各会計、関係団体の財政状況及び健全化判断比率'!B34="","",'各会計、関係団体の財政状況及び健全化判断比率'!B34)</f>
        <v>病院事業会計</v>
      </c>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IF('各会計、関係団体の財政状況及び健全化判断比率'!B38="","",'各会計、関係団体の財政状況及び健全化判断比率'!B38)</f>
        <v>工場用地等整備事業特別会計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相馬地方広域水道企業団（水道事業会計）</v>
      </c>
      <c r="BZ36" s="567"/>
      <c r="CA36" s="567"/>
      <c r="CB36" s="567"/>
      <c r="CC36" s="567"/>
      <c r="CD36" s="567"/>
      <c r="CE36" s="567"/>
      <c r="CF36" s="567"/>
      <c r="CG36" s="567"/>
      <c r="CH36" s="567"/>
      <c r="CI36" s="567"/>
      <c r="CJ36" s="567"/>
      <c r="CK36" s="567"/>
      <c r="CL36" s="567"/>
      <c r="CM36" s="567"/>
      <c r="CN36" s="165"/>
      <c r="CO36" s="566">
        <f t="shared" si="3"/>
        <v>27</v>
      </c>
      <c r="CP36" s="566"/>
      <c r="CQ36" s="567" t="str">
        <f>IF('各会計、関係団体の財政状況及び健全化判断比率'!BS9="","",'各会計、関係団体の財政状況及び健全化判断比率'!BS9)</f>
        <v>ゆめサポート南相馬</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f t="shared" si="0"/>
        <v>11</v>
      </c>
      <c r="AN37" s="566"/>
      <c r="AO37" s="567" t="str">
        <f>IF('各会計、関係団体の財政状況及び健全化判断比率'!B35="","",'各会計、関係団体の財政状況及び健全化判断比率'!B35)</f>
        <v>下水道事業会計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福島県後期高齢者医療広域連合（一般会計）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福島県後期高齢者医療広域連合（後期高齢者医療特別会計）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20</v>
      </c>
      <c r="BX39" s="566"/>
      <c r="BY39" s="567" t="str">
        <f>IF('各会計、関係団体の財政状況及び健全化判断比率'!B73="","",'各会計、関係団体の財政状況及び健全化判断比率'!B73)</f>
        <v>福島県市民交通災害共済組合（一般会計）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21</v>
      </c>
      <c r="BX40" s="566"/>
      <c r="BY40" s="567" t="str">
        <f>IF('各会計、関係団体の財政状況及び健全化判断比率'!B74="","",'各会計、関係団体の財政状況及び健全化判断比率'!B74)</f>
        <v>福島県市町村総合事務組合（一般会計）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22</v>
      </c>
      <c r="BX41" s="566"/>
      <c r="BY41" s="567" t="str">
        <f>IF('各会計、関係団体の財政状況及び健全化判断比率'!B75="","",'各会計、関係団体の財政状況及び健全化判断比率'!B75)</f>
        <v>福島県市町村総合事務組合（消防補償等特別会計）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23</v>
      </c>
      <c r="BX42" s="566"/>
      <c r="BY42" s="567" t="str">
        <f>IF('各会計、関係団体の財政状況及び健全化判断比率'!B76="","",'各会計、関係団体の財政状況及び健全化判断比率'!B76)</f>
        <v>福島県市町村総合事務組合（消防賞じゅつ金特別会計）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24</v>
      </c>
      <c r="BX43" s="566"/>
      <c r="BY43" s="567" t="str">
        <f>IF('各会計、関係団体の財政状況及び健全化判断比率'!B77="","",'各会計、関係団体の財政状況及び健全化判断比率'!B77)</f>
        <v>福島県市町村総合事務組合（非常勤職員公務災害補償特別会計）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8663596</v>
      </c>
      <c r="S5" s="583"/>
      <c r="T5" s="583"/>
      <c r="U5" s="583"/>
      <c r="V5" s="583"/>
      <c r="W5" s="583"/>
      <c r="X5" s="583"/>
      <c r="Y5" s="584"/>
      <c r="Z5" s="585">
        <v>7.8</v>
      </c>
      <c r="AA5" s="585"/>
      <c r="AB5" s="585"/>
      <c r="AC5" s="585"/>
      <c r="AD5" s="586">
        <v>8662848</v>
      </c>
      <c r="AE5" s="586"/>
      <c r="AF5" s="586"/>
      <c r="AG5" s="586"/>
      <c r="AH5" s="586"/>
      <c r="AI5" s="586"/>
      <c r="AJ5" s="586"/>
      <c r="AK5" s="586"/>
      <c r="AL5" s="587">
        <v>53.1</v>
      </c>
      <c r="AM5" s="588"/>
      <c r="AN5" s="588"/>
      <c r="AO5" s="589"/>
      <c r="AP5" s="579" t="s">
        <v>208</v>
      </c>
      <c r="AQ5" s="580"/>
      <c r="AR5" s="580"/>
      <c r="AS5" s="580"/>
      <c r="AT5" s="580"/>
      <c r="AU5" s="580"/>
      <c r="AV5" s="580"/>
      <c r="AW5" s="580"/>
      <c r="AX5" s="580"/>
      <c r="AY5" s="580"/>
      <c r="AZ5" s="580"/>
      <c r="BA5" s="580"/>
      <c r="BB5" s="580"/>
      <c r="BC5" s="580"/>
      <c r="BD5" s="580"/>
      <c r="BE5" s="580"/>
      <c r="BF5" s="581"/>
      <c r="BG5" s="593">
        <v>8662848</v>
      </c>
      <c r="BH5" s="594"/>
      <c r="BI5" s="594"/>
      <c r="BJ5" s="594"/>
      <c r="BK5" s="594"/>
      <c r="BL5" s="594"/>
      <c r="BM5" s="594"/>
      <c r="BN5" s="595"/>
      <c r="BO5" s="596">
        <v>100</v>
      </c>
      <c r="BP5" s="596"/>
      <c r="BQ5" s="596"/>
      <c r="BR5" s="596"/>
      <c r="BS5" s="597">
        <v>11635</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400971</v>
      </c>
      <c r="S6" s="594"/>
      <c r="T6" s="594"/>
      <c r="U6" s="594"/>
      <c r="V6" s="594"/>
      <c r="W6" s="594"/>
      <c r="X6" s="594"/>
      <c r="Y6" s="595"/>
      <c r="Z6" s="596">
        <v>0.4</v>
      </c>
      <c r="AA6" s="596"/>
      <c r="AB6" s="596"/>
      <c r="AC6" s="596"/>
      <c r="AD6" s="597">
        <v>400971</v>
      </c>
      <c r="AE6" s="597"/>
      <c r="AF6" s="597"/>
      <c r="AG6" s="597"/>
      <c r="AH6" s="597"/>
      <c r="AI6" s="597"/>
      <c r="AJ6" s="597"/>
      <c r="AK6" s="597"/>
      <c r="AL6" s="598">
        <v>2.5</v>
      </c>
      <c r="AM6" s="599"/>
      <c r="AN6" s="599"/>
      <c r="AO6" s="600"/>
      <c r="AP6" s="590" t="s">
        <v>213</v>
      </c>
      <c r="AQ6" s="591"/>
      <c r="AR6" s="591"/>
      <c r="AS6" s="591"/>
      <c r="AT6" s="591"/>
      <c r="AU6" s="591"/>
      <c r="AV6" s="591"/>
      <c r="AW6" s="591"/>
      <c r="AX6" s="591"/>
      <c r="AY6" s="591"/>
      <c r="AZ6" s="591"/>
      <c r="BA6" s="591"/>
      <c r="BB6" s="591"/>
      <c r="BC6" s="591"/>
      <c r="BD6" s="591"/>
      <c r="BE6" s="591"/>
      <c r="BF6" s="592"/>
      <c r="BG6" s="593">
        <v>8662848</v>
      </c>
      <c r="BH6" s="594"/>
      <c r="BI6" s="594"/>
      <c r="BJ6" s="594"/>
      <c r="BK6" s="594"/>
      <c r="BL6" s="594"/>
      <c r="BM6" s="594"/>
      <c r="BN6" s="595"/>
      <c r="BO6" s="596">
        <v>100</v>
      </c>
      <c r="BP6" s="596"/>
      <c r="BQ6" s="596"/>
      <c r="BR6" s="596"/>
      <c r="BS6" s="597">
        <v>11635</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250299</v>
      </c>
      <c r="CS6" s="594"/>
      <c r="CT6" s="594"/>
      <c r="CU6" s="594"/>
      <c r="CV6" s="594"/>
      <c r="CW6" s="594"/>
      <c r="CX6" s="594"/>
      <c r="CY6" s="595"/>
      <c r="CZ6" s="596">
        <v>0.2</v>
      </c>
      <c r="DA6" s="596"/>
      <c r="DB6" s="596"/>
      <c r="DC6" s="596"/>
      <c r="DD6" s="602" t="s">
        <v>215</v>
      </c>
      <c r="DE6" s="594"/>
      <c r="DF6" s="594"/>
      <c r="DG6" s="594"/>
      <c r="DH6" s="594"/>
      <c r="DI6" s="594"/>
      <c r="DJ6" s="594"/>
      <c r="DK6" s="594"/>
      <c r="DL6" s="594"/>
      <c r="DM6" s="594"/>
      <c r="DN6" s="594"/>
      <c r="DO6" s="594"/>
      <c r="DP6" s="595"/>
      <c r="DQ6" s="602">
        <v>250299</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13982</v>
      </c>
      <c r="S7" s="594"/>
      <c r="T7" s="594"/>
      <c r="U7" s="594"/>
      <c r="V7" s="594"/>
      <c r="W7" s="594"/>
      <c r="X7" s="594"/>
      <c r="Y7" s="595"/>
      <c r="Z7" s="596">
        <v>0</v>
      </c>
      <c r="AA7" s="596"/>
      <c r="AB7" s="596"/>
      <c r="AC7" s="596"/>
      <c r="AD7" s="597">
        <v>13982</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4657240</v>
      </c>
      <c r="BH7" s="594"/>
      <c r="BI7" s="594"/>
      <c r="BJ7" s="594"/>
      <c r="BK7" s="594"/>
      <c r="BL7" s="594"/>
      <c r="BM7" s="594"/>
      <c r="BN7" s="595"/>
      <c r="BO7" s="596">
        <v>53.8</v>
      </c>
      <c r="BP7" s="596"/>
      <c r="BQ7" s="596"/>
      <c r="BR7" s="596"/>
      <c r="BS7" s="597">
        <v>11635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12038018</v>
      </c>
      <c r="CS7" s="594"/>
      <c r="CT7" s="594"/>
      <c r="CU7" s="594"/>
      <c r="CV7" s="594"/>
      <c r="CW7" s="594"/>
      <c r="CX7" s="594"/>
      <c r="CY7" s="595"/>
      <c r="CZ7" s="596">
        <v>11.8</v>
      </c>
      <c r="DA7" s="596"/>
      <c r="DB7" s="596"/>
      <c r="DC7" s="596"/>
      <c r="DD7" s="602">
        <v>1345500</v>
      </c>
      <c r="DE7" s="594"/>
      <c r="DF7" s="594"/>
      <c r="DG7" s="594"/>
      <c r="DH7" s="594"/>
      <c r="DI7" s="594"/>
      <c r="DJ7" s="594"/>
      <c r="DK7" s="594"/>
      <c r="DL7" s="594"/>
      <c r="DM7" s="594"/>
      <c r="DN7" s="594"/>
      <c r="DO7" s="594"/>
      <c r="DP7" s="595"/>
      <c r="DQ7" s="602">
        <v>6592033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39023</v>
      </c>
      <c r="S8" s="594"/>
      <c r="T8" s="594"/>
      <c r="U8" s="594"/>
      <c r="V8" s="594"/>
      <c r="W8" s="594"/>
      <c r="X8" s="594"/>
      <c r="Y8" s="595"/>
      <c r="Z8" s="596">
        <v>0</v>
      </c>
      <c r="AA8" s="596"/>
      <c r="AB8" s="596"/>
      <c r="AC8" s="596"/>
      <c r="AD8" s="597">
        <v>39023</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105144</v>
      </c>
      <c r="BH8" s="594"/>
      <c r="BI8" s="594"/>
      <c r="BJ8" s="594"/>
      <c r="BK8" s="594"/>
      <c r="BL8" s="594"/>
      <c r="BM8" s="594"/>
      <c r="BN8" s="595"/>
      <c r="BO8" s="596">
        <v>1.2</v>
      </c>
      <c r="BP8" s="596"/>
      <c r="BQ8" s="596"/>
      <c r="BR8" s="596"/>
      <c r="BS8" s="602" t="s">
        <v>113</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53675565</v>
      </c>
      <c r="CS8" s="594"/>
      <c r="CT8" s="594"/>
      <c r="CU8" s="594"/>
      <c r="CV8" s="594"/>
      <c r="CW8" s="594"/>
      <c r="CX8" s="594"/>
      <c r="CY8" s="595"/>
      <c r="CZ8" s="596">
        <v>52.5</v>
      </c>
      <c r="DA8" s="596"/>
      <c r="DB8" s="596"/>
      <c r="DC8" s="596"/>
      <c r="DD8" s="602">
        <v>6897886</v>
      </c>
      <c r="DE8" s="594"/>
      <c r="DF8" s="594"/>
      <c r="DG8" s="594"/>
      <c r="DH8" s="594"/>
      <c r="DI8" s="594"/>
      <c r="DJ8" s="594"/>
      <c r="DK8" s="594"/>
      <c r="DL8" s="594"/>
      <c r="DM8" s="594"/>
      <c r="DN8" s="594"/>
      <c r="DO8" s="594"/>
      <c r="DP8" s="595"/>
      <c r="DQ8" s="602">
        <v>4089414</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20568</v>
      </c>
      <c r="S9" s="594"/>
      <c r="T9" s="594"/>
      <c r="U9" s="594"/>
      <c r="V9" s="594"/>
      <c r="W9" s="594"/>
      <c r="X9" s="594"/>
      <c r="Y9" s="595"/>
      <c r="Z9" s="596">
        <v>0</v>
      </c>
      <c r="AA9" s="596"/>
      <c r="AB9" s="596"/>
      <c r="AC9" s="596"/>
      <c r="AD9" s="597">
        <v>20568</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3325887</v>
      </c>
      <c r="BH9" s="594"/>
      <c r="BI9" s="594"/>
      <c r="BJ9" s="594"/>
      <c r="BK9" s="594"/>
      <c r="BL9" s="594"/>
      <c r="BM9" s="594"/>
      <c r="BN9" s="595"/>
      <c r="BO9" s="596">
        <v>38.4</v>
      </c>
      <c r="BP9" s="596"/>
      <c r="BQ9" s="596"/>
      <c r="BR9" s="596"/>
      <c r="BS9" s="602" t="s">
        <v>113</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2486367</v>
      </c>
      <c r="CS9" s="594"/>
      <c r="CT9" s="594"/>
      <c r="CU9" s="594"/>
      <c r="CV9" s="594"/>
      <c r="CW9" s="594"/>
      <c r="CX9" s="594"/>
      <c r="CY9" s="595"/>
      <c r="CZ9" s="596">
        <v>2.4</v>
      </c>
      <c r="DA9" s="596"/>
      <c r="DB9" s="596"/>
      <c r="DC9" s="596"/>
      <c r="DD9" s="602">
        <v>491684</v>
      </c>
      <c r="DE9" s="594"/>
      <c r="DF9" s="594"/>
      <c r="DG9" s="594"/>
      <c r="DH9" s="594"/>
      <c r="DI9" s="594"/>
      <c r="DJ9" s="594"/>
      <c r="DK9" s="594"/>
      <c r="DL9" s="594"/>
      <c r="DM9" s="594"/>
      <c r="DN9" s="594"/>
      <c r="DO9" s="594"/>
      <c r="DP9" s="595"/>
      <c r="DQ9" s="602">
        <v>1719337</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766337</v>
      </c>
      <c r="S10" s="594"/>
      <c r="T10" s="594"/>
      <c r="U10" s="594"/>
      <c r="V10" s="594"/>
      <c r="W10" s="594"/>
      <c r="X10" s="594"/>
      <c r="Y10" s="595"/>
      <c r="Z10" s="596">
        <v>0.7</v>
      </c>
      <c r="AA10" s="596"/>
      <c r="AB10" s="596"/>
      <c r="AC10" s="596"/>
      <c r="AD10" s="597">
        <v>766337</v>
      </c>
      <c r="AE10" s="597"/>
      <c r="AF10" s="597"/>
      <c r="AG10" s="597"/>
      <c r="AH10" s="597"/>
      <c r="AI10" s="597"/>
      <c r="AJ10" s="597"/>
      <c r="AK10" s="597"/>
      <c r="AL10" s="598">
        <v>4.7</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209739</v>
      </c>
      <c r="BH10" s="594"/>
      <c r="BI10" s="594"/>
      <c r="BJ10" s="594"/>
      <c r="BK10" s="594"/>
      <c r="BL10" s="594"/>
      <c r="BM10" s="594"/>
      <c r="BN10" s="595"/>
      <c r="BO10" s="596">
        <v>2.4</v>
      </c>
      <c r="BP10" s="596"/>
      <c r="BQ10" s="596"/>
      <c r="BR10" s="596"/>
      <c r="BS10" s="602" t="s">
        <v>113</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549580</v>
      </c>
      <c r="CS10" s="594"/>
      <c r="CT10" s="594"/>
      <c r="CU10" s="594"/>
      <c r="CV10" s="594"/>
      <c r="CW10" s="594"/>
      <c r="CX10" s="594"/>
      <c r="CY10" s="595"/>
      <c r="CZ10" s="596">
        <v>0.5</v>
      </c>
      <c r="DA10" s="596"/>
      <c r="DB10" s="596"/>
      <c r="DC10" s="596"/>
      <c r="DD10" s="602" t="s">
        <v>113</v>
      </c>
      <c r="DE10" s="594"/>
      <c r="DF10" s="594"/>
      <c r="DG10" s="594"/>
      <c r="DH10" s="594"/>
      <c r="DI10" s="594"/>
      <c r="DJ10" s="594"/>
      <c r="DK10" s="594"/>
      <c r="DL10" s="594"/>
      <c r="DM10" s="594"/>
      <c r="DN10" s="594"/>
      <c r="DO10" s="594"/>
      <c r="DP10" s="595"/>
      <c r="DQ10" s="602">
        <v>10531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4516</v>
      </c>
      <c r="S11" s="594"/>
      <c r="T11" s="594"/>
      <c r="U11" s="594"/>
      <c r="V11" s="594"/>
      <c r="W11" s="594"/>
      <c r="X11" s="594"/>
      <c r="Y11" s="595"/>
      <c r="Z11" s="596">
        <v>0</v>
      </c>
      <c r="AA11" s="596"/>
      <c r="AB11" s="596"/>
      <c r="AC11" s="596"/>
      <c r="AD11" s="597">
        <v>4516</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1016470</v>
      </c>
      <c r="BH11" s="594"/>
      <c r="BI11" s="594"/>
      <c r="BJ11" s="594"/>
      <c r="BK11" s="594"/>
      <c r="BL11" s="594"/>
      <c r="BM11" s="594"/>
      <c r="BN11" s="595"/>
      <c r="BO11" s="596">
        <v>11.7</v>
      </c>
      <c r="BP11" s="596"/>
      <c r="BQ11" s="596"/>
      <c r="BR11" s="596"/>
      <c r="BS11" s="602">
        <v>11635</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3777887</v>
      </c>
      <c r="CS11" s="594"/>
      <c r="CT11" s="594"/>
      <c r="CU11" s="594"/>
      <c r="CV11" s="594"/>
      <c r="CW11" s="594"/>
      <c r="CX11" s="594"/>
      <c r="CY11" s="595"/>
      <c r="CZ11" s="596">
        <v>3.7</v>
      </c>
      <c r="DA11" s="596"/>
      <c r="DB11" s="596"/>
      <c r="DC11" s="596"/>
      <c r="DD11" s="602">
        <v>1210067</v>
      </c>
      <c r="DE11" s="594"/>
      <c r="DF11" s="594"/>
      <c r="DG11" s="594"/>
      <c r="DH11" s="594"/>
      <c r="DI11" s="594"/>
      <c r="DJ11" s="594"/>
      <c r="DK11" s="594"/>
      <c r="DL11" s="594"/>
      <c r="DM11" s="594"/>
      <c r="DN11" s="594"/>
      <c r="DO11" s="594"/>
      <c r="DP11" s="595"/>
      <c r="DQ11" s="602">
        <v>1102251</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3228313</v>
      </c>
      <c r="BH12" s="594"/>
      <c r="BI12" s="594"/>
      <c r="BJ12" s="594"/>
      <c r="BK12" s="594"/>
      <c r="BL12" s="594"/>
      <c r="BM12" s="594"/>
      <c r="BN12" s="595"/>
      <c r="BO12" s="596">
        <v>37.299999999999997</v>
      </c>
      <c r="BP12" s="596"/>
      <c r="BQ12" s="596"/>
      <c r="BR12" s="596"/>
      <c r="BS12" s="602" t="s">
        <v>113</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4549825</v>
      </c>
      <c r="CS12" s="594"/>
      <c r="CT12" s="594"/>
      <c r="CU12" s="594"/>
      <c r="CV12" s="594"/>
      <c r="CW12" s="594"/>
      <c r="CX12" s="594"/>
      <c r="CY12" s="595"/>
      <c r="CZ12" s="596">
        <v>4.5</v>
      </c>
      <c r="DA12" s="596"/>
      <c r="DB12" s="596"/>
      <c r="DC12" s="596"/>
      <c r="DD12" s="602">
        <v>1226528</v>
      </c>
      <c r="DE12" s="594"/>
      <c r="DF12" s="594"/>
      <c r="DG12" s="594"/>
      <c r="DH12" s="594"/>
      <c r="DI12" s="594"/>
      <c r="DJ12" s="594"/>
      <c r="DK12" s="594"/>
      <c r="DL12" s="594"/>
      <c r="DM12" s="594"/>
      <c r="DN12" s="594"/>
      <c r="DO12" s="594"/>
      <c r="DP12" s="595"/>
      <c r="DQ12" s="602">
        <v>1510051</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54031</v>
      </c>
      <c r="S13" s="594"/>
      <c r="T13" s="594"/>
      <c r="U13" s="594"/>
      <c r="V13" s="594"/>
      <c r="W13" s="594"/>
      <c r="X13" s="594"/>
      <c r="Y13" s="595"/>
      <c r="Z13" s="596">
        <v>0</v>
      </c>
      <c r="AA13" s="596"/>
      <c r="AB13" s="596"/>
      <c r="AC13" s="596"/>
      <c r="AD13" s="597">
        <v>54031</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3198228</v>
      </c>
      <c r="BH13" s="594"/>
      <c r="BI13" s="594"/>
      <c r="BJ13" s="594"/>
      <c r="BK13" s="594"/>
      <c r="BL13" s="594"/>
      <c r="BM13" s="594"/>
      <c r="BN13" s="595"/>
      <c r="BO13" s="596">
        <v>36.9</v>
      </c>
      <c r="BP13" s="596"/>
      <c r="BQ13" s="596"/>
      <c r="BR13" s="596"/>
      <c r="BS13" s="602" t="s">
        <v>113</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11509543</v>
      </c>
      <c r="CS13" s="594"/>
      <c r="CT13" s="594"/>
      <c r="CU13" s="594"/>
      <c r="CV13" s="594"/>
      <c r="CW13" s="594"/>
      <c r="CX13" s="594"/>
      <c r="CY13" s="595"/>
      <c r="CZ13" s="596">
        <v>11.3</v>
      </c>
      <c r="DA13" s="596"/>
      <c r="DB13" s="596"/>
      <c r="DC13" s="596"/>
      <c r="DD13" s="602">
        <v>9907846</v>
      </c>
      <c r="DE13" s="594"/>
      <c r="DF13" s="594"/>
      <c r="DG13" s="594"/>
      <c r="DH13" s="594"/>
      <c r="DI13" s="594"/>
      <c r="DJ13" s="594"/>
      <c r="DK13" s="594"/>
      <c r="DL13" s="594"/>
      <c r="DM13" s="594"/>
      <c r="DN13" s="594"/>
      <c r="DO13" s="594"/>
      <c r="DP13" s="595"/>
      <c r="DQ13" s="602">
        <v>1996185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158979</v>
      </c>
      <c r="BH14" s="594"/>
      <c r="BI14" s="594"/>
      <c r="BJ14" s="594"/>
      <c r="BK14" s="594"/>
      <c r="BL14" s="594"/>
      <c r="BM14" s="594"/>
      <c r="BN14" s="595"/>
      <c r="BO14" s="596">
        <v>1.8</v>
      </c>
      <c r="BP14" s="596"/>
      <c r="BQ14" s="596"/>
      <c r="BR14" s="596"/>
      <c r="BS14" s="602" t="s">
        <v>113</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1363715</v>
      </c>
      <c r="CS14" s="594"/>
      <c r="CT14" s="594"/>
      <c r="CU14" s="594"/>
      <c r="CV14" s="594"/>
      <c r="CW14" s="594"/>
      <c r="CX14" s="594"/>
      <c r="CY14" s="595"/>
      <c r="CZ14" s="596">
        <v>1.3</v>
      </c>
      <c r="DA14" s="596"/>
      <c r="DB14" s="596"/>
      <c r="DC14" s="596"/>
      <c r="DD14" s="602">
        <v>383920</v>
      </c>
      <c r="DE14" s="594"/>
      <c r="DF14" s="594"/>
      <c r="DG14" s="594"/>
      <c r="DH14" s="594"/>
      <c r="DI14" s="594"/>
      <c r="DJ14" s="594"/>
      <c r="DK14" s="594"/>
      <c r="DL14" s="594"/>
      <c r="DM14" s="594"/>
      <c r="DN14" s="594"/>
      <c r="DO14" s="594"/>
      <c r="DP14" s="595"/>
      <c r="DQ14" s="602">
        <v>971864</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9702</v>
      </c>
      <c r="S15" s="594"/>
      <c r="T15" s="594"/>
      <c r="U15" s="594"/>
      <c r="V15" s="594"/>
      <c r="W15" s="594"/>
      <c r="X15" s="594"/>
      <c r="Y15" s="595"/>
      <c r="Z15" s="596">
        <v>0</v>
      </c>
      <c r="AA15" s="596"/>
      <c r="AB15" s="596"/>
      <c r="AC15" s="596"/>
      <c r="AD15" s="597">
        <v>9702</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618316</v>
      </c>
      <c r="BH15" s="594"/>
      <c r="BI15" s="594"/>
      <c r="BJ15" s="594"/>
      <c r="BK15" s="594"/>
      <c r="BL15" s="594"/>
      <c r="BM15" s="594"/>
      <c r="BN15" s="595"/>
      <c r="BO15" s="596">
        <v>7.1</v>
      </c>
      <c r="BP15" s="596"/>
      <c r="BQ15" s="596"/>
      <c r="BR15" s="596"/>
      <c r="BS15" s="602" t="s">
        <v>113</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4729330</v>
      </c>
      <c r="CS15" s="594"/>
      <c r="CT15" s="594"/>
      <c r="CU15" s="594"/>
      <c r="CV15" s="594"/>
      <c r="CW15" s="594"/>
      <c r="CX15" s="594"/>
      <c r="CY15" s="595"/>
      <c r="CZ15" s="596">
        <v>4.5999999999999996</v>
      </c>
      <c r="DA15" s="596"/>
      <c r="DB15" s="596"/>
      <c r="DC15" s="596"/>
      <c r="DD15" s="602">
        <v>1753784</v>
      </c>
      <c r="DE15" s="594"/>
      <c r="DF15" s="594"/>
      <c r="DG15" s="594"/>
      <c r="DH15" s="594"/>
      <c r="DI15" s="594"/>
      <c r="DJ15" s="594"/>
      <c r="DK15" s="594"/>
      <c r="DL15" s="594"/>
      <c r="DM15" s="594"/>
      <c r="DN15" s="594"/>
      <c r="DO15" s="594"/>
      <c r="DP15" s="595"/>
      <c r="DQ15" s="602">
        <v>2643988</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12827798</v>
      </c>
      <c r="S16" s="594"/>
      <c r="T16" s="594"/>
      <c r="U16" s="594"/>
      <c r="V16" s="594"/>
      <c r="W16" s="594"/>
      <c r="X16" s="594"/>
      <c r="Y16" s="595"/>
      <c r="Z16" s="596">
        <v>11.5</v>
      </c>
      <c r="AA16" s="596"/>
      <c r="AB16" s="596"/>
      <c r="AC16" s="596"/>
      <c r="AD16" s="597">
        <v>6299473</v>
      </c>
      <c r="AE16" s="597"/>
      <c r="AF16" s="597"/>
      <c r="AG16" s="597"/>
      <c r="AH16" s="597"/>
      <c r="AI16" s="597"/>
      <c r="AJ16" s="597"/>
      <c r="AK16" s="597"/>
      <c r="AL16" s="598">
        <v>38.6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3484908</v>
      </c>
      <c r="CS16" s="594"/>
      <c r="CT16" s="594"/>
      <c r="CU16" s="594"/>
      <c r="CV16" s="594"/>
      <c r="CW16" s="594"/>
      <c r="CX16" s="594"/>
      <c r="CY16" s="595"/>
      <c r="CZ16" s="596">
        <v>3.4</v>
      </c>
      <c r="DA16" s="596"/>
      <c r="DB16" s="596"/>
      <c r="DC16" s="596"/>
      <c r="DD16" s="602" t="s">
        <v>113</v>
      </c>
      <c r="DE16" s="594"/>
      <c r="DF16" s="594"/>
      <c r="DG16" s="594"/>
      <c r="DH16" s="594"/>
      <c r="DI16" s="594"/>
      <c r="DJ16" s="594"/>
      <c r="DK16" s="594"/>
      <c r="DL16" s="594"/>
      <c r="DM16" s="594"/>
      <c r="DN16" s="594"/>
      <c r="DO16" s="594"/>
      <c r="DP16" s="595"/>
      <c r="DQ16" s="602">
        <v>643687</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6299473</v>
      </c>
      <c r="S17" s="594"/>
      <c r="T17" s="594"/>
      <c r="U17" s="594"/>
      <c r="V17" s="594"/>
      <c r="W17" s="594"/>
      <c r="X17" s="594"/>
      <c r="Y17" s="595"/>
      <c r="Z17" s="596">
        <v>5.7</v>
      </c>
      <c r="AA17" s="596"/>
      <c r="AB17" s="596"/>
      <c r="AC17" s="596"/>
      <c r="AD17" s="597">
        <v>6299473</v>
      </c>
      <c r="AE17" s="597"/>
      <c r="AF17" s="597"/>
      <c r="AG17" s="597"/>
      <c r="AH17" s="597"/>
      <c r="AI17" s="597"/>
      <c r="AJ17" s="597"/>
      <c r="AK17" s="597"/>
      <c r="AL17" s="598">
        <v>38.6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3790167</v>
      </c>
      <c r="CS17" s="594"/>
      <c r="CT17" s="594"/>
      <c r="CU17" s="594"/>
      <c r="CV17" s="594"/>
      <c r="CW17" s="594"/>
      <c r="CX17" s="594"/>
      <c r="CY17" s="595"/>
      <c r="CZ17" s="596">
        <v>3.7</v>
      </c>
      <c r="DA17" s="596"/>
      <c r="DB17" s="596"/>
      <c r="DC17" s="596"/>
      <c r="DD17" s="602" t="s">
        <v>113</v>
      </c>
      <c r="DE17" s="594"/>
      <c r="DF17" s="594"/>
      <c r="DG17" s="594"/>
      <c r="DH17" s="594"/>
      <c r="DI17" s="594"/>
      <c r="DJ17" s="594"/>
      <c r="DK17" s="594"/>
      <c r="DL17" s="594"/>
      <c r="DM17" s="594"/>
      <c r="DN17" s="594"/>
      <c r="DO17" s="594"/>
      <c r="DP17" s="595"/>
      <c r="DQ17" s="602">
        <v>3701999</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1073479</v>
      </c>
      <c r="S18" s="594"/>
      <c r="T18" s="594"/>
      <c r="U18" s="594"/>
      <c r="V18" s="594"/>
      <c r="W18" s="594"/>
      <c r="X18" s="594"/>
      <c r="Y18" s="595"/>
      <c r="Z18" s="596">
        <v>1</v>
      </c>
      <c r="AA18" s="596"/>
      <c r="AB18" s="596"/>
      <c r="AC18" s="596"/>
      <c r="AD18" s="597" t="s">
        <v>113</v>
      </c>
      <c r="AE18" s="597"/>
      <c r="AF18" s="597"/>
      <c r="AG18" s="597"/>
      <c r="AH18" s="597"/>
      <c r="AI18" s="597"/>
      <c r="AJ18" s="597"/>
      <c r="AK18" s="597"/>
      <c r="AL18" s="598" t="s">
        <v>113</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5454846</v>
      </c>
      <c r="S19" s="594"/>
      <c r="T19" s="594"/>
      <c r="U19" s="594"/>
      <c r="V19" s="594"/>
      <c r="W19" s="594"/>
      <c r="X19" s="594"/>
      <c r="Y19" s="595"/>
      <c r="Z19" s="596">
        <v>4.9000000000000004</v>
      </c>
      <c r="AA19" s="596"/>
      <c r="AB19" s="596"/>
      <c r="AC19" s="596"/>
      <c r="AD19" s="597" t="s">
        <v>113</v>
      </c>
      <c r="AE19" s="597"/>
      <c r="AF19" s="597"/>
      <c r="AG19" s="597"/>
      <c r="AH19" s="597"/>
      <c r="AI19" s="597"/>
      <c r="AJ19" s="597"/>
      <c r="AK19" s="597"/>
      <c r="AL19" s="598" t="s">
        <v>113</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748</v>
      </c>
      <c r="BH19" s="594"/>
      <c r="BI19" s="594"/>
      <c r="BJ19" s="594"/>
      <c r="BK19" s="594"/>
      <c r="BL19" s="594"/>
      <c r="BM19" s="594"/>
      <c r="BN19" s="595"/>
      <c r="BO19" s="596">
        <v>0</v>
      </c>
      <c r="BP19" s="596"/>
      <c r="BQ19" s="596"/>
      <c r="BR19" s="596"/>
      <c r="BS19" s="602" t="s">
        <v>113</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22800524</v>
      </c>
      <c r="S20" s="594"/>
      <c r="T20" s="594"/>
      <c r="U20" s="594"/>
      <c r="V20" s="594"/>
      <c r="W20" s="594"/>
      <c r="X20" s="594"/>
      <c r="Y20" s="595"/>
      <c r="Z20" s="596">
        <v>20.5</v>
      </c>
      <c r="AA20" s="596"/>
      <c r="AB20" s="596"/>
      <c r="AC20" s="596"/>
      <c r="AD20" s="597">
        <v>16271451</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748</v>
      </c>
      <c r="BH20" s="594"/>
      <c r="BI20" s="594"/>
      <c r="BJ20" s="594"/>
      <c r="BK20" s="594"/>
      <c r="BL20" s="594"/>
      <c r="BM20" s="594"/>
      <c r="BN20" s="595"/>
      <c r="BO20" s="596">
        <v>0</v>
      </c>
      <c r="BP20" s="596"/>
      <c r="BQ20" s="596"/>
      <c r="BR20" s="596"/>
      <c r="BS20" s="602" t="s">
        <v>113</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102205204</v>
      </c>
      <c r="CS20" s="594"/>
      <c r="CT20" s="594"/>
      <c r="CU20" s="594"/>
      <c r="CV20" s="594"/>
      <c r="CW20" s="594"/>
      <c r="CX20" s="594"/>
      <c r="CY20" s="595"/>
      <c r="CZ20" s="596">
        <v>100</v>
      </c>
      <c r="DA20" s="596"/>
      <c r="DB20" s="596"/>
      <c r="DC20" s="596"/>
      <c r="DD20" s="602">
        <v>23217215</v>
      </c>
      <c r="DE20" s="594"/>
      <c r="DF20" s="594"/>
      <c r="DG20" s="594"/>
      <c r="DH20" s="594"/>
      <c r="DI20" s="594"/>
      <c r="DJ20" s="594"/>
      <c r="DK20" s="594"/>
      <c r="DL20" s="594"/>
      <c r="DM20" s="594"/>
      <c r="DN20" s="594"/>
      <c r="DO20" s="594"/>
      <c r="DP20" s="595"/>
      <c r="DQ20" s="602">
        <v>25231639</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9490</v>
      </c>
      <c r="S21" s="594"/>
      <c r="T21" s="594"/>
      <c r="U21" s="594"/>
      <c r="V21" s="594"/>
      <c r="W21" s="594"/>
      <c r="X21" s="594"/>
      <c r="Y21" s="595"/>
      <c r="Z21" s="596">
        <v>0</v>
      </c>
      <c r="AA21" s="596"/>
      <c r="AB21" s="596"/>
      <c r="AC21" s="596"/>
      <c r="AD21" s="597">
        <v>9490</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113</v>
      </c>
      <c r="BH21" s="594"/>
      <c r="BI21" s="594"/>
      <c r="BJ21" s="594"/>
      <c r="BK21" s="594"/>
      <c r="BL21" s="594"/>
      <c r="BM21" s="594"/>
      <c r="BN21" s="595"/>
      <c r="BO21" s="596" t="s">
        <v>113</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51596</v>
      </c>
      <c r="S22" s="594"/>
      <c r="T22" s="594"/>
      <c r="U22" s="594"/>
      <c r="V22" s="594"/>
      <c r="W22" s="594"/>
      <c r="X22" s="594"/>
      <c r="Y22" s="595"/>
      <c r="Z22" s="596">
        <v>0</v>
      </c>
      <c r="AA22" s="596"/>
      <c r="AB22" s="596"/>
      <c r="AC22" s="596"/>
      <c r="AD22" s="597" t="s">
        <v>113</v>
      </c>
      <c r="AE22" s="597"/>
      <c r="AF22" s="597"/>
      <c r="AG22" s="597"/>
      <c r="AH22" s="597"/>
      <c r="AI22" s="597"/>
      <c r="AJ22" s="597"/>
      <c r="AK22" s="597"/>
      <c r="AL22" s="598" t="s">
        <v>113</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229566</v>
      </c>
      <c r="S23" s="594"/>
      <c r="T23" s="594"/>
      <c r="U23" s="594"/>
      <c r="V23" s="594"/>
      <c r="W23" s="594"/>
      <c r="X23" s="594"/>
      <c r="Y23" s="595"/>
      <c r="Z23" s="596">
        <v>0.2</v>
      </c>
      <c r="AA23" s="596"/>
      <c r="AB23" s="596"/>
      <c r="AC23" s="596"/>
      <c r="AD23" s="597">
        <v>18441</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748</v>
      </c>
      <c r="BH23" s="594"/>
      <c r="BI23" s="594"/>
      <c r="BJ23" s="594"/>
      <c r="BK23" s="594"/>
      <c r="BL23" s="594"/>
      <c r="BM23" s="594"/>
      <c r="BN23" s="595"/>
      <c r="BO23" s="596">
        <v>0</v>
      </c>
      <c r="BP23" s="596"/>
      <c r="BQ23" s="596"/>
      <c r="BR23" s="596"/>
      <c r="BS23" s="602" t="s">
        <v>113</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108862</v>
      </c>
      <c r="S24" s="594"/>
      <c r="T24" s="594"/>
      <c r="U24" s="594"/>
      <c r="V24" s="594"/>
      <c r="W24" s="594"/>
      <c r="X24" s="594"/>
      <c r="Y24" s="595"/>
      <c r="Z24" s="596">
        <v>0.1</v>
      </c>
      <c r="AA24" s="596"/>
      <c r="AB24" s="596"/>
      <c r="AC24" s="596"/>
      <c r="AD24" s="597" t="s">
        <v>113</v>
      </c>
      <c r="AE24" s="597"/>
      <c r="AF24" s="597"/>
      <c r="AG24" s="597"/>
      <c r="AH24" s="597"/>
      <c r="AI24" s="597"/>
      <c r="AJ24" s="597"/>
      <c r="AK24" s="597"/>
      <c r="AL24" s="598" t="s">
        <v>113</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12088653</v>
      </c>
      <c r="CS24" s="583"/>
      <c r="CT24" s="583"/>
      <c r="CU24" s="583"/>
      <c r="CV24" s="583"/>
      <c r="CW24" s="583"/>
      <c r="CX24" s="583"/>
      <c r="CY24" s="584"/>
      <c r="CZ24" s="620">
        <v>11.8</v>
      </c>
      <c r="DA24" s="621"/>
      <c r="DB24" s="621"/>
      <c r="DC24" s="622"/>
      <c r="DD24" s="619">
        <v>9419377</v>
      </c>
      <c r="DE24" s="583"/>
      <c r="DF24" s="583"/>
      <c r="DG24" s="583"/>
      <c r="DH24" s="583"/>
      <c r="DI24" s="583"/>
      <c r="DJ24" s="583"/>
      <c r="DK24" s="584"/>
      <c r="DL24" s="619">
        <v>8694441</v>
      </c>
      <c r="DM24" s="583"/>
      <c r="DN24" s="583"/>
      <c r="DO24" s="583"/>
      <c r="DP24" s="583"/>
      <c r="DQ24" s="583"/>
      <c r="DR24" s="583"/>
      <c r="DS24" s="583"/>
      <c r="DT24" s="583"/>
      <c r="DU24" s="583"/>
      <c r="DV24" s="584"/>
      <c r="DW24" s="587">
        <v>49.5</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15510980</v>
      </c>
      <c r="S25" s="594"/>
      <c r="T25" s="594"/>
      <c r="U25" s="594"/>
      <c r="V25" s="594"/>
      <c r="W25" s="594"/>
      <c r="X25" s="594"/>
      <c r="Y25" s="595"/>
      <c r="Z25" s="596">
        <v>13.9</v>
      </c>
      <c r="AA25" s="596"/>
      <c r="AB25" s="596"/>
      <c r="AC25" s="596"/>
      <c r="AD25" s="597" t="s">
        <v>113</v>
      </c>
      <c r="AE25" s="597"/>
      <c r="AF25" s="597"/>
      <c r="AG25" s="597"/>
      <c r="AH25" s="597"/>
      <c r="AI25" s="597"/>
      <c r="AJ25" s="597"/>
      <c r="AK25" s="597"/>
      <c r="AL25" s="598" t="s">
        <v>113</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4774661</v>
      </c>
      <c r="CS25" s="625"/>
      <c r="CT25" s="625"/>
      <c r="CU25" s="625"/>
      <c r="CV25" s="625"/>
      <c r="CW25" s="625"/>
      <c r="CX25" s="625"/>
      <c r="CY25" s="626"/>
      <c r="CZ25" s="627">
        <v>4.7</v>
      </c>
      <c r="DA25" s="628"/>
      <c r="DB25" s="628"/>
      <c r="DC25" s="629"/>
      <c r="DD25" s="602">
        <v>4553389</v>
      </c>
      <c r="DE25" s="625"/>
      <c r="DF25" s="625"/>
      <c r="DG25" s="625"/>
      <c r="DH25" s="625"/>
      <c r="DI25" s="625"/>
      <c r="DJ25" s="625"/>
      <c r="DK25" s="626"/>
      <c r="DL25" s="602">
        <v>3877608</v>
      </c>
      <c r="DM25" s="625"/>
      <c r="DN25" s="625"/>
      <c r="DO25" s="625"/>
      <c r="DP25" s="625"/>
      <c r="DQ25" s="625"/>
      <c r="DR25" s="625"/>
      <c r="DS25" s="625"/>
      <c r="DT25" s="625"/>
      <c r="DU25" s="625"/>
      <c r="DV25" s="626"/>
      <c r="DW25" s="598">
        <v>22.1</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3120175</v>
      </c>
      <c r="CS26" s="594"/>
      <c r="CT26" s="594"/>
      <c r="CU26" s="594"/>
      <c r="CV26" s="594"/>
      <c r="CW26" s="594"/>
      <c r="CX26" s="594"/>
      <c r="CY26" s="595"/>
      <c r="CZ26" s="627">
        <v>3.1</v>
      </c>
      <c r="DA26" s="628"/>
      <c r="DB26" s="628"/>
      <c r="DC26" s="629"/>
      <c r="DD26" s="602">
        <v>2955800</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46047947</v>
      </c>
      <c r="S27" s="594"/>
      <c r="T27" s="594"/>
      <c r="U27" s="594"/>
      <c r="V27" s="594"/>
      <c r="W27" s="594"/>
      <c r="X27" s="594"/>
      <c r="Y27" s="595"/>
      <c r="Z27" s="596">
        <v>41.3</v>
      </c>
      <c r="AA27" s="596"/>
      <c r="AB27" s="596"/>
      <c r="AC27" s="596"/>
      <c r="AD27" s="597" t="s">
        <v>113</v>
      </c>
      <c r="AE27" s="597"/>
      <c r="AF27" s="597"/>
      <c r="AG27" s="597"/>
      <c r="AH27" s="597"/>
      <c r="AI27" s="597"/>
      <c r="AJ27" s="597"/>
      <c r="AK27" s="597"/>
      <c r="AL27" s="598" t="s">
        <v>113</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8663596</v>
      </c>
      <c r="BH27" s="594"/>
      <c r="BI27" s="594"/>
      <c r="BJ27" s="594"/>
      <c r="BK27" s="594"/>
      <c r="BL27" s="594"/>
      <c r="BM27" s="594"/>
      <c r="BN27" s="595"/>
      <c r="BO27" s="596">
        <v>100</v>
      </c>
      <c r="BP27" s="596"/>
      <c r="BQ27" s="596"/>
      <c r="BR27" s="596"/>
      <c r="BS27" s="602">
        <v>11635</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3523825</v>
      </c>
      <c r="CS27" s="625"/>
      <c r="CT27" s="625"/>
      <c r="CU27" s="625"/>
      <c r="CV27" s="625"/>
      <c r="CW27" s="625"/>
      <c r="CX27" s="625"/>
      <c r="CY27" s="626"/>
      <c r="CZ27" s="627">
        <v>3.4</v>
      </c>
      <c r="DA27" s="628"/>
      <c r="DB27" s="628"/>
      <c r="DC27" s="629"/>
      <c r="DD27" s="602">
        <v>1163989</v>
      </c>
      <c r="DE27" s="625"/>
      <c r="DF27" s="625"/>
      <c r="DG27" s="625"/>
      <c r="DH27" s="625"/>
      <c r="DI27" s="625"/>
      <c r="DJ27" s="625"/>
      <c r="DK27" s="626"/>
      <c r="DL27" s="602">
        <v>1114834</v>
      </c>
      <c r="DM27" s="625"/>
      <c r="DN27" s="625"/>
      <c r="DO27" s="625"/>
      <c r="DP27" s="625"/>
      <c r="DQ27" s="625"/>
      <c r="DR27" s="625"/>
      <c r="DS27" s="625"/>
      <c r="DT27" s="625"/>
      <c r="DU27" s="625"/>
      <c r="DV27" s="626"/>
      <c r="DW27" s="598">
        <v>6.3</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1526323</v>
      </c>
      <c r="S28" s="594"/>
      <c r="T28" s="594"/>
      <c r="U28" s="594"/>
      <c r="V28" s="594"/>
      <c r="W28" s="594"/>
      <c r="X28" s="594"/>
      <c r="Y28" s="595"/>
      <c r="Z28" s="596">
        <v>1.4</v>
      </c>
      <c r="AA28" s="596"/>
      <c r="AB28" s="596"/>
      <c r="AC28" s="596"/>
      <c r="AD28" s="597">
        <v>10188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3790167</v>
      </c>
      <c r="CS28" s="594"/>
      <c r="CT28" s="594"/>
      <c r="CU28" s="594"/>
      <c r="CV28" s="594"/>
      <c r="CW28" s="594"/>
      <c r="CX28" s="594"/>
      <c r="CY28" s="595"/>
      <c r="CZ28" s="627">
        <v>3.7</v>
      </c>
      <c r="DA28" s="628"/>
      <c r="DB28" s="628"/>
      <c r="DC28" s="629"/>
      <c r="DD28" s="602">
        <v>3701999</v>
      </c>
      <c r="DE28" s="594"/>
      <c r="DF28" s="594"/>
      <c r="DG28" s="594"/>
      <c r="DH28" s="594"/>
      <c r="DI28" s="594"/>
      <c r="DJ28" s="594"/>
      <c r="DK28" s="595"/>
      <c r="DL28" s="602">
        <v>3701999</v>
      </c>
      <c r="DM28" s="594"/>
      <c r="DN28" s="594"/>
      <c r="DO28" s="594"/>
      <c r="DP28" s="594"/>
      <c r="DQ28" s="594"/>
      <c r="DR28" s="594"/>
      <c r="DS28" s="594"/>
      <c r="DT28" s="594"/>
      <c r="DU28" s="594"/>
      <c r="DV28" s="595"/>
      <c r="DW28" s="598">
        <v>21.1</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146748</v>
      </c>
      <c r="S29" s="594"/>
      <c r="T29" s="594"/>
      <c r="U29" s="594"/>
      <c r="V29" s="594"/>
      <c r="W29" s="594"/>
      <c r="X29" s="594"/>
      <c r="Y29" s="595"/>
      <c r="Z29" s="596">
        <v>0.1</v>
      </c>
      <c r="AA29" s="596"/>
      <c r="AB29" s="596"/>
      <c r="AC29" s="596"/>
      <c r="AD29" s="597" t="s">
        <v>113</v>
      </c>
      <c r="AE29" s="597"/>
      <c r="AF29" s="597"/>
      <c r="AG29" s="597"/>
      <c r="AH29" s="597"/>
      <c r="AI29" s="597"/>
      <c r="AJ29" s="597"/>
      <c r="AK29" s="597"/>
      <c r="AL29" s="598" t="s">
        <v>113</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3790167</v>
      </c>
      <c r="CS29" s="625"/>
      <c r="CT29" s="625"/>
      <c r="CU29" s="625"/>
      <c r="CV29" s="625"/>
      <c r="CW29" s="625"/>
      <c r="CX29" s="625"/>
      <c r="CY29" s="626"/>
      <c r="CZ29" s="627">
        <v>3.7</v>
      </c>
      <c r="DA29" s="628"/>
      <c r="DB29" s="628"/>
      <c r="DC29" s="629"/>
      <c r="DD29" s="602">
        <v>3701999</v>
      </c>
      <c r="DE29" s="625"/>
      <c r="DF29" s="625"/>
      <c r="DG29" s="625"/>
      <c r="DH29" s="625"/>
      <c r="DI29" s="625"/>
      <c r="DJ29" s="625"/>
      <c r="DK29" s="626"/>
      <c r="DL29" s="602">
        <v>3701999</v>
      </c>
      <c r="DM29" s="625"/>
      <c r="DN29" s="625"/>
      <c r="DO29" s="625"/>
      <c r="DP29" s="625"/>
      <c r="DQ29" s="625"/>
      <c r="DR29" s="625"/>
      <c r="DS29" s="625"/>
      <c r="DT29" s="625"/>
      <c r="DU29" s="625"/>
      <c r="DV29" s="626"/>
      <c r="DW29" s="598">
        <v>21.1</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7059517</v>
      </c>
      <c r="S30" s="594"/>
      <c r="T30" s="594"/>
      <c r="U30" s="594"/>
      <c r="V30" s="594"/>
      <c r="W30" s="594"/>
      <c r="X30" s="594"/>
      <c r="Y30" s="595"/>
      <c r="Z30" s="596">
        <v>6.3</v>
      </c>
      <c r="AA30" s="596"/>
      <c r="AB30" s="596"/>
      <c r="AC30" s="596"/>
      <c r="AD30" s="597" t="s">
        <v>113</v>
      </c>
      <c r="AE30" s="597"/>
      <c r="AF30" s="597"/>
      <c r="AG30" s="597"/>
      <c r="AH30" s="597"/>
      <c r="AI30" s="597"/>
      <c r="AJ30" s="597"/>
      <c r="AK30" s="597"/>
      <c r="AL30" s="598" t="s">
        <v>113</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99.3</v>
      </c>
      <c r="BH30" s="652"/>
      <c r="BI30" s="652"/>
      <c r="BJ30" s="652"/>
      <c r="BK30" s="652"/>
      <c r="BL30" s="652"/>
      <c r="BM30" s="588">
        <v>94.7</v>
      </c>
      <c r="BN30" s="652"/>
      <c r="BO30" s="652"/>
      <c r="BP30" s="652"/>
      <c r="BQ30" s="653"/>
      <c r="BR30" s="651">
        <v>98.2</v>
      </c>
      <c r="BS30" s="652"/>
      <c r="BT30" s="652"/>
      <c r="BU30" s="652"/>
      <c r="BV30" s="652"/>
      <c r="BW30" s="652"/>
      <c r="BX30" s="588">
        <v>90.9</v>
      </c>
      <c r="BY30" s="652"/>
      <c r="BZ30" s="652"/>
      <c r="CA30" s="652"/>
      <c r="CB30" s="653"/>
      <c r="CD30" s="656"/>
      <c r="CE30" s="657"/>
      <c r="CF30" s="607" t="s">
        <v>292</v>
      </c>
      <c r="CG30" s="608"/>
      <c r="CH30" s="608"/>
      <c r="CI30" s="608"/>
      <c r="CJ30" s="608"/>
      <c r="CK30" s="608"/>
      <c r="CL30" s="608"/>
      <c r="CM30" s="608"/>
      <c r="CN30" s="608"/>
      <c r="CO30" s="608"/>
      <c r="CP30" s="608"/>
      <c r="CQ30" s="609"/>
      <c r="CR30" s="593">
        <v>3357581</v>
      </c>
      <c r="CS30" s="594"/>
      <c r="CT30" s="594"/>
      <c r="CU30" s="594"/>
      <c r="CV30" s="594"/>
      <c r="CW30" s="594"/>
      <c r="CX30" s="594"/>
      <c r="CY30" s="595"/>
      <c r="CZ30" s="627">
        <v>3.3</v>
      </c>
      <c r="DA30" s="628"/>
      <c r="DB30" s="628"/>
      <c r="DC30" s="629"/>
      <c r="DD30" s="602">
        <v>3278960</v>
      </c>
      <c r="DE30" s="594"/>
      <c r="DF30" s="594"/>
      <c r="DG30" s="594"/>
      <c r="DH30" s="594"/>
      <c r="DI30" s="594"/>
      <c r="DJ30" s="594"/>
      <c r="DK30" s="595"/>
      <c r="DL30" s="602">
        <v>3278960</v>
      </c>
      <c r="DM30" s="594"/>
      <c r="DN30" s="594"/>
      <c r="DO30" s="594"/>
      <c r="DP30" s="594"/>
      <c r="DQ30" s="594"/>
      <c r="DR30" s="594"/>
      <c r="DS30" s="594"/>
      <c r="DT30" s="594"/>
      <c r="DU30" s="594"/>
      <c r="DV30" s="595"/>
      <c r="DW30" s="598">
        <v>18.7</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13005808</v>
      </c>
      <c r="S31" s="594"/>
      <c r="T31" s="594"/>
      <c r="U31" s="594"/>
      <c r="V31" s="594"/>
      <c r="W31" s="594"/>
      <c r="X31" s="594"/>
      <c r="Y31" s="595"/>
      <c r="Z31" s="596">
        <v>11.7</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v>
      </c>
      <c r="BH31" s="625"/>
      <c r="BI31" s="625"/>
      <c r="BJ31" s="625"/>
      <c r="BK31" s="625"/>
      <c r="BL31" s="625"/>
      <c r="BM31" s="599">
        <v>95.9</v>
      </c>
      <c r="BN31" s="649"/>
      <c r="BO31" s="649"/>
      <c r="BP31" s="649"/>
      <c r="BQ31" s="650"/>
      <c r="BR31" s="648">
        <v>97.1</v>
      </c>
      <c r="BS31" s="625"/>
      <c r="BT31" s="625"/>
      <c r="BU31" s="625"/>
      <c r="BV31" s="625"/>
      <c r="BW31" s="625"/>
      <c r="BX31" s="599">
        <v>91.5</v>
      </c>
      <c r="BY31" s="649"/>
      <c r="BZ31" s="649"/>
      <c r="CA31" s="649"/>
      <c r="CB31" s="650"/>
      <c r="CD31" s="656"/>
      <c r="CE31" s="657"/>
      <c r="CF31" s="607" t="s">
        <v>296</v>
      </c>
      <c r="CG31" s="608"/>
      <c r="CH31" s="608"/>
      <c r="CI31" s="608"/>
      <c r="CJ31" s="608"/>
      <c r="CK31" s="608"/>
      <c r="CL31" s="608"/>
      <c r="CM31" s="608"/>
      <c r="CN31" s="608"/>
      <c r="CO31" s="608"/>
      <c r="CP31" s="608"/>
      <c r="CQ31" s="609"/>
      <c r="CR31" s="593">
        <v>432586</v>
      </c>
      <c r="CS31" s="625"/>
      <c r="CT31" s="625"/>
      <c r="CU31" s="625"/>
      <c r="CV31" s="625"/>
      <c r="CW31" s="625"/>
      <c r="CX31" s="625"/>
      <c r="CY31" s="626"/>
      <c r="CZ31" s="627">
        <v>0.4</v>
      </c>
      <c r="DA31" s="628"/>
      <c r="DB31" s="628"/>
      <c r="DC31" s="629"/>
      <c r="DD31" s="602">
        <v>423039</v>
      </c>
      <c r="DE31" s="625"/>
      <c r="DF31" s="625"/>
      <c r="DG31" s="625"/>
      <c r="DH31" s="625"/>
      <c r="DI31" s="625"/>
      <c r="DJ31" s="625"/>
      <c r="DK31" s="626"/>
      <c r="DL31" s="602">
        <v>423039</v>
      </c>
      <c r="DM31" s="625"/>
      <c r="DN31" s="625"/>
      <c r="DO31" s="625"/>
      <c r="DP31" s="625"/>
      <c r="DQ31" s="625"/>
      <c r="DR31" s="625"/>
      <c r="DS31" s="625"/>
      <c r="DT31" s="625"/>
      <c r="DU31" s="625"/>
      <c r="DV31" s="626"/>
      <c r="DW31" s="598">
        <v>2.4</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1422555</v>
      </c>
      <c r="S32" s="594"/>
      <c r="T32" s="594"/>
      <c r="U32" s="594"/>
      <c r="V32" s="594"/>
      <c r="W32" s="594"/>
      <c r="X32" s="594"/>
      <c r="Y32" s="595"/>
      <c r="Z32" s="596">
        <v>1.3</v>
      </c>
      <c r="AA32" s="596"/>
      <c r="AB32" s="596"/>
      <c r="AC32" s="596"/>
      <c r="AD32" s="597">
        <v>14315</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99.6</v>
      </c>
      <c r="BH32" s="661"/>
      <c r="BI32" s="661"/>
      <c r="BJ32" s="661"/>
      <c r="BK32" s="661"/>
      <c r="BL32" s="661"/>
      <c r="BM32" s="662">
        <v>93.1</v>
      </c>
      <c r="BN32" s="661"/>
      <c r="BO32" s="661"/>
      <c r="BP32" s="661"/>
      <c r="BQ32" s="663"/>
      <c r="BR32" s="660">
        <v>99.4</v>
      </c>
      <c r="BS32" s="661"/>
      <c r="BT32" s="661"/>
      <c r="BU32" s="661"/>
      <c r="BV32" s="661"/>
      <c r="BW32" s="661"/>
      <c r="BX32" s="662">
        <v>89.2</v>
      </c>
      <c r="BY32" s="661"/>
      <c r="BZ32" s="661"/>
      <c r="CA32" s="661"/>
      <c r="CB32" s="663"/>
      <c r="CD32" s="658"/>
      <c r="CE32" s="659"/>
      <c r="CF32" s="607" t="s">
        <v>299</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3512897</v>
      </c>
      <c r="S33" s="594"/>
      <c r="T33" s="594"/>
      <c r="U33" s="594"/>
      <c r="V33" s="594"/>
      <c r="W33" s="594"/>
      <c r="X33" s="594"/>
      <c r="Y33" s="595"/>
      <c r="Z33" s="596">
        <v>3.2</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63414428</v>
      </c>
      <c r="CS33" s="625"/>
      <c r="CT33" s="625"/>
      <c r="CU33" s="625"/>
      <c r="CV33" s="625"/>
      <c r="CW33" s="625"/>
      <c r="CX33" s="625"/>
      <c r="CY33" s="626"/>
      <c r="CZ33" s="627">
        <v>62</v>
      </c>
      <c r="DA33" s="628"/>
      <c r="DB33" s="628"/>
      <c r="DC33" s="629"/>
      <c r="DD33" s="602">
        <v>12592479</v>
      </c>
      <c r="DE33" s="625"/>
      <c r="DF33" s="625"/>
      <c r="DG33" s="625"/>
      <c r="DH33" s="625"/>
      <c r="DI33" s="625"/>
      <c r="DJ33" s="625"/>
      <c r="DK33" s="626"/>
      <c r="DL33" s="602">
        <v>6729635</v>
      </c>
      <c r="DM33" s="625"/>
      <c r="DN33" s="625"/>
      <c r="DO33" s="625"/>
      <c r="DP33" s="625"/>
      <c r="DQ33" s="625"/>
      <c r="DR33" s="625"/>
      <c r="DS33" s="625"/>
      <c r="DT33" s="625"/>
      <c r="DU33" s="625"/>
      <c r="DV33" s="626"/>
      <c r="DW33" s="598">
        <v>38.299999999999997</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45922993</v>
      </c>
      <c r="CS34" s="594"/>
      <c r="CT34" s="594"/>
      <c r="CU34" s="594"/>
      <c r="CV34" s="594"/>
      <c r="CW34" s="594"/>
      <c r="CX34" s="594"/>
      <c r="CY34" s="595"/>
      <c r="CZ34" s="627">
        <v>44.9</v>
      </c>
      <c r="DA34" s="628"/>
      <c r="DB34" s="628"/>
      <c r="DC34" s="629"/>
      <c r="DD34" s="602">
        <v>3143689</v>
      </c>
      <c r="DE34" s="594"/>
      <c r="DF34" s="594"/>
      <c r="DG34" s="594"/>
      <c r="DH34" s="594"/>
      <c r="DI34" s="594"/>
      <c r="DJ34" s="594"/>
      <c r="DK34" s="595"/>
      <c r="DL34" s="602">
        <v>2427796</v>
      </c>
      <c r="DM34" s="594"/>
      <c r="DN34" s="594"/>
      <c r="DO34" s="594"/>
      <c r="DP34" s="594"/>
      <c r="DQ34" s="594"/>
      <c r="DR34" s="594"/>
      <c r="DS34" s="594"/>
      <c r="DT34" s="594"/>
      <c r="DU34" s="594"/>
      <c r="DV34" s="595"/>
      <c r="DW34" s="598">
        <v>13.8</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1236997</v>
      </c>
      <c r="S35" s="594"/>
      <c r="T35" s="594"/>
      <c r="U35" s="594"/>
      <c r="V35" s="594"/>
      <c r="W35" s="594"/>
      <c r="X35" s="594"/>
      <c r="Y35" s="595"/>
      <c r="Z35" s="596">
        <v>1.1000000000000001</v>
      </c>
      <c r="AA35" s="596"/>
      <c r="AB35" s="596"/>
      <c r="AC35" s="596"/>
      <c r="AD35" s="597" t="s">
        <v>113</v>
      </c>
      <c r="AE35" s="597"/>
      <c r="AF35" s="597"/>
      <c r="AG35" s="597"/>
      <c r="AH35" s="597"/>
      <c r="AI35" s="597"/>
      <c r="AJ35" s="597"/>
      <c r="AK35" s="597"/>
      <c r="AL35" s="598" t="s">
        <v>113</v>
      </c>
      <c r="AM35" s="599"/>
      <c r="AN35" s="599"/>
      <c r="AO35" s="600"/>
      <c r="AP35" s="186"/>
      <c r="AQ35" s="604" t="s">
        <v>307</v>
      </c>
      <c r="AR35" s="605"/>
      <c r="AS35" s="605"/>
      <c r="AT35" s="605"/>
      <c r="AU35" s="605"/>
      <c r="AV35" s="605"/>
      <c r="AW35" s="605"/>
      <c r="AX35" s="605"/>
      <c r="AY35" s="606"/>
      <c r="AZ35" s="582">
        <v>5697479</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1211539</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440568</v>
      </c>
      <c r="CS35" s="625"/>
      <c r="CT35" s="625"/>
      <c r="CU35" s="625"/>
      <c r="CV35" s="625"/>
      <c r="CW35" s="625"/>
      <c r="CX35" s="625"/>
      <c r="CY35" s="626"/>
      <c r="CZ35" s="627">
        <v>0.4</v>
      </c>
      <c r="DA35" s="628"/>
      <c r="DB35" s="628"/>
      <c r="DC35" s="629"/>
      <c r="DD35" s="602">
        <v>361730</v>
      </c>
      <c r="DE35" s="625"/>
      <c r="DF35" s="625"/>
      <c r="DG35" s="625"/>
      <c r="DH35" s="625"/>
      <c r="DI35" s="625"/>
      <c r="DJ35" s="625"/>
      <c r="DK35" s="626"/>
      <c r="DL35" s="602">
        <v>306761</v>
      </c>
      <c r="DM35" s="625"/>
      <c r="DN35" s="625"/>
      <c r="DO35" s="625"/>
      <c r="DP35" s="625"/>
      <c r="DQ35" s="625"/>
      <c r="DR35" s="625"/>
      <c r="DS35" s="625"/>
      <c r="DT35" s="625"/>
      <c r="DU35" s="625"/>
      <c r="DV35" s="626"/>
      <c r="DW35" s="598">
        <v>1.7</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111432813</v>
      </c>
      <c r="S36" s="666"/>
      <c r="T36" s="666"/>
      <c r="U36" s="666"/>
      <c r="V36" s="666"/>
      <c r="W36" s="666"/>
      <c r="X36" s="666"/>
      <c r="Y36" s="667"/>
      <c r="Z36" s="668">
        <v>100</v>
      </c>
      <c r="AA36" s="668"/>
      <c r="AB36" s="668"/>
      <c r="AC36" s="668"/>
      <c r="AD36" s="669">
        <v>16323885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1951144</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1033761</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5144994</v>
      </c>
      <c r="CS36" s="594"/>
      <c r="CT36" s="594"/>
      <c r="CU36" s="594"/>
      <c r="CV36" s="594"/>
      <c r="CW36" s="594"/>
      <c r="CX36" s="594"/>
      <c r="CY36" s="595"/>
      <c r="CZ36" s="627">
        <v>5</v>
      </c>
      <c r="DA36" s="628"/>
      <c r="DB36" s="628"/>
      <c r="DC36" s="629"/>
      <c r="DD36" s="602">
        <v>3636925</v>
      </c>
      <c r="DE36" s="594"/>
      <c r="DF36" s="594"/>
      <c r="DG36" s="594"/>
      <c r="DH36" s="594"/>
      <c r="DI36" s="594"/>
      <c r="DJ36" s="594"/>
      <c r="DK36" s="595"/>
      <c r="DL36" s="602">
        <v>2110985</v>
      </c>
      <c r="DM36" s="594"/>
      <c r="DN36" s="594"/>
      <c r="DO36" s="594"/>
      <c r="DP36" s="594"/>
      <c r="DQ36" s="594"/>
      <c r="DR36" s="594"/>
      <c r="DS36" s="594"/>
      <c r="DT36" s="594"/>
      <c r="DU36" s="594"/>
      <c r="DV36" s="595"/>
      <c r="DW36" s="598">
        <v>12</v>
      </c>
      <c r="DX36" s="623"/>
      <c r="DY36" s="623"/>
      <c r="DZ36" s="623"/>
      <c r="EA36" s="623"/>
      <c r="EB36" s="623"/>
      <c r="EC36" s="624"/>
    </row>
    <row r="37" spans="2:133" ht="11.25" customHeight="1">
      <c r="AQ37" s="672" t="s">
        <v>314</v>
      </c>
      <c r="AR37" s="673"/>
      <c r="AS37" s="673"/>
      <c r="AT37" s="673"/>
      <c r="AU37" s="673"/>
      <c r="AV37" s="673"/>
      <c r="AW37" s="673"/>
      <c r="AX37" s="673"/>
      <c r="AY37" s="674"/>
      <c r="AZ37" s="593">
        <v>931362</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11549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893298</v>
      </c>
      <c r="CS37" s="625"/>
      <c r="CT37" s="625"/>
      <c r="CU37" s="625"/>
      <c r="CV37" s="625"/>
      <c r="CW37" s="625"/>
      <c r="CX37" s="625"/>
      <c r="CY37" s="626"/>
      <c r="CZ37" s="627">
        <v>0.9</v>
      </c>
      <c r="DA37" s="628"/>
      <c r="DB37" s="628"/>
      <c r="DC37" s="629"/>
      <c r="DD37" s="602">
        <v>893298</v>
      </c>
      <c r="DE37" s="625"/>
      <c r="DF37" s="625"/>
      <c r="DG37" s="625"/>
      <c r="DH37" s="625"/>
      <c r="DI37" s="625"/>
      <c r="DJ37" s="625"/>
      <c r="DK37" s="626"/>
      <c r="DL37" s="602">
        <v>890735</v>
      </c>
      <c r="DM37" s="625"/>
      <c r="DN37" s="625"/>
      <c r="DO37" s="625"/>
      <c r="DP37" s="625"/>
      <c r="DQ37" s="625"/>
      <c r="DR37" s="625"/>
      <c r="DS37" s="625"/>
      <c r="DT37" s="625"/>
      <c r="DU37" s="625"/>
      <c r="DV37" s="626"/>
      <c r="DW37" s="598">
        <v>5.0999999999999996</v>
      </c>
      <c r="DX37" s="623"/>
      <c r="DY37" s="623"/>
      <c r="DZ37" s="623"/>
      <c r="EA37" s="623"/>
      <c r="EB37" s="623"/>
      <c r="EC37" s="624"/>
    </row>
    <row r="38" spans="2:133" ht="11.25" customHeight="1">
      <c r="AQ38" s="672" t="s">
        <v>317</v>
      </c>
      <c r="AR38" s="673"/>
      <c r="AS38" s="673"/>
      <c r="AT38" s="673"/>
      <c r="AU38" s="673"/>
      <c r="AV38" s="673"/>
      <c r="AW38" s="673"/>
      <c r="AX38" s="673"/>
      <c r="AY38" s="674"/>
      <c r="AZ38" s="593">
        <v>497624</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21232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4297386</v>
      </c>
      <c r="CS38" s="594"/>
      <c r="CT38" s="594"/>
      <c r="CU38" s="594"/>
      <c r="CV38" s="594"/>
      <c r="CW38" s="594"/>
      <c r="CX38" s="594"/>
      <c r="CY38" s="595"/>
      <c r="CZ38" s="627">
        <v>4.2</v>
      </c>
      <c r="DA38" s="628"/>
      <c r="DB38" s="628"/>
      <c r="DC38" s="629"/>
      <c r="DD38" s="602">
        <v>2579460</v>
      </c>
      <c r="DE38" s="594"/>
      <c r="DF38" s="594"/>
      <c r="DG38" s="594"/>
      <c r="DH38" s="594"/>
      <c r="DI38" s="594"/>
      <c r="DJ38" s="594"/>
      <c r="DK38" s="595"/>
      <c r="DL38" s="602">
        <v>1884093</v>
      </c>
      <c r="DM38" s="594"/>
      <c r="DN38" s="594"/>
      <c r="DO38" s="594"/>
      <c r="DP38" s="594"/>
      <c r="DQ38" s="594"/>
      <c r="DR38" s="594"/>
      <c r="DS38" s="594"/>
      <c r="DT38" s="594"/>
      <c r="DU38" s="594"/>
      <c r="DV38" s="595"/>
      <c r="DW38" s="598">
        <v>10.7</v>
      </c>
      <c r="DX38" s="623"/>
      <c r="DY38" s="623"/>
      <c r="DZ38" s="623"/>
      <c r="EA38" s="623"/>
      <c r="EB38" s="623"/>
      <c r="EC38" s="624"/>
    </row>
    <row r="39" spans="2:133" ht="11.25" customHeight="1">
      <c r="AQ39" s="672" t="s">
        <v>320</v>
      </c>
      <c r="AR39" s="673"/>
      <c r="AS39" s="673"/>
      <c r="AT39" s="673"/>
      <c r="AU39" s="673"/>
      <c r="AV39" s="673"/>
      <c r="AW39" s="673"/>
      <c r="AX39" s="673"/>
      <c r="AY39" s="674"/>
      <c r="AZ39" s="593">
        <v>73737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22</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6680202</v>
      </c>
      <c r="CS39" s="625"/>
      <c r="CT39" s="625"/>
      <c r="CU39" s="625"/>
      <c r="CV39" s="625"/>
      <c r="CW39" s="625"/>
      <c r="CX39" s="625"/>
      <c r="CY39" s="626"/>
      <c r="CZ39" s="627">
        <v>6.5</v>
      </c>
      <c r="DA39" s="628"/>
      <c r="DB39" s="628"/>
      <c r="DC39" s="629"/>
      <c r="DD39" s="602">
        <v>2598938</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542423</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316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928285</v>
      </c>
      <c r="CS40" s="594"/>
      <c r="CT40" s="594"/>
      <c r="CU40" s="594"/>
      <c r="CV40" s="594"/>
      <c r="CW40" s="594"/>
      <c r="CX40" s="594"/>
      <c r="CY40" s="595"/>
      <c r="CZ40" s="627">
        <v>0.9</v>
      </c>
      <c r="DA40" s="628"/>
      <c r="DB40" s="628"/>
      <c r="DC40" s="629"/>
      <c r="DD40" s="602">
        <v>271737</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1701189</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346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26702123</v>
      </c>
      <c r="CS42" s="594"/>
      <c r="CT42" s="594"/>
      <c r="CU42" s="594"/>
      <c r="CV42" s="594"/>
      <c r="CW42" s="594"/>
      <c r="CX42" s="594"/>
      <c r="CY42" s="595"/>
      <c r="CZ42" s="627">
        <v>26.1</v>
      </c>
      <c r="DA42" s="676"/>
      <c r="DB42" s="676"/>
      <c r="DC42" s="677"/>
      <c r="DD42" s="602">
        <v>3219783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223274</v>
      </c>
      <c r="CS43" s="625"/>
      <c r="CT43" s="625"/>
      <c r="CU43" s="625"/>
      <c r="CV43" s="625"/>
      <c r="CW43" s="625"/>
      <c r="CX43" s="625"/>
      <c r="CY43" s="626"/>
      <c r="CZ43" s="627">
        <v>0.2</v>
      </c>
      <c r="DA43" s="628"/>
      <c r="DB43" s="628"/>
      <c r="DC43" s="629"/>
      <c r="DD43" s="602">
        <v>223274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23217215</v>
      </c>
      <c r="CS44" s="594"/>
      <c r="CT44" s="594"/>
      <c r="CU44" s="594"/>
      <c r="CV44" s="594"/>
      <c r="CW44" s="594"/>
      <c r="CX44" s="594"/>
      <c r="CY44" s="595"/>
      <c r="CZ44" s="627">
        <v>22.7</v>
      </c>
      <c r="DA44" s="676"/>
      <c r="DB44" s="676"/>
      <c r="DC44" s="677"/>
      <c r="DD44" s="602">
        <v>2576096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19828432</v>
      </c>
      <c r="CS45" s="625"/>
      <c r="CT45" s="625"/>
      <c r="CU45" s="625"/>
      <c r="CV45" s="625"/>
      <c r="CW45" s="625"/>
      <c r="CX45" s="625"/>
      <c r="CY45" s="626"/>
      <c r="CZ45" s="627">
        <v>19.399999999999999</v>
      </c>
      <c r="DA45" s="628"/>
      <c r="DB45" s="628"/>
      <c r="DC45" s="629"/>
      <c r="DD45" s="602">
        <v>1363116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3382921</v>
      </c>
      <c r="CS46" s="594"/>
      <c r="CT46" s="594"/>
      <c r="CU46" s="594"/>
      <c r="CV46" s="594"/>
      <c r="CW46" s="594"/>
      <c r="CX46" s="594"/>
      <c r="CY46" s="595"/>
      <c r="CZ46" s="627">
        <v>3.3</v>
      </c>
      <c r="DA46" s="676"/>
      <c r="DB46" s="676"/>
      <c r="DC46" s="677"/>
      <c r="DD46" s="602">
        <v>1207318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3484908</v>
      </c>
      <c r="CS47" s="625"/>
      <c r="CT47" s="625"/>
      <c r="CU47" s="625"/>
      <c r="CV47" s="625"/>
      <c r="CW47" s="625"/>
      <c r="CX47" s="625"/>
      <c r="CY47" s="626"/>
      <c r="CZ47" s="627">
        <v>3.4</v>
      </c>
      <c r="DA47" s="628"/>
      <c r="DB47" s="628"/>
      <c r="DC47" s="629"/>
      <c r="DD47" s="602">
        <v>643687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102205204</v>
      </c>
      <c r="CS49" s="661"/>
      <c r="CT49" s="661"/>
      <c r="CU49" s="661"/>
      <c r="CV49" s="661"/>
      <c r="CW49" s="661"/>
      <c r="CX49" s="661"/>
      <c r="CY49" s="688"/>
      <c r="CZ49" s="689">
        <v>100</v>
      </c>
      <c r="DA49" s="690"/>
      <c r="DB49" s="690"/>
      <c r="DC49" s="691"/>
      <c r="DD49" s="692">
        <v>25231639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111509</v>
      </c>
      <c r="R7" s="723"/>
      <c r="S7" s="723"/>
      <c r="T7" s="723"/>
      <c r="U7" s="723"/>
      <c r="V7" s="723">
        <v>102287</v>
      </c>
      <c r="W7" s="723"/>
      <c r="X7" s="723"/>
      <c r="Y7" s="723"/>
      <c r="Z7" s="723"/>
      <c r="AA7" s="723">
        <v>9222</v>
      </c>
      <c r="AB7" s="723"/>
      <c r="AC7" s="723"/>
      <c r="AD7" s="723"/>
      <c r="AE7" s="724"/>
      <c r="AF7" s="725">
        <v>3109</v>
      </c>
      <c r="AG7" s="726"/>
      <c r="AH7" s="726"/>
      <c r="AI7" s="726"/>
      <c r="AJ7" s="727"/>
      <c r="AK7" s="762">
        <v>7087</v>
      </c>
      <c r="AL7" s="763"/>
      <c r="AM7" s="763"/>
      <c r="AN7" s="763"/>
      <c r="AO7" s="763"/>
      <c r="AP7" s="763">
        <v>33044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546</v>
      </c>
      <c r="BT7" s="767"/>
      <c r="BU7" s="767"/>
      <c r="BV7" s="767"/>
      <c r="BW7" s="767"/>
      <c r="BX7" s="767"/>
      <c r="BY7" s="767"/>
      <c r="BZ7" s="767"/>
      <c r="CA7" s="767"/>
      <c r="CB7" s="767"/>
      <c r="CC7" s="767"/>
      <c r="CD7" s="767"/>
      <c r="CE7" s="767"/>
      <c r="CF7" s="767"/>
      <c r="CG7" s="768"/>
      <c r="CH7" s="759" t="s">
        <v>563</v>
      </c>
      <c r="CI7" s="760"/>
      <c r="CJ7" s="760"/>
      <c r="CK7" s="760"/>
      <c r="CL7" s="761"/>
      <c r="CM7" s="759">
        <v>139</v>
      </c>
      <c r="CN7" s="760"/>
      <c r="CO7" s="760"/>
      <c r="CP7" s="760"/>
      <c r="CQ7" s="761"/>
      <c r="CR7" s="759">
        <v>5</v>
      </c>
      <c r="CS7" s="760"/>
      <c r="CT7" s="760"/>
      <c r="CU7" s="760"/>
      <c r="CV7" s="761"/>
      <c r="CW7" s="759" t="s">
        <v>564</v>
      </c>
      <c r="CX7" s="760"/>
      <c r="CY7" s="760"/>
      <c r="CZ7" s="760"/>
      <c r="DA7" s="761"/>
      <c r="DB7" s="759" t="s">
        <v>564</v>
      </c>
      <c r="DC7" s="760"/>
      <c r="DD7" s="760"/>
      <c r="DE7" s="760"/>
      <c r="DF7" s="761"/>
      <c r="DG7" s="759">
        <v>126</v>
      </c>
      <c r="DH7" s="760"/>
      <c r="DI7" s="760"/>
      <c r="DJ7" s="760"/>
      <c r="DK7" s="761"/>
      <c r="DL7" s="759" t="s">
        <v>564</v>
      </c>
      <c r="DM7" s="760"/>
      <c r="DN7" s="760"/>
      <c r="DO7" s="760"/>
      <c r="DP7" s="761"/>
      <c r="DQ7" s="759" t="s">
        <v>564</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91</v>
      </c>
      <c r="R8" s="747"/>
      <c r="S8" s="747"/>
      <c r="T8" s="747"/>
      <c r="U8" s="747"/>
      <c r="V8" s="747">
        <v>86</v>
      </c>
      <c r="W8" s="747"/>
      <c r="X8" s="747"/>
      <c r="Y8" s="747"/>
      <c r="Z8" s="747"/>
      <c r="AA8" s="747">
        <v>5</v>
      </c>
      <c r="AB8" s="747"/>
      <c r="AC8" s="747"/>
      <c r="AD8" s="747"/>
      <c r="AE8" s="748"/>
      <c r="AF8" s="749">
        <v>5</v>
      </c>
      <c r="AG8" s="750"/>
      <c r="AH8" s="750"/>
      <c r="AI8" s="750"/>
      <c r="AJ8" s="751"/>
      <c r="AK8" s="752" t="s">
        <v>541</v>
      </c>
      <c r="AL8" s="753"/>
      <c r="AM8" s="753"/>
      <c r="AN8" s="753"/>
      <c r="AO8" s="753"/>
      <c r="AP8" s="753" t="s">
        <v>541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547</v>
      </c>
      <c r="BT8" s="757"/>
      <c r="BU8" s="757"/>
      <c r="BV8" s="757"/>
      <c r="BW8" s="757"/>
      <c r="BX8" s="757"/>
      <c r="BY8" s="757"/>
      <c r="BZ8" s="757"/>
      <c r="CA8" s="757"/>
      <c r="CB8" s="757"/>
      <c r="CC8" s="757"/>
      <c r="CD8" s="757"/>
      <c r="CE8" s="757"/>
      <c r="CF8" s="757"/>
      <c r="CG8" s="758"/>
      <c r="CH8" s="769">
        <v>8</v>
      </c>
      <c r="CI8" s="770"/>
      <c r="CJ8" s="770"/>
      <c r="CK8" s="770"/>
      <c r="CL8" s="771"/>
      <c r="CM8" s="769">
        <v>333</v>
      </c>
      <c r="CN8" s="770"/>
      <c r="CO8" s="770"/>
      <c r="CP8" s="770"/>
      <c r="CQ8" s="771"/>
      <c r="CR8" s="769">
        <v>30</v>
      </c>
      <c r="CS8" s="770"/>
      <c r="CT8" s="770"/>
      <c r="CU8" s="770"/>
      <c r="CV8" s="771"/>
      <c r="CW8" s="769" t="s">
        <v>564</v>
      </c>
      <c r="CX8" s="770"/>
      <c r="CY8" s="770"/>
      <c r="CZ8" s="770"/>
      <c r="DA8" s="771"/>
      <c r="DB8" s="769" t="s">
        <v>564</v>
      </c>
      <c r="DC8" s="770"/>
      <c r="DD8" s="770"/>
      <c r="DE8" s="770"/>
      <c r="DF8" s="771"/>
      <c r="DG8" s="769" t="s">
        <v>564</v>
      </c>
      <c r="DH8" s="770"/>
      <c r="DI8" s="770"/>
      <c r="DJ8" s="770"/>
      <c r="DK8" s="771"/>
      <c r="DL8" s="769" t="s">
        <v>564</v>
      </c>
      <c r="DM8" s="770"/>
      <c r="DN8" s="770"/>
      <c r="DO8" s="770"/>
      <c r="DP8" s="771"/>
      <c r="DQ8" s="769" t="s">
        <v>564</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19</v>
      </c>
      <c r="R9" s="747"/>
      <c r="S9" s="747"/>
      <c r="T9" s="747"/>
      <c r="U9" s="747"/>
      <c r="V9" s="747">
        <v>18</v>
      </c>
      <c r="W9" s="747"/>
      <c r="X9" s="747"/>
      <c r="Y9" s="747"/>
      <c r="Z9" s="747"/>
      <c r="AA9" s="747">
        <v>1</v>
      </c>
      <c r="AB9" s="747"/>
      <c r="AC9" s="747"/>
      <c r="AD9" s="747"/>
      <c r="AE9" s="748"/>
      <c r="AF9" s="749">
        <v>1</v>
      </c>
      <c r="AG9" s="750"/>
      <c r="AH9" s="750"/>
      <c r="AI9" s="750"/>
      <c r="AJ9" s="751"/>
      <c r="AK9" s="752">
        <v>18</v>
      </c>
      <c r="AL9" s="753"/>
      <c r="AM9" s="753"/>
      <c r="AN9" s="753"/>
      <c r="AO9" s="753"/>
      <c r="AP9" s="753" t="s">
        <v>541</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548</v>
      </c>
      <c r="BT9" s="757"/>
      <c r="BU9" s="757"/>
      <c r="BV9" s="757"/>
      <c r="BW9" s="757"/>
      <c r="BX9" s="757"/>
      <c r="BY9" s="757"/>
      <c r="BZ9" s="757"/>
      <c r="CA9" s="757"/>
      <c r="CB9" s="757"/>
      <c r="CC9" s="757"/>
      <c r="CD9" s="757"/>
      <c r="CE9" s="757"/>
      <c r="CF9" s="757"/>
      <c r="CG9" s="758"/>
      <c r="CH9" s="769">
        <v>14</v>
      </c>
      <c r="CI9" s="770"/>
      <c r="CJ9" s="770"/>
      <c r="CK9" s="770"/>
      <c r="CL9" s="771"/>
      <c r="CM9" s="769">
        <v>24</v>
      </c>
      <c r="CN9" s="770"/>
      <c r="CO9" s="770"/>
      <c r="CP9" s="770"/>
      <c r="CQ9" s="771"/>
      <c r="CR9" s="769">
        <v>5</v>
      </c>
      <c r="CS9" s="770"/>
      <c r="CT9" s="770"/>
      <c r="CU9" s="770"/>
      <c r="CV9" s="771"/>
      <c r="CW9" s="769">
        <v>7</v>
      </c>
      <c r="CX9" s="770"/>
      <c r="CY9" s="770"/>
      <c r="CZ9" s="770"/>
      <c r="DA9" s="771"/>
      <c r="DB9" s="769" t="s">
        <v>564</v>
      </c>
      <c r="DC9" s="770"/>
      <c r="DD9" s="770"/>
      <c r="DE9" s="770"/>
      <c r="DF9" s="771"/>
      <c r="DG9" s="769" t="s">
        <v>564</v>
      </c>
      <c r="DH9" s="770"/>
      <c r="DI9" s="770"/>
      <c r="DJ9" s="770"/>
      <c r="DK9" s="771"/>
      <c r="DL9" s="769" t="s">
        <v>564</v>
      </c>
      <c r="DM9" s="770"/>
      <c r="DN9" s="770"/>
      <c r="DO9" s="770"/>
      <c r="DP9" s="771"/>
      <c r="DQ9" s="769" t="s">
        <v>564</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111433</v>
      </c>
      <c r="R23" s="782"/>
      <c r="S23" s="782"/>
      <c r="T23" s="782"/>
      <c r="U23" s="782"/>
      <c r="V23" s="782">
        <v>102205</v>
      </c>
      <c r="W23" s="782"/>
      <c r="X23" s="782"/>
      <c r="Y23" s="782"/>
      <c r="Z23" s="782"/>
      <c r="AA23" s="782">
        <v>9228</v>
      </c>
      <c r="AB23" s="782"/>
      <c r="AC23" s="782"/>
      <c r="AD23" s="782"/>
      <c r="AE23" s="783"/>
      <c r="AF23" s="784">
        <v>3115</v>
      </c>
      <c r="AG23" s="782"/>
      <c r="AH23" s="782"/>
      <c r="AI23" s="782"/>
      <c r="AJ23" s="785"/>
      <c r="AK23" s="786"/>
      <c r="AL23" s="787"/>
      <c r="AM23" s="787"/>
      <c r="AN23" s="787"/>
      <c r="AO23" s="787"/>
      <c r="AP23" s="782">
        <v>33044</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13365</v>
      </c>
      <c r="R28" s="811"/>
      <c r="S28" s="811"/>
      <c r="T28" s="811"/>
      <c r="U28" s="811"/>
      <c r="V28" s="811">
        <v>12153</v>
      </c>
      <c r="W28" s="811"/>
      <c r="X28" s="811"/>
      <c r="Y28" s="811"/>
      <c r="Z28" s="811"/>
      <c r="AA28" s="811">
        <v>1212</v>
      </c>
      <c r="AB28" s="811"/>
      <c r="AC28" s="811"/>
      <c r="AD28" s="811"/>
      <c r="AE28" s="812"/>
      <c r="AF28" s="813">
        <v>1212</v>
      </c>
      <c r="AG28" s="811"/>
      <c r="AH28" s="811"/>
      <c r="AI28" s="811"/>
      <c r="AJ28" s="814"/>
      <c r="AK28" s="815">
        <v>542</v>
      </c>
      <c r="AL28" s="806"/>
      <c r="AM28" s="806"/>
      <c r="AN28" s="806"/>
      <c r="AO28" s="806"/>
      <c r="AP28" s="806" t="s">
        <v>545</v>
      </c>
      <c r="AQ28" s="806"/>
      <c r="AR28" s="806"/>
      <c r="AS28" s="806"/>
      <c r="AT28" s="806"/>
      <c r="AU28" s="806" t="s">
        <v>544</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6010</v>
      </c>
      <c r="R29" s="747"/>
      <c r="S29" s="747"/>
      <c r="T29" s="747"/>
      <c r="U29" s="747"/>
      <c r="V29" s="747">
        <v>5945</v>
      </c>
      <c r="W29" s="747"/>
      <c r="X29" s="747"/>
      <c r="Y29" s="747"/>
      <c r="Z29" s="747"/>
      <c r="AA29" s="747">
        <v>65</v>
      </c>
      <c r="AB29" s="747"/>
      <c r="AC29" s="747"/>
      <c r="AD29" s="747"/>
      <c r="AE29" s="748"/>
      <c r="AF29" s="749">
        <v>65</v>
      </c>
      <c r="AG29" s="750"/>
      <c r="AH29" s="750"/>
      <c r="AI29" s="750"/>
      <c r="AJ29" s="751"/>
      <c r="AK29" s="818">
        <v>777</v>
      </c>
      <c r="AL29" s="819"/>
      <c r="AM29" s="819"/>
      <c r="AN29" s="819"/>
      <c r="AO29" s="819"/>
      <c r="AP29" s="819" t="s">
        <v>544</v>
      </c>
      <c r="AQ29" s="819"/>
      <c r="AR29" s="819"/>
      <c r="AS29" s="819"/>
      <c r="AT29" s="819"/>
      <c r="AU29" s="819" t="s">
        <v>543</v>
      </c>
      <c r="AV29" s="819"/>
      <c r="AW29" s="819"/>
      <c r="AX29" s="819"/>
      <c r="AY29" s="819"/>
      <c r="AZ29" s="820" t="s">
        <v>543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287</v>
      </c>
      <c r="R30" s="747"/>
      <c r="S30" s="747"/>
      <c r="T30" s="747"/>
      <c r="U30" s="747"/>
      <c r="V30" s="747">
        <v>286</v>
      </c>
      <c r="W30" s="747"/>
      <c r="X30" s="747"/>
      <c r="Y30" s="747"/>
      <c r="Z30" s="747"/>
      <c r="AA30" s="747">
        <v>1</v>
      </c>
      <c r="AB30" s="747"/>
      <c r="AC30" s="747"/>
      <c r="AD30" s="747"/>
      <c r="AE30" s="748"/>
      <c r="AF30" s="749">
        <v>1</v>
      </c>
      <c r="AG30" s="750"/>
      <c r="AH30" s="750"/>
      <c r="AI30" s="750"/>
      <c r="AJ30" s="751"/>
      <c r="AK30" s="818">
        <v>180</v>
      </c>
      <c r="AL30" s="819"/>
      <c r="AM30" s="819"/>
      <c r="AN30" s="819"/>
      <c r="AO30" s="819"/>
      <c r="AP30" s="819" t="s">
        <v>543</v>
      </c>
      <c r="AQ30" s="819"/>
      <c r="AR30" s="819"/>
      <c r="AS30" s="819"/>
      <c r="AT30" s="819"/>
      <c r="AU30" s="819" t="s">
        <v>545</v>
      </c>
      <c r="AV30" s="819"/>
      <c r="AW30" s="819"/>
      <c r="AX30" s="819"/>
      <c r="AY30" s="819"/>
      <c r="AZ30" s="820" t="s">
        <v>544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11</v>
      </c>
      <c r="R31" s="747"/>
      <c r="S31" s="747"/>
      <c r="T31" s="747"/>
      <c r="U31" s="747"/>
      <c r="V31" s="747">
        <v>11</v>
      </c>
      <c r="W31" s="747"/>
      <c r="X31" s="747"/>
      <c r="Y31" s="747"/>
      <c r="Z31" s="747"/>
      <c r="AA31" s="747" t="s">
        <v>541</v>
      </c>
      <c r="AB31" s="747"/>
      <c r="AC31" s="747"/>
      <c r="AD31" s="747"/>
      <c r="AE31" s="748"/>
      <c r="AF31" s="749" t="s">
        <v>113</v>
      </c>
      <c r="AG31" s="750"/>
      <c r="AH31" s="750"/>
      <c r="AI31" s="750"/>
      <c r="AJ31" s="751"/>
      <c r="AK31" s="818">
        <v>11</v>
      </c>
      <c r="AL31" s="819"/>
      <c r="AM31" s="819"/>
      <c r="AN31" s="819"/>
      <c r="AO31" s="819"/>
      <c r="AP31" s="819">
        <v>96</v>
      </c>
      <c r="AQ31" s="819"/>
      <c r="AR31" s="819"/>
      <c r="AS31" s="819"/>
      <c r="AT31" s="819"/>
      <c r="AU31" s="819">
        <v>96</v>
      </c>
      <c r="AV31" s="819"/>
      <c r="AW31" s="819"/>
      <c r="AX31" s="819"/>
      <c r="AY31" s="819"/>
      <c r="AZ31" s="820" t="s">
        <v>544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1450</v>
      </c>
      <c r="R32" s="747"/>
      <c r="S32" s="747"/>
      <c r="T32" s="747"/>
      <c r="U32" s="747"/>
      <c r="V32" s="747">
        <v>1122</v>
      </c>
      <c r="W32" s="747"/>
      <c r="X32" s="747"/>
      <c r="Y32" s="747"/>
      <c r="Z32" s="747"/>
      <c r="AA32" s="747">
        <v>328</v>
      </c>
      <c r="AB32" s="747"/>
      <c r="AC32" s="747"/>
      <c r="AD32" s="747"/>
      <c r="AE32" s="748"/>
      <c r="AF32" s="749">
        <v>3300</v>
      </c>
      <c r="AG32" s="750"/>
      <c r="AH32" s="750"/>
      <c r="AI32" s="750"/>
      <c r="AJ32" s="751"/>
      <c r="AK32" s="818">
        <v>58</v>
      </c>
      <c r="AL32" s="819"/>
      <c r="AM32" s="819"/>
      <c r="AN32" s="819"/>
      <c r="AO32" s="819"/>
      <c r="AP32" s="819">
        <v>1424</v>
      </c>
      <c r="AQ32" s="819"/>
      <c r="AR32" s="819"/>
      <c r="AS32" s="819"/>
      <c r="AT32" s="819"/>
      <c r="AU32" s="819">
        <v>380</v>
      </c>
      <c r="AV32" s="819"/>
      <c r="AW32" s="819"/>
      <c r="AX32" s="819"/>
      <c r="AY32" s="819"/>
      <c r="AZ32" s="820" t="s">
        <v>544</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519</v>
      </c>
      <c r="R33" s="747"/>
      <c r="S33" s="747"/>
      <c r="T33" s="747"/>
      <c r="U33" s="747"/>
      <c r="V33" s="747">
        <v>314</v>
      </c>
      <c r="W33" s="747"/>
      <c r="X33" s="747"/>
      <c r="Y33" s="747"/>
      <c r="Z33" s="747"/>
      <c r="AA33" s="747">
        <v>205</v>
      </c>
      <c r="AB33" s="747"/>
      <c r="AC33" s="747"/>
      <c r="AD33" s="747"/>
      <c r="AE33" s="748"/>
      <c r="AF33" s="749">
        <v>1645</v>
      </c>
      <c r="AG33" s="750"/>
      <c r="AH33" s="750"/>
      <c r="AI33" s="750"/>
      <c r="AJ33" s="751"/>
      <c r="AK33" s="818" t="s">
        <v>541</v>
      </c>
      <c r="AL33" s="819"/>
      <c r="AM33" s="819"/>
      <c r="AN33" s="819"/>
      <c r="AO33" s="819"/>
      <c r="AP33" s="819">
        <v>16</v>
      </c>
      <c r="AQ33" s="819"/>
      <c r="AR33" s="819"/>
      <c r="AS33" s="819"/>
      <c r="AT33" s="819"/>
      <c r="AU33" s="819" t="s">
        <v>541</v>
      </c>
      <c r="AV33" s="819"/>
      <c r="AW33" s="819"/>
      <c r="AX33" s="819"/>
      <c r="AY33" s="819"/>
      <c r="AZ33" s="820" t="s">
        <v>544</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3999</v>
      </c>
      <c r="R34" s="747"/>
      <c r="S34" s="747"/>
      <c r="T34" s="747"/>
      <c r="U34" s="747"/>
      <c r="V34" s="747">
        <v>4487</v>
      </c>
      <c r="W34" s="747"/>
      <c r="X34" s="747"/>
      <c r="Y34" s="747"/>
      <c r="Z34" s="747"/>
      <c r="AA34" s="747">
        <v>-488</v>
      </c>
      <c r="AB34" s="747"/>
      <c r="AC34" s="747"/>
      <c r="AD34" s="747"/>
      <c r="AE34" s="748"/>
      <c r="AF34" s="749">
        <v>1839</v>
      </c>
      <c r="AG34" s="750"/>
      <c r="AH34" s="750"/>
      <c r="AI34" s="750"/>
      <c r="AJ34" s="751"/>
      <c r="AK34" s="818">
        <v>498</v>
      </c>
      <c r="AL34" s="819"/>
      <c r="AM34" s="819"/>
      <c r="AN34" s="819"/>
      <c r="AO34" s="819"/>
      <c r="AP34" s="819">
        <v>4308</v>
      </c>
      <c r="AQ34" s="819"/>
      <c r="AR34" s="819"/>
      <c r="AS34" s="819"/>
      <c r="AT34" s="819"/>
      <c r="AU34" s="819">
        <v>2645</v>
      </c>
      <c r="AV34" s="819"/>
      <c r="AW34" s="819"/>
      <c r="AX34" s="819"/>
      <c r="AY34" s="819"/>
      <c r="AZ34" s="820" t="s">
        <v>545</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1724</v>
      </c>
      <c r="R35" s="747"/>
      <c r="S35" s="747"/>
      <c r="T35" s="747"/>
      <c r="U35" s="747"/>
      <c r="V35" s="747">
        <v>1549</v>
      </c>
      <c r="W35" s="747"/>
      <c r="X35" s="747"/>
      <c r="Y35" s="747"/>
      <c r="Z35" s="747"/>
      <c r="AA35" s="747">
        <v>175</v>
      </c>
      <c r="AB35" s="747"/>
      <c r="AC35" s="747"/>
      <c r="AD35" s="747"/>
      <c r="AE35" s="748"/>
      <c r="AF35" s="749">
        <v>893</v>
      </c>
      <c r="AG35" s="750"/>
      <c r="AH35" s="750"/>
      <c r="AI35" s="750"/>
      <c r="AJ35" s="751"/>
      <c r="AK35" s="818">
        <v>829</v>
      </c>
      <c r="AL35" s="819"/>
      <c r="AM35" s="819"/>
      <c r="AN35" s="819"/>
      <c r="AO35" s="819"/>
      <c r="AP35" s="819">
        <v>11372</v>
      </c>
      <c r="AQ35" s="819"/>
      <c r="AR35" s="819"/>
      <c r="AS35" s="819"/>
      <c r="AT35" s="819"/>
      <c r="AU35" s="819">
        <v>7836</v>
      </c>
      <c r="AV35" s="819"/>
      <c r="AW35" s="819"/>
      <c r="AX35" s="819"/>
      <c r="AY35" s="819"/>
      <c r="AZ35" s="820" t="s">
        <v>545</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390</v>
      </c>
      <c r="C36" s="744"/>
      <c r="D36" s="744"/>
      <c r="E36" s="744"/>
      <c r="F36" s="744"/>
      <c r="G36" s="744"/>
      <c r="H36" s="744"/>
      <c r="I36" s="744"/>
      <c r="J36" s="744"/>
      <c r="K36" s="744"/>
      <c r="L36" s="744"/>
      <c r="M36" s="744"/>
      <c r="N36" s="744"/>
      <c r="O36" s="744"/>
      <c r="P36" s="745"/>
      <c r="Q36" s="746">
        <v>76</v>
      </c>
      <c r="R36" s="747"/>
      <c r="S36" s="747"/>
      <c r="T36" s="747"/>
      <c r="U36" s="747"/>
      <c r="V36" s="747">
        <v>73</v>
      </c>
      <c r="W36" s="747"/>
      <c r="X36" s="747"/>
      <c r="Y36" s="747"/>
      <c r="Z36" s="747"/>
      <c r="AA36" s="747">
        <v>3</v>
      </c>
      <c r="AB36" s="747"/>
      <c r="AC36" s="747"/>
      <c r="AD36" s="747"/>
      <c r="AE36" s="748"/>
      <c r="AF36" s="749" t="s">
        <v>113</v>
      </c>
      <c r="AG36" s="750"/>
      <c r="AH36" s="750"/>
      <c r="AI36" s="750"/>
      <c r="AJ36" s="751"/>
      <c r="AK36" s="818">
        <v>47</v>
      </c>
      <c r="AL36" s="819"/>
      <c r="AM36" s="819"/>
      <c r="AN36" s="819"/>
      <c r="AO36" s="819"/>
      <c r="AP36" s="819">
        <v>678</v>
      </c>
      <c r="AQ36" s="819"/>
      <c r="AR36" s="819"/>
      <c r="AS36" s="819"/>
      <c r="AT36" s="819"/>
      <c r="AU36" s="819">
        <v>568</v>
      </c>
      <c r="AV36" s="819"/>
      <c r="AW36" s="819"/>
      <c r="AX36" s="819"/>
      <c r="AY36" s="819"/>
      <c r="AZ36" s="820" t="s">
        <v>542</v>
      </c>
      <c r="BA36" s="820"/>
      <c r="BB36" s="820"/>
      <c r="BC36" s="820"/>
      <c r="BD36" s="820"/>
      <c r="BE36" s="816" t="s">
        <v>391</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392</v>
      </c>
      <c r="C37" s="744"/>
      <c r="D37" s="744"/>
      <c r="E37" s="744"/>
      <c r="F37" s="744"/>
      <c r="G37" s="744"/>
      <c r="H37" s="744"/>
      <c r="I37" s="744"/>
      <c r="J37" s="744"/>
      <c r="K37" s="744"/>
      <c r="L37" s="744"/>
      <c r="M37" s="744"/>
      <c r="N37" s="744"/>
      <c r="O37" s="744"/>
      <c r="P37" s="745"/>
      <c r="Q37" s="746">
        <v>245</v>
      </c>
      <c r="R37" s="747"/>
      <c r="S37" s="747"/>
      <c r="T37" s="747"/>
      <c r="U37" s="747"/>
      <c r="V37" s="747">
        <v>241</v>
      </c>
      <c r="W37" s="747"/>
      <c r="X37" s="747"/>
      <c r="Y37" s="747"/>
      <c r="Z37" s="747"/>
      <c r="AA37" s="747">
        <v>4</v>
      </c>
      <c r="AB37" s="747"/>
      <c r="AC37" s="747"/>
      <c r="AD37" s="747"/>
      <c r="AE37" s="748"/>
      <c r="AF37" s="749">
        <v>4</v>
      </c>
      <c r="AG37" s="750"/>
      <c r="AH37" s="750"/>
      <c r="AI37" s="750"/>
      <c r="AJ37" s="751"/>
      <c r="AK37" s="818">
        <v>103</v>
      </c>
      <c r="AL37" s="819"/>
      <c r="AM37" s="819"/>
      <c r="AN37" s="819"/>
      <c r="AO37" s="819"/>
      <c r="AP37" s="819">
        <v>1324</v>
      </c>
      <c r="AQ37" s="819"/>
      <c r="AR37" s="819"/>
      <c r="AS37" s="819"/>
      <c r="AT37" s="819"/>
      <c r="AU37" s="819">
        <v>1178</v>
      </c>
      <c r="AV37" s="819"/>
      <c r="AW37" s="819"/>
      <c r="AX37" s="819"/>
      <c r="AY37" s="819"/>
      <c r="AZ37" s="820" t="s">
        <v>543</v>
      </c>
      <c r="BA37" s="820"/>
      <c r="BB37" s="820"/>
      <c r="BC37" s="820"/>
      <c r="BD37" s="820"/>
      <c r="BE37" s="816" t="s">
        <v>391</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393</v>
      </c>
      <c r="C38" s="744"/>
      <c r="D38" s="744"/>
      <c r="E38" s="744"/>
      <c r="F38" s="744"/>
      <c r="G38" s="744"/>
      <c r="H38" s="744"/>
      <c r="I38" s="744"/>
      <c r="J38" s="744"/>
      <c r="K38" s="744"/>
      <c r="L38" s="744"/>
      <c r="M38" s="744"/>
      <c r="N38" s="744"/>
      <c r="O38" s="744"/>
      <c r="P38" s="745"/>
      <c r="Q38" s="746">
        <v>2321</v>
      </c>
      <c r="R38" s="747"/>
      <c r="S38" s="747"/>
      <c r="T38" s="747"/>
      <c r="U38" s="747"/>
      <c r="V38" s="747">
        <v>1999</v>
      </c>
      <c r="W38" s="747"/>
      <c r="X38" s="747"/>
      <c r="Y38" s="747"/>
      <c r="Z38" s="747"/>
      <c r="AA38" s="747">
        <v>322</v>
      </c>
      <c r="AB38" s="747"/>
      <c r="AC38" s="747"/>
      <c r="AD38" s="747"/>
      <c r="AE38" s="748"/>
      <c r="AF38" s="749" t="s">
        <v>113</v>
      </c>
      <c r="AG38" s="750"/>
      <c r="AH38" s="750"/>
      <c r="AI38" s="750"/>
      <c r="AJ38" s="751"/>
      <c r="AK38" s="818">
        <v>1951</v>
      </c>
      <c r="AL38" s="819"/>
      <c r="AM38" s="819"/>
      <c r="AN38" s="819"/>
      <c r="AO38" s="819"/>
      <c r="AP38" s="819">
        <v>929</v>
      </c>
      <c r="AQ38" s="819"/>
      <c r="AR38" s="819"/>
      <c r="AS38" s="819"/>
      <c r="AT38" s="819"/>
      <c r="AU38" s="819">
        <v>45</v>
      </c>
      <c r="AV38" s="819"/>
      <c r="AW38" s="819"/>
      <c r="AX38" s="819"/>
      <c r="AY38" s="819"/>
      <c r="AZ38" s="820" t="s">
        <v>543</v>
      </c>
      <c r="BA38" s="820"/>
      <c r="BB38" s="820"/>
      <c r="BC38" s="820"/>
      <c r="BD38" s="820"/>
      <c r="BE38" s="816" t="s">
        <v>391</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8960</v>
      </c>
      <c r="AG63" s="830"/>
      <c r="AH63" s="830"/>
      <c r="AI63" s="830"/>
      <c r="AJ63" s="831"/>
      <c r="AK63" s="832"/>
      <c r="AL63" s="827"/>
      <c r="AM63" s="827"/>
      <c r="AN63" s="827"/>
      <c r="AO63" s="827"/>
      <c r="AP63" s="830">
        <v>20147</v>
      </c>
      <c r="AQ63" s="830"/>
      <c r="AR63" s="830"/>
      <c r="AS63" s="830"/>
      <c r="AT63" s="830"/>
      <c r="AU63" s="830">
        <v>12748</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398</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549</v>
      </c>
      <c r="C68" s="858"/>
      <c r="D68" s="858"/>
      <c r="E68" s="858"/>
      <c r="F68" s="858"/>
      <c r="G68" s="858"/>
      <c r="H68" s="858"/>
      <c r="I68" s="858"/>
      <c r="J68" s="858"/>
      <c r="K68" s="858"/>
      <c r="L68" s="858"/>
      <c r="M68" s="858"/>
      <c r="N68" s="858"/>
      <c r="O68" s="858"/>
      <c r="P68" s="859"/>
      <c r="Q68" s="860">
        <v>1641</v>
      </c>
      <c r="R68" s="854"/>
      <c r="S68" s="854"/>
      <c r="T68" s="854"/>
      <c r="U68" s="854"/>
      <c r="V68" s="854">
        <v>1503</v>
      </c>
      <c r="W68" s="854"/>
      <c r="X68" s="854"/>
      <c r="Y68" s="854"/>
      <c r="Z68" s="854"/>
      <c r="AA68" s="854">
        <v>138</v>
      </c>
      <c r="AB68" s="854"/>
      <c r="AC68" s="854"/>
      <c r="AD68" s="854"/>
      <c r="AE68" s="854"/>
      <c r="AF68" s="854">
        <v>138</v>
      </c>
      <c r="AG68" s="854"/>
      <c r="AH68" s="854"/>
      <c r="AI68" s="854"/>
      <c r="AJ68" s="854"/>
      <c r="AK68" s="854" t="s">
        <v>562</v>
      </c>
      <c r="AL68" s="854"/>
      <c r="AM68" s="854"/>
      <c r="AN68" s="854"/>
      <c r="AO68" s="854"/>
      <c r="AP68" s="854">
        <v>308</v>
      </c>
      <c r="AQ68" s="854"/>
      <c r="AR68" s="854"/>
      <c r="AS68" s="854"/>
      <c r="AT68" s="854"/>
      <c r="AU68" s="854">
        <v>176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550</v>
      </c>
      <c r="C69" s="862"/>
      <c r="D69" s="862"/>
      <c r="E69" s="862"/>
      <c r="F69" s="862"/>
      <c r="G69" s="862"/>
      <c r="H69" s="862"/>
      <c r="I69" s="862"/>
      <c r="J69" s="862"/>
      <c r="K69" s="862"/>
      <c r="L69" s="862"/>
      <c r="M69" s="862"/>
      <c r="N69" s="862"/>
      <c r="O69" s="862"/>
      <c r="P69" s="863"/>
      <c r="Q69" s="864">
        <v>289</v>
      </c>
      <c r="R69" s="819"/>
      <c r="S69" s="819"/>
      <c r="T69" s="819"/>
      <c r="U69" s="819"/>
      <c r="V69" s="819">
        <v>247</v>
      </c>
      <c r="W69" s="819"/>
      <c r="X69" s="819"/>
      <c r="Y69" s="819"/>
      <c r="Z69" s="819"/>
      <c r="AA69" s="819">
        <v>42</v>
      </c>
      <c r="AB69" s="819"/>
      <c r="AC69" s="819"/>
      <c r="AD69" s="819"/>
      <c r="AE69" s="819"/>
      <c r="AF69" s="819">
        <v>42</v>
      </c>
      <c r="AG69" s="819"/>
      <c r="AH69" s="819"/>
      <c r="AI69" s="819"/>
      <c r="AJ69" s="819"/>
      <c r="AK69" s="819" t="s">
        <v>561</v>
      </c>
      <c r="AL69" s="819"/>
      <c r="AM69" s="819"/>
      <c r="AN69" s="819"/>
      <c r="AO69" s="819"/>
      <c r="AP69" s="819">
        <v>239</v>
      </c>
      <c r="AQ69" s="819"/>
      <c r="AR69" s="819"/>
      <c r="AS69" s="819"/>
      <c r="AT69" s="819"/>
      <c r="AU69" s="819">
        <v>110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551</v>
      </c>
      <c r="C70" s="862"/>
      <c r="D70" s="862"/>
      <c r="E70" s="862"/>
      <c r="F70" s="862"/>
      <c r="G70" s="862"/>
      <c r="H70" s="862"/>
      <c r="I70" s="862"/>
      <c r="J70" s="862"/>
      <c r="K70" s="862"/>
      <c r="L70" s="862"/>
      <c r="M70" s="862"/>
      <c r="N70" s="862"/>
      <c r="O70" s="862"/>
      <c r="P70" s="863"/>
      <c r="Q70" s="864">
        <v>1704</v>
      </c>
      <c r="R70" s="819"/>
      <c r="S70" s="819"/>
      <c r="T70" s="819"/>
      <c r="U70" s="819"/>
      <c r="V70" s="819">
        <v>1262</v>
      </c>
      <c r="W70" s="819"/>
      <c r="X70" s="819"/>
      <c r="Y70" s="819"/>
      <c r="Z70" s="819"/>
      <c r="AA70" s="819">
        <v>442</v>
      </c>
      <c r="AB70" s="819"/>
      <c r="AC70" s="819"/>
      <c r="AD70" s="819"/>
      <c r="AE70" s="819"/>
      <c r="AF70" s="819">
        <v>2804</v>
      </c>
      <c r="AG70" s="819"/>
      <c r="AH70" s="819"/>
      <c r="AI70" s="819"/>
      <c r="AJ70" s="819"/>
      <c r="AK70" s="819" t="s">
        <v>559</v>
      </c>
      <c r="AL70" s="819"/>
      <c r="AM70" s="819"/>
      <c r="AN70" s="819"/>
      <c r="AO70" s="819"/>
      <c r="AP70" s="819">
        <v>3011</v>
      </c>
      <c r="AQ70" s="819"/>
      <c r="AR70" s="819"/>
      <c r="AS70" s="819"/>
      <c r="AT70" s="819"/>
      <c r="AU70" s="819" t="s">
        <v>559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552</v>
      </c>
      <c r="C71" s="862"/>
      <c r="D71" s="862"/>
      <c r="E71" s="862"/>
      <c r="F71" s="862"/>
      <c r="G71" s="862"/>
      <c r="H71" s="862"/>
      <c r="I71" s="862"/>
      <c r="J71" s="862"/>
      <c r="K71" s="862"/>
      <c r="L71" s="862"/>
      <c r="M71" s="862"/>
      <c r="N71" s="862"/>
      <c r="O71" s="862"/>
      <c r="P71" s="863"/>
      <c r="Q71" s="864">
        <v>2137</v>
      </c>
      <c r="R71" s="819"/>
      <c r="S71" s="819"/>
      <c r="T71" s="819"/>
      <c r="U71" s="819"/>
      <c r="V71" s="819">
        <v>2095</v>
      </c>
      <c r="W71" s="819"/>
      <c r="X71" s="819"/>
      <c r="Y71" s="819"/>
      <c r="Z71" s="819"/>
      <c r="AA71" s="819">
        <v>42</v>
      </c>
      <c r="AB71" s="819"/>
      <c r="AC71" s="819"/>
      <c r="AD71" s="819"/>
      <c r="AE71" s="819"/>
      <c r="AF71" s="819">
        <v>42</v>
      </c>
      <c r="AG71" s="819"/>
      <c r="AH71" s="819"/>
      <c r="AI71" s="819"/>
      <c r="AJ71" s="819"/>
      <c r="AK71" s="819" t="s">
        <v>560</v>
      </c>
      <c r="AL71" s="819"/>
      <c r="AM71" s="819"/>
      <c r="AN71" s="819"/>
      <c r="AO71" s="819"/>
      <c r="AP71" s="819" t="s">
        <v>559</v>
      </c>
      <c r="AQ71" s="819"/>
      <c r="AR71" s="819"/>
      <c r="AS71" s="819"/>
      <c r="AT71" s="819"/>
      <c r="AU71" s="819" t="s">
        <v>559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553</v>
      </c>
      <c r="C72" s="862"/>
      <c r="D72" s="862"/>
      <c r="E72" s="862"/>
      <c r="F72" s="862"/>
      <c r="G72" s="862"/>
      <c r="H72" s="862"/>
      <c r="I72" s="862"/>
      <c r="J72" s="862"/>
      <c r="K72" s="862"/>
      <c r="L72" s="862"/>
      <c r="M72" s="862"/>
      <c r="N72" s="862"/>
      <c r="O72" s="862"/>
      <c r="P72" s="863"/>
      <c r="Q72" s="864">
        <v>246077</v>
      </c>
      <c r="R72" s="819"/>
      <c r="S72" s="819"/>
      <c r="T72" s="819"/>
      <c r="U72" s="819"/>
      <c r="V72" s="819">
        <v>233284</v>
      </c>
      <c r="W72" s="819"/>
      <c r="X72" s="819"/>
      <c r="Y72" s="819"/>
      <c r="Z72" s="819"/>
      <c r="AA72" s="819">
        <v>12793</v>
      </c>
      <c r="AB72" s="819"/>
      <c r="AC72" s="819"/>
      <c r="AD72" s="819"/>
      <c r="AE72" s="819"/>
      <c r="AF72" s="819">
        <v>12793</v>
      </c>
      <c r="AG72" s="819"/>
      <c r="AH72" s="819"/>
      <c r="AI72" s="819"/>
      <c r="AJ72" s="819"/>
      <c r="AK72" s="819">
        <v>2000</v>
      </c>
      <c r="AL72" s="819"/>
      <c r="AM72" s="819"/>
      <c r="AN72" s="819"/>
      <c r="AO72" s="819"/>
      <c r="AP72" s="819" t="s">
        <v>559</v>
      </c>
      <c r="AQ72" s="819"/>
      <c r="AR72" s="819"/>
      <c r="AS72" s="819"/>
      <c r="AT72" s="819"/>
      <c r="AU72" s="819" t="s">
        <v>560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554</v>
      </c>
      <c r="C73" s="862"/>
      <c r="D73" s="862"/>
      <c r="E73" s="862"/>
      <c r="F73" s="862"/>
      <c r="G73" s="862"/>
      <c r="H73" s="862"/>
      <c r="I73" s="862"/>
      <c r="J73" s="862"/>
      <c r="K73" s="862"/>
      <c r="L73" s="862"/>
      <c r="M73" s="862"/>
      <c r="N73" s="862"/>
      <c r="O73" s="862"/>
      <c r="P73" s="863"/>
      <c r="Q73" s="864">
        <v>356</v>
      </c>
      <c r="R73" s="819"/>
      <c r="S73" s="819"/>
      <c r="T73" s="819"/>
      <c r="U73" s="819"/>
      <c r="V73" s="819">
        <v>292</v>
      </c>
      <c r="W73" s="819"/>
      <c r="X73" s="819"/>
      <c r="Y73" s="819"/>
      <c r="Z73" s="819"/>
      <c r="AA73" s="819">
        <v>64</v>
      </c>
      <c r="AB73" s="819"/>
      <c r="AC73" s="819"/>
      <c r="AD73" s="819"/>
      <c r="AE73" s="819"/>
      <c r="AF73" s="819">
        <v>64</v>
      </c>
      <c r="AG73" s="819"/>
      <c r="AH73" s="819"/>
      <c r="AI73" s="819"/>
      <c r="AJ73" s="819"/>
      <c r="AK73" s="819" t="s">
        <v>560</v>
      </c>
      <c r="AL73" s="819"/>
      <c r="AM73" s="819"/>
      <c r="AN73" s="819"/>
      <c r="AO73" s="819"/>
      <c r="AP73" s="819" t="s">
        <v>559</v>
      </c>
      <c r="AQ73" s="819"/>
      <c r="AR73" s="819"/>
      <c r="AS73" s="819"/>
      <c r="AT73" s="819"/>
      <c r="AU73" s="819" t="s">
        <v>560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558</v>
      </c>
      <c r="C74" s="862"/>
      <c r="D74" s="862"/>
      <c r="E74" s="862"/>
      <c r="F74" s="862"/>
      <c r="G74" s="862"/>
      <c r="H74" s="862"/>
      <c r="I74" s="862"/>
      <c r="J74" s="862"/>
      <c r="K74" s="862"/>
      <c r="L74" s="862"/>
      <c r="M74" s="862"/>
      <c r="N74" s="862"/>
      <c r="O74" s="862"/>
      <c r="P74" s="863"/>
      <c r="Q74" s="864">
        <v>9335</v>
      </c>
      <c r="R74" s="819"/>
      <c r="S74" s="819"/>
      <c r="T74" s="819"/>
      <c r="U74" s="819"/>
      <c r="V74" s="819">
        <v>8167</v>
      </c>
      <c r="W74" s="819"/>
      <c r="X74" s="819"/>
      <c r="Y74" s="819"/>
      <c r="Z74" s="819"/>
      <c r="AA74" s="819">
        <v>1168</v>
      </c>
      <c r="AB74" s="819"/>
      <c r="AC74" s="819"/>
      <c r="AD74" s="819"/>
      <c r="AE74" s="819"/>
      <c r="AF74" s="819" t="s">
        <v>561</v>
      </c>
      <c r="AG74" s="819"/>
      <c r="AH74" s="819"/>
      <c r="AI74" s="819"/>
      <c r="AJ74" s="819"/>
      <c r="AK74" s="819">
        <v>15</v>
      </c>
      <c r="AL74" s="819"/>
      <c r="AM74" s="819"/>
      <c r="AN74" s="819"/>
      <c r="AO74" s="819"/>
      <c r="AP74" s="819" t="s">
        <v>559</v>
      </c>
      <c r="AQ74" s="819"/>
      <c r="AR74" s="819"/>
      <c r="AS74" s="819"/>
      <c r="AT74" s="819"/>
      <c r="AU74" s="819" t="s">
        <v>559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557</v>
      </c>
      <c r="C75" s="862"/>
      <c r="D75" s="862"/>
      <c r="E75" s="862"/>
      <c r="F75" s="862"/>
      <c r="G75" s="862"/>
      <c r="H75" s="862"/>
      <c r="I75" s="862"/>
      <c r="J75" s="862"/>
      <c r="K75" s="862"/>
      <c r="L75" s="862"/>
      <c r="M75" s="862"/>
      <c r="N75" s="862"/>
      <c r="O75" s="862"/>
      <c r="P75" s="863"/>
      <c r="Q75" s="867">
        <v>1528</v>
      </c>
      <c r="R75" s="868"/>
      <c r="S75" s="868"/>
      <c r="T75" s="868"/>
      <c r="U75" s="818"/>
      <c r="V75" s="869">
        <v>1527</v>
      </c>
      <c r="W75" s="868"/>
      <c r="X75" s="868"/>
      <c r="Y75" s="868"/>
      <c r="Z75" s="818"/>
      <c r="AA75" s="869">
        <v>1</v>
      </c>
      <c r="AB75" s="868"/>
      <c r="AC75" s="868"/>
      <c r="AD75" s="868"/>
      <c r="AE75" s="818"/>
      <c r="AF75" s="869" t="s">
        <v>559</v>
      </c>
      <c r="AG75" s="868"/>
      <c r="AH75" s="868"/>
      <c r="AI75" s="868"/>
      <c r="AJ75" s="818"/>
      <c r="AK75" s="869" t="s">
        <v>561</v>
      </c>
      <c r="AL75" s="868"/>
      <c r="AM75" s="868"/>
      <c r="AN75" s="868"/>
      <c r="AO75" s="818"/>
      <c r="AP75" s="869" t="s">
        <v>559</v>
      </c>
      <c r="AQ75" s="868"/>
      <c r="AR75" s="868"/>
      <c r="AS75" s="868"/>
      <c r="AT75" s="818"/>
      <c r="AU75" s="869" t="s">
        <v>560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565</v>
      </c>
      <c r="C76" s="862"/>
      <c r="D76" s="862"/>
      <c r="E76" s="862"/>
      <c r="F76" s="862"/>
      <c r="G76" s="862"/>
      <c r="H76" s="862"/>
      <c r="I76" s="862"/>
      <c r="J76" s="862"/>
      <c r="K76" s="862"/>
      <c r="L76" s="862"/>
      <c r="M76" s="862"/>
      <c r="N76" s="862"/>
      <c r="O76" s="862"/>
      <c r="P76" s="863"/>
      <c r="Q76" s="867">
        <v>20</v>
      </c>
      <c r="R76" s="868"/>
      <c r="S76" s="868"/>
      <c r="T76" s="868"/>
      <c r="U76" s="818"/>
      <c r="V76" s="869">
        <v>19</v>
      </c>
      <c r="W76" s="868"/>
      <c r="X76" s="868"/>
      <c r="Y76" s="868"/>
      <c r="Z76" s="818"/>
      <c r="AA76" s="869">
        <v>1</v>
      </c>
      <c r="AB76" s="868"/>
      <c r="AC76" s="868"/>
      <c r="AD76" s="868"/>
      <c r="AE76" s="818"/>
      <c r="AF76" s="869" t="s">
        <v>559</v>
      </c>
      <c r="AG76" s="868"/>
      <c r="AH76" s="868"/>
      <c r="AI76" s="868"/>
      <c r="AJ76" s="818"/>
      <c r="AK76" s="869" t="s">
        <v>560</v>
      </c>
      <c r="AL76" s="868"/>
      <c r="AM76" s="868"/>
      <c r="AN76" s="868"/>
      <c r="AO76" s="818"/>
      <c r="AP76" s="869" t="s">
        <v>562</v>
      </c>
      <c r="AQ76" s="868"/>
      <c r="AR76" s="868"/>
      <c r="AS76" s="868"/>
      <c r="AT76" s="818"/>
      <c r="AU76" s="869" t="s">
        <v>560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556</v>
      </c>
      <c r="C77" s="862"/>
      <c r="D77" s="862"/>
      <c r="E77" s="862"/>
      <c r="F77" s="862"/>
      <c r="G77" s="862"/>
      <c r="H77" s="862"/>
      <c r="I77" s="862"/>
      <c r="J77" s="862"/>
      <c r="K77" s="862"/>
      <c r="L77" s="862"/>
      <c r="M77" s="862"/>
      <c r="N77" s="862"/>
      <c r="O77" s="862"/>
      <c r="P77" s="863"/>
      <c r="Q77" s="867">
        <v>55</v>
      </c>
      <c r="R77" s="868"/>
      <c r="S77" s="868"/>
      <c r="T77" s="868"/>
      <c r="U77" s="818"/>
      <c r="V77" s="869">
        <v>46</v>
      </c>
      <c r="W77" s="868"/>
      <c r="X77" s="868"/>
      <c r="Y77" s="868"/>
      <c r="Z77" s="818"/>
      <c r="AA77" s="869">
        <v>9</v>
      </c>
      <c r="AB77" s="868"/>
      <c r="AC77" s="868"/>
      <c r="AD77" s="868"/>
      <c r="AE77" s="818"/>
      <c r="AF77" s="869" t="s">
        <v>559</v>
      </c>
      <c r="AG77" s="868"/>
      <c r="AH77" s="868"/>
      <c r="AI77" s="868"/>
      <c r="AJ77" s="818"/>
      <c r="AK77" s="869" t="s">
        <v>559</v>
      </c>
      <c r="AL77" s="868"/>
      <c r="AM77" s="868"/>
      <c r="AN77" s="868"/>
      <c r="AO77" s="818"/>
      <c r="AP77" s="869" t="s">
        <v>559</v>
      </c>
      <c r="AQ77" s="868"/>
      <c r="AR77" s="868"/>
      <c r="AS77" s="868"/>
      <c r="AT77" s="818"/>
      <c r="AU77" s="869" t="s">
        <v>560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555</v>
      </c>
      <c r="C78" s="862"/>
      <c r="D78" s="862"/>
      <c r="E78" s="862"/>
      <c r="F78" s="862"/>
      <c r="G78" s="862"/>
      <c r="H78" s="862"/>
      <c r="I78" s="862"/>
      <c r="J78" s="862"/>
      <c r="K78" s="862"/>
      <c r="L78" s="862"/>
      <c r="M78" s="862"/>
      <c r="N78" s="862"/>
      <c r="O78" s="862"/>
      <c r="P78" s="863"/>
      <c r="Q78" s="864">
        <v>14</v>
      </c>
      <c r="R78" s="819"/>
      <c r="S78" s="819"/>
      <c r="T78" s="819"/>
      <c r="U78" s="819"/>
      <c r="V78" s="819">
        <v>13</v>
      </c>
      <c r="W78" s="819"/>
      <c r="X78" s="819"/>
      <c r="Y78" s="819"/>
      <c r="Z78" s="819"/>
      <c r="AA78" s="819">
        <v>1</v>
      </c>
      <c r="AB78" s="819"/>
      <c r="AC78" s="819"/>
      <c r="AD78" s="819"/>
      <c r="AE78" s="819"/>
      <c r="AF78" s="819" t="s">
        <v>559</v>
      </c>
      <c r="AG78" s="819"/>
      <c r="AH78" s="819"/>
      <c r="AI78" s="819"/>
      <c r="AJ78" s="819"/>
      <c r="AK78" s="819" t="s">
        <v>560</v>
      </c>
      <c r="AL78" s="819"/>
      <c r="AM78" s="819"/>
      <c r="AN78" s="819"/>
      <c r="AO78" s="819"/>
      <c r="AP78" s="819" t="s">
        <v>559</v>
      </c>
      <c r="AQ78" s="819"/>
      <c r="AR78" s="819"/>
      <c r="AS78" s="819"/>
      <c r="AT78" s="819"/>
      <c r="AU78" s="819" t="s">
        <v>560</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286</v>
      </c>
      <c r="AG109" s="883"/>
      <c r="AH109" s="883"/>
      <c r="AI109" s="883"/>
      <c r="AJ109" s="884"/>
      <c r="AK109" s="882" t="s">
        <v>285</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286</v>
      </c>
      <c r="BW109" s="883"/>
      <c r="BX109" s="883"/>
      <c r="BY109" s="883"/>
      <c r="BZ109" s="884"/>
      <c r="CA109" s="882" t="s">
        <v>285</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286</v>
      </c>
      <c r="DM109" s="883"/>
      <c r="DN109" s="883"/>
      <c r="DO109" s="883"/>
      <c r="DP109" s="884"/>
      <c r="DQ109" s="882" t="s">
        <v>285</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3540131</v>
      </c>
      <c r="AB110" s="890"/>
      <c r="AC110" s="890"/>
      <c r="AD110" s="890"/>
      <c r="AE110" s="891"/>
      <c r="AF110" s="892">
        <v>3730354</v>
      </c>
      <c r="AG110" s="890"/>
      <c r="AH110" s="890"/>
      <c r="AI110" s="890"/>
      <c r="AJ110" s="891"/>
      <c r="AK110" s="892">
        <v>3709016</v>
      </c>
      <c r="AL110" s="890"/>
      <c r="AM110" s="890"/>
      <c r="AN110" s="890"/>
      <c r="AO110" s="891"/>
      <c r="AP110" s="893">
        <v>24.3</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33270627</v>
      </c>
      <c r="BR110" s="927"/>
      <c r="BS110" s="927"/>
      <c r="BT110" s="927"/>
      <c r="BU110" s="927"/>
      <c r="BV110" s="927">
        <v>32888826</v>
      </c>
      <c r="BW110" s="927"/>
      <c r="BX110" s="927"/>
      <c r="BY110" s="927"/>
      <c r="BZ110" s="927"/>
      <c r="CA110" s="927">
        <v>33044142</v>
      </c>
      <c r="CB110" s="927"/>
      <c r="CC110" s="927"/>
      <c r="CD110" s="927"/>
      <c r="CE110" s="927"/>
      <c r="CF110" s="941">
        <v>216.7</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1649249</v>
      </c>
      <c r="BR111" s="920"/>
      <c r="BS111" s="920"/>
      <c r="BT111" s="920"/>
      <c r="BU111" s="920"/>
      <c r="BV111" s="920">
        <v>1271527</v>
      </c>
      <c r="BW111" s="920"/>
      <c r="BX111" s="920"/>
      <c r="BY111" s="920"/>
      <c r="BZ111" s="920"/>
      <c r="CA111" s="920">
        <v>1030860</v>
      </c>
      <c r="CB111" s="920"/>
      <c r="CC111" s="920"/>
      <c r="CD111" s="920"/>
      <c r="CE111" s="920"/>
      <c r="CF111" s="914">
        <v>6.8</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11677860</v>
      </c>
      <c r="BR112" s="920"/>
      <c r="BS112" s="920"/>
      <c r="BT112" s="920"/>
      <c r="BU112" s="920"/>
      <c r="BV112" s="920">
        <v>12476221</v>
      </c>
      <c r="BW112" s="920"/>
      <c r="BX112" s="920"/>
      <c r="BY112" s="920"/>
      <c r="BZ112" s="920"/>
      <c r="CA112" s="920">
        <v>12747740</v>
      </c>
      <c r="CB112" s="920"/>
      <c r="CC112" s="920"/>
      <c r="CD112" s="920"/>
      <c r="CE112" s="920"/>
      <c r="CF112" s="914">
        <v>83.6</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120364</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1127605</v>
      </c>
      <c r="AB113" s="934"/>
      <c r="AC113" s="934"/>
      <c r="AD113" s="934"/>
      <c r="AE113" s="935"/>
      <c r="AF113" s="936">
        <v>1033276</v>
      </c>
      <c r="AG113" s="934"/>
      <c r="AH113" s="934"/>
      <c r="AI113" s="934"/>
      <c r="AJ113" s="935"/>
      <c r="AK113" s="936">
        <v>991631</v>
      </c>
      <c r="AL113" s="934"/>
      <c r="AM113" s="934"/>
      <c r="AN113" s="934"/>
      <c r="AO113" s="935"/>
      <c r="AP113" s="937">
        <v>6.5</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225059</v>
      </c>
      <c r="BR113" s="920"/>
      <c r="BS113" s="920"/>
      <c r="BT113" s="920"/>
      <c r="BU113" s="920"/>
      <c r="BV113" s="920">
        <v>294281</v>
      </c>
      <c r="BW113" s="920"/>
      <c r="BX113" s="920"/>
      <c r="BY113" s="920"/>
      <c r="BZ113" s="920"/>
      <c r="CA113" s="920">
        <v>285537</v>
      </c>
      <c r="CB113" s="920"/>
      <c r="CC113" s="920"/>
      <c r="CD113" s="920"/>
      <c r="CE113" s="920"/>
      <c r="CF113" s="914">
        <v>1.9</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39095</v>
      </c>
      <c r="AB114" s="959"/>
      <c r="AC114" s="959"/>
      <c r="AD114" s="959"/>
      <c r="AE114" s="960"/>
      <c r="AF114" s="961">
        <v>37877</v>
      </c>
      <c r="AG114" s="959"/>
      <c r="AH114" s="959"/>
      <c r="AI114" s="959"/>
      <c r="AJ114" s="960"/>
      <c r="AK114" s="961">
        <v>39196</v>
      </c>
      <c r="AL114" s="959"/>
      <c r="AM114" s="959"/>
      <c r="AN114" s="959"/>
      <c r="AO114" s="960"/>
      <c r="AP114" s="962">
        <v>0.3</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4745730</v>
      </c>
      <c r="BR114" s="920"/>
      <c r="BS114" s="920"/>
      <c r="BT114" s="920"/>
      <c r="BU114" s="920"/>
      <c r="BV114" s="920">
        <v>4645444</v>
      </c>
      <c r="BW114" s="920"/>
      <c r="BX114" s="920"/>
      <c r="BY114" s="920"/>
      <c r="BZ114" s="920"/>
      <c r="CA114" s="920">
        <v>4237291</v>
      </c>
      <c r="CB114" s="920"/>
      <c r="CC114" s="920"/>
      <c r="CD114" s="920"/>
      <c r="CE114" s="920"/>
      <c r="CF114" s="914">
        <v>27.8</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350362</v>
      </c>
      <c r="AB115" s="934"/>
      <c r="AC115" s="934"/>
      <c r="AD115" s="934"/>
      <c r="AE115" s="935"/>
      <c r="AF115" s="936">
        <v>380707</v>
      </c>
      <c r="AG115" s="934"/>
      <c r="AH115" s="934"/>
      <c r="AI115" s="934"/>
      <c r="AJ115" s="935"/>
      <c r="AK115" s="936">
        <v>239118</v>
      </c>
      <c r="AL115" s="934"/>
      <c r="AM115" s="934"/>
      <c r="AN115" s="934"/>
      <c r="AO115" s="935"/>
      <c r="AP115" s="937">
        <v>1.6</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288458</v>
      </c>
      <c r="DH115" s="959"/>
      <c r="DI115" s="959"/>
      <c r="DJ115" s="959"/>
      <c r="DK115" s="960"/>
      <c r="DL115" s="961">
        <v>214340</v>
      </c>
      <c r="DM115" s="959"/>
      <c r="DN115" s="959"/>
      <c r="DO115" s="959"/>
      <c r="DP115" s="960"/>
      <c r="DQ115" s="961">
        <v>125949</v>
      </c>
      <c r="DR115" s="959"/>
      <c r="DS115" s="959"/>
      <c r="DT115" s="959"/>
      <c r="DU115" s="960"/>
      <c r="DV115" s="962">
        <v>0.8</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914914</v>
      </c>
      <c r="DH116" s="959"/>
      <c r="DI116" s="959"/>
      <c r="DJ116" s="959"/>
      <c r="DK116" s="960"/>
      <c r="DL116" s="961">
        <v>783187</v>
      </c>
      <c r="DM116" s="959"/>
      <c r="DN116" s="959"/>
      <c r="DO116" s="959"/>
      <c r="DP116" s="960"/>
      <c r="DQ116" s="961">
        <v>661459</v>
      </c>
      <c r="DR116" s="959"/>
      <c r="DS116" s="959"/>
      <c r="DT116" s="959"/>
      <c r="DU116" s="960"/>
      <c r="DV116" s="962">
        <v>4.3</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5057193</v>
      </c>
      <c r="AB117" s="966"/>
      <c r="AC117" s="966"/>
      <c r="AD117" s="966"/>
      <c r="AE117" s="967"/>
      <c r="AF117" s="965">
        <v>5182214</v>
      </c>
      <c r="AG117" s="966"/>
      <c r="AH117" s="966"/>
      <c r="AI117" s="966"/>
      <c r="AJ117" s="967"/>
      <c r="AK117" s="965">
        <v>4978961</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286</v>
      </c>
      <c r="AG118" s="883"/>
      <c r="AH118" s="883"/>
      <c r="AI118" s="883"/>
      <c r="AJ118" s="884"/>
      <c r="AK118" s="882" t="s">
        <v>285</v>
      </c>
      <c r="AL118" s="883"/>
      <c r="AM118" s="883"/>
      <c r="AN118" s="883"/>
      <c r="AO118" s="884"/>
      <c r="AP118" s="990" t="s">
        <v>409</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437</v>
      </c>
      <c r="BP118" s="994"/>
      <c r="BQ118" s="985">
        <v>51568525</v>
      </c>
      <c r="BR118" s="986"/>
      <c r="BS118" s="986"/>
      <c r="BT118" s="986"/>
      <c r="BU118" s="986"/>
      <c r="BV118" s="986">
        <v>51576299</v>
      </c>
      <c r="BW118" s="986"/>
      <c r="BX118" s="986"/>
      <c r="BY118" s="986"/>
      <c r="BZ118" s="986"/>
      <c r="CA118" s="986">
        <v>51345570</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439</v>
      </c>
      <c r="DH118" s="959"/>
      <c r="DI118" s="959"/>
      <c r="DJ118" s="959"/>
      <c r="DK118" s="960"/>
      <c r="DL118" s="961" t="s">
        <v>439</v>
      </c>
      <c r="DM118" s="959"/>
      <c r="DN118" s="959"/>
      <c r="DO118" s="959"/>
      <c r="DP118" s="960"/>
      <c r="DQ118" s="961" t="s">
        <v>439</v>
      </c>
      <c r="DR118" s="959"/>
      <c r="DS118" s="959"/>
      <c r="DT118" s="959"/>
      <c r="DU118" s="960"/>
      <c r="DV118" s="962" t="s">
        <v>439</v>
      </c>
      <c r="DW118" s="963"/>
      <c r="DX118" s="963"/>
      <c r="DY118" s="963"/>
      <c r="DZ118" s="964"/>
    </row>
    <row r="119" spans="1:130" s="197" customFormat="1" ht="26.25" customHeight="1">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439</v>
      </c>
      <c r="AB119" s="890"/>
      <c r="AC119" s="890"/>
      <c r="AD119" s="890"/>
      <c r="AE119" s="891"/>
      <c r="AF119" s="892" t="s">
        <v>439</v>
      </c>
      <c r="AG119" s="890"/>
      <c r="AH119" s="890"/>
      <c r="AI119" s="890"/>
      <c r="AJ119" s="891"/>
      <c r="AK119" s="892" t="s">
        <v>439</v>
      </c>
      <c r="AL119" s="890"/>
      <c r="AM119" s="890"/>
      <c r="AN119" s="890"/>
      <c r="AO119" s="891"/>
      <c r="AP119" s="893" t="s">
        <v>439</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16750579</v>
      </c>
      <c r="BR119" s="927"/>
      <c r="BS119" s="927"/>
      <c r="BT119" s="927"/>
      <c r="BU119" s="927"/>
      <c r="BV119" s="927">
        <v>20284247</v>
      </c>
      <c r="BW119" s="927"/>
      <c r="BX119" s="927"/>
      <c r="BY119" s="927"/>
      <c r="BZ119" s="927"/>
      <c r="CA119" s="927">
        <v>20952718</v>
      </c>
      <c r="CB119" s="927"/>
      <c r="CC119" s="927"/>
      <c r="CD119" s="927"/>
      <c r="CE119" s="927"/>
      <c r="CF119" s="941">
        <v>137.4</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325513</v>
      </c>
      <c r="DH119" s="998"/>
      <c r="DI119" s="998"/>
      <c r="DJ119" s="998"/>
      <c r="DK119" s="999"/>
      <c r="DL119" s="1000">
        <v>274000</v>
      </c>
      <c r="DM119" s="998"/>
      <c r="DN119" s="998"/>
      <c r="DO119" s="998"/>
      <c r="DP119" s="999"/>
      <c r="DQ119" s="1000">
        <v>243452</v>
      </c>
      <c r="DR119" s="998"/>
      <c r="DS119" s="998"/>
      <c r="DT119" s="998"/>
      <c r="DU119" s="999"/>
      <c r="DV119" s="1001">
        <v>1.6</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439</v>
      </c>
      <c r="AB120" s="959"/>
      <c r="AC120" s="959"/>
      <c r="AD120" s="959"/>
      <c r="AE120" s="960"/>
      <c r="AF120" s="961" t="s">
        <v>439</v>
      </c>
      <c r="AG120" s="959"/>
      <c r="AH120" s="959"/>
      <c r="AI120" s="959"/>
      <c r="AJ120" s="960"/>
      <c r="AK120" s="961" t="s">
        <v>439</v>
      </c>
      <c r="AL120" s="959"/>
      <c r="AM120" s="959"/>
      <c r="AN120" s="959"/>
      <c r="AO120" s="960"/>
      <c r="AP120" s="962" t="s">
        <v>439</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263221</v>
      </c>
      <c r="BR120" s="920"/>
      <c r="BS120" s="920"/>
      <c r="BT120" s="920"/>
      <c r="BU120" s="920"/>
      <c r="BV120" s="920">
        <v>35800</v>
      </c>
      <c r="BW120" s="920"/>
      <c r="BX120" s="920"/>
      <c r="BY120" s="920"/>
      <c r="BZ120" s="920"/>
      <c r="CA120" s="920">
        <v>167830</v>
      </c>
      <c r="CB120" s="920"/>
      <c r="CC120" s="920"/>
      <c r="CD120" s="920"/>
      <c r="CE120" s="920"/>
      <c r="CF120" s="914">
        <v>1.1000000000000001</v>
      </c>
      <c r="CG120" s="915"/>
      <c r="CH120" s="915"/>
      <c r="CI120" s="915"/>
      <c r="CJ120" s="915"/>
      <c r="CK120" s="1013" t="s">
        <v>444</v>
      </c>
      <c r="CL120" s="1014"/>
      <c r="CM120" s="1014"/>
      <c r="CN120" s="1014"/>
      <c r="CO120" s="1015"/>
      <c r="CP120" s="1021" t="s">
        <v>445</v>
      </c>
      <c r="CQ120" s="1022"/>
      <c r="CR120" s="1022"/>
      <c r="CS120" s="1022"/>
      <c r="CT120" s="1022"/>
      <c r="CU120" s="1022"/>
      <c r="CV120" s="1022"/>
      <c r="CW120" s="1022"/>
      <c r="CX120" s="1022"/>
      <c r="CY120" s="1022"/>
      <c r="CZ120" s="1022"/>
      <c r="DA120" s="1022"/>
      <c r="DB120" s="1022"/>
      <c r="DC120" s="1022"/>
      <c r="DD120" s="1022"/>
      <c r="DE120" s="1022"/>
      <c r="DF120" s="1023"/>
      <c r="DG120" s="926">
        <v>8003986</v>
      </c>
      <c r="DH120" s="927"/>
      <c r="DI120" s="927"/>
      <c r="DJ120" s="927"/>
      <c r="DK120" s="927"/>
      <c r="DL120" s="927">
        <v>8849846</v>
      </c>
      <c r="DM120" s="927"/>
      <c r="DN120" s="927"/>
      <c r="DO120" s="927"/>
      <c r="DP120" s="927"/>
      <c r="DQ120" s="927">
        <v>7835530</v>
      </c>
      <c r="DR120" s="927"/>
      <c r="DS120" s="927"/>
      <c r="DT120" s="927"/>
      <c r="DU120" s="927"/>
      <c r="DV120" s="928">
        <v>51.4</v>
      </c>
      <c r="DW120" s="928"/>
      <c r="DX120" s="928"/>
      <c r="DY120" s="928"/>
      <c r="DZ120" s="929"/>
    </row>
    <row r="121" spans="1:130" s="197" customFormat="1" ht="26.25" customHeight="1">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113731</v>
      </c>
      <c r="AB121" s="959"/>
      <c r="AC121" s="959"/>
      <c r="AD121" s="959"/>
      <c r="AE121" s="960"/>
      <c r="AF121" s="961">
        <v>122733</v>
      </c>
      <c r="AG121" s="959"/>
      <c r="AH121" s="959"/>
      <c r="AI121" s="959"/>
      <c r="AJ121" s="960"/>
      <c r="AK121" s="961" t="s">
        <v>439</v>
      </c>
      <c r="AL121" s="959"/>
      <c r="AM121" s="959"/>
      <c r="AN121" s="959"/>
      <c r="AO121" s="960"/>
      <c r="AP121" s="962" t="s">
        <v>439</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31394674</v>
      </c>
      <c r="BR121" s="986"/>
      <c r="BS121" s="986"/>
      <c r="BT121" s="986"/>
      <c r="BU121" s="986"/>
      <c r="BV121" s="986">
        <v>31996266</v>
      </c>
      <c r="BW121" s="986"/>
      <c r="BX121" s="986"/>
      <c r="BY121" s="986"/>
      <c r="BZ121" s="986"/>
      <c r="CA121" s="986">
        <v>32355795</v>
      </c>
      <c r="CB121" s="986"/>
      <c r="CC121" s="986"/>
      <c r="CD121" s="986"/>
      <c r="CE121" s="986"/>
      <c r="CF121" s="1024">
        <v>212.2</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1398426</v>
      </c>
      <c r="DH121" s="920"/>
      <c r="DI121" s="920"/>
      <c r="DJ121" s="920"/>
      <c r="DK121" s="920"/>
      <c r="DL121" s="920">
        <v>1277464</v>
      </c>
      <c r="DM121" s="920"/>
      <c r="DN121" s="920"/>
      <c r="DO121" s="920"/>
      <c r="DP121" s="920"/>
      <c r="DQ121" s="920">
        <v>2645176</v>
      </c>
      <c r="DR121" s="920"/>
      <c r="DS121" s="920"/>
      <c r="DT121" s="920"/>
      <c r="DU121" s="920"/>
      <c r="DV121" s="921">
        <v>17.399999999999999</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448</v>
      </c>
      <c r="BP122" s="994"/>
      <c r="BQ122" s="1034">
        <v>48408474</v>
      </c>
      <c r="BR122" s="1035"/>
      <c r="BS122" s="1035"/>
      <c r="BT122" s="1035"/>
      <c r="BU122" s="1035"/>
      <c r="BV122" s="1035">
        <v>52316313</v>
      </c>
      <c r="BW122" s="1035"/>
      <c r="BX122" s="1035"/>
      <c r="BY122" s="1035"/>
      <c r="BZ122" s="1035"/>
      <c r="CA122" s="1035">
        <v>53476343</v>
      </c>
      <c r="CB122" s="1035"/>
      <c r="CC122" s="1035"/>
      <c r="CD122" s="1035"/>
      <c r="CE122" s="1035"/>
      <c r="CF122" s="987"/>
      <c r="CG122" s="988"/>
      <c r="CH122" s="988"/>
      <c r="CI122" s="988"/>
      <c r="CJ122" s="989"/>
      <c r="CK122" s="1016"/>
      <c r="CL122" s="1017"/>
      <c r="CM122" s="1017"/>
      <c r="CN122" s="1017"/>
      <c r="CO122" s="1018"/>
      <c r="CP122" s="1007" t="s">
        <v>392</v>
      </c>
      <c r="CQ122" s="1008"/>
      <c r="CR122" s="1008"/>
      <c r="CS122" s="1008"/>
      <c r="CT122" s="1008"/>
      <c r="CU122" s="1008"/>
      <c r="CV122" s="1008"/>
      <c r="CW122" s="1008"/>
      <c r="CX122" s="1008"/>
      <c r="CY122" s="1008"/>
      <c r="CZ122" s="1008"/>
      <c r="DA122" s="1008"/>
      <c r="DB122" s="1008"/>
      <c r="DC122" s="1008"/>
      <c r="DD122" s="1008"/>
      <c r="DE122" s="1008"/>
      <c r="DF122" s="1009"/>
      <c r="DG122" s="919">
        <v>1207068</v>
      </c>
      <c r="DH122" s="920"/>
      <c r="DI122" s="920"/>
      <c r="DJ122" s="920"/>
      <c r="DK122" s="920"/>
      <c r="DL122" s="920">
        <v>1235598</v>
      </c>
      <c r="DM122" s="920"/>
      <c r="DN122" s="920"/>
      <c r="DO122" s="920"/>
      <c r="DP122" s="920"/>
      <c r="DQ122" s="920">
        <v>1178481</v>
      </c>
      <c r="DR122" s="920"/>
      <c r="DS122" s="920"/>
      <c r="DT122" s="920"/>
      <c r="DU122" s="920"/>
      <c r="DV122" s="921">
        <v>7.7</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154821</v>
      </c>
      <c r="AB123" s="959"/>
      <c r="AC123" s="959"/>
      <c r="AD123" s="959"/>
      <c r="AE123" s="960"/>
      <c r="AF123" s="961">
        <v>142990</v>
      </c>
      <c r="AG123" s="959"/>
      <c r="AH123" s="959"/>
      <c r="AI123" s="959"/>
      <c r="AJ123" s="960"/>
      <c r="AK123" s="961">
        <v>131367</v>
      </c>
      <c r="AL123" s="959"/>
      <c r="AM123" s="959"/>
      <c r="AN123" s="959"/>
      <c r="AO123" s="960"/>
      <c r="AP123" s="962">
        <v>0.9</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21</v>
      </c>
      <c r="BR123" s="1027"/>
      <c r="BS123" s="1027"/>
      <c r="BT123" s="1027"/>
      <c r="BU123" s="1027"/>
      <c r="BV123" s="1027" t="s">
        <v>113</v>
      </c>
      <c r="BW123" s="1027"/>
      <c r="BX123" s="1027"/>
      <c r="BY123" s="1027"/>
      <c r="BZ123" s="1027"/>
      <c r="CA123" s="1027" t="s">
        <v>113</v>
      </c>
      <c r="CB123" s="1027"/>
      <c r="CC123" s="1027"/>
      <c r="CD123" s="1027"/>
      <c r="CE123" s="1027"/>
      <c r="CF123" s="1028"/>
      <c r="CG123" s="1029"/>
      <c r="CH123" s="1029"/>
      <c r="CI123" s="1029"/>
      <c r="CJ123" s="1030"/>
      <c r="CK123" s="1016"/>
      <c r="CL123" s="1017"/>
      <c r="CM123" s="1017"/>
      <c r="CN123" s="1017"/>
      <c r="CO123" s="1018"/>
      <c r="CP123" s="1007" t="s">
        <v>390</v>
      </c>
      <c r="CQ123" s="1008"/>
      <c r="CR123" s="1008"/>
      <c r="CS123" s="1008"/>
      <c r="CT123" s="1008"/>
      <c r="CU123" s="1008"/>
      <c r="CV123" s="1008"/>
      <c r="CW123" s="1008"/>
      <c r="CX123" s="1008"/>
      <c r="CY123" s="1008"/>
      <c r="CZ123" s="1008"/>
      <c r="DA123" s="1008"/>
      <c r="DB123" s="1008"/>
      <c r="DC123" s="1008"/>
      <c r="DD123" s="1008"/>
      <c r="DE123" s="1008"/>
      <c r="DF123" s="1009"/>
      <c r="DG123" s="958">
        <v>597311</v>
      </c>
      <c r="DH123" s="959"/>
      <c r="DI123" s="959"/>
      <c r="DJ123" s="959"/>
      <c r="DK123" s="960"/>
      <c r="DL123" s="961">
        <v>602379</v>
      </c>
      <c r="DM123" s="959"/>
      <c r="DN123" s="959"/>
      <c r="DO123" s="959"/>
      <c r="DP123" s="960"/>
      <c r="DQ123" s="961">
        <v>567650</v>
      </c>
      <c r="DR123" s="959"/>
      <c r="DS123" s="959"/>
      <c r="DT123" s="959"/>
      <c r="DU123" s="960"/>
      <c r="DV123" s="962">
        <v>3.7</v>
      </c>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v>355634</v>
      </c>
      <c r="DH124" s="998"/>
      <c r="DI124" s="998"/>
      <c r="DJ124" s="998"/>
      <c r="DK124" s="999"/>
      <c r="DL124" s="1000">
        <v>405258</v>
      </c>
      <c r="DM124" s="998"/>
      <c r="DN124" s="998"/>
      <c r="DO124" s="998"/>
      <c r="DP124" s="999"/>
      <c r="DQ124" s="1000">
        <v>425133</v>
      </c>
      <c r="DR124" s="998"/>
      <c r="DS124" s="998"/>
      <c r="DT124" s="998"/>
      <c r="DU124" s="999"/>
      <c r="DV124" s="1001">
        <v>2.8</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81810</v>
      </c>
      <c r="AB126" s="959"/>
      <c r="AC126" s="959"/>
      <c r="AD126" s="959"/>
      <c r="AE126" s="960"/>
      <c r="AF126" s="961">
        <v>114984</v>
      </c>
      <c r="AG126" s="959"/>
      <c r="AH126" s="959"/>
      <c r="AI126" s="959"/>
      <c r="AJ126" s="960"/>
      <c r="AK126" s="961">
        <v>107751</v>
      </c>
      <c r="AL126" s="959"/>
      <c r="AM126" s="959"/>
      <c r="AN126" s="959"/>
      <c r="AO126" s="960"/>
      <c r="AP126" s="962">
        <v>0.7</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459</v>
      </c>
      <c r="AY127" s="887"/>
      <c r="AZ127" s="887"/>
      <c r="BA127" s="887"/>
      <c r="BB127" s="887"/>
      <c r="BC127" s="887"/>
      <c r="BD127" s="887"/>
      <c r="BE127" s="888"/>
      <c r="BF127" s="1041" t="s">
        <v>113</v>
      </c>
      <c r="BG127" s="1042"/>
      <c r="BH127" s="1042"/>
      <c r="BI127" s="1042"/>
      <c r="BJ127" s="1042"/>
      <c r="BK127" s="1042"/>
      <c r="BL127" s="1051"/>
      <c r="BM127" s="1041">
        <v>12.57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6028</v>
      </c>
      <c r="AB128" s="1090"/>
      <c r="AC128" s="1090"/>
      <c r="AD128" s="1090"/>
      <c r="AE128" s="1091"/>
      <c r="AF128" s="1092">
        <v>1105</v>
      </c>
      <c r="AG128" s="1090"/>
      <c r="AH128" s="1090"/>
      <c r="AI128" s="1090"/>
      <c r="AJ128" s="1091"/>
      <c r="AK128" s="1092">
        <v>55611</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113</v>
      </c>
      <c r="BG128" s="1067"/>
      <c r="BH128" s="1067"/>
      <c r="BI128" s="1067"/>
      <c r="BJ128" s="1067"/>
      <c r="BK128" s="1067"/>
      <c r="BL128" s="1068"/>
      <c r="BM128" s="1066">
        <v>17.57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18101282</v>
      </c>
      <c r="AB129" s="959"/>
      <c r="AC129" s="959"/>
      <c r="AD129" s="959"/>
      <c r="AE129" s="960"/>
      <c r="AF129" s="961">
        <v>18101070</v>
      </c>
      <c r="AG129" s="959"/>
      <c r="AH129" s="959"/>
      <c r="AI129" s="959"/>
      <c r="AJ129" s="960"/>
      <c r="AK129" s="961">
        <v>18368633</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12.9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3057914</v>
      </c>
      <c r="AB130" s="959"/>
      <c r="AC130" s="959"/>
      <c r="AD130" s="959"/>
      <c r="AE130" s="960"/>
      <c r="AF130" s="961">
        <v>3105024</v>
      </c>
      <c r="AG130" s="959"/>
      <c r="AH130" s="959"/>
      <c r="AI130" s="959"/>
      <c r="AJ130" s="960"/>
      <c r="AK130" s="961">
        <v>3123028</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t="s">
        <v>469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15043368</v>
      </c>
      <c r="AB131" s="998"/>
      <c r="AC131" s="998"/>
      <c r="AD131" s="998"/>
      <c r="AE131" s="999"/>
      <c r="AF131" s="1000">
        <v>14996046</v>
      </c>
      <c r="AG131" s="998"/>
      <c r="AH131" s="998"/>
      <c r="AI131" s="998"/>
      <c r="AJ131" s="999"/>
      <c r="AK131" s="1000">
        <v>15245605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13.250031509999999</v>
      </c>
      <c r="AB132" s="1104"/>
      <c r="AC132" s="1104"/>
      <c r="AD132" s="1104"/>
      <c r="AE132" s="1105"/>
      <c r="AF132" s="1106">
        <v>13.844215999999999</v>
      </c>
      <c r="AG132" s="1104"/>
      <c r="AH132" s="1104"/>
      <c r="AI132" s="1104"/>
      <c r="AJ132" s="1105"/>
      <c r="AK132" s="1106">
        <v>11.808793420000001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14.4</v>
      </c>
      <c r="AB133" s="1111"/>
      <c r="AC133" s="1111"/>
      <c r="AD133" s="1111"/>
      <c r="AE133" s="1112"/>
      <c r="AF133" s="1110">
        <v>14.1</v>
      </c>
      <c r="AG133" s="1111"/>
      <c r="AH133" s="1111"/>
      <c r="AI133" s="1111"/>
      <c r="AJ133" s="1112"/>
      <c r="AK133" s="1110">
        <v>12.9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19" t="s">
        <v>481</v>
      </c>
      <c r="H9" s="1120"/>
      <c r="I9" s="1120"/>
      <c r="J9" s="1121"/>
      <c r="K9" s="263">
        <v>4774661</v>
      </c>
      <c r="L9" s="264">
        <v>73981</v>
      </c>
      <c r="M9" s="265">
        <v>65114</v>
      </c>
      <c r="N9" s="266">
        <v>13.6</v>
      </c>
    </row>
    <row r="10" spans="1:16">
      <c r="A10" s="248"/>
      <c r="B10" s="244"/>
      <c r="C10" s="244"/>
      <c r="D10" s="244"/>
      <c r="E10" s="244"/>
      <c r="F10" s="244"/>
      <c r="G10" s="1119" t="s">
        <v>482</v>
      </c>
      <c r="H10" s="1120"/>
      <c r="I10" s="1120"/>
      <c r="J10" s="1121"/>
      <c r="K10" s="267">
        <v>624982</v>
      </c>
      <c r="L10" s="268">
        <v>9684</v>
      </c>
      <c r="M10" s="269">
        <v>4538</v>
      </c>
      <c r="N10" s="270">
        <v>113.4</v>
      </c>
    </row>
    <row r="11" spans="1:16" ht="13.5" customHeight="1">
      <c r="A11" s="248"/>
      <c r="B11" s="244"/>
      <c r="C11" s="244"/>
      <c r="D11" s="244"/>
      <c r="E11" s="244"/>
      <c r="F11" s="244"/>
      <c r="G11" s="1119" t="s">
        <v>483</v>
      </c>
      <c r="H11" s="1120"/>
      <c r="I11" s="1120"/>
      <c r="J11" s="1121"/>
      <c r="K11" s="267">
        <v>697672</v>
      </c>
      <c r="L11" s="268">
        <v>10810</v>
      </c>
      <c r="M11" s="269">
        <v>5513</v>
      </c>
      <c r="N11" s="270">
        <v>96.1</v>
      </c>
    </row>
    <row r="12" spans="1:16" ht="13.5" customHeight="1">
      <c r="A12" s="248"/>
      <c r="B12" s="244"/>
      <c r="C12" s="244"/>
      <c r="D12" s="244"/>
      <c r="E12" s="244"/>
      <c r="F12" s="244"/>
      <c r="G12" s="1119" t="s">
        <v>484</v>
      </c>
      <c r="H12" s="1120"/>
      <c r="I12" s="1120"/>
      <c r="J12" s="1121"/>
      <c r="K12" s="267">
        <v>16754</v>
      </c>
      <c r="L12" s="268">
        <v>260</v>
      </c>
      <c r="M12" s="269">
        <v>953</v>
      </c>
      <c r="N12" s="270">
        <v>-72.7</v>
      </c>
    </row>
    <row r="13" spans="1:16" ht="13.5" customHeight="1">
      <c r="A13" s="248"/>
      <c r="B13" s="244"/>
      <c r="C13" s="244"/>
      <c r="D13" s="244"/>
      <c r="E13" s="244"/>
      <c r="F13" s="244"/>
      <c r="G13" s="1119" t="s">
        <v>485</v>
      </c>
      <c r="H13" s="1120"/>
      <c r="I13" s="1120"/>
      <c r="J13" s="1121"/>
      <c r="K13" s="267" t="s">
        <v>486</v>
      </c>
      <c r="L13" s="268" t="s">
        <v>486</v>
      </c>
      <c r="M13" s="269">
        <v>2</v>
      </c>
      <c r="N13" s="270" t="s">
        <v>486</v>
      </c>
    </row>
    <row r="14" spans="1:16" ht="13.5" customHeight="1">
      <c r="A14" s="248"/>
      <c r="B14" s="244"/>
      <c r="C14" s="244"/>
      <c r="D14" s="244"/>
      <c r="E14" s="244"/>
      <c r="F14" s="244"/>
      <c r="G14" s="1119" t="s">
        <v>487</v>
      </c>
      <c r="H14" s="1120"/>
      <c r="I14" s="1120"/>
      <c r="J14" s="1121"/>
      <c r="K14" s="267">
        <v>137460</v>
      </c>
      <c r="L14" s="268">
        <v>2130</v>
      </c>
      <c r="M14" s="269">
        <v>2887</v>
      </c>
      <c r="N14" s="270">
        <v>-26.2</v>
      </c>
    </row>
    <row r="15" spans="1:16" ht="13.5" customHeight="1">
      <c r="A15" s="248"/>
      <c r="B15" s="244"/>
      <c r="C15" s="244"/>
      <c r="D15" s="244"/>
      <c r="E15" s="244"/>
      <c r="F15" s="244"/>
      <c r="G15" s="1119" t="s">
        <v>488</v>
      </c>
      <c r="H15" s="1120"/>
      <c r="I15" s="1120"/>
      <c r="J15" s="1121"/>
      <c r="K15" s="267">
        <v>223274</v>
      </c>
      <c r="L15" s="268">
        <v>3460</v>
      </c>
      <c r="M15" s="269">
        <v>1642</v>
      </c>
      <c r="N15" s="270">
        <v>110.7</v>
      </c>
    </row>
    <row r="16" spans="1:16">
      <c r="A16" s="248"/>
      <c r="B16" s="244"/>
      <c r="C16" s="244"/>
      <c r="D16" s="244"/>
      <c r="E16" s="244"/>
      <c r="F16" s="244"/>
      <c r="G16" s="1122" t="s">
        <v>489</v>
      </c>
      <c r="H16" s="1123"/>
      <c r="I16" s="1123"/>
      <c r="J16" s="1124"/>
      <c r="K16" s="268">
        <v>-589028</v>
      </c>
      <c r="L16" s="268">
        <v>-9127</v>
      </c>
      <c r="M16" s="269">
        <v>-6965</v>
      </c>
      <c r="N16" s="270">
        <v>31</v>
      </c>
    </row>
    <row r="17" spans="1:16">
      <c r="A17" s="248"/>
      <c r="B17" s="244"/>
      <c r="C17" s="244"/>
      <c r="D17" s="244"/>
      <c r="E17" s="244"/>
      <c r="F17" s="244"/>
      <c r="G17" s="1122" t="s">
        <v>170</v>
      </c>
      <c r="H17" s="1123"/>
      <c r="I17" s="1123"/>
      <c r="J17" s="1124"/>
      <c r="K17" s="268">
        <v>5885775</v>
      </c>
      <c r="L17" s="268">
        <v>91197</v>
      </c>
      <c r="M17" s="269">
        <v>73685</v>
      </c>
      <c r="N17" s="270">
        <v>23.8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4" t="s">
        <v>494</v>
      </c>
      <c r="H21" s="1115"/>
      <c r="I21" s="1115"/>
      <c r="J21" s="1116"/>
      <c r="K21" s="280">
        <v>8.77</v>
      </c>
      <c r="L21" s="281">
        <v>7.13</v>
      </c>
      <c r="M21" s="282">
        <v>1.64</v>
      </c>
      <c r="N21" s="249"/>
      <c r="O21" s="283"/>
      <c r="P21" s="279"/>
    </row>
    <row r="22" spans="1:16" s="284" customFormat="1">
      <c r="A22" s="279"/>
      <c r="B22" s="249"/>
      <c r="C22" s="249"/>
      <c r="D22" s="249"/>
      <c r="E22" s="249"/>
      <c r="F22" s="249"/>
      <c r="G22" s="1114" t="s">
        <v>495</v>
      </c>
      <c r="H22" s="1115"/>
      <c r="I22" s="1115"/>
      <c r="J22" s="1116"/>
      <c r="K22" s="285">
        <v>92.6</v>
      </c>
      <c r="L22" s="286">
        <v>98.1</v>
      </c>
      <c r="M22" s="287">
        <v>-5.5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30" t="s">
        <v>498</v>
      </c>
      <c r="H32" s="1131"/>
      <c r="I32" s="1131"/>
      <c r="J32" s="1132"/>
      <c r="K32" s="294">
        <v>3709016</v>
      </c>
      <c r="L32" s="294">
        <v>57469</v>
      </c>
      <c r="M32" s="295">
        <v>43359</v>
      </c>
      <c r="N32" s="296">
        <v>32.5</v>
      </c>
    </row>
    <row r="33" spans="1:16" ht="13.5" customHeight="1">
      <c r="A33" s="248"/>
      <c r="B33" s="244"/>
      <c r="C33" s="244"/>
      <c r="D33" s="244"/>
      <c r="E33" s="244"/>
      <c r="F33" s="244"/>
      <c r="G33" s="1130" t="s">
        <v>499</v>
      </c>
      <c r="H33" s="1131"/>
      <c r="I33" s="1131"/>
      <c r="J33" s="1132"/>
      <c r="K33" s="294" t="s">
        <v>486</v>
      </c>
      <c r="L33" s="294" t="s">
        <v>486</v>
      </c>
      <c r="M33" s="295">
        <v>0</v>
      </c>
      <c r="N33" s="296" t="s">
        <v>486</v>
      </c>
    </row>
    <row r="34" spans="1:16" ht="27" customHeight="1">
      <c r="A34" s="248"/>
      <c r="B34" s="244"/>
      <c r="C34" s="244"/>
      <c r="D34" s="244"/>
      <c r="E34" s="244"/>
      <c r="F34" s="244"/>
      <c r="G34" s="1130" t="s">
        <v>500</v>
      </c>
      <c r="H34" s="1131"/>
      <c r="I34" s="1131"/>
      <c r="J34" s="1132"/>
      <c r="K34" s="294" t="s">
        <v>486</v>
      </c>
      <c r="L34" s="294" t="s">
        <v>486</v>
      </c>
      <c r="M34" s="295">
        <v>39</v>
      </c>
      <c r="N34" s="296" t="s">
        <v>486</v>
      </c>
    </row>
    <row r="35" spans="1:16" ht="27" customHeight="1">
      <c r="A35" s="248"/>
      <c r="B35" s="244"/>
      <c r="C35" s="244"/>
      <c r="D35" s="244"/>
      <c r="E35" s="244"/>
      <c r="F35" s="244"/>
      <c r="G35" s="1130" t="s">
        <v>501</v>
      </c>
      <c r="H35" s="1131"/>
      <c r="I35" s="1131"/>
      <c r="J35" s="1132"/>
      <c r="K35" s="294">
        <v>991631</v>
      </c>
      <c r="L35" s="294">
        <v>15365</v>
      </c>
      <c r="M35" s="295">
        <v>11806</v>
      </c>
      <c r="N35" s="296">
        <v>30.1</v>
      </c>
    </row>
    <row r="36" spans="1:16" ht="27" customHeight="1">
      <c r="A36" s="248"/>
      <c r="B36" s="244"/>
      <c r="C36" s="244"/>
      <c r="D36" s="244"/>
      <c r="E36" s="244"/>
      <c r="F36" s="244"/>
      <c r="G36" s="1130" t="s">
        <v>502</v>
      </c>
      <c r="H36" s="1131"/>
      <c r="I36" s="1131"/>
      <c r="J36" s="1132"/>
      <c r="K36" s="294">
        <v>39196</v>
      </c>
      <c r="L36" s="294">
        <v>607</v>
      </c>
      <c r="M36" s="295">
        <v>1910</v>
      </c>
      <c r="N36" s="296">
        <v>-68.2</v>
      </c>
    </row>
    <row r="37" spans="1:16" ht="13.5" customHeight="1">
      <c r="A37" s="248"/>
      <c r="B37" s="244"/>
      <c r="C37" s="244"/>
      <c r="D37" s="244"/>
      <c r="E37" s="244"/>
      <c r="F37" s="244"/>
      <c r="G37" s="1130" t="s">
        <v>503</v>
      </c>
      <c r="H37" s="1131"/>
      <c r="I37" s="1131"/>
      <c r="J37" s="1132"/>
      <c r="K37" s="294">
        <v>239118</v>
      </c>
      <c r="L37" s="294">
        <v>3705</v>
      </c>
      <c r="M37" s="295">
        <v>1129</v>
      </c>
      <c r="N37" s="296">
        <v>228.2</v>
      </c>
    </row>
    <row r="38" spans="1:16" ht="27" customHeight="1">
      <c r="A38" s="248"/>
      <c r="B38" s="244"/>
      <c r="C38" s="244"/>
      <c r="D38" s="244"/>
      <c r="E38" s="244"/>
      <c r="F38" s="244"/>
      <c r="G38" s="1133" t="s">
        <v>504</v>
      </c>
      <c r="H38" s="1134"/>
      <c r="I38" s="1134"/>
      <c r="J38" s="1135"/>
      <c r="K38" s="297" t="s">
        <v>486</v>
      </c>
      <c r="L38" s="297" t="s">
        <v>486</v>
      </c>
      <c r="M38" s="298">
        <v>5</v>
      </c>
      <c r="N38" s="299" t="s">
        <v>486</v>
      </c>
      <c r="O38" s="293"/>
    </row>
    <row r="39" spans="1:16">
      <c r="A39" s="248"/>
      <c r="B39" s="244"/>
      <c r="C39" s="244"/>
      <c r="D39" s="244"/>
      <c r="E39" s="244"/>
      <c r="F39" s="244"/>
      <c r="G39" s="1133" t="s">
        <v>505</v>
      </c>
      <c r="H39" s="1134"/>
      <c r="I39" s="1134"/>
      <c r="J39" s="1135"/>
      <c r="K39" s="300">
        <v>-55611</v>
      </c>
      <c r="L39" s="300">
        <v>-862</v>
      </c>
      <c r="M39" s="301">
        <v>-5126</v>
      </c>
      <c r="N39" s="302">
        <v>-83.2</v>
      </c>
      <c r="O39" s="293"/>
    </row>
    <row r="40" spans="1:16" ht="27" customHeight="1">
      <c r="A40" s="248"/>
      <c r="B40" s="244"/>
      <c r="C40" s="244"/>
      <c r="D40" s="244"/>
      <c r="E40" s="244"/>
      <c r="F40" s="244"/>
      <c r="G40" s="1130" t="s">
        <v>506</v>
      </c>
      <c r="H40" s="1131"/>
      <c r="I40" s="1131"/>
      <c r="J40" s="1132"/>
      <c r="K40" s="300">
        <v>-3123028</v>
      </c>
      <c r="L40" s="300">
        <v>-48390</v>
      </c>
      <c r="M40" s="301">
        <v>-37205</v>
      </c>
      <c r="N40" s="302">
        <v>30.1</v>
      </c>
      <c r="O40" s="293"/>
    </row>
    <row r="41" spans="1:16">
      <c r="A41" s="248"/>
      <c r="B41" s="244"/>
      <c r="C41" s="244"/>
      <c r="D41" s="244"/>
      <c r="E41" s="244"/>
      <c r="F41" s="244"/>
      <c r="G41" s="1136" t="s">
        <v>280</v>
      </c>
      <c r="H41" s="1137"/>
      <c r="I41" s="1137"/>
      <c r="J41" s="1138"/>
      <c r="K41" s="294">
        <v>1800322</v>
      </c>
      <c r="L41" s="300">
        <v>27895</v>
      </c>
      <c r="M41" s="301">
        <v>15917</v>
      </c>
      <c r="N41" s="302">
        <v>75.3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5" t="s">
        <v>476</v>
      </c>
      <c r="J49" s="1127" t="s">
        <v>510</v>
      </c>
      <c r="K49" s="1128"/>
      <c r="L49" s="1128"/>
      <c r="M49" s="1128"/>
      <c r="N49" s="1129"/>
    </row>
    <row r="50" spans="1:14">
      <c r="A50" s="248"/>
      <c r="B50" s="244"/>
      <c r="C50" s="244"/>
      <c r="D50" s="244"/>
      <c r="E50" s="244"/>
      <c r="F50" s="244"/>
      <c r="G50" s="312"/>
      <c r="H50" s="313"/>
      <c r="I50" s="1126"/>
      <c r="J50" s="314" t="s">
        <v>511</v>
      </c>
      <c r="K50" s="315" t="s">
        <v>512</v>
      </c>
      <c r="L50" s="316" t="s">
        <v>513</v>
      </c>
      <c r="M50" s="317" t="s">
        <v>514</v>
      </c>
      <c r="N50" s="318" t="s">
        <v>515</v>
      </c>
    </row>
    <row r="51" spans="1:14">
      <c r="A51" s="248"/>
      <c r="B51" s="244"/>
      <c r="C51" s="244"/>
      <c r="D51" s="244"/>
      <c r="E51" s="244"/>
      <c r="F51" s="244"/>
      <c r="G51" s="310" t="s">
        <v>516</v>
      </c>
      <c r="H51" s="311"/>
      <c r="I51" s="319">
        <v>3160624</v>
      </c>
      <c r="J51" s="320">
        <v>44821</v>
      </c>
      <c r="K51" s="321">
        <v>-43.9</v>
      </c>
      <c r="L51" s="322">
        <v>61882</v>
      </c>
      <c r="M51" s="323">
        <v>6.7</v>
      </c>
      <c r="N51" s="324">
        <v>-50.6</v>
      </c>
    </row>
    <row r="52" spans="1:14">
      <c r="A52" s="248"/>
      <c r="B52" s="244"/>
      <c r="C52" s="244"/>
      <c r="D52" s="244"/>
      <c r="E52" s="244"/>
      <c r="F52" s="244"/>
      <c r="G52" s="325"/>
      <c r="H52" s="326" t="s">
        <v>517</v>
      </c>
      <c r="I52" s="327">
        <v>1552965</v>
      </c>
      <c r="J52" s="328">
        <v>22023</v>
      </c>
      <c r="K52" s="329">
        <v>-63.4</v>
      </c>
      <c r="L52" s="330">
        <v>32175</v>
      </c>
      <c r="M52" s="331">
        <v>0</v>
      </c>
      <c r="N52" s="332">
        <v>-63.4</v>
      </c>
    </row>
    <row r="53" spans="1:14">
      <c r="A53" s="248"/>
      <c r="B53" s="244"/>
      <c r="C53" s="244"/>
      <c r="D53" s="244"/>
      <c r="E53" s="244"/>
      <c r="F53" s="244"/>
      <c r="G53" s="310" t="s">
        <v>518</v>
      </c>
      <c r="H53" s="311"/>
      <c r="I53" s="319">
        <v>1619419</v>
      </c>
      <c r="J53" s="320">
        <v>24394</v>
      </c>
      <c r="K53" s="321">
        <v>-45.6</v>
      </c>
      <c r="L53" s="322">
        <v>47569</v>
      </c>
      <c r="M53" s="323">
        <v>-23.1</v>
      </c>
      <c r="N53" s="324">
        <v>-22.5</v>
      </c>
    </row>
    <row r="54" spans="1:14">
      <c r="A54" s="248"/>
      <c r="B54" s="244"/>
      <c r="C54" s="244"/>
      <c r="D54" s="244"/>
      <c r="E54" s="244"/>
      <c r="F54" s="244"/>
      <c r="G54" s="325"/>
      <c r="H54" s="326" t="s">
        <v>517</v>
      </c>
      <c r="I54" s="327">
        <v>1161718</v>
      </c>
      <c r="J54" s="328">
        <v>17500</v>
      </c>
      <c r="K54" s="329">
        <v>-20.5</v>
      </c>
      <c r="L54" s="330">
        <v>26255</v>
      </c>
      <c r="M54" s="331">
        <v>-18.399999999999999</v>
      </c>
      <c r="N54" s="332">
        <v>-2.1</v>
      </c>
    </row>
    <row r="55" spans="1:14">
      <c r="A55" s="248"/>
      <c r="B55" s="244"/>
      <c r="C55" s="244"/>
      <c r="D55" s="244"/>
      <c r="E55" s="244"/>
      <c r="F55" s="244"/>
      <c r="G55" s="310" t="s">
        <v>519</v>
      </c>
      <c r="H55" s="311"/>
      <c r="I55" s="319">
        <v>4682489</v>
      </c>
      <c r="J55" s="320">
        <v>71710</v>
      </c>
      <c r="K55" s="321">
        <v>194</v>
      </c>
      <c r="L55" s="322">
        <v>50880</v>
      </c>
      <c r="M55" s="323">
        <v>7</v>
      </c>
      <c r="N55" s="324">
        <v>187</v>
      </c>
    </row>
    <row r="56" spans="1:14">
      <c r="A56" s="248"/>
      <c r="B56" s="244"/>
      <c r="C56" s="244"/>
      <c r="D56" s="244"/>
      <c r="E56" s="244"/>
      <c r="F56" s="244"/>
      <c r="G56" s="325"/>
      <c r="H56" s="326" t="s">
        <v>517</v>
      </c>
      <c r="I56" s="327">
        <v>1094786</v>
      </c>
      <c r="J56" s="328">
        <v>16766</v>
      </c>
      <c r="K56" s="329">
        <v>-4.2</v>
      </c>
      <c r="L56" s="330">
        <v>26879</v>
      </c>
      <c r="M56" s="331">
        <v>2.4</v>
      </c>
      <c r="N56" s="332">
        <v>-6.6</v>
      </c>
    </row>
    <row r="57" spans="1:14">
      <c r="A57" s="248"/>
      <c r="B57" s="244"/>
      <c r="C57" s="244"/>
      <c r="D57" s="244"/>
      <c r="E57" s="244"/>
      <c r="F57" s="244"/>
      <c r="G57" s="310" t="s">
        <v>520</v>
      </c>
      <c r="H57" s="311"/>
      <c r="I57" s="319">
        <v>15545980</v>
      </c>
      <c r="J57" s="320">
        <v>239386</v>
      </c>
      <c r="K57" s="321">
        <v>233.8</v>
      </c>
      <c r="L57" s="322">
        <v>63956</v>
      </c>
      <c r="M57" s="323">
        <v>25.7</v>
      </c>
      <c r="N57" s="324">
        <v>208.1</v>
      </c>
    </row>
    <row r="58" spans="1:14">
      <c r="A58" s="248"/>
      <c r="B58" s="244"/>
      <c r="C58" s="244"/>
      <c r="D58" s="244"/>
      <c r="E58" s="244"/>
      <c r="F58" s="244"/>
      <c r="G58" s="325"/>
      <c r="H58" s="326" t="s">
        <v>517</v>
      </c>
      <c r="I58" s="327">
        <v>1860637</v>
      </c>
      <c r="J58" s="328">
        <v>28651</v>
      </c>
      <c r="K58" s="329">
        <v>70.900000000000006</v>
      </c>
      <c r="L58" s="330">
        <v>29239</v>
      </c>
      <c r="M58" s="331">
        <v>8.8000000000000007</v>
      </c>
      <c r="N58" s="332">
        <v>62.1</v>
      </c>
    </row>
    <row r="59" spans="1:14">
      <c r="A59" s="248"/>
      <c r="B59" s="244"/>
      <c r="C59" s="244"/>
      <c r="D59" s="244"/>
      <c r="E59" s="244"/>
      <c r="F59" s="244"/>
      <c r="G59" s="310" t="s">
        <v>521</v>
      </c>
      <c r="H59" s="311"/>
      <c r="I59" s="319">
        <v>23217215</v>
      </c>
      <c r="J59" s="320">
        <v>359739</v>
      </c>
      <c r="K59" s="321">
        <v>50.3</v>
      </c>
      <c r="L59" s="322">
        <v>66255</v>
      </c>
      <c r="M59" s="323">
        <v>3.6</v>
      </c>
      <c r="N59" s="324">
        <v>46.7</v>
      </c>
    </row>
    <row r="60" spans="1:14">
      <c r="A60" s="248"/>
      <c r="B60" s="244"/>
      <c r="C60" s="244"/>
      <c r="D60" s="244"/>
      <c r="E60" s="244"/>
      <c r="F60" s="244"/>
      <c r="G60" s="325"/>
      <c r="H60" s="326" t="s">
        <v>517</v>
      </c>
      <c r="I60" s="333">
        <v>3382921</v>
      </c>
      <c r="J60" s="328">
        <v>52417</v>
      </c>
      <c r="K60" s="329">
        <v>82.9</v>
      </c>
      <c r="L60" s="330">
        <v>31822</v>
      </c>
      <c r="M60" s="331">
        <v>8.8000000000000007</v>
      </c>
      <c r="N60" s="332">
        <v>74.099999999999994</v>
      </c>
    </row>
    <row r="61" spans="1:14">
      <c r="A61" s="248"/>
      <c r="B61" s="244"/>
      <c r="C61" s="244"/>
      <c r="D61" s="244"/>
      <c r="E61" s="244"/>
      <c r="F61" s="244"/>
      <c r="G61" s="310" t="s">
        <v>522</v>
      </c>
      <c r="H61" s="334"/>
      <c r="I61" s="335">
        <v>9645145</v>
      </c>
      <c r="J61" s="336">
        <v>148010</v>
      </c>
      <c r="K61" s="337">
        <v>77.7</v>
      </c>
      <c r="L61" s="338">
        <v>58108</v>
      </c>
      <c r="M61" s="339">
        <v>4</v>
      </c>
      <c r="N61" s="324">
        <v>73.7</v>
      </c>
    </row>
    <row r="62" spans="1:14">
      <c r="A62" s="248"/>
      <c r="B62" s="244"/>
      <c r="C62" s="244"/>
      <c r="D62" s="244"/>
      <c r="E62" s="244"/>
      <c r="F62" s="244"/>
      <c r="G62" s="325"/>
      <c r="H62" s="326" t="s">
        <v>517</v>
      </c>
      <c r="I62" s="327">
        <v>1810605</v>
      </c>
      <c r="J62" s="328">
        <v>27471</v>
      </c>
      <c r="K62" s="329">
        <v>13.1</v>
      </c>
      <c r="L62" s="330">
        <v>29274</v>
      </c>
      <c r="M62" s="331">
        <v>0.3</v>
      </c>
      <c r="N62" s="332">
        <v>12.8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7.7</v>
      </c>
      <c r="G47" s="12">
        <v>8.36</v>
      </c>
      <c r="H47" s="12">
        <v>10.86</v>
      </c>
      <c r="I47" s="12">
        <v>16</v>
      </c>
      <c r="J47" s="13">
        <v>19.28</v>
      </c>
    </row>
    <row r="48" spans="2:10" ht="57.75" customHeight="1">
      <c r="B48" s="14"/>
      <c r="C48" s="1141" t="s">
        <v>4</v>
      </c>
      <c r="D48" s="1141"/>
      <c r="E48" s="1142"/>
      <c r="F48" s="15">
        <v>4.53</v>
      </c>
      <c r="G48" s="16">
        <v>11.5</v>
      </c>
      <c r="H48" s="16">
        <v>12.03</v>
      </c>
      <c r="I48" s="16">
        <v>11.52</v>
      </c>
      <c r="J48" s="17">
        <v>16.96</v>
      </c>
    </row>
    <row r="49" spans="2:10" ht="57.75" customHeight="1" thickBot="1">
      <c r="B49" s="18"/>
      <c r="C49" s="1143" t="s">
        <v>5</v>
      </c>
      <c r="D49" s="1143"/>
      <c r="E49" s="1144"/>
      <c r="F49" s="19">
        <v>1.28</v>
      </c>
      <c r="G49" s="20">
        <v>7.15</v>
      </c>
      <c r="H49" s="20">
        <v>2.75</v>
      </c>
      <c r="I49" s="20">
        <v>4.6500000000000004</v>
      </c>
      <c r="J49" s="21">
        <v>9.56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529</v>
      </c>
      <c r="D34" s="1151"/>
      <c r="E34" s="1152"/>
      <c r="F34" s="32">
        <v>10.5</v>
      </c>
      <c r="G34" s="33">
        <v>10.76</v>
      </c>
      <c r="H34" s="33">
        <v>12.84</v>
      </c>
      <c r="I34" s="33">
        <v>14.71</v>
      </c>
      <c r="J34" s="34">
        <v>17.96</v>
      </c>
      <c r="K34" s="22"/>
      <c r="L34" s="22"/>
      <c r="M34" s="22"/>
      <c r="N34" s="22"/>
      <c r="O34" s="22"/>
      <c r="P34" s="22"/>
    </row>
    <row r="35" spans="1:16" ht="39" customHeight="1">
      <c r="A35" s="22"/>
      <c r="B35" s="35"/>
      <c r="C35" s="1145" t="s">
        <v>530</v>
      </c>
      <c r="D35" s="1146"/>
      <c r="E35" s="1147"/>
      <c r="F35" s="36">
        <v>4.5199999999999996</v>
      </c>
      <c r="G35" s="37">
        <v>11.46</v>
      </c>
      <c r="H35" s="37">
        <v>11.92</v>
      </c>
      <c r="I35" s="37">
        <v>11.47</v>
      </c>
      <c r="J35" s="38">
        <v>16.920000000000002</v>
      </c>
      <c r="K35" s="22"/>
      <c r="L35" s="22"/>
      <c r="M35" s="22"/>
      <c r="N35" s="22"/>
      <c r="O35" s="22"/>
      <c r="P35" s="22"/>
    </row>
    <row r="36" spans="1:16" ht="39" customHeight="1">
      <c r="A36" s="22"/>
      <c r="B36" s="35"/>
      <c r="C36" s="1145" t="s">
        <v>531</v>
      </c>
      <c r="D36" s="1146"/>
      <c r="E36" s="1147"/>
      <c r="F36" s="36">
        <v>5.14</v>
      </c>
      <c r="G36" s="37">
        <v>6.64</v>
      </c>
      <c r="H36" s="37">
        <v>7.94</v>
      </c>
      <c r="I36" s="37">
        <v>8.51</v>
      </c>
      <c r="J36" s="38">
        <v>10.01</v>
      </c>
      <c r="K36" s="22"/>
      <c r="L36" s="22"/>
      <c r="M36" s="22"/>
      <c r="N36" s="22"/>
      <c r="O36" s="22"/>
      <c r="P36" s="22"/>
    </row>
    <row r="37" spans="1:16" ht="39" customHeight="1">
      <c r="A37" s="22"/>
      <c r="B37" s="35"/>
      <c r="C37" s="1145" t="s">
        <v>532</v>
      </c>
      <c r="D37" s="1146"/>
      <c r="E37" s="1147"/>
      <c r="F37" s="36">
        <v>2.82</v>
      </c>
      <c r="G37" s="37">
        <v>3.96</v>
      </c>
      <c r="H37" s="37">
        <v>5.42</v>
      </c>
      <c r="I37" s="37">
        <v>6.95</v>
      </c>
      <c r="J37" s="38">
        <v>8.9499999999999993</v>
      </c>
      <c r="K37" s="22"/>
      <c r="L37" s="22"/>
      <c r="M37" s="22"/>
      <c r="N37" s="22"/>
      <c r="O37" s="22"/>
      <c r="P37" s="22"/>
    </row>
    <row r="38" spans="1:16" ht="39" customHeight="1">
      <c r="A38" s="22"/>
      <c r="B38" s="35"/>
      <c r="C38" s="1145" t="s">
        <v>533</v>
      </c>
      <c r="D38" s="1146"/>
      <c r="E38" s="1147"/>
      <c r="F38" s="36">
        <v>1.58</v>
      </c>
      <c r="G38" s="37">
        <v>8.42</v>
      </c>
      <c r="H38" s="37">
        <v>11.11</v>
      </c>
      <c r="I38" s="37">
        <v>6.52</v>
      </c>
      <c r="J38" s="38">
        <v>6.59</v>
      </c>
      <c r="K38" s="22"/>
      <c r="L38" s="22"/>
      <c r="M38" s="22"/>
      <c r="N38" s="22"/>
      <c r="O38" s="22"/>
      <c r="P38" s="22"/>
    </row>
    <row r="39" spans="1:16" ht="39" customHeight="1">
      <c r="A39" s="22"/>
      <c r="B39" s="35"/>
      <c r="C39" s="1145" t="s">
        <v>534</v>
      </c>
      <c r="D39" s="1146"/>
      <c r="E39" s="1147"/>
      <c r="F39" s="36">
        <v>1.68</v>
      </c>
      <c r="G39" s="37">
        <v>2.0499999999999998</v>
      </c>
      <c r="H39" s="37">
        <v>2.56</v>
      </c>
      <c r="I39" s="37">
        <v>3.93</v>
      </c>
      <c r="J39" s="38">
        <v>4.8600000000000003</v>
      </c>
      <c r="K39" s="22"/>
      <c r="L39" s="22"/>
      <c r="M39" s="22"/>
      <c r="N39" s="22"/>
      <c r="O39" s="22"/>
      <c r="P39" s="22"/>
    </row>
    <row r="40" spans="1:16" ht="39" customHeight="1">
      <c r="A40" s="22"/>
      <c r="B40" s="35"/>
      <c r="C40" s="1145" t="s">
        <v>535</v>
      </c>
      <c r="D40" s="1146"/>
      <c r="E40" s="1147"/>
      <c r="F40" s="36">
        <v>0.25</v>
      </c>
      <c r="G40" s="37">
        <v>3.26</v>
      </c>
      <c r="H40" s="37">
        <v>0.88</v>
      </c>
      <c r="I40" s="37">
        <v>0.47</v>
      </c>
      <c r="J40" s="38">
        <v>0.35</v>
      </c>
      <c r="K40" s="22"/>
      <c r="L40" s="22"/>
      <c r="M40" s="22"/>
      <c r="N40" s="22"/>
      <c r="O40" s="22"/>
      <c r="P40" s="22"/>
    </row>
    <row r="41" spans="1:16" ht="39" customHeight="1">
      <c r="A41" s="22"/>
      <c r="B41" s="35"/>
      <c r="C41" s="1145" t="s">
        <v>536</v>
      </c>
      <c r="D41" s="1146"/>
      <c r="E41" s="1147"/>
      <c r="F41" s="36" t="s">
        <v>537</v>
      </c>
      <c r="G41" s="37">
        <v>0.03</v>
      </c>
      <c r="H41" s="37">
        <v>0.1</v>
      </c>
      <c r="I41" s="37">
        <v>0.04</v>
      </c>
      <c r="J41" s="38">
        <v>0.02</v>
      </c>
      <c r="K41" s="22"/>
      <c r="L41" s="22"/>
      <c r="M41" s="22"/>
      <c r="N41" s="22"/>
      <c r="O41" s="22"/>
      <c r="P41" s="22"/>
    </row>
    <row r="42" spans="1:16" ht="39" customHeight="1">
      <c r="A42" s="22"/>
      <c r="B42" s="39"/>
      <c r="C42" s="1145" t="s">
        <v>538</v>
      </c>
      <c r="D42" s="1146"/>
      <c r="E42" s="1147"/>
      <c r="F42" s="36" t="s">
        <v>539</v>
      </c>
      <c r="G42" s="37" t="s">
        <v>537</v>
      </c>
      <c r="H42" s="37" t="s">
        <v>486</v>
      </c>
      <c r="I42" s="37" t="s">
        <v>486</v>
      </c>
      <c r="J42" s="38" t="s">
        <v>486</v>
      </c>
      <c r="K42" s="22"/>
      <c r="L42" s="22"/>
      <c r="M42" s="22"/>
      <c r="N42" s="22"/>
      <c r="O42" s="22"/>
      <c r="P42" s="22"/>
    </row>
    <row r="43" spans="1:16" ht="39" customHeight="1" thickBot="1">
      <c r="A43" s="22"/>
      <c r="B43" s="40"/>
      <c r="C43" s="1148" t="s">
        <v>540</v>
      </c>
      <c r="D43" s="1149"/>
      <c r="E43" s="1150"/>
      <c r="F43" s="41">
        <v>0.05</v>
      </c>
      <c r="G43" s="42">
        <v>0.72</v>
      </c>
      <c r="H43" s="42">
        <v>0.26</v>
      </c>
      <c r="I43" s="42">
        <v>0.26</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3622</v>
      </c>
      <c r="L45" s="60">
        <v>3769</v>
      </c>
      <c r="M45" s="60">
        <v>3540</v>
      </c>
      <c r="N45" s="60">
        <v>3730</v>
      </c>
      <c r="O45" s="61">
        <v>3709</v>
      </c>
      <c r="P45" s="48"/>
      <c r="Q45" s="48"/>
      <c r="R45" s="48"/>
      <c r="S45" s="48"/>
      <c r="T45" s="48"/>
      <c r="U45" s="48"/>
    </row>
    <row r="46" spans="1:21" ht="30.75" customHeight="1">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15</v>
      </c>
      <c r="F48" s="1155"/>
      <c r="G48" s="1155"/>
      <c r="H48" s="1155"/>
      <c r="I48" s="1155"/>
      <c r="J48" s="1156"/>
      <c r="K48" s="63">
        <v>1171</v>
      </c>
      <c r="L48" s="64">
        <v>1032</v>
      </c>
      <c r="M48" s="64">
        <v>1128</v>
      </c>
      <c r="N48" s="64">
        <v>1033</v>
      </c>
      <c r="O48" s="65">
        <v>992</v>
      </c>
      <c r="P48" s="48"/>
      <c r="Q48" s="48"/>
      <c r="R48" s="48"/>
      <c r="S48" s="48"/>
      <c r="T48" s="48"/>
      <c r="U48" s="48"/>
    </row>
    <row r="49" spans="1:21" ht="30.75" customHeight="1">
      <c r="A49" s="48"/>
      <c r="B49" s="1163"/>
      <c r="C49" s="1164"/>
      <c r="D49" s="62"/>
      <c r="E49" s="1155" t="s">
        <v>16</v>
      </c>
      <c r="F49" s="1155"/>
      <c r="G49" s="1155"/>
      <c r="H49" s="1155"/>
      <c r="I49" s="1155"/>
      <c r="J49" s="1156"/>
      <c r="K49" s="63">
        <v>29</v>
      </c>
      <c r="L49" s="64">
        <v>34</v>
      </c>
      <c r="M49" s="64">
        <v>39</v>
      </c>
      <c r="N49" s="64">
        <v>38</v>
      </c>
      <c r="O49" s="65">
        <v>39</v>
      </c>
      <c r="P49" s="48"/>
      <c r="Q49" s="48"/>
      <c r="R49" s="48"/>
      <c r="S49" s="48"/>
      <c r="T49" s="48"/>
      <c r="U49" s="48"/>
    </row>
    <row r="50" spans="1:21" ht="30.75" customHeight="1">
      <c r="A50" s="48"/>
      <c r="B50" s="1163"/>
      <c r="C50" s="1164"/>
      <c r="D50" s="62"/>
      <c r="E50" s="1155" t="s">
        <v>17</v>
      </c>
      <c r="F50" s="1155"/>
      <c r="G50" s="1155"/>
      <c r="H50" s="1155"/>
      <c r="I50" s="1155"/>
      <c r="J50" s="1156"/>
      <c r="K50" s="63">
        <v>467</v>
      </c>
      <c r="L50" s="64">
        <v>437</v>
      </c>
      <c r="M50" s="64">
        <v>350</v>
      </c>
      <c r="N50" s="64">
        <v>381</v>
      </c>
      <c r="O50" s="65">
        <v>239</v>
      </c>
      <c r="P50" s="48"/>
      <c r="Q50" s="48"/>
      <c r="R50" s="48"/>
      <c r="S50" s="48"/>
      <c r="T50" s="48"/>
      <c r="U50" s="48"/>
    </row>
    <row r="51" spans="1:21" ht="30.75" customHeight="1">
      <c r="A51" s="48"/>
      <c r="B51" s="1165"/>
      <c r="C51" s="1166"/>
      <c r="D51" s="66"/>
      <c r="E51" s="1155" t="s">
        <v>18</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c r="A52" s="48"/>
      <c r="B52" s="1153" t="s">
        <v>19</v>
      </c>
      <c r="C52" s="1154"/>
      <c r="D52" s="66"/>
      <c r="E52" s="1155" t="s">
        <v>20</v>
      </c>
      <c r="F52" s="1155"/>
      <c r="G52" s="1155"/>
      <c r="H52" s="1155"/>
      <c r="I52" s="1155"/>
      <c r="J52" s="1156"/>
      <c r="K52" s="63">
        <v>2886</v>
      </c>
      <c r="L52" s="64">
        <v>2906</v>
      </c>
      <c r="M52" s="64">
        <v>3064</v>
      </c>
      <c r="N52" s="64">
        <v>3105</v>
      </c>
      <c r="O52" s="65">
        <v>3178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2403</v>
      </c>
      <c r="L53" s="69">
        <v>2366</v>
      </c>
      <c r="M53" s="69">
        <v>1993</v>
      </c>
      <c r="N53" s="69">
        <v>2077</v>
      </c>
      <c r="O53" s="70">
        <v>1801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9" t="s">
        <v>24</v>
      </c>
      <c r="C41" s="1170"/>
      <c r="D41" s="81"/>
      <c r="E41" s="1175" t="s">
        <v>25</v>
      </c>
      <c r="F41" s="1175"/>
      <c r="G41" s="1175"/>
      <c r="H41" s="1176"/>
      <c r="I41" s="82">
        <v>35404</v>
      </c>
      <c r="J41" s="83">
        <v>34192</v>
      </c>
      <c r="K41" s="83">
        <v>33271</v>
      </c>
      <c r="L41" s="83">
        <v>32889</v>
      </c>
      <c r="M41" s="84">
        <v>33044</v>
      </c>
    </row>
    <row r="42" spans="2:13" ht="27.75" customHeight="1">
      <c r="B42" s="1171"/>
      <c r="C42" s="1172"/>
      <c r="D42" s="85"/>
      <c r="E42" s="1177" t="s">
        <v>26</v>
      </c>
      <c r="F42" s="1177"/>
      <c r="G42" s="1177"/>
      <c r="H42" s="1178"/>
      <c r="I42" s="86">
        <v>2421</v>
      </c>
      <c r="J42" s="87">
        <v>2016</v>
      </c>
      <c r="K42" s="87">
        <v>1649</v>
      </c>
      <c r="L42" s="87">
        <v>1272</v>
      </c>
      <c r="M42" s="88">
        <v>1031</v>
      </c>
    </row>
    <row r="43" spans="2:13" ht="27.75" customHeight="1">
      <c r="B43" s="1171"/>
      <c r="C43" s="1172"/>
      <c r="D43" s="85"/>
      <c r="E43" s="1177" t="s">
        <v>27</v>
      </c>
      <c r="F43" s="1177"/>
      <c r="G43" s="1177"/>
      <c r="H43" s="1178"/>
      <c r="I43" s="86">
        <v>12518</v>
      </c>
      <c r="J43" s="87">
        <v>12363</v>
      </c>
      <c r="K43" s="87">
        <v>11678</v>
      </c>
      <c r="L43" s="87">
        <v>12476</v>
      </c>
      <c r="M43" s="88">
        <v>12748</v>
      </c>
    </row>
    <row r="44" spans="2:13" ht="27.75" customHeight="1">
      <c r="B44" s="1171"/>
      <c r="C44" s="1172"/>
      <c r="D44" s="85"/>
      <c r="E44" s="1177" t="s">
        <v>28</v>
      </c>
      <c r="F44" s="1177"/>
      <c r="G44" s="1177"/>
      <c r="H44" s="1178"/>
      <c r="I44" s="86">
        <v>272</v>
      </c>
      <c r="J44" s="87">
        <v>242</v>
      </c>
      <c r="K44" s="87">
        <v>225</v>
      </c>
      <c r="L44" s="87">
        <v>294</v>
      </c>
      <c r="M44" s="88">
        <v>286</v>
      </c>
    </row>
    <row r="45" spans="2:13" ht="27.75" customHeight="1">
      <c r="B45" s="1171"/>
      <c r="C45" s="1172"/>
      <c r="D45" s="85"/>
      <c r="E45" s="1177" t="s">
        <v>29</v>
      </c>
      <c r="F45" s="1177"/>
      <c r="G45" s="1177"/>
      <c r="H45" s="1178"/>
      <c r="I45" s="86">
        <v>5867</v>
      </c>
      <c r="J45" s="87">
        <v>5008</v>
      </c>
      <c r="K45" s="87">
        <v>4746</v>
      </c>
      <c r="L45" s="87">
        <v>4645</v>
      </c>
      <c r="M45" s="88">
        <v>4237</v>
      </c>
    </row>
    <row r="46" spans="2:13" ht="27.75" customHeight="1">
      <c r="B46" s="1171"/>
      <c r="C46" s="1172"/>
      <c r="D46" s="85"/>
      <c r="E46" s="1177" t="s">
        <v>30</v>
      </c>
      <c r="F46" s="1177"/>
      <c r="G46" s="1177"/>
      <c r="H46" s="1178"/>
      <c r="I46" s="86" t="s">
        <v>486</v>
      </c>
      <c r="J46" s="87" t="s">
        <v>486</v>
      </c>
      <c r="K46" s="87" t="s">
        <v>486</v>
      </c>
      <c r="L46" s="87" t="s">
        <v>486</v>
      </c>
      <c r="M46" s="88" t="s">
        <v>486</v>
      </c>
    </row>
    <row r="47" spans="2:13" ht="27.75" customHeight="1">
      <c r="B47" s="1171"/>
      <c r="C47" s="1172"/>
      <c r="D47" s="85"/>
      <c r="E47" s="1177" t="s">
        <v>31</v>
      </c>
      <c r="F47" s="1177"/>
      <c r="G47" s="1177"/>
      <c r="H47" s="1178"/>
      <c r="I47" s="86" t="s">
        <v>486</v>
      </c>
      <c r="J47" s="87" t="s">
        <v>486</v>
      </c>
      <c r="K47" s="87" t="s">
        <v>486</v>
      </c>
      <c r="L47" s="87" t="s">
        <v>486</v>
      </c>
      <c r="M47" s="88" t="s">
        <v>486</v>
      </c>
    </row>
    <row r="48" spans="2:13" ht="27.75" customHeight="1">
      <c r="B48" s="1173"/>
      <c r="C48" s="1174"/>
      <c r="D48" s="85"/>
      <c r="E48" s="1177" t="s">
        <v>32</v>
      </c>
      <c r="F48" s="1177"/>
      <c r="G48" s="1177"/>
      <c r="H48" s="1178"/>
      <c r="I48" s="86" t="s">
        <v>486</v>
      </c>
      <c r="J48" s="87" t="s">
        <v>486</v>
      </c>
      <c r="K48" s="87" t="s">
        <v>486</v>
      </c>
      <c r="L48" s="87" t="s">
        <v>486</v>
      </c>
      <c r="M48" s="88" t="s">
        <v>486</v>
      </c>
    </row>
    <row r="49" spans="2:13" ht="27.75" customHeight="1">
      <c r="B49" s="1179" t="s">
        <v>33</v>
      </c>
      <c r="C49" s="1180"/>
      <c r="D49" s="89"/>
      <c r="E49" s="1177" t="s">
        <v>34</v>
      </c>
      <c r="F49" s="1177"/>
      <c r="G49" s="1177"/>
      <c r="H49" s="1178"/>
      <c r="I49" s="86">
        <v>5383</v>
      </c>
      <c r="J49" s="87">
        <v>8193</v>
      </c>
      <c r="K49" s="87">
        <v>16751</v>
      </c>
      <c r="L49" s="87">
        <v>20284</v>
      </c>
      <c r="M49" s="88">
        <v>20953</v>
      </c>
    </row>
    <row r="50" spans="2:13" ht="27.75" customHeight="1">
      <c r="B50" s="1171"/>
      <c r="C50" s="1172"/>
      <c r="D50" s="85"/>
      <c r="E50" s="1177" t="s">
        <v>35</v>
      </c>
      <c r="F50" s="1177"/>
      <c r="G50" s="1177"/>
      <c r="H50" s="1178"/>
      <c r="I50" s="86">
        <v>714</v>
      </c>
      <c r="J50" s="87">
        <v>447</v>
      </c>
      <c r="K50" s="87">
        <v>263</v>
      </c>
      <c r="L50" s="87">
        <v>36</v>
      </c>
      <c r="M50" s="88">
        <v>168</v>
      </c>
    </row>
    <row r="51" spans="2:13" ht="27.75" customHeight="1">
      <c r="B51" s="1173"/>
      <c r="C51" s="1174"/>
      <c r="D51" s="85"/>
      <c r="E51" s="1177" t="s">
        <v>36</v>
      </c>
      <c r="F51" s="1177"/>
      <c r="G51" s="1177"/>
      <c r="H51" s="1178"/>
      <c r="I51" s="86">
        <v>32926</v>
      </c>
      <c r="J51" s="87">
        <v>32436</v>
      </c>
      <c r="K51" s="87">
        <v>31395</v>
      </c>
      <c r="L51" s="87">
        <v>31996</v>
      </c>
      <c r="M51" s="88">
        <v>32356</v>
      </c>
    </row>
    <row r="52" spans="2:13" ht="27.75" customHeight="1" thickBot="1">
      <c r="B52" s="1181" t="s">
        <v>37</v>
      </c>
      <c r="C52" s="1182"/>
      <c r="D52" s="90"/>
      <c r="E52" s="1183" t="s">
        <v>38</v>
      </c>
      <c r="F52" s="1183"/>
      <c r="G52" s="1183"/>
      <c r="H52" s="1184"/>
      <c r="I52" s="91">
        <v>17458</v>
      </c>
      <c r="J52" s="92">
        <v>12745</v>
      </c>
      <c r="K52" s="92">
        <v>3160</v>
      </c>
      <c r="L52" s="92">
        <v>-740</v>
      </c>
      <c r="M52" s="93">
        <v>-2131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44821</v>
      </c>
      <c r="E3" s="116"/>
      <c r="F3" s="117">
        <v>61882</v>
      </c>
      <c r="G3" s="118"/>
      <c r="H3" s="119"/>
    </row>
    <row r="4" spans="1:8">
      <c r="A4" s="120"/>
      <c r="B4" s="121"/>
      <c r="C4" s="122"/>
      <c r="D4" s="123">
        <v>22023</v>
      </c>
      <c r="E4" s="124"/>
      <c r="F4" s="125">
        <v>32175</v>
      </c>
      <c r="G4" s="126"/>
      <c r="H4" s="127"/>
    </row>
    <row r="5" spans="1:8">
      <c r="A5" s="108" t="s">
        <v>518</v>
      </c>
      <c r="B5" s="113"/>
      <c r="C5" s="114"/>
      <c r="D5" s="115">
        <v>24394</v>
      </c>
      <c r="E5" s="116"/>
      <c r="F5" s="117">
        <v>47569</v>
      </c>
      <c r="G5" s="118"/>
      <c r="H5" s="119"/>
    </row>
    <row r="6" spans="1:8">
      <c r="A6" s="120"/>
      <c r="B6" s="121"/>
      <c r="C6" s="122"/>
      <c r="D6" s="123">
        <v>17500</v>
      </c>
      <c r="E6" s="124"/>
      <c r="F6" s="125">
        <v>26255</v>
      </c>
      <c r="G6" s="126"/>
      <c r="H6" s="127"/>
    </row>
    <row r="7" spans="1:8">
      <c r="A7" s="108" t="s">
        <v>519</v>
      </c>
      <c r="B7" s="113"/>
      <c r="C7" s="114"/>
      <c r="D7" s="115">
        <v>71710</v>
      </c>
      <c r="E7" s="116"/>
      <c r="F7" s="117">
        <v>50880</v>
      </c>
      <c r="G7" s="118"/>
      <c r="H7" s="119"/>
    </row>
    <row r="8" spans="1:8">
      <c r="A8" s="120"/>
      <c r="B8" s="121"/>
      <c r="C8" s="122"/>
      <c r="D8" s="123">
        <v>16766</v>
      </c>
      <c r="E8" s="124"/>
      <c r="F8" s="125">
        <v>26879</v>
      </c>
      <c r="G8" s="126"/>
      <c r="H8" s="127"/>
    </row>
    <row r="9" spans="1:8">
      <c r="A9" s="108" t="s">
        <v>520</v>
      </c>
      <c r="B9" s="113"/>
      <c r="C9" s="114"/>
      <c r="D9" s="115">
        <v>239386</v>
      </c>
      <c r="E9" s="116"/>
      <c r="F9" s="117">
        <v>63956</v>
      </c>
      <c r="G9" s="118"/>
      <c r="H9" s="119"/>
    </row>
    <row r="10" spans="1:8">
      <c r="A10" s="120"/>
      <c r="B10" s="121"/>
      <c r="C10" s="122"/>
      <c r="D10" s="123">
        <v>28651</v>
      </c>
      <c r="E10" s="124"/>
      <c r="F10" s="125">
        <v>29239</v>
      </c>
      <c r="G10" s="126"/>
      <c r="H10" s="127"/>
    </row>
    <row r="11" spans="1:8">
      <c r="A11" s="108" t="s">
        <v>521</v>
      </c>
      <c r="B11" s="113"/>
      <c r="C11" s="114"/>
      <c r="D11" s="115">
        <v>359739</v>
      </c>
      <c r="E11" s="116"/>
      <c r="F11" s="117">
        <v>66255</v>
      </c>
      <c r="G11" s="118"/>
      <c r="H11" s="119"/>
    </row>
    <row r="12" spans="1:8">
      <c r="A12" s="120"/>
      <c r="B12" s="121"/>
      <c r="C12" s="128"/>
      <c r="D12" s="123">
        <v>52417</v>
      </c>
      <c r="E12" s="124"/>
      <c r="F12" s="125">
        <v>31822</v>
      </c>
      <c r="G12" s="126"/>
      <c r="H12" s="127"/>
    </row>
    <row r="13" spans="1:8">
      <c r="A13" s="108"/>
      <c r="B13" s="113"/>
      <c r="C13" s="129"/>
      <c r="D13" s="130">
        <v>148010</v>
      </c>
      <c r="E13" s="131"/>
      <c r="F13" s="132">
        <v>58108</v>
      </c>
      <c r="G13" s="133"/>
      <c r="H13" s="119"/>
    </row>
    <row r="14" spans="1:8">
      <c r="A14" s="120"/>
      <c r="B14" s="121"/>
      <c r="C14" s="122"/>
      <c r="D14" s="123">
        <v>27471</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4.53</v>
      </c>
      <c r="C19" s="134">
        <f>ROUND(VALUE(SUBSTITUTE(実質収支比率等に係る経年分析!G$48,"▲","-")),2)</f>
        <v>11.5</v>
      </c>
      <c r="D19" s="134">
        <f>ROUND(VALUE(SUBSTITUTE(実質収支比率等に係る経年分析!H$48,"▲","-")),2)</f>
        <v>12.03</v>
      </c>
      <c r="E19" s="134">
        <f>ROUND(VALUE(SUBSTITUTE(実質収支比率等に係る経年分析!I$48,"▲","-")),2)</f>
        <v>11.52</v>
      </c>
      <c r="F19" s="134">
        <f>ROUND(VALUE(SUBSTITUTE(実質収支比率等に係る経年分析!J$48,"▲","-")),2)</f>
        <v>16.96</v>
      </c>
    </row>
    <row r="20" spans="1:11">
      <c r="A20" s="134" t="s">
        <v>43</v>
      </c>
      <c r="B20" s="134">
        <f>ROUND(VALUE(SUBSTITUTE(実質収支比率等に係る経年分析!F$47,"▲","-")),2)</f>
        <v>7.7</v>
      </c>
      <c r="C20" s="134">
        <f>ROUND(VALUE(SUBSTITUTE(実質収支比率等に係る経年分析!G$47,"▲","-")),2)</f>
        <v>8.36</v>
      </c>
      <c r="D20" s="134">
        <f>ROUND(VALUE(SUBSTITUTE(実質収支比率等に係る経年分析!H$47,"▲","-")),2)</f>
        <v>10.86</v>
      </c>
      <c r="E20" s="134">
        <f>ROUND(VALUE(SUBSTITUTE(実質収支比率等に係る経年分析!I$47,"▲","-")),2)</f>
        <v>16</v>
      </c>
      <c r="F20" s="134">
        <f>ROUND(VALUE(SUBSTITUTE(実質収支比率等に係る経年分析!J$47,"▲","-")),2)</f>
        <v>19.28</v>
      </c>
    </row>
    <row r="21" spans="1:11">
      <c r="A21" s="134" t="s">
        <v>44</v>
      </c>
      <c r="B21" s="134">
        <f>IF(ISNUMBER(VALUE(SUBSTITUTE(実質収支比率等に係る経年分析!F$49,"▲","-"))),ROUND(VALUE(SUBSTITUTE(実質収支比率等に係る経年分析!F$49,"▲","-")),2),NA())</f>
        <v>1.28</v>
      </c>
      <c r="C21" s="134">
        <f>IF(ISNUMBER(VALUE(SUBSTITUTE(実質収支比率等に係る経年分析!G$49,"▲","-"))),ROUND(VALUE(SUBSTITUTE(実質収支比率等に係る経年分析!G$49,"▲","-")),2),NA())</f>
        <v>7.15</v>
      </c>
      <c r="D21" s="134">
        <f>IF(ISNUMBER(VALUE(SUBSTITUTE(実質収支比率等に係る経年分析!H$49,"▲","-"))),ROUND(VALUE(SUBSTITUTE(実質収支比率等に係る経年分析!H$49,"▲","-")),2),NA())</f>
        <v>2.75</v>
      </c>
      <c r="E21" s="134">
        <f>IF(ISNUMBER(VALUE(SUBSTITUTE(実質収支比率等に係る経年分析!I$49,"▲","-"))),ROUND(VALUE(SUBSTITUTE(実質収支比率等に係る経年分析!I$49,"▲","-")),2),NA())</f>
        <v>4.6500000000000004</v>
      </c>
      <c r="F21" s="134">
        <f>IF(ISNUMBER(VALUE(SUBSTITUTE(実質収支比率等に係る経年分析!J$49,"▲","-"))),ROUND(VALUE(SUBSTITUTE(実質収支比率等に係る経年分析!J$49,"▲","-")),2),NA())</f>
        <v>9.56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f>IF(ROUND(VALUE(SUBSTITUTE(連結実質赤字比率に係る赤字・黒字の構成分析!G$42,"▲", "-")), 2) &lt; 0, ABS(ROUND(VALUE(SUBSTITUTE(連結実質赤字比率に係る赤字・黒字の構成分析!G$42,"▲", "-")), 2)), NA())</f>
        <v>0.01</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育英資金貸付特別会計</v>
      </c>
      <c r="B29" s="135">
        <f>IF(ROUND(VALUE(SUBSTITUTE(連結実質赤字比率に係る赤字・黒字の構成分析!F$41,"▲", "-")), 2) &lt; 0, ABS(ROUND(VALUE(SUBSTITUTE(連結実質赤字比率に係る赤字・黒字の構成分析!F$41,"▲", "-")), 2)), NA())</f>
        <v>0.01</v>
      </c>
      <c r="C29" s="135" t="e">
        <f>IF(ROUND(VALUE(SUBSTITUTE(連結実質赤字比率に係る赤字・黒字の構成分析!F$41,"▲", "-")), 2) &gt;= 0, ABS(ROUND(VALUE(SUBSTITUTE(連結実質赤字比率に係る赤字・黒字の構成分析!F$41,"▲", "-")), 2)), NA())</f>
        <v>#N/A</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3.26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0.88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0.35</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1.68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2.0499999999999998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2.56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3.93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4.8600000000000003</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8.42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6.52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6.59</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8.9499999999999993</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4.5199999999999996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16.920000000000002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2886</v>
      </c>
      <c r="E42" s="136"/>
      <c r="F42" s="136"/>
      <c r="G42" s="136">
        <f>'実質公債費比率（分子）の構造'!L$52</f>
        <v>2906</v>
      </c>
      <c r="H42" s="136"/>
      <c r="I42" s="136"/>
      <c r="J42" s="136">
        <f>'実質公債費比率（分子）の構造'!M$52</f>
        <v>3064</v>
      </c>
      <c r="K42" s="136"/>
      <c r="L42" s="136"/>
      <c r="M42" s="136">
        <f>'実質公債費比率（分子）の構造'!N$52</f>
        <v>3105</v>
      </c>
      <c r="N42" s="136"/>
      <c r="O42" s="136"/>
      <c r="P42" s="136">
        <f>'実質公債費比率（分子）の構造'!O$52</f>
        <v>3178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467</v>
      </c>
      <c r="C44" s="136"/>
      <c r="D44" s="136"/>
      <c r="E44" s="136">
        <f>'実質公債費比率（分子）の構造'!L$50</f>
        <v>437</v>
      </c>
      <c r="F44" s="136"/>
      <c r="G44" s="136"/>
      <c r="H44" s="136">
        <f>'実質公債費比率（分子）の構造'!M$50</f>
        <v>350</v>
      </c>
      <c r="I44" s="136"/>
      <c r="J44" s="136"/>
      <c r="K44" s="136">
        <f>'実質公債費比率（分子）の構造'!N$50</f>
        <v>381</v>
      </c>
      <c r="L44" s="136"/>
      <c r="M44" s="136"/>
      <c r="N44" s="136">
        <f>'実質公債費比率（分子）の構造'!O$50</f>
        <v>239</v>
      </c>
      <c r="O44" s="136"/>
      <c r="P44" s="136"/>
    </row>
    <row r="45" spans="1:16">
      <c r="A45" s="136" t="s">
        <v>54</v>
      </c>
      <c r="B45" s="136">
        <f>'実質公債費比率（分子）の構造'!K$49</f>
        <v>29</v>
      </c>
      <c r="C45" s="136"/>
      <c r="D45" s="136"/>
      <c r="E45" s="136">
        <f>'実質公債費比率（分子）の構造'!L$49</f>
        <v>34</v>
      </c>
      <c r="F45" s="136"/>
      <c r="G45" s="136"/>
      <c r="H45" s="136">
        <f>'実質公債費比率（分子）の構造'!M$49</f>
        <v>39</v>
      </c>
      <c r="I45" s="136"/>
      <c r="J45" s="136"/>
      <c r="K45" s="136">
        <f>'実質公債費比率（分子）の構造'!N$49</f>
        <v>38</v>
      </c>
      <c r="L45" s="136"/>
      <c r="M45" s="136"/>
      <c r="N45" s="136">
        <f>'実質公債費比率（分子）の構造'!O$49</f>
        <v>39</v>
      </c>
      <c r="O45" s="136"/>
      <c r="P45" s="136"/>
    </row>
    <row r="46" spans="1:16">
      <c r="A46" s="136" t="s">
        <v>55</v>
      </c>
      <c r="B46" s="136">
        <f>'実質公債費比率（分子）の構造'!K$48</f>
        <v>1171</v>
      </c>
      <c r="C46" s="136"/>
      <c r="D46" s="136"/>
      <c r="E46" s="136">
        <f>'実質公債費比率（分子）の構造'!L$48</f>
        <v>1032</v>
      </c>
      <c r="F46" s="136"/>
      <c r="G46" s="136"/>
      <c r="H46" s="136">
        <f>'実質公債費比率（分子）の構造'!M$48</f>
        <v>1128</v>
      </c>
      <c r="I46" s="136"/>
      <c r="J46" s="136"/>
      <c r="K46" s="136">
        <f>'実質公債費比率（分子）の構造'!N$48</f>
        <v>1033</v>
      </c>
      <c r="L46" s="136"/>
      <c r="M46" s="136"/>
      <c r="N46" s="136">
        <f>'実質公債費比率（分子）の構造'!O$48</f>
        <v>992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3622</v>
      </c>
      <c r="C49" s="136"/>
      <c r="D49" s="136"/>
      <c r="E49" s="136">
        <f>'実質公債費比率（分子）の構造'!L$45</f>
        <v>3769</v>
      </c>
      <c r="F49" s="136"/>
      <c r="G49" s="136"/>
      <c r="H49" s="136">
        <f>'実質公債費比率（分子）の構造'!M$45</f>
        <v>3540</v>
      </c>
      <c r="I49" s="136"/>
      <c r="J49" s="136"/>
      <c r="K49" s="136">
        <f>'実質公債費比率（分子）の構造'!N$45</f>
        <v>3730</v>
      </c>
      <c r="L49" s="136"/>
      <c r="M49" s="136"/>
      <c r="N49" s="136">
        <f>'実質公債費比率（分子）の構造'!O$45</f>
        <v>3709</v>
      </c>
      <c r="O49" s="136"/>
      <c r="P49" s="136"/>
    </row>
    <row r="50" spans="1:16">
      <c r="A50" s="136" t="s">
        <v>59</v>
      </c>
      <c r="B50" s="136" t="e">
        <f>NA()</f>
        <v>#N/A</v>
      </c>
      <c r="C50" s="136">
        <f>IF(ISNUMBER('実質公債費比率（分子）の構造'!K$53),'実質公債費比率（分子）の構造'!K$53,NA())</f>
        <v>2403</v>
      </c>
      <c r="D50" s="136" t="e">
        <f>NA()</f>
        <v>#N/A</v>
      </c>
      <c r="E50" s="136" t="e">
        <f>NA()</f>
        <v>#N/A</v>
      </c>
      <c r="F50" s="136">
        <f>IF(ISNUMBER('実質公債費比率（分子）の構造'!L$53),'実質公債費比率（分子）の構造'!L$53,NA())</f>
        <v>2366</v>
      </c>
      <c r="G50" s="136" t="e">
        <f>NA()</f>
        <v>#N/A</v>
      </c>
      <c r="H50" s="136" t="e">
        <f>NA()</f>
        <v>#N/A</v>
      </c>
      <c r="I50" s="136">
        <f>IF(ISNUMBER('実質公債費比率（分子）の構造'!M$53),'実質公債費比率（分子）の構造'!M$53,NA())</f>
        <v>1993</v>
      </c>
      <c r="J50" s="136" t="e">
        <f>NA()</f>
        <v>#N/A</v>
      </c>
      <c r="K50" s="136" t="e">
        <f>NA()</f>
        <v>#N/A</v>
      </c>
      <c r="L50" s="136">
        <f>IF(ISNUMBER('実質公債費比率（分子）の構造'!N$53),'実質公債費比率（分子）の構造'!N$53,NA())</f>
        <v>2077</v>
      </c>
      <c r="M50" s="136" t="e">
        <f>NA()</f>
        <v>#N/A</v>
      </c>
      <c r="N50" s="136" t="e">
        <f>NA()</f>
        <v>#N/A</v>
      </c>
      <c r="O50" s="136">
        <f>IF(ISNUMBER('実質公債費比率（分子）の構造'!O$53),'実質公債費比率（分子）の構造'!O$53,NA())</f>
        <v>1801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32926</v>
      </c>
      <c r="E56" s="135"/>
      <c r="F56" s="135"/>
      <c r="G56" s="135">
        <f>'将来負担比率（分子）の構造'!J$51</f>
        <v>32436</v>
      </c>
      <c r="H56" s="135"/>
      <c r="I56" s="135"/>
      <c r="J56" s="135">
        <f>'将来負担比率（分子）の構造'!K$51</f>
        <v>31395</v>
      </c>
      <c r="K56" s="135"/>
      <c r="L56" s="135"/>
      <c r="M56" s="135">
        <f>'将来負担比率（分子）の構造'!L$51</f>
        <v>31996</v>
      </c>
      <c r="N56" s="135"/>
      <c r="O56" s="135"/>
      <c r="P56" s="135">
        <f>'将来負担比率（分子）の構造'!M$51</f>
        <v>32356</v>
      </c>
    </row>
    <row r="57" spans="1:16">
      <c r="A57" s="135" t="s">
        <v>35</v>
      </c>
      <c r="B57" s="135"/>
      <c r="C57" s="135"/>
      <c r="D57" s="135">
        <f>'将来負担比率（分子）の構造'!I$50</f>
        <v>714</v>
      </c>
      <c r="E57" s="135"/>
      <c r="F57" s="135"/>
      <c r="G57" s="135">
        <f>'将来負担比率（分子）の構造'!J$50</f>
        <v>447</v>
      </c>
      <c r="H57" s="135"/>
      <c r="I57" s="135"/>
      <c r="J57" s="135">
        <f>'将来負担比率（分子）の構造'!K$50</f>
        <v>263</v>
      </c>
      <c r="K57" s="135"/>
      <c r="L57" s="135"/>
      <c r="M57" s="135">
        <f>'将来負担比率（分子）の構造'!L$50</f>
        <v>36</v>
      </c>
      <c r="N57" s="135"/>
      <c r="O57" s="135"/>
      <c r="P57" s="135">
        <f>'将来負担比率（分子）の構造'!M$50</f>
        <v>168</v>
      </c>
    </row>
    <row r="58" spans="1:16">
      <c r="A58" s="135" t="s">
        <v>34</v>
      </c>
      <c r="B58" s="135"/>
      <c r="C58" s="135"/>
      <c r="D58" s="135">
        <f>'将来負担比率（分子）の構造'!I$49</f>
        <v>5383</v>
      </c>
      <c r="E58" s="135"/>
      <c r="F58" s="135"/>
      <c r="G58" s="135">
        <f>'将来負担比率（分子）の構造'!J$49</f>
        <v>8193</v>
      </c>
      <c r="H58" s="135"/>
      <c r="I58" s="135"/>
      <c r="J58" s="135">
        <f>'将来負担比率（分子）の構造'!K$49</f>
        <v>16751</v>
      </c>
      <c r="K58" s="135"/>
      <c r="L58" s="135"/>
      <c r="M58" s="135">
        <f>'将来負担比率（分子）の構造'!L$49</f>
        <v>20284</v>
      </c>
      <c r="N58" s="135"/>
      <c r="O58" s="135"/>
      <c r="P58" s="135">
        <f>'将来負担比率（分子）の構造'!M$49</f>
        <v>20953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5867</v>
      </c>
      <c r="C62" s="135"/>
      <c r="D62" s="135"/>
      <c r="E62" s="135">
        <f>'将来負担比率（分子）の構造'!J$45</f>
        <v>5008</v>
      </c>
      <c r="F62" s="135"/>
      <c r="G62" s="135"/>
      <c r="H62" s="135">
        <f>'将来負担比率（分子）の構造'!K$45</f>
        <v>4746</v>
      </c>
      <c r="I62" s="135"/>
      <c r="J62" s="135"/>
      <c r="K62" s="135">
        <f>'将来負担比率（分子）の構造'!L$45</f>
        <v>4645</v>
      </c>
      <c r="L62" s="135"/>
      <c r="M62" s="135"/>
      <c r="N62" s="135">
        <f>'将来負担比率（分子）の構造'!M$45</f>
        <v>4237</v>
      </c>
      <c r="O62" s="135"/>
      <c r="P62" s="135"/>
    </row>
    <row r="63" spans="1:16">
      <c r="A63" s="135" t="s">
        <v>28</v>
      </c>
      <c r="B63" s="135">
        <f>'将来負担比率（分子）の構造'!I$44</f>
        <v>272</v>
      </c>
      <c r="C63" s="135"/>
      <c r="D63" s="135"/>
      <c r="E63" s="135">
        <f>'将来負担比率（分子）の構造'!J$44</f>
        <v>242</v>
      </c>
      <c r="F63" s="135"/>
      <c r="G63" s="135"/>
      <c r="H63" s="135">
        <f>'将来負担比率（分子）の構造'!K$44</f>
        <v>225</v>
      </c>
      <c r="I63" s="135"/>
      <c r="J63" s="135"/>
      <c r="K63" s="135">
        <f>'将来負担比率（分子）の構造'!L$44</f>
        <v>294</v>
      </c>
      <c r="L63" s="135"/>
      <c r="M63" s="135"/>
      <c r="N63" s="135">
        <f>'将来負担比率（分子）の構造'!M$44</f>
        <v>286</v>
      </c>
      <c r="O63" s="135"/>
      <c r="P63" s="135"/>
    </row>
    <row r="64" spans="1:16">
      <c r="A64" s="135" t="s">
        <v>27</v>
      </c>
      <c r="B64" s="135">
        <f>'将来負担比率（分子）の構造'!I$43</f>
        <v>12518</v>
      </c>
      <c r="C64" s="135"/>
      <c r="D64" s="135"/>
      <c r="E64" s="135">
        <f>'将来負担比率（分子）の構造'!J$43</f>
        <v>12363</v>
      </c>
      <c r="F64" s="135"/>
      <c r="G64" s="135"/>
      <c r="H64" s="135">
        <f>'将来負担比率（分子）の構造'!K$43</f>
        <v>11678</v>
      </c>
      <c r="I64" s="135"/>
      <c r="J64" s="135"/>
      <c r="K64" s="135">
        <f>'将来負担比率（分子）の構造'!L$43</f>
        <v>12476</v>
      </c>
      <c r="L64" s="135"/>
      <c r="M64" s="135"/>
      <c r="N64" s="135">
        <f>'将来負担比率（分子）の構造'!M$43</f>
        <v>12748</v>
      </c>
      <c r="O64" s="135"/>
      <c r="P64" s="135"/>
    </row>
    <row r="65" spans="1:16">
      <c r="A65" s="135" t="s">
        <v>26</v>
      </c>
      <c r="B65" s="135">
        <f>'将来負担比率（分子）の構造'!I$42</f>
        <v>2421</v>
      </c>
      <c r="C65" s="135"/>
      <c r="D65" s="135"/>
      <c r="E65" s="135">
        <f>'将来負担比率（分子）の構造'!J$42</f>
        <v>2016</v>
      </c>
      <c r="F65" s="135"/>
      <c r="G65" s="135"/>
      <c r="H65" s="135">
        <f>'将来負担比率（分子）の構造'!K$42</f>
        <v>1649</v>
      </c>
      <c r="I65" s="135"/>
      <c r="J65" s="135"/>
      <c r="K65" s="135">
        <f>'将来負担比率（分子）の構造'!L$42</f>
        <v>1272</v>
      </c>
      <c r="L65" s="135"/>
      <c r="M65" s="135"/>
      <c r="N65" s="135">
        <f>'将来負担比率（分子）の構造'!M$42</f>
        <v>1031</v>
      </c>
      <c r="O65" s="135"/>
      <c r="P65" s="135"/>
    </row>
    <row r="66" spans="1:16">
      <c r="A66" s="135" t="s">
        <v>25</v>
      </c>
      <c r="B66" s="135">
        <f>'将来負担比率（分子）の構造'!I$41</f>
        <v>35404</v>
      </c>
      <c r="C66" s="135"/>
      <c r="D66" s="135"/>
      <c r="E66" s="135">
        <f>'将来負担比率（分子）の構造'!J$41</f>
        <v>34192</v>
      </c>
      <c r="F66" s="135"/>
      <c r="G66" s="135"/>
      <c r="H66" s="135">
        <f>'将来負担比率（分子）の構造'!K$41</f>
        <v>33271</v>
      </c>
      <c r="I66" s="135"/>
      <c r="J66" s="135"/>
      <c r="K66" s="135">
        <f>'将来負担比率（分子）の構造'!L$41</f>
        <v>32889</v>
      </c>
      <c r="L66" s="135"/>
      <c r="M66" s="135"/>
      <c r="N66" s="135">
        <f>'将来負担比率（分子）の構造'!M$41</f>
        <v>33044</v>
      </c>
      <c r="O66" s="135"/>
      <c r="P66" s="135"/>
    </row>
    <row r="67" spans="1:16">
      <c r="A67" s="135" t="s">
        <v>63</v>
      </c>
      <c r="B67" s="135" t="e">
        <f>NA()</f>
        <v>#N/A</v>
      </c>
      <c r="C67" s="135">
        <f>IF(ISNUMBER('将来負担比率（分子）の構造'!I$52), IF('将来負担比率（分子）の構造'!I$52 &lt; 0, 0, '将来負担比率（分子）の構造'!I$52), NA())</f>
        <v>17458</v>
      </c>
      <c r="D67" s="135" t="e">
        <f>NA()</f>
        <v>#N/A</v>
      </c>
      <c r="E67" s="135" t="e">
        <f>NA()</f>
        <v>#N/A</v>
      </c>
      <c r="F67" s="135">
        <f>IF(ISNUMBER('将来負担比率（分子）の構造'!J$52), IF('将来負担比率（分子）の構造'!J$52 &lt; 0, 0, '将来負担比率（分子）の構造'!J$52), NA())</f>
        <v>12745</v>
      </c>
      <c r="G67" s="135" t="e">
        <f>NA()</f>
        <v>#N/A</v>
      </c>
      <c r="H67" s="135" t="e">
        <f>NA()</f>
        <v>#N/A</v>
      </c>
      <c r="I67" s="135">
        <f>IF(ISNUMBER('将来負担比率（分子）の構造'!K$52), IF('将来負担比率（分子）の構造'!K$52 &lt; 0, 0, '将来負担比率（分子）の構造'!K$52), NA())</f>
        <v>3160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01358</cp:lastModifiedBy>
  <cp:lastPrinted>2016-04-18T06:26:55Z</cp:lastPrinted>
  <dcterms:created xsi:type="dcterms:W3CDTF">2016-02-15T00:44:56Z</dcterms:created>
  <dcterms:modified xsi:type="dcterms:W3CDTF">2016-04-18T07:43:50Z</dcterms:modified>
  <cp:category/>
</cp:coreProperties>
</file>