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BE34" i="9" s="1"/>
  <c r="BE35" i="9" s="1"/>
  <c r="AM34" i="9"/>
</calcChain>
</file>

<file path=xl/sharedStrings.xml><?xml version="1.0" encoding="utf-8"?>
<sst xmlns="http://schemas.openxmlformats.org/spreadsheetml/2006/main" count="981" uniqueCount="549">
  <si>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</si>
  <si>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</si>
  <si>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</si>
  <si>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</si>
  <si>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</si>
  <si>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</si>
  <si>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</si>
  <si>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</si>
  <si>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</si>
  <si>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</si>
  <si>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</si>
  <si>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</si>
  <si>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</si>
  <si>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</si>
  <si>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</si>
  <si>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</si>
  <si>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</si>
  <si>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</si>
  <si>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</si>
  <si>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</si>
  <si>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</si>
  <si>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</si>
  <si>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</si>
  <si>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</si>
  <si>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</si>
  <si>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</si>
  <si>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</si>
  <si>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</si>
  <si>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</si>
  <si>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</si>
  <si>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</si>
  <si>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</si>
  <si>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</si>
  <si>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</si>
  <si>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</si>
  <si>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</si>
  <si>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</si>
  <si>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</si>
  <si>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</si>
  <si>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</si>
  <si>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</si>
  <si>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</si>
  <si>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</si>
  <si>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</si>
  <si>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</si>
  <si>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</si>
  <si>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</si>
  <si>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</si>
  <si>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</si>
  <si>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</si>
  <si>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</si>
  <si>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</si>
  <si>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</si>
  <si>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</si>
  <si>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</si>
  <si>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</si>
  <si>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</si>
  <si>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</si>
  <si>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</si>
  <si>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</si>
  <si>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</si>
  <si>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</si>
  <si>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</si>
  <si>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</si>
  <si>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</si>
  <si>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</si>
  <si>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</si>
  <si>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</si>
  <si>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</si>
  <si>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</si>
  <si>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</si>
  <si>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</si>
  <si>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</si>
  <si>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</si>
  <si>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</si>
  <si>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</si>
  <si>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</si>
  <si>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</si>
  <si>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</si>
  <si>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</si>
  <si>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</si>
  <si>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</si>
  <si>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</si>
  <si>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</si>
  <si>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</si>
  <si>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</si>
  <si>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</si>
  <si>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</si>
  <si>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</si>
  <si>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</si>
  <si>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</si>
  <si>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</si>
  <si>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</si>
  <si>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</si>
  <si>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</si>
  <si>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</si>
  <si>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</si>
  <si>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</si>
  <si>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</si>
  <si>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</si>
  <si>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</si>
  <si>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</si>
  <si>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</si>
  <si>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</si>
  <si>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</si>
  <si>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</si>
  <si>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</si>
  <si>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</si>
  <si>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</si>
  <si>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</si>
  <si>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</si>
  <si>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</si>
  <si>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</si>
  <si>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</si>
  <si>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</si>
  <si>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</si>
  <si>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</si>
  <si>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</si>
  <si>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</si>
  <si>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</si>
  <si>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</si>
  <si>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</si>
  <si>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</si>
  <si>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</si>
  <si>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</si>
  <si>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</si>
  <si>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</si>
  <si>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</si>
  <si>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</si>
  <si>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</si>
  <si>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</si>
  <si>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</si>
  <si>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</si>
  <si>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</si>
  <si>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</si>
  <si>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</si>
  <si>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</si>
  <si>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</si>
  <si>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</si>
  <si>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</si>
  <si>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</si>
  <si>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</si>
  <si>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</si>
  <si>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</si>
  <si>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</si>
  <si>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</si>
  <si>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</si>
  <si>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</si>
  <si>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</si>
  <si>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</si>
  <si>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</si>
  <si>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</si>
  <si>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</si>
  <si>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</si>
  <si>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</si>
  <si>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</si>
  <si>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</si>
  <si>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</si>
  <si>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</si>
  <si>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</si>
  <si>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</si>
  <si>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</si>
  <si>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</si>
  <si>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</si>
  <si>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</si>
  <si>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</si>
  <si>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</si>
  <si>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</si>
  <si>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</si>
  <si>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</si>
  <si>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</si>
  <si>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</si>
  <si>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</si>
  <si>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</si>
  <si>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</si>
  <si>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</si>
  <si>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</si>
  <si>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</si>
  <si>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</si>
  <si>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</si>
  <si>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</si>
  <si>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</si>
  <si>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</si>
  <si>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</si>
  <si>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</si>
  <si>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</si>
  <si>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</si>
  <si>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</si>
  <si>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</si>
  <si>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</si>
  <si>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</si>
  <si>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</si>
  <si>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</si>
  <si>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</si>
  <si>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</si>
  <si>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福島県国見町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</si>
  <si>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</si>
  <si>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</si>
  <si>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</si>
  <si>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</si>
  <si>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</si>
  <si>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</si>
  <si>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</si>
  <si>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</si>
  <si>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</si>
  <si>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</si>
  <si>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</si>
  <si>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</si>
  <si>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</si>
  <si>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</si>
  <si>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</si>
  <si>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</si>
  <si>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</si>
  <si>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</si>
  <si>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</si>
  <si>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</si>
  <si>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</si>
  <si>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</si>
  <si>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</si>
  <si>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</si>
  <si>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</si>
  <si>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</si>
  <si>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</si>
  <si>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</si>
  <si>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</si>
  <si>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</si>
  <si>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</si>
  <si>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</si>
  <si>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</si>
  <si>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</si>
  <si>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</si>
  <si>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</si>
  <si>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</si>
  <si>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</si>
  <si>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</si>
  <si>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</si>
  <si>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</si>
  <si>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</si>
  <si>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</si>
  <si>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</si>
  <si>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</si>
  <si>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</si>
  <si>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</si>
  <si>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</si>
  <si>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</si>
  <si>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</si>
  <si>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</si>
  <si>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</si>
  <si>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</si>
  <si>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</si>
  <si>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</si>
  <si>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</si>
  <si>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</si>
  <si>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</si>
  <si>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</si>
  <si>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</si>
  <si>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</si>
  <si>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</si>
  <si>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</si>
  <si>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</si>
  <si>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</si>
  <si>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</si>
  <si>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</si>
  <si>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</si>
  <si>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</si>
  <si>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</si>
  <si>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</si>
  <si>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</si>
  <si>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</si>
  <si>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</si>
  <si>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</si>
  <si>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</si>
  <si>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</si>
  <si>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</si>
  <si>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</si>
  <si>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</si>
  <si>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</si>
  <si>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</si>
  <si>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</si>
  <si>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</si>
  <si>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</si>
  <si>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</si>
  <si>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</si>
  <si>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</si>
  <si>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</si>
  <si>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</si>
  <si>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</si>
  <si>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</si>
  <si>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</si>
  <si>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</si>
  <si>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</si>
  <si>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</si>
  <si>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</si>
  <si>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</si>
  <si>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</si>
  <si>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</si>
  <si>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</si>
  <si>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</si>
  <si>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</si>
  <si>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</si>
  <si>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</si>
  <si>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</si>
  <si>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</si>
  <si>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</si>
  <si>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</si>
  <si>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</si>
  <si>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</si>
  <si>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</si>
  <si>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</si>
  <si>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</si>
  <si>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</si>
  <si>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</si>
  <si>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</si>
  <si>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</si>
  <si>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</si>
  <si>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</si>
  <si>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</si>
  <si>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</si>
  <si>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</si>
  <si>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</si>
  <si>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</si>
  <si>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</si>
  <si>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</si>
  <si>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</si>
  <si>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</si>
  <si>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</si>
  <si>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</si>
  <si>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</si>
  <si>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</si>
  <si>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</si>
  <si>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</si>
  <si>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</si>
  <si>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</si>
  <si>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</si>
  <si>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</si>
  <si>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</si>
  <si>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</si>
  <si>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</si>
  <si>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</si>
  <si>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</si>
  <si>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</si>
  <si>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</si>
  <si>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</si>
  <si>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</si>
  <si>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</si>
  <si>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福島県国見町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</si>
  <si>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</si>
  <si>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</si>
  <si>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</si>
  <si>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</si>
  <si>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</si>
  <si>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</si>
  <si>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</si>
  <si>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</si>
  <si>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</si>
  <si>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</si>
  <si>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</si>
  <si>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</si>
  <si>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</si>
  <si>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</si>
  <si>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</si>
  <si>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</si>
  <si>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</si>
  <si>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</si>
  <si>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</si>
  <si>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</si>
  <si>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</si>
  <si>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</si>
  <si>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</si>
  <si>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</si>
  <si>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</si>
  <si>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</si>
  <si>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</si>
  <si>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</si>
  <si>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</si>
  <si>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</si>
  <si>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</si>
  <si>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</si>
  <si>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</si>
  <si>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</si>
  <si>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</si>
  <si>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</si>
  <si>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国見町介護保険特別会計(サービス事業勘定)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</si>
  <si>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</si>
  <si>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</si>
  <si>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</si>
  <si>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</si>
  <si>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</si>
  <si>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</si>
  <si>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</si>
  <si>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</si>
  <si>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</si>
  <si>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</si>
  <si>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</si>
  <si>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</si>
  <si>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</si>
  <si>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</si>
  <si>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</si>
  <si>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</si>
  <si>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</si>
  <si>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</si>
  <si>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</si>
  <si>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</si>
  <si>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</si>
  <si>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</si>
  <si>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</si>
  <si>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</si>
  <si>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</si>
  <si>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</si>
  <si>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</si>
  <si>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</si>
  <si>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</si>
  <si>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</si>
  <si>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</si>
  <si>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</si>
  <si>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</si>
  <si>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</si>
  <si>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</si>
  <si>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</si>
  <si>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</si>
  <si>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</si>
  <si>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</si>
  <si>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</si>
  <si>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</si>
  <si>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</si>
  <si>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</si>
  <si>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</si>
  <si>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</si>
  <si>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</si>
  <si>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</si>
  <si>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</si>
  <si>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</si>
  <si>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</si>
  <si>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</si>
  <si>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</si>
  <si>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</si>
  <si>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</si>
  <si>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</si>
  <si>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</si>
  <si>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</si>
  <si>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</si>
  <si>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</si>
  <si>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</si>
  <si>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</si>
  <si>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</si>
  <si>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</si>
  <si>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</si>
  <si>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</si>
  <si>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</si>
  <si>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</si>
  <si>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</si>
  <si>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</si>
  <si>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</si>
  <si>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</si>
  <si>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</si>
  <si>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</si>
  <si>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</si>
  <si>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</si>
  <si>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</si>
  <si>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</si>
  <si>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</si>
  <si>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</si>
  <si>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</si>
  <si>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</si>
  <si>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</si>
  <si>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</si>
  <si>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</si>
  <si>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</si>
  <si>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</si>
  <si>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</si>
  <si>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</si>
  <si>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</si>
  <si>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</si>
  <si>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</si>
  <si>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</si>
  <si>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</si>
  <si>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</si>
  <si>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</si>
  <si>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</si>
  <si>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</si>
  <si>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</si>
  <si>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</si>
  <si>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</si>
  <si>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</si>
  <si>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</si>
  <si>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</si>
  <si>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</si>
  <si>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</si>
  <si>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</si>
  <si>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</si>
  <si>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</si>
  <si>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</si>
  <si>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</si>
  <si>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</si>
  <si>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</si>
  <si>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</si>
  <si>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</si>
  <si>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</si>
  <si>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</si>
  <si>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</si>
  <si>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</si>
  <si>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</si>
  <si>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</si>
  <si>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</si>
  <si>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</si>
  <si>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</si>
  <si>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</si>
  <si>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</si>
  <si>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</si>
  <si>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</si>
  <si>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</si>
  <si>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</si>
  <si>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</si>
  <si>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</si>
  <si>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</si>
  <si>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</si>
  <si>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</si>
  <si>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</si>
  <si>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</si>
  <si>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</si>
  <si>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</si>
  <si>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</si>
  <si>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</si>
  <si>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</si>
  <si>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4.76</t>
  </si>
  <si>
    <t>国見町水道事業会計</t>
  </si>
  <si>
    <t>一般会計</t>
  </si>
  <si>
    <t>国見町国民健康保険特別会計</t>
  </si>
  <si>
    <t>国見町土地開発事業特別会計</t>
  </si>
  <si>
    <t>国見町介護保険特別会計(保険事業勘定)</t>
  </si>
  <si>
    <t>国見町公共下水道事業特別会計</t>
  </si>
  <si>
    <t>国見町後期高齢者医療特別会計</t>
  </si>
  <si>
    <t>国見町渇水対策施設特別会計</t>
  </si>
  <si>
    <t>その他会計（赤字）</t>
  </si>
  <si>
    <t>▲ 1.39</t>
  </si>
  <si>
    <t>その他会計（黒字）</t>
  </si>
  <si>
    <t>公立藤田病院組合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</si>
  <si>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</si>
  <si>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</si>
  <si>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</si>
  <si>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</si>
  <si>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</si>
  <si>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</si>
  <si>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</si>
  <si>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伊達地方衛生処理組合一般会計</t>
    <phoneticPr fontId="2"/>
  </si>
  <si>
    <t>伊達地方衛生処理組合し尿処理事業特別会計</t>
    <phoneticPr fontId="2"/>
  </si>
  <si>
    <t>伊達地方衛生処理組合ごみ処理事業特別会計</t>
    <phoneticPr fontId="2"/>
  </si>
  <si>
    <t>福島地方水道用水供給企業団</t>
    <phoneticPr fontId="2"/>
  </si>
  <si>
    <t>伊達地方消防組合一般会計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</si>
</sst>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40421</c:v>
                </c:pt>
                <c:pt idx="1">
                  <c:v>69222</c:v>
                </c:pt>
                <c:pt idx="2">
                  <c:v>62790</c:v>
                </c:pt>
                <c:pt idx="3">
                  <c:v>90449</c:v>
                </c:pt>
                <c:pt idx="4">
                  <c:v>163508</c:v>
                </c:pt>
              </c:numCache>
            </c:numRef>
          </c:val>
          <c:smooth val="0"/>
        </c:ser>
        <c:dLbls>
          <c:showLegendKey val="0"/>
          <c:showVal val="0"/>
          <c:showCatName val="0"/>
          <c:showSerName val="0"/>
          <c:showPercent val="0"/>
          <c:showBubbleSize val="0"/>
        </c:dLbls>
        <c:marker val="1"/>
        <c:smooth val="0"/>
        <c:axId val="110800896"/>
        <c:axId val="110802816"/>
      </c:lineChart>
      <c:catAx>
        <c:axId val="110800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02816"/>
        <c:crosses val="autoZero"/>
        <c:auto val="1"/>
        <c:lblAlgn val="ctr"/>
        <c:lblOffset val="100"/>
        <c:tickLblSkip val="1"/>
        <c:tickMarkSkip val="1"/>
        <c:noMultiLvlLbl val="0"/>
      </c:catAx>
      <c:valAx>
        <c:axId val="1108028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0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8.1199999999999992</c:v>
                </c:pt>
                <c:pt idx="1">
                  <c:v>17.809999999999999</c:v>
                </c:pt>
                <c:pt idx="2">
                  <c:v>16.12</c:v>
                </c:pt>
                <c:pt idx="3">
                  <c:v>8.8800000000000008</c:v>
                </c:pt>
                <c:pt idx="4">
                  <c:v>14.27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23.37</c:v>
                </c:pt>
                <c:pt idx="1">
                  <c:v>23.83</c:v>
                </c:pt>
                <c:pt idx="2">
                  <c:v>28.81</c:v>
                </c:pt>
                <c:pt idx="3">
                  <c:v>24.68</c:v>
                </c:pt>
                <c:pt idx="4">
                  <c:v>25.47</c:v>
                </c:pt>
              </c:numCache>
            </c:numRef>
          </c:val>
        </c:ser>
        <c:dLbls>
          <c:showLegendKey val="0"/>
          <c:showVal val="0"/>
          <c:showCatName val="0"/>
          <c:showSerName val="0"/>
          <c:showPercent val="0"/>
          <c:showBubbleSize val="0"/>
        </c:dLbls>
        <c:gapWidth val="250"/>
        <c:overlap val="100"/>
        <c:axId val="118047488"/>
        <c:axId val="11804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9.48</c:v>
                </c:pt>
                <c:pt idx="1">
                  <c:v>12.26</c:v>
                </c:pt>
                <c:pt idx="2">
                  <c:v>6.97</c:v>
                </c:pt>
                <c:pt idx="3">
                  <c:v>-4.76</c:v>
                </c:pt>
                <c:pt idx="4">
                  <c:v>10.52</c:v>
                </c:pt>
              </c:numCache>
            </c:numRef>
          </c:val>
          <c:smooth val="0"/>
        </c:ser>
        <c:dLbls>
          <c:showLegendKey val="0"/>
          <c:showVal val="0"/>
          <c:showCatName val="0"/>
          <c:showSerName val="0"/>
          <c:showPercent val="0"/>
          <c:showBubbleSize val="0"/>
        </c:dLbls>
        <c:marker val="1"/>
        <c:smooth val="0"/>
        <c:axId val="118047488"/>
        <c:axId val="118049408"/>
      </c:lineChart>
      <c:catAx>
        <c:axId val="11804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049408"/>
        <c:crosses val="autoZero"/>
        <c:auto val="1"/>
        <c:lblAlgn val="ctr"/>
        <c:lblOffset val="100"/>
        <c:tickLblSkip val="1"/>
        <c:tickMarkSkip val="1"/>
        <c:noMultiLvlLbl val="0"/>
      </c:catAx>
      <c:valAx>
        <c:axId val="11804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4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1.39</c:v>
                </c:pt>
                <c:pt idx="5">
                  <c:v>#N/A</c:v>
                </c:pt>
                <c:pt idx="6">
                  <c:v>0</c:v>
                </c:pt>
                <c:pt idx="7">
                  <c:v>0</c:v>
                </c:pt>
                <c:pt idx="8">
                  <c:v>0</c:v>
                </c:pt>
                <c:pt idx="9">
                  <c:v>0</c:v>
                </c:pt>
              </c:numCache>
            </c:numRef>
          </c:val>
        </c:ser>
        <c:ser>
          <c:idx val="2"/>
          <c:order val="2"/>
          <c:tx>
            <c:strRef>
              <c:f>データシート!$A$29</c:f>
              <c:strCache>
                <c:ptCount val="1"/>
                <c:pt idx="0">
                  <c:v>国見町渇水対策施設特別会計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c:v>
                </c:pt>
                <c:pt idx="4">
                  <c:v>#N/A</c:v>
                </c:pt>
                <c:pt idx="5">
                  <c:v>0.02</c:v>
                </c:pt>
                <c:pt idx="6">
                  <c:v>#N/A</c:v>
                </c:pt>
                <c:pt idx="7">
                  <c:v>0</c:v>
                </c:pt>
                <c:pt idx="8">
                  <c:v>#N/A</c:v>
                </c:pt>
                <c:pt idx="9">
                  <c:v>0.03</c:v>
                </c:pt>
              </c:numCache>
            </c:numRef>
          </c:val>
        </c:ser>
        <c:ser>
          <c:idx val="4"/>
          <c:order val="4"/>
          <c:tx>
            <c:strRef>
              <c:f>データシート!$A$31</c:f>
              <c:strCache>
                <c:ptCount val="1"/>
                <c:pt idx="0">
                  <c:v>国見町公共下水道事業特別会計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0.62</c:v>
                </c:pt>
                <c:pt idx="4">
                  <c:v>#N/A</c:v>
                </c:pt>
                <c:pt idx="5">
                  <c:v>0.38</c:v>
                </c:pt>
                <c:pt idx="6">
                  <c:v>#N/A</c:v>
                </c:pt>
                <c:pt idx="7">
                  <c:v>1.23</c:v>
                </c:pt>
                <c:pt idx="8">
                  <c:v>#N/A</c:v>
                </c:pt>
                <c:pt idx="9">
                  <c:v>7.0000000000000007E-2</c:v>
                </c:pt>
              </c:numCache>
            </c:numRef>
          </c:val>
        </c:ser>
        <c:ser>
          <c:idx val="5"/>
          <c:order val="5"/>
          <c:tx>
            <c:strRef>
              <c:f>データシート!$A$32</c:f>
              <c:strCache>
                <c:ptCount val="1"/>
                <c:pt idx="0">
                  <c:v>国見町介護保険特別会計(保険事業勘定)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0.91</c:v>
                </c:pt>
                <c:pt idx="2">
                  <c:v>#N/A</c:v>
                </c:pt>
                <c:pt idx="3">
                  <c:v>1.02</c:v>
                </c:pt>
                <c:pt idx="4">
                  <c:v>#N/A</c:v>
                </c:pt>
                <c:pt idx="5">
                  <c:v>0.87</c:v>
                </c:pt>
                <c:pt idx="6">
                  <c:v>#N/A</c:v>
                </c:pt>
                <c:pt idx="7">
                  <c:v>0.32</c:v>
                </c:pt>
                <c:pt idx="8">
                  <c:v>#N/A</c:v>
                </c:pt>
                <c:pt idx="9">
                  <c:v>0.65</c:v>
                </c:pt>
              </c:numCache>
            </c:numRef>
          </c:val>
        </c:ser>
        <c:ser>
          <c:idx val="6"/>
          <c:order val="6"/>
          <c:tx>
            <c:strRef>
              <c:f>データシート!$A$33</c:f>
              <c:strCache>
                <c:ptCount val="1"/>
                <c:pt idx="0">
                  <c:v>国見町土地開発事業特別会計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2.79</c:v>
                </c:pt>
                <c:pt idx="2">
                  <c:v>#N/A</c:v>
                </c:pt>
                <c:pt idx="3">
                  <c:v>2.95</c:v>
                </c:pt>
                <c:pt idx="4">
                  <c:v>#N/A</c:v>
                </c:pt>
                <c:pt idx="5">
                  <c:v>1.6</c:v>
                </c:pt>
                <c:pt idx="6">
                  <c:v>#N/A</c:v>
                </c:pt>
                <c:pt idx="7">
                  <c:v>0.57999999999999996</c:v>
                </c:pt>
                <c:pt idx="8">
                  <c:v>#N/A</c:v>
                </c:pt>
                <c:pt idx="9">
                  <c:v>0.94</c:v>
                </c:pt>
              </c:numCache>
            </c:numRef>
          </c:val>
        </c:ser>
        <c:ser>
          <c:idx val="7"/>
          <c:order val="7"/>
          <c:tx>
            <c:strRef>
              <c:f>データシート!$A$34</c:f>
              <c:strCache>
                <c:ptCount val="1"/>
                <c:pt idx="0">
                  <c:v>国見町国民健康保険特別会計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c:v>
                </c:pt>
                <c:pt idx="2">
                  <c:v>#N/A</c:v>
                </c:pt>
                <c:pt idx="3">
                  <c:v>1.38</c:v>
                </c:pt>
                <c:pt idx="4">
                  <c:v>#N/A</c:v>
                </c:pt>
                <c:pt idx="5">
                  <c:v>2.63</c:v>
                </c:pt>
                <c:pt idx="6">
                  <c:v>#N/A</c:v>
                </c:pt>
                <c:pt idx="7">
                  <c:v>2.23</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8.07</c:v>
                </c:pt>
                <c:pt idx="2">
                  <c:v>#N/A</c:v>
                </c:pt>
                <c:pt idx="3">
                  <c:v>17.8</c:v>
                </c:pt>
                <c:pt idx="4">
                  <c:v>#N/A</c:v>
                </c:pt>
                <c:pt idx="5">
                  <c:v>17.510000000000002</c:v>
                </c:pt>
                <c:pt idx="6">
                  <c:v>#N/A</c:v>
                </c:pt>
                <c:pt idx="7">
                  <c:v>8.86</c:v>
                </c:pt>
                <c:pt idx="8">
                  <c:v>#N/A</c:v>
                </c:pt>
                <c:pt idx="9">
                  <c:v>14.27</c:v>
                </c:pt>
              </c:numCache>
            </c:numRef>
          </c:val>
        </c:ser>
        <c:ser>
          <c:idx val="9"/>
          <c:order val="9"/>
          <c:tx>
            <c:strRef>
              <c:f>データシート!$A$36</c:f>
              <c:strCache>
                <c:ptCount val="1"/>
                <c:pt idx="0">
                  <c:v>国見町水道事業会計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9.86</c:v>
                </c:pt>
                <c:pt idx="2">
                  <c:v>#N/A</c:v>
                </c:pt>
                <c:pt idx="3">
                  <c:v>11.27</c:v>
                </c:pt>
                <c:pt idx="4">
                  <c:v>#N/A</c:v>
                </c:pt>
                <c:pt idx="5">
                  <c:v>12.68</c:v>
                </c:pt>
                <c:pt idx="6">
                  <c:v>#N/A</c:v>
                </c:pt>
                <c:pt idx="7">
                  <c:v>13.62</c:v>
                </c:pt>
                <c:pt idx="8">
                  <c:v>#N/A</c:v>
                </c:pt>
                <c:pt idx="9">
                  <c:v>14.85</c:v>
                </c:pt>
              </c:numCache>
            </c:numRef>
          </c:val>
        </c:ser>
        <c:dLbls>
          <c:showLegendKey val="0"/>
          <c:showVal val="0"/>
          <c:showCatName val="0"/>
          <c:showSerName val="0"/>
          <c:showPercent val="0"/>
          <c:showBubbleSize val="0"/>
        </c:dLbls>
        <c:gapWidth val="150"/>
        <c:overlap val="100"/>
        <c:axId val="118135808"/>
        <c:axId val="118145792"/>
      </c:barChart>
      <c:catAx>
        <c:axId val="11813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45792"/>
        <c:crosses val="autoZero"/>
        <c:auto val="1"/>
        <c:lblAlgn val="ctr"/>
        <c:lblOffset val="100"/>
        <c:tickLblSkip val="1"/>
        <c:tickMarkSkip val="1"/>
        <c:noMultiLvlLbl val="0"/>
      </c:catAx>
      <c:valAx>
        <c:axId val="11814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3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515</c:v>
                </c:pt>
                <c:pt idx="5">
                  <c:v>525</c:v>
                </c:pt>
                <c:pt idx="8">
                  <c:v>523</c:v>
                </c:pt>
                <c:pt idx="11">
                  <c:v>536</c:v>
                </c:pt>
                <c:pt idx="14">
                  <c:v>563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19</c:v>
                </c:pt>
                <c:pt idx="6">
                  <c:v>16</c:v>
                </c:pt>
                <c:pt idx="9">
                  <c:v>16</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373</c:v>
                </c:pt>
                <c:pt idx="3">
                  <c:v>324</c:v>
                </c:pt>
                <c:pt idx="6">
                  <c:v>309</c:v>
                </c:pt>
                <c:pt idx="9">
                  <c:v>308</c:v>
                </c:pt>
                <c:pt idx="12">
                  <c:v>308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c:v>
                </c:pt>
                <c:pt idx="3">
                  <c:v>93</c:v>
                </c:pt>
                <c:pt idx="6">
                  <c:v>63</c:v>
                </c:pt>
                <c:pt idx="9">
                  <c:v>93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468</c:v>
                </c:pt>
                <c:pt idx="3">
                  <c:v>434</c:v>
                </c:pt>
                <c:pt idx="6">
                  <c:v>401</c:v>
                </c:pt>
                <c:pt idx="9">
                  <c:v>368</c:v>
                </c:pt>
                <c:pt idx="12">
                  <c:v>368</c:v>
                </c:pt>
              </c:numCache>
            </c:numRef>
          </c:val>
        </c:ser>
        <c:dLbls>
          <c:showLegendKey val="0"/>
          <c:showVal val="0"/>
          <c:showCatName val="0"/>
          <c:showSerName val="0"/>
          <c:showPercent val="0"/>
          <c:showBubbleSize val="0"/>
        </c:dLbls>
        <c:gapWidth val="100"/>
        <c:overlap val="100"/>
        <c:axId val="118217728"/>
        <c:axId val="11705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406</c:v>
                </c:pt>
                <c:pt idx="2">
                  <c:v>#N/A</c:v>
                </c:pt>
                <c:pt idx="3">
                  <c:v>#N/A</c:v>
                </c:pt>
                <c:pt idx="4">
                  <c:v>345</c:v>
                </c:pt>
                <c:pt idx="5">
                  <c:v>#N/A</c:v>
                </c:pt>
                <c:pt idx="6">
                  <c:v>#N/A</c:v>
                </c:pt>
                <c:pt idx="7">
                  <c:v>266</c:v>
                </c:pt>
                <c:pt idx="8">
                  <c:v>#N/A</c:v>
                </c:pt>
                <c:pt idx="9">
                  <c:v>#N/A</c:v>
                </c:pt>
                <c:pt idx="10">
                  <c:v>249</c:v>
                </c:pt>
                <c:pt idx="11">
                  <c:v>#N/A</c:v>
                </c:pt>
                <c:pt idx="12">
                  <c:v>#N/A</c:v>
                </c:pt>
                <c:pt idx="13">
                  <c:v>177</c:v>
                </c:pt>
                <c:pt idx="14">
                  <c:v>#N/A</c:v>
                </c:pt>
              </c:numCache>
            </c:numRef>
          </c:val>
          <c:smooth val="0"/>
        </c:ser>
        <c:dLbls>
          <c:showLegendKey val="0"/>
          <c:showVal val="0"/>
          <c:showCatName val="0"/>
          <c:showSerName val="0"/>
          <c:showPercent val="0"/>
          <c:showBubbleSize val="0"/>
        </c:dLbls>
        <c:marker val="1"/>
        <c:smooth val="0"/>
        <c:axId val="118217728"/>
        <c:axId val="117055872"/>
      </c:lineChart>
      <c:catAx>
        <c:axId val="1182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55872"/>
        <c:crosses val="autoZero"/>
        <c:auto val="1"/>
        <c:lblAlgn val="ctr"/>
        <c:lblOffset val="100"/>
        <c:tickLblSkip val="1"/>
        <c:tickMarkSkip val="1"/>
        <c:noMultiLvlLbl val="0"/>
      </c:catAx>
      <c:valAx>
        <c:axId val="11705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7503</c:v>
                </c:pt>
                <c:pt idx="5">
                  <c:v>7398</c:v>
                </c:pt>
                <c:pt idx="8">
                  <c:v>7287</c:v>
                </c:pt>
                <c:pt idx="11">
                  <c:v>7611</c:v>
                </c:pt>
                <c:pt idx="14">
                  <c:v>7648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228</c:v>
                </c:pt>
                <c:pt idx="5">
                  <c:v>215</c:v>
                </c:pt>
                <c:pt idx="8">
                  <c:v>201</c:v>
                </c:pt>
                <c:pt idx="11">
                  <c:v>187</c:v>
                </c:pt>
                <c:pt idx="14">
                  <c:v>172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1055</c:v>
                </c:pt>
                <c:pt idx="5">
                  <c:v>1320</c:v>
                </c:pt>
                <c:pt idx="8">
                  <c:v>1545</c:v>
                </c:pt>
                <c:pt idx="11">
                  <c:v>1475</c:v>
                </c:pt>
                <c:pt idx="14">
                  <c:v>1558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911</c:v>
                </c:pt>
                <c:pt idx="3">
                  <c:v>866</c:v>
                </c:pt>
                <c:pt idx="6">
                  <c:v>831</c:v>
                </c:pt>
                <c:pt idx="9">
                  <c:v>749</c:v>
                </c:pt>
                <c:pt idx="12">
                  <c:v>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4159</c:v>
                </c:pt>
                <c:pt idx="3">
                  <c:v>3974</c:v>
                </c:pt>
                <c:pt idx="6">
                  <c:v>3799</c:v>
                </c:pt>
                <c:pt idx="9">
                  <c:v>3637</c:v>
                </c:pt>
                <c:pt idx="12">
                  <c:v>3581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1027</c:v>
                </c:pt>
                <c:pt idx="3">
                  <c:v>1368</c:v>
                </c:pt>
                <c:pt idx="6">
                  <c:v>1403</c:v>
                </c:pt>
                <c:pt idx="9">
                  <c:v>1584</c:v>
                </c:pt>
                <c:pt idx="12">
                  <c:v>1314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c:v>
                </c:pt>
                <c:pt idx="3">
                  <c:v>31</c:v>
                </c:pt>
                <c:pt idx="6">
                  <c:v>35</c:v>
                </c:pt>
                <c:pt idx="9">
                  <c:v>29</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5146</c:v>
                </c:pt>
                <c:pt idx="3">
                  <c:v>5139</c:v>
                </c:pt>
                <c:pt idx="6">
                  <c:v>5188</c:v>
                </c:pt>
                <c:pt idx="9">
                  <c:v>5479</c:v>
                </c:pt>
                <c:pt idx="12">
                  <c:v>5874</c:v>
                </c:pt>
              </c:numCache>
            </c:numRef>
          </c:val>
        </c:ser>
        <c:dLbls>
          <c:showLegendKey val="0"/>
          <c:showVal val="0"/>
          <c:showCatName val="0"/>
          <c:showSerName val="0"/>
          <c:showPercent val="0"/>
          <c:showBubbleSize val="0"/>
        </c:dLbls>
        <c:gapWidth val="100"/>
        <c:overlap val="100"/>
        <c:axId val="99977088"/>
        <c:axId val="9997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2499</c:v>
                </c:pt>
                <c:pt idx="2">
                  <c:v>#N/A</c:v>
                </c:pt>
                <c:pt idx="3">
                  <c:v>#N/A</c:v>
                </c:pt>
                <c:pt idx="4">
                  <c:v>2446</c:v>
                </c:pt>
                <c:pt idx="5">
                  <c:v>#N/A</c:v>
                </c:pt>
                <c:pt idx="6">
                  <c:v>#N/A</c:v>
                </c:pt>
                <c:pt idx="7">
                  <c:v>2224</c:v>
                </c:pt>
                <c:pt idx="8">
                  <c:v>#N/A</c:v>
                </c:pt>
                <c:pt idx="9">
                  <c:v>#N/A</c:v>
                </c:pt>
                <c:pt idx="10">
                  <c:v>2205</c:v>
                </c:pt>
                <c:pt idx="11">
                  <c:v>#N/A</c:v>
                </c:pt>
                <c:pt idx="12">
                  <c:v>#N/A</c:v>
                </c:pt>
                <c:pt idx="13">
                  <c:v>2106</c:v>
                </c:pt>
                <c:pt idx="14">
                  <c:v>#N/A</c:v>
                </c:pt>
              </c:numCache>
            </c:numRef>
          </c:val>
          <c:smooth val="0"/>
        </c:ser>
        <c:dLbls>
          <c:showLegendKey val="0"/>
          <c:showVal val="0"/>
          <c:showCatName val="0"/>
          <c:showSerName val="0"/>
          <c:showPercent val="0"/>
          <c:showBubbleSize val="0"/>
        </c:dLbls>
        <c:marker val="1"/>
        <c:smooth val="0"/>
        <c:axId val="99977088"/>
        <c:axId val="99979264"/>
      </c:lineChart>
      <c:catAx>
        <c:axId val="999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979264"/>
        <c:crosses val="autoZero"/>
        <c:auto val="1"/>
        <c:lblAlgn val="ctr"/>
        <c:lblOffset val="100"/>
        <c:tickLblSkip val="1"/>
        <c:tickMarkSkip val="1"/>
        <c:noMultiLvlLbl val="0"/>
      </c:catAx>
      <c:valAx>
        <c:axId val="999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9,800
9,740
37.95
11,165,214
10,564,990
477,142
3,343,039
5,957,403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人口の減少や全国平均を上回る高齢化率に加え、町内に</a:t>
          </a:r>
          <a:r>
            <a:rPr lang="ja-JP" altLang="en-US" sz="1100" b="0" i="0" baseline="0">
              <a:solidFill>
                <a:schemeClr val="dk1"/>
              </a:solidFill>
              <a:effectLst/>
              <a:latin typeface="+mn-lt"/>
              <a:ea typeface="+mn-ea"/>
              <a:cs typeface="+mn-cs"/>
            </a:rPr>
            <a:t>立地企業が少</a:t>
          </a:r>
          <a:r>
            <a:rPr lang="ja-JP" altLang="ja-JP" sz="1100" b="0" i="0" baseline="0">
              <a:solidFill>
                <a:schemeClr val="dk1"/>
              </a:solidFill>
              <a:effectLst/>
              <a:latin typeface="+mn-lt"/>
              <a:ea typeface="+mn-ea"/>
              <a:cs typeface="+mn-cs"/>
            </a:rPr>
            <a:t>ないことにより財政基盤が弱く、類似団体平均を大きく下回っている。</a:t>
          </a:r>
          <a:r>
            <a:rPr lang="ja-JP" altLang="ja-JP" sz="1100">
              <a:solidFill>
                <a:schemeClr val="dk1"/>
              </a:solidFill>
              <a:effectLst/>
              <a:latin typeface="+mn-lt"/>
              <a:ea typeface="+mn-ea"/>
              <a:cs typeface="+mn-cs"/>
            </a:rPr>
            <a:t>歳入の</a:t>
          </a:r>
          <a:r>
            <a:rPr lang="en-US" altLang="ja-JP" sz="1100">
              <a:solidFill>
                <a:schemeClr val="dk1"/>
              </a:solidFill>
              <a:effectLst/>
              <a:latin typeface="+mn-lt"/>
              <a:ea typeface="+mn-ea"/>
              <a:cs typeface="+mn-cs"/>
            </a:rPr>
            <a:t>31.6</a:t>
          </a:r>
          <a:r>
            <a:rPr lang="ja-JP" altLang="ja-JP" sz="1100">
              <a:solidFill>
                <a:schemeClr val="dk1"/>
              </a:solidFill>
              <a:effectLst/>
              <a:latin typeface="+mn-lt"/>
              <a:ea typeface="+mn-ea"/>
              <a:cs typeface="+mn-cs"/>
            </a:rPr>
            <a:t>％を地方交付税に依存し、県内市町村と比べて財政基盤が脆弱である状態が続いている。</a:t>
          </a:r>
          <a:r>
            <a:rPr lang="ja-JP" altLang="ja-JP" sz="1100" b="0" i="0" baseline="0">
              <a:solidFill>
                <a:schemeClr val="dk1"/>
              </a:solidFill>
              <a:effectLst/>
              <a:latin typeface="+mn-lt"/>
              <a:ea typeface="+mn-ea"/>
              <a:cs typeface="+mn-cs"/>
            </a:rPr>
            <a:t>歳出の徹底的な見直しと施策の重点化の両立に努め、活力あるまちづくりを展開しつつ、行政の効率化に努めることにより、財政の健全化を図る。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143026</xdr:rowOff>
    </xdr:from>
    <xdr:to>
      <xdr:col>7</xdr:col>
      <xdr:colOff>152400</xdr:colOff>
      <xdr:row>45</xdr:row>
      <xdr:rowOff>143026</xdr:rowOff>
    </xdr:to>
    <xdr:cxnSp macro="">
      <xdr:nvCxnSpPr>
        <xdr:cNvPr id="69" name="直線コネクタ 68"/>
        <xdr:cNvCxnSpPr/>
      </xdr:nvCxnSpPr>
      <xdr:spPr>
        <a:xfrm>
          <a:off x="4114800" y="7858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131535</xdr:rowOff>
    </xdr:from>
    <xdr:to>
      <xdr:col>6</xdr:col>
      <xdr:colOff>0</xdr:colOff>
      <xdr:row>45</xdr:row>
      <xdr:rowOff>143026</xdr:rowOff>
    </xdr:to>
    <xdr:cxnSp macro="">
      <xdr:nvCxnSpPr>
        <xdr:cNvPr id="72" name="直線コネクタ 71"/>
        <xdr:cNvCxnSpPr/>
      </xdr:nvCxnSpPr>
      <xdr:spPr>
        <a:xfrm>
          <a:off x="3225800" y="78467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108555</xdr:rowOff>
    </xdr:from>
    <xdr:to>
      <xdr:col>4</xdr:col>
      <xdr:colOff>482600</xdr:colOff>
      <xdr:row>45</xdr:row>
      <xdr:rowOff>131535</xdr:rowOff>
    </xdr:to>
    <xdr:cxnSp macro="">
      <xdr:nvCxnSpPr>
        <xdr:cNvPr id="75" name="直線コネクタ 74"/>
        <xdr:cNvCxnSpPr/>
      </xdr:nvCxnSpPr>
      <xdr:spPr>
        <a:xfrm>
          <a:off x="2336800" y="78238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85574</xdr:rowOff>
    </xdr:from>
    <xdr:to>
      <xdr:col>3</xdr:col>
      <xdr:colOff>279400</xdr:colOff>
      <xdr:row>45</xdr:row>
      <xdr:rowOff>108555</xdr:rowOff>
    </xdr:to>
    <xdr:cxnSp macro="">
      <xdr:nvCxnSpPr>
        <xdr:cNvPr id="78" name="直線コネクタ 77"/>
        <xdr:cNvCxnSpPr/>
      </xdr:nvCxnSpPr>
      <xdr:spPr>
        <a:xfrm>
          <a:off x="1447800" y="78008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92226</xdr:rowOff>
    </xdr:from>
    <xdr:to>
      <xdr:col>7</xdr:col>
      <xdr:colOff>203200</xdr:colOff>
      <xdr:row>46</xdr:row>
      <xdr:rowOff>22376</xdr:rowOff>
    </xdr:to>
    <xdr:sp macro="" textlink="">
      <xdr:nvSpPr>
        <xdr:cNvPr id="88" name="円/楕円 87"/>
        <xdr:cNvSpPr/>
      </xdr:nvSpPr>
      <xdr:spPr>
        <a:xfrm>
          <a:off x="4902200" y="7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159553</xdr:rowOff>
    </xdr:from>
    <xdr:ext cx="762000" cy="259045"/>
    <xdr:sp macro="" textlink="">
      <xdr:nvSpPr>
        <xdr:cNvPr id="89" name="財政力該当値テキスト"/>
        <xdr:cNvSpPr txBox="1"/>
      </xdr:nvSpPr>
      <xdr:spPr>
        <a:xfrm>
          <a:off x="5041900" y="77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92226</xdr:rowOff>
    </xdr:from>
    <xdr:to>
      <xdr:col>6</xdr:col>
      <xdr:colOff>50800</xdr:colOff>
      <xdr:row>46</xdr:row>
      <xdr:rowOff>22376</xdr:rowOff>
    </xdr:to>
    <xdr:sp macro="" textlink="">
      <xdr:nvSpPr>
        <xdr:cNvPr id="90" name="円/楕円 89"/>
        <xdr:cNvSpPr/>
      </xdr:nvSpPr>
      <xdr:spPr>
        <a:xfrm>
          <a:off x="4064000" y="7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7153</xdr:rowOff>
    </xdr:from>
    <xdr:ext cx="736600" cy="259045"/>
    <xdr:sp macro="" textlink="">
      <xdr:nvSpPr>
        <xdr:cNvPr id="91" name="テキスト ボックス 90"/>
        <xdr:cNvSpPr txBox="1"/>
      </xdr:nvSpPr>
      <xdr:spPr>
        <a:xfrm>
          <a:off x="3733800" y="789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80735</xdr:rowOff>
    </xdr:from>
    <xdr:to>
      <xdr:col>4</xdr:col>
      <xdr:colOff>533400</xdr:colOff>
      <xdr:row>46</xdr:row>
      <xdr:rowOff>10885</xdr:rowOff>
    </xdr:to>
    <xdr:sp macro="" textlink="">
      <xdr:nvSpPr>
        <xdr:cNvPr id="92" name="円/楕円 91"/>
        <xdr:cNvSpPr/>
      </xdr:nvSpPr>
      <xdr:spPr>
        <a:xfrm>
          <a:off x="3175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93" name="テキスト ボックス 92"/>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57755</xdr:rowOff>
    </xdr:from>
    <xdr:to>
      <xdr:col>3</xdr:col>
      <xdr:colOff>330200</xdr:colOff>
      <xdr:row>45</xdr:row>
      <xdr:rowOff>159355</xdr:rowOff>
    </xdr:to>
    <xdr:sp macro="" textlink="">
      <xdr:nvSpPr>
        <xdr:cNvPr id="94" name="円/楕円 93"/>
        <xdr:cNvSpPr/>
      </xdr:nvSpPr>
      <xdr:spPr>
        <a:xfrm>
          <a:off x="2286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144132</xdr:rowOff>
    </xdr:from>
    <xdr:ext cx="762000" cy="259045"/>
    <xdr:sp macro="" textlink="">
      <xdr:nvSpPr>
        <xdr:cNvPr id="95" name="テキスト ボックス 94"/>
        <xdr:cNvSpPr txBox="1"/>
      </xdr:nvSpPr>
      <xdr:spPr>
        <a:xfrm>
          <a:off x="1955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34774</xdr:rowOff>
    </xdr:from>
    <xdr:to>
      <xdr:col>2</xdr:col>
      <xdr:colOff>127000</xdr:colOff>
      <xdr:row>45</xdr:row>
      <xdr:rowOff>136374</xdr:rowOff>
    </xdr:to>
    <xdr:sp macro="" textlink="">
      <xdr:nvSpPr>
        <xdr:cNvPr id="96" name="円/楕円 95"/>
        <xdr:cNvSpPr/>
      </xdr:nvSpPr>
      <xdr:spPr>
        <a:xfrm>
          <a:off x="1397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121151</xdr:rowOff>
    </xdr:from>
    <xdr:ext cx="762000" cy="259045"/>
    <xdr:sp macro="" textlink="">
      <xdr:nvSpPr>
        <xdr:cNvPr id="97" name="テキスト ボックス 96"/>
        <xdr:cNvSpPr txBox="1"/>
      </xdr:nvSpPr>
      <xdr:spPr>
        <a:xfrm>
          <a:off x="1066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前年度に比べ</a:t>
          </a:r>
          <a:r>
            <a:rPr kumimoji="1" lang="en-US" altLang="ja-JP" sz="1100">
              <a:latin typeface="ＭＳ Ｐゴシック"/>
            </a:rPr>
            <a:t>3.5%</a:t>
          </a:r>
          <a:r>
            <a:rPr kumimoji="1" lang="ja-JP" altLang="en-US" sz="1100">
              <a:latin typeface="ＭＳ Ｐゴシック"/>
            </a:rPr>
            <a:t>増となった。まず、歳出の主な原因として、「人件費」で復旧・復興に向けた人員の増加、介護及び後期高齢者特会での「給付費」の増加などがある。</a:t>
          </a:r>
          <a:endParaRPr kumimoji="1" lang="en-US" altLang="ja-JP" sz="1100">
            <a:latin typeface="ＭＳ Ｐゴシック"/>
          </a:endParaRPr>
        </a:p>
        <a:p>
          <a:r>
            <a:rPr kumimoji="1" lang="ja-JP" altLang="en-US" sz="1100">
              <a:latin typeface="ＭＳ Ｐゴシック"/>
            </a:rPr>
            <a:t>また、歳入の主な原因は、「税収」あるいは「地方消費税交付金」で増加したものの、「地方交付税」及び「諸収入」の減少などがある。</a:t>
          </a:r>
          <a:endParaRPr kumimoji="1" lang="en-US" altLang="ja-JP" sz="11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今後、指数の改善を図るためには、効率的な財政運営による歳出削減が不可欠となる。</a:t>
          </a:r>
          <a:endParaRPr lang="ja-JP" altLang="ja-JP" sz="11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51816</xdr:rowOff>
    </xdr:from>
    <xdr:to>
      <xdr:col>7</xdr:col>
      <xdr:colOff>152400</xdr:colOff>
      <xdr:row>62</xdr:row>
      <xdr:rowOff>49276</xdr:rowOff>
    </xdr:to>
    <xdr:cxnSp macro="">
      <xdr:nvCxnSpPr>
        <xdr:cNvPr id="130" name="直線コネクタ 129"/>
        <xdr:cNvCxnSpPr/>
      </xdr:nvCxnSpPr>
      <xdr:spPr>
        <a:xfrm>
          <a:off x="4114800" y="1051026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51816</xdr:rowOff>
    </xdr:from>
    <xdr:to>
      <xdr:col>6</xdr:col>
      <xdr:colOff>0</xdr:colOff>
      <xdr:row>61</xdr:row>
      <xdr:rowOff>129032</xdr:rowOff>
    </xdr:to>
    <xdr:cxnSp macro="">
      <xdr:nvCxnSpPr>
        <xdr:cNvPr id="133" name="直線コネクタ 132"/>
        <xdr:cNvCxnSpPr/>
      </xdr:nvCxnSpPr>
      <xdr:spPr>
        <a:xfrm flipV="1">
          <a:off x="3225800" y="105102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49276</xdr:rowOff>
    </xdr:to>
    <xdr:cxnSp macro="">
      <xdr:nvCxnSpPr>
        <xdr:cNvPr id="136" name="直線コネクタ 135"/>
        <xdr:cNvCxnSpPr/>
      </xdr:nvCxnSpPr>
      <xdr:spPr>
        <a:xfrm flipV="1">
          <a:off x="2336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49276</xdr:rowOff>
    </xdr:to>
    <xdr:cxnSp macro="">
      <xdr:nvCxnSpPr>
        <xdr:cNvPr id="139" name="直線コネクタ 138"/>
        <xdr:cNvCxnSpPr/>
      </xdr:nvCxnSpPr>
      <xdr:spPr>
        <a:xfrm>
          <a:off x="1447800" y="105537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1" name="円/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78232</xdr:rowOff>
    </xdr:from>
    <xdr:to>
      <xdr:col>4</xdr:col>
      <xdr:colOff>533400</xdr:colOff>
      <xdr:row>62</xdr:row>
      <xdr:rowOff>8382</xdr:rowOff>
    </xdr:to>
    <xdr:sp macro="" textlink="">
      <xdr:nvSpPr>
        <xdr:cNvPr id="153" name="円/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18559</xdr:rowOff>
    </xdr:from>
    <xdr:ext cx="762000" cy="259045"/>
    <xdr:sp macro="" textlink="">
      <xdr:nvSpPr>
        <xdr:cNvPr id="154" name="テキスト ボックス 153"/>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5" name="円/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7" name="円/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額が類似団体を上回っているのは、主に物件費が要因となっている。これは、除染事業（</a:t>
          </a:r>
          <a:r>
            <a:rPr kumimoji="1" lang="ja-JP" altLang="en-US" sz="1100">
              <a:solidFill>
                <a:schemeClr val="dk1"/>
              </a:solidFill>
              <a:effectLst/>
              <a:latin typeface="+mn-lt"/>
              <a:ea typeface="+mn-ea"/>
              <a:cs typeface="+mn-cs"/>
            </a:rPr>
            <a:t>住宅除染等</a:t>
          </a:r>
          <a:r>
            <a:rPr kumimoji="1" lang="ja-JP" altLang="ja-JP" sz="1100">
              <a:solidFill>
                <a:schemeClr val="dk1"/>
              </a:solidFill>
              <a:effectLst/>
              <a:latin typeface="+mn-lt"/>
              <a:ea typeface="+mn-ea"/>
              <a:cs typeface="+mn-cs"/>
            </a:rPr>
            <a:t>）に係る費用が増加しているためである。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今後は除染事業に係る費用が減少していくことにより、低くなっていくことが見込まれる。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121820</xdr:rowOff>
    </xdr:from>
    <xdr:to>
      <xdr:col>7</xdr:col>
      <xdr:colOff>152400</xdr:colOff>
      <xdr:row>88</xdr:row>
      <xdr:rowOff>24385</xdr:rowOff>
    </xdr:to>
    <xdr:cxnSp macro="">
      <xdr:nvCxnSpPr>
        <xdr:cNvPr id="195" name="直線コネクタ 194"/>
        <xdr:cNvCxnSpPr/>
      </xdr:nvCxnSpPr>
      <xdr:spPr>
        <a:xfrm>
          <a:off x="4114800" y="14523620"/>
          <a:ext cx="838200" cy="5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109255</xdr:rowOff>
    </xdr:from>
    <xdr:ext cx="762000" cy="259045"/>
    <xdr:sp macro="" textlink="">
      <xdr:nvSpPr>
        <xdr:cNvPr id="196" name="人件費・物件費等の状況平均値テキスト"/>
        <xdr:cNvSpPr txBox="1"/>
      </xdr:nvSpPr>
      <xdr:spPr>
        <a:xfrm>
          <a:off x="5041900" y="1382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63156</xdr:rowOff>
    </xdr:from>
    <xdr:to>
      <xdr:col>6</xdr:col>
      <xdr:colOff>0</xdr:colOff>
      <xdr:row>84</xdr:row>
      <xdr:rowOff>121820</xdr:rowOff>
    </xdr:to>
    <xdr:cxnSp macro="">
      <xdr:nvCxnSpPr>
        <xdr:cNvPr id="198" name="直線コネクタ 197"/>
        <xdr:cNvCxnSpPr/>
      </xdr:nvCxnSpPr>
      <xdr:spPr>
        <a:xfrm>
          <a:off x="3225800" y="14293506"/>
          <a:ext cx="889000" cy="2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104889</xdr:rowOff>
    </xdr:from>
    <xdr:ext cx="736600" cy="259045"/>
    <xdr:sp macro="" textlink="">
      <xdr:nvSpPr>
        <xdr:cNvPr id="200" name="テキスト ボックス 199"/>
        <xdr:cNvSpPr txBox="1"/>
      </xdr:nvSpPr>
      <xdr:spPr>
        <a:xfrm>
          <a:off x="3733800" y="1364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114573</xdr:rowOff>
    </xdr:from>
    <xdr:to>
      <xdr:col>4</xdr:col>
      <xdr:colOff>482600</xdr:colOff>
      <xdr:row>83</xdr:row>
      <xdr:rowOff>63156</xdr:rowOff>
    </xdr:to>
    <xdr:cxnSp macro="">
      <xdr:nvCxnSpPr>
        <xdr:cNvPr id="201" name="直線コネクタ 200"/>
        <xdr:cNvCxnSpPr/>
      </xdr:nvCxnSpPr>
      <xdr:spPr>
        <a:xfrm>
          <a:off x="2336800" y="14002023"/>
          <a:ext cx="889000" cy="29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83007</xdr:rowOff>
    </xdr:from>
    <xdr:ext cx="762000" cy="259045"/>
    <xdr:sp macro="" textlink="">
      <xdr:nvSpPr>
        <xdr:cNvPr id="203" name="テキスト ボックス 202"/>
        <xdr:cNvSpPr txBox="1"/>
      </xdr:nvSpPr>
      <xdr:spPr>
        <a:xfrm>
          <a:off x="2844800" y="136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167638</xdr:rowOff>
    </xdr:from>
    <xdr:to>
      <xdr:col>3</xdr:col>
      <xdr:colOff>279400</xdr:colOff>
      <xdr:row>81</xdr:row>
      <xdr:rowOff>114573</xdr:rowOff>
    </xdr:to>
    <xdr:cxnSp macro="">
      <xdr:nvCxnSpPr>
        <xdr:cNvPr id="204" name="直線コネクタ 203"/>
        <xdr:cNvCxnSpPr/>
      </xdr:nvCxnSpPr>
      <xdr:spPr>
        <a:xfrm>
          <a:off x="1447800" y="13883638"/>
          <a:ext cx="889000" cy="1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145035</xdr:rowOff>
    </xdr:from>
    <xdr:to>
      <xdr:col>7</xdr:col>
      <xdr:colOff>203200</xdr:colOff>
      <xdr:row>88</xdr:row>
      <xdr:rowOff>75185</xdr:rowOff>
    </xdr:to>
    <xdr:sp macro="" textlink="">
      <xdr:nvSpPr>
        <xdr:cNvPr id="214" name="円/楕円 213"/>
        <xdr:cNvSpPr/>
      </xdr:nvSpPr>
      <xdr:spPr>
        <a:xfrm>
          <a:off x="4902200" y="150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117112</xdr:rowOff>
    </xdr:from>
    <xdr:ext cx="762000" cy="259045"/>
    <xdr:sp macro="" textlink="">
      <xdr:nvSpPr>
        <xdr:cNvPr id="215" name="人件費・物件費等の状況該当値テキスト"/>
        <xdr:cNvSpPr txBox="1"/>
      </xdr:nvSpPr>
      <xdr:spPr>
        <a:xfrm>
          <a:off x="5041900" y="150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497,074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71020</xdr:rowOff>
    </xdr:from>
    <xdr:to>
      <xdr:col>6</xdr:col>
      <xdr:colOff>50800</xdr:colOff>
      <xdr:row>85</xdr:row>
      <xdr:rowOff>1170</xdr:rowOff>
    </xdr:to>
    <xdr:sp macro="" textlink="">
      <xdr:nvSpPr>
        <xdr:cNvPr id="216" name="円/楕円 215"/>
        <xdr:cNvSpPr/>
      </xdr:nvSpPr>
      <xdr:spPr>
        <a:xfrm>
          <a:off x="4064000" y="144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157397</xdr:rowOff>
    </xdr:from>
    <xdr:ext cx="736600" cy="259045"/>
    <xdr:sp macro="" textlink="">
      <xdr:nvSpPr>
        <xdr:cNvPr id="217" name="テキスト ボックス 216"/>
        <xdr:cNvSpPr txBox="1"/>
      </xdr:nvSpPr>
      <xdr:spPr>
        <a:xfrm>
          <a:off x="3733800" y="1455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12356</xdr:rowOff>
    </xdr:from>
    <xdr:to>
      <xdr:col>4</xdr:col>
      <xdr:colOff>533400</xdr:colOff>
      <xdr:row>83</xdr:row>
      <xdr:rowOff>113956</xdr:rowOff>
    </xdr:to>
    <xdr:sp macro="" textlink="">
      <xdr:nvSpPr>
        <xdr:cNvPr id="218" name="円/楕円 217"/>
        <xdr:cNvSpPr/>
      </xdr:nvSpPr>
      <xdr:spPr>
        <a:xfrm>
          <a:off x="3175000" y="142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98733</xdr:rowOff>
    </xdr:from>
    <xdr:ext cx="762000" cy="259045"/>
    <xdr:sp macro="" textlink="">
      <xdr:nvSpPr>
        <xdr:cNvPr id="219" name="テキスト ボックス 218"/>
        <xdr:cNvSpPr txBox="1"/>
      </xdr:nvSpPr>
      <xdr:spPr>
        <a:xfrm>
          <a:off x="2844800" y="143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63773</xdr:rowOff>
    </xdr:from>
    <xdr:to>
      <xdr:col>3</xdr:col>
      <xdr:colOff>330200</xdr:colOff>
      <xdr:row>81</xdr:row>
      <xdr:rowOff>165373</xdr:rowOff>
    </xdr:to>
    <xdr:sp macro="" textlink="">
      <xdr:nvSpPr>
        <xdr:cNvPr id="220" name="円/楕円 219"/>
        <xdr:cNvSpPr/>
      </xdr:nvSpPr>
      <xdr:spPr>
        <a:xfrm>
          <a:off x="2286000" y="139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4100</xdr:rowOff>
    </xdr:from>
    <xdr:ext cx="762000" cy="259045"/>
    <xdr:sp macro="" textlink="">
      <xdr:nvSpPr>
        <xdr:cNvPr id="221" name="テキスト ボックス 220"/>
        <xdr:cNvSpPr txBox="1"/>
      </xdr:nvSpPr>
      <xdr:spPr>
        <a:xfrm>
          <a:off x="1955800" y="1372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116838</xdr:rowOff>
    </xdr:from>
    <xdr:to>
      <xdr:col>2</xdr:col>
      <xdr:colOff>127000</xdr:colOff>
      <xdr:row>81</xdr:row>
      <xdr:rowOff>46988</xdr:rowOff>
    </xdr:to>
    <xdr:sp macro="" textlink="">
      <xdr:nvSpPr>
        <xdr:cNvPr id="222" name="円/楕円 221"/>
        <xdr:cNvSpPr/>
      </xdr:nvSpPr>
      <xdr:spPr>
        <a:xfrm>
          <a:off x="1397000" y="138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57165</xdr:rowOff>
    </xdr:from>
    <xdr:ext cx="762000" cy="259045"/>
    <xdr:sp macro="" textlink="">
      <xdr:nvSpPr>
        <xdr:cNvPr id="223" name="テキスト ボックス 222"/>
        <xdr:cNvSpPr txBox="1"/>
      </xdr:nvSpPr>
      <xdr:spPr>
        <a:xfrm>
          <a:off x="1066800" y="1360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類似団体と比して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上回っている。</a:t>
          </a:r>
          <a:r>
            <a:rPr lang="ja-JP" altLang="ja-JP" sz="1100" b="0" i="0" baseline="0">
              <a:solidFill>
                <a:schemeClr val="dk1"/>
              </a:solidFill>
              <a:effectLst/>
              <a:latin typeface="+mn-lt"/>
              <a:ea typeface="+mn-ea"/>
              <a:cs typeface="+mn-cs"/>
            </a:rPr>
            <a:t>給与制度の見直しを実施し、適正な水準への引き下げを図っている。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96096</xdr:rowOff>
    </xdr:to>
    <xdr:cxnSp macro="">
      <xdr:nvCxnSpPr>
        <xdr:cNvPr id="252" name="直線コネクタ 251"/>
        <xdr:cNvCxnSpPr/>
      </xdr:nvCxnSpPr>
      <xdr:spPr>
        <a:xfrm flipV="1">
          <a:off x="17018000" y="13921316"/>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6" name="直線コネクタ 25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96096</xdr:rowOff>
    </xdr:to>
    <xdr:cxnSp macro="">
      <xdr:nvCxnSpPr>
        <xdr:cNvPr id="257" name="直線コネクタ 256"/>
        <xdr:cNvCxnSpPr/>
      </xdr:nvCxnSpPr>
      <xdr:spPr>
        <a:xfrm>
          <a:off x="16179800" y="1456478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8"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9" name="フローチャート : 判断 258"/>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89</xdr:row>
      <xdr:rowOff>61807</xdr:rowOff>
    </xdr:to>
    <xdr:cxnSp macro="">
      <xdr:nvCxnSpPr>
        <xdr:cNvPr id="260" name="直線コネクタ 259"/>
        <xdr:cNvCxnSpPr/>
      </xdr:nvCxnSpPr>
      <xdr:spPr>
        <a:xfrm flipV="1">
          <a:off x="15290800" y="14564784"/>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1" name="フローチャート : 判断 260"/>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2" name="テキスト ボックス 26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61807</xdr:rowOff>
    </xdr:from>
    <xdr:to>
      <xdr:col>22</xdr:col>
      <xdr:colOff>203200</xdr:colOff>
      <xdr:row>89</xdr:row>
      <xdr:rowOff>77893</xdr:rowOff>
    </xdr:to>
    <xdr:cxnSp macro="">
      <xdr:nvCxnSpPr>
        <xdr:cNvPr id="263" name="直線コネクタ 262"/>
        <xdr:cNvCxnSpPr/>
      </xdr:nvCxnSpPr>
      <xdr:spPr>
        <a:xfrm flipV="1">
          <a:off x="14401800" y="153208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115146</xdr:rowOff>
    </xdr:from>
    <xdr:to>
      <xdr:col>22</xdr:col>
      <xdr:colOff>254000</xdr:colOff>
      <xdr:row>87</xdr:row>
      <xdr:rowOff>45296</xdr:rowOff>
    </xdr:to>
    <xdr:sp macro="" textlink="">
      <xdr:nvSpPr>
        <xdr:cNvPr id="264" name="フローチャート : 判断 263"/>
        <xdr:cNvSpPr/>
      </xdr:nvSpPr>
      <xdr:spPr>
        <a:xfrm>
          <a:off x="15240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65" name="テキスト ボックス 264"/>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77893</xdr:rowOff>
    </xdr:to>
    <xdr:cxnSp macro="">
      <xdr:nvCxnSpPr>
        <xdr:cNvPr id="266" name="直線コネクタ 265"/>
        <xdr:cNvCxnSpPr/>
      </xdr:nvCxnSpPr>
      <xdr:spPr>
        <a:xfrm>
          <a:off x="13512800" y="1466130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7" name="フローチャート : 判断 266"/>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8" name="テキスト ボックス 267"/>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9" name="フローチャート : 判断 268"/>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70" name="テキスト ボックス 269"/>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6" name="円/楕円 275"/>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112623</xdr:rowOff>
    </xdr:from>
    <xdr:ext cx="762000" cy="259045"/>
    <xdr:sp macro="" textlink="">
      <xdr:nvSpPr>
        <xdr:cNvPr id="277" name="給与水準   （国との比較）該当値テキスト"/>
        <xdr:cNvSpPr txBox="1"/>
      </xdr:nvSpPr>
      <xdr:spPr>
        <a:xfrm>
          <a:off x="17106900" y="145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8" name="円/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9" name="テキスト ボックス 278"/>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80" name="円/楕円 279"/>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97384</xdr:rowOff>
    </xdr:from>
    <xdr:ext cx="762000" cy="259045"/>
    <xdr:sp macro="" textlink="">
      <xdr:nvSpPr>
        <xdr:cNvPr id="281" name="テキスト ボックス 280"/>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2" name="円/楕円 281"/>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3" name="テキスト ボックス 282"/>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4" name="円/楕円 283"/>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5" name="テキスト ボックス 284"/>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類似団体平均と近い</a:t>
          </a:r>
          <a:r>
            <a:rPr lang="en-US" altLang="ja-JP" sz="1100" b="0" i="0" baseline="0">
              <a:solidFill>
                <a:schemeClr val="dk1"/>
              </a:solidFill>
              <a:effectLst/>
              <a:latin typeface="+mn-lt"/>
              <a:ea typeface="+mn-ea"/>
              <a:cs typeface="+mn-cs"/>
            </a:rPr>
            <a:t>10.76</a:t>
          </a:r>
          <a:r>
            <a:rPr lang="ja-JP" altLang="ja-JP" sz="1100" b="0" i="0" baseline="0">
              <a:solidFill>
                <a:schemeClr val="dk1"/>
              </a:solidFill>
              <a:effectLst/>
              <a:latin typeface="+mn-lt"/>
              <a:ea typeface="+mn-ea"/>
              <a:cs typeface="+mn-cs"/>
            </a:rPr>
            <a:t>人となっている。平成１７年度に策定した集中改革プランの中で、平成１８年度から平成２２年度までの５年間で８人削減することとしていたが、平成２１年度までの４年間で達成している。しかし、東日本大震災からの復興・復旧のために人員が必要となり、震災後は数値が上昇している。今後は各事業の状況を見ながら、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5" name="直線コネクタ 314"/>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6"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7" name="直線コネクタ 316"/>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18"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19" name="直線コネクタ 318"/>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86530</xdr:rowOff>
    </xdr:from>
    <xdr:to>
      <xdr:col>24</xdr:col>
      <xdr:colOff>558800</xdr:colOff>
      <xdr:row>60</xdr:row>
      <xdr:rowOff>162941</xdr:rowOff>
    </xdr:to>
    <xdr:cxnSp macro="">
      <xdr:nvCxnSpPr>
        <xdr:cNvPr id="320" name="直線コネクタ 319"/>
        <xdr:cNvCxnSpPr/>
      </xdr:nvCxnSpPr>
      <xdr:spPr>
        <a:xfrm>
          <a:off x="16179800" y="10373530"/>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1"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2" name="フローチャート : 判断 321"/>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86530</xdr:rowOff>
    </xdr:to>
    <xdr:cxnSp macro="">
      <xdr:nvCxnSpPr>
        <xdr:cNvPr id="323" name="直線コネクタ 322"/>
        <xdr:cNvCxnSpPr/>
      </xdr:nvCxnSpPr>
      <xdr:spPr>
        <a:xfrm>
          <a:off x="15290800" y="10312400"/>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4" name="フローチャート : 判断 323"/>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5" name="テキスト ボックス 324"/>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154220</xdr:rowOff>
    </xdr:from>
    <xdr:to>
      <xdr:col>22</xdr:col>
      <xdr:colOff>203200</xdr:colOff>
      <xdr:row>60</xdr:row>
      <xdr:rowOff>25400</xdr:rowOff>
    </xdr:to>
    <xdr:cxnSp macro="">
      <xdr:nvCxnSpPr>
        <xdr:cNvPr id="326" name="直線コネクタ 325"/>
        <xdr:cNvCxnSpPr/>
      </xdr:nvCxnSpPr>
      <xdr:spPr>
        <a:xfrm>
          <a:off x="14401800" y="102697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8" name="テキスト ボックス 32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154220</xdr:rowOff>
    </xdr:from>
    <xdr:to>
      <xdr:col>21</xdr:col>
      <xdr:colOff>0</xdr:colOff>
      <xdr:row>59</xdr:row>
      <xdr:rowOff>169503</xdr:rowOff>
    </xdr:to>
    <xdr:cxnSp macro="">
      <xdr:nvCxnSpPr>
        <xdr:cNvPr id="329" name="直線コネクタ 328"/>
        <xdr:cNvCxnSpPr/>
      </xdr:nvCxnSpPr>
      <xdr:spPr>
        <a:xfrm flipV="1">
          <a:off x="13512800" y="1026977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0" name="フローチャート : 判断 329"/>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1" name="テキスト ボックス 330"/>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2" name="フローチャート : 判断 331"/>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3" name="テキスト ボックス 332"/>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112141</xdr:rowOff>
    </xdr:from>
    <xdr:to>
      <xdr:col>24</xdr:col>
      <xdr:colOff>609600</xdr:colOff>
      <xdr:row>61</xdr:row>
      <xdr:rowOff>42291</xdr:rowOff>
    </xdr:to>
    <xdr:sp macro="" textlink="">
      <xdr:nvSpPr>
        <xdr:cNvPr id="339" name="円/楕円 338"/>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84218</xdr:rowOff>
    </xdr:from>
    <xdr:ext cx="762000" cy="259045"/>
    <xdr:sp macro="" textlink="">
      <xdr:nvSpPr>
        <xdr:cNvPr id="340" name="定員管理の状況該当値テキスト"/>
        <xdr:cNvSpPr txBox="1"/>
      </xdr:nvSpPr>
      <xdr:spPr>
        <a:xfrm>
          <a:off x="17106900" y="103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35730</xdr:rowOff>
    </xdr:from>
    <xdr:to>
      <xdr:col>23</xdr:col>
      <xdr:colOff>457200</xdr:colOff>
      <xdr:row>60</xdr:row>
      <xdr:rowOff>137330</xdr:rowOff>
    </xdr:to>
    <xdr:sp macro="" textlink="">
      <xdr:nvSpPr>
        <xdr:cNvPr id="341" name="円/楕円 340"/>
        <xdr:cNvSpPr/>
      </xdr:nvSpPr>
      <xdr:spPr>
        <a:xfrm>
          <a:off x="16129000" y="103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122107</xdr:rowOff>
    </xdr:from>
    <xdr:ext cx="736600" cy="259045"/>
    <xdr:sp macro="" textlink="">
      <xdr:nvSpPr>
        <xdr:cNvPr id="342" name="テキスト ボックス 341"/>
        <xdr:cNvSpPr txBox="1"/>
      </xdr:nvSpPr>
      <xdr:spPr>
        <a:xfrm>
          <a:off x="15798800" y="1040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3" name="円/楕円 34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44" name="テキスト ボックス 34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103420</xdr:rowOff>
    </xdr:from>
    <xdr:to>
      <xdr:col>21</xdr:col>
      <xdr:colOff>50800</xdr:colOff>
      <xdr:row>60</xdr:row>
      <xdr:rowOff>33570</xdr:rowOff>
    </xdr:to>
    <xdr:sp macro="" textlink="">
      <xdr:nvSpPr>
        <xdr:cNvPr id="345" name="円/楕円 344"/>
        <xdr:cNvSpPr/>
      </xdr:nvSpPr>
      <xdr:spPr>
        <a:xfrm>
          <a:off x="14351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43747</xdr:rowOff>
    </xdr:from>
    <xdr:ext cx="762000" cy="259045"/>
    <xdr:sp macro="" textlink="">
      <xdr:nvSpPr>
        <xdr:cNvPr id="346" name="テキスト ボックス 345"/>
        <xdr:cNvSpPr txBox="1"/>
      </xdr:nvSpPr>
      <xdr:spPr>
        <a:xfrm>
          <a:off x="14020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118703</xdr:rowOff>
    </xdr:from>
    <xdr:to>
      <xdr:col>19</xdr:col>
      <xdr:colOff>533400</xdr:colOff>
      <xdr:row>60</xdr:row>
      <xdr:rowOff>48853</xdr:rowOff>
    </xdr:to>
    <xdr:sp macro="" textlink="">
      <xdr:nvSpPr>
        <xdr:cNvPr id="347" name="円/楕円 346"/>
        <xdr:cNvSpPr/>
      </xdr:nvSpPr>
      <xdr:spPr>
        <a:xfrm>
          <a:off x="13462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59030</xdr:rowOff>
    </xdr:from>
    <xdr:ext cx="762000" cy="259045"/>
    <xdr:sp macro="" textlink="">
      <xdr:nvSpPr>
        <xdr:cNvPr id="348" name="テキスト ボックス 347"/>
        <xdr:cNvSpPr txBox="1"/>
      </xdr:nvSpPr>
      <xdr:spPr>
        <a:xfrm>
          <a:off x="13131800" y="100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積極的な繰上償還により、平成２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％との減となっている。類似団体の平均と同水準なっているが、比率算出の分母となる普通交付税が</a:t>
          </a:r>
          <a:r>
            <a:rPr lang="ja-JP" altLang="en-US" sz="1100" b="0" i="0" baseline="0">
              <a:solidFill>
                <a:schemeClr val="dk1"/>
              </a:solidFill>
              <a:effectLst/>
              <a:latin typeface="+mn-lt"/>
              <a:ea typeface="+mn-ea"/>
              <a:cs typeface="+mn-cs"/>
            </a:rPr>
            <a:t>平成２２年度よりも</a:t>
          </a:r>
          <a:r>
            <a:rPr lang="ja-JP" altLang="ja-JP" sz="1100" b="0" i="0" baseline="0">
              <a:solidFill>
                <a:schemeClr val="dk1"/>
              </a:solidFill>
              <a:effectLst/>
              <a:latin typeface="+mn-lt"/>
              <a:ea typeface="+mn-ea"/>
              <a:cs typeface="+mn-cs"/>
            </a:rPr>
            <a:t>増加したこと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主な要因となっており、今後震災関連の交付税の減少や、交流の場建設事業の借入等により数値が上昇することが考えられる。今後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0" name="直線コネクタ 379"/>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1"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2" name="直線コネクタ 381"/>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3"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4" name="直線コネクタ 383"/>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69548</xdr:rowOff>
    </xdr:to>
    <xdr:cxnSp macro="">
      <xdr:nvCxnSpPr>
        <xdr:cNvPr id="385" name="直線コネクタ 384"/>
        <xdr:cNvCxnSpPr/>
      </xdr:nvCxnSpPr>
      <xdr:spPr>
        <a:xfrm flipV="1">
          <a:off x="16179800" y="6709228"/>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6"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7" name="フローチャート : 判断 386"/>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69548</xdr:rowOff>
    </xdr:from>
    <xdr:to>
      <xdr:col>23</xdr:col>
      <xdr:colOff>406400</xdr:colOff>
      <xdr:row>41</xdr:row>
      <xdr:rowOff>24493</xdr:rowOff>
    </xdr:to>
    <xdr:cxnSp macro="">
      <xdr:nvCxnSpPr>
        <xdr:cNvPr id="388" name="直線コネクタ 387"/>
        <xdr:cNvCxnSpPr/>
      </xdr:nvCxnSpPr>
      <xdr:spPr>
        <a:xfrm flipV="1">
          <a:off x="15290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9" name="フローチャート : 判断 388"/>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0" name="テキスト ボックス 38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42</xdr:row>
      <xdr:rowOff>59872</xdr:rowOff>
    </xdr:to>
    <xdr:cxnSp macro="">
      <xdr:nvCxnSpPr>
        <xdr:cNvPr id="391" name="直線コネクタ 390"/>
        <xdr:cNvCxnSpPr/>
      </xdr:nvCxnSpPr>
      <xdr:spPr>
        <a:xfrm flipV="1">
          <a:off x="14401800" y="70539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2" name="フローチャート : 判断 391"/>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3" name="テキスト ボックス 392"/>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44</xdr:row>
      <xdr:rowOff>15724</xdr:rowOff>
    </xdr:to>
    <xdr:cxnSp macro="">
      <xdr:nvCxnSpPr>
        <xdr:cNvPr id="394" name="直線コネクタ 393"/>
        <xdr:cNvCxnSpPr/>
      </xdr:nvCxnSpPr>
      <xdr:spPr>
        <a:xfrm flipV="1">
          <a:off x="13512800" y="7260772"/>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5" name="フローチャート : 判断 394"/>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6" name="テキスト ボックス 395"/>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7" name="フローチャート : 判断 39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8" name="テキスト ボックス 397"/>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4" name="円/楕円 40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06" name="円/楕円 405"/>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105125</xdr:rowOff>
    </xdr:from>
    <xdr:ext cx="736600" cy="259045"/>
    <xdr:sp macro="" textlink="">
      <xdr:nvSpPr>
        <xdr:cNvPr id="407" name="テキスト ボックス 406"/>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8" name="円/楕円 407"/>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409" name="テキスト ボックス 408"/>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0" name="円/楕円 40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1" name="テキスト ボックス 41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136374</xdr:rowOff>
    </xdr:from>
    <xdr:to>
      <xdr:col>19</xdr:col>
      <xdr:colOff>533400</xdr:colOff>
      <xdr:row>44</xdr:row>
      <xdr:rowOff>66524</xdr:rowOff>
    </xdr:to>
    <xdr:sp macro="" textlink="">
      <xdr:nvSpPr>
        <xdr:cNvPr id="412" name="円/楕円 411"/>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51301</xdr:rowOff>
    </xdr:from>
    <xdr:ext cx="762000" cy="259045"/>
    <xdr:sp macro="" textlink="">
      <xdr:nvSpPr>
        <xdr:cNvPr id="413" name="テキスト ボックス 412"/>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地方債現在高が増加したものの、企業債残高及び債務負担行為に基づく支出予定額の減少などにより、前年度から</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75.1%</a:t>
          </a:r>
          <a:r>
            <a:rPr lang="ja-JP" altLang="ja-JP" sz="1100" b="0" i="0" baseline="0">
              <a:solidFill>
                <a:schemeClr val="dk1"/>
              </a:solidFill>
              <a:effectLst/>
              <a:latin typeface="+mn-lt"/>
              <a:ea typeface="+mn-ea"/>
              <a:cs typeface="+mn-cs"/>
            </a:rPr>
            <a:t>となった。今後、交流の場（道の駅）建設事業の借入等により比率が上昇することが</a:t>
          </a:r>
          <a:r>
            <a:rPr lang="ja-JP" altLang="en-US" sz="1100" b="0" i="0" baseline="0">
              <a:solidFill>
                <a:schemeClr val="dk1"/>
              </a:solidFill>
              <a:effectLst/>
              <a:latin typeface="+mn-lt"/>
              <a:ea typeface="+mn-ea"/>
              <a:cs typeface="+mn-cs"/>
            </a:rPr>
            <a:t>見込まれるため</a:t>
          </a:r>
          <a:r>
            <a:rPr lang="ja-JP" altLang="ja-JP" sz="1100" b="0" i="0" baseline="0">
              <a:solidFill>
                <a:schemeClr val="dk1"/>
              </a:solidFill>
              <a:effectLst/>
              <a:latin typeface="+mn-lt"/>
              <a:ea typeface="+mn-ea"/>
              <a:cs typeface="+mn-cs"/>
            </a:rPr>
            <a:t>、その他の借入を極力抑え、財政の健全化に努める。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4" name="直線コネクタ 44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6" name="直線コネクタ 44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90049</xdr:rowOff>
    </xdr:from>
    <xdr:to>
      <xdr:col>24</xdr:col>
      <xdr:colOff>558800</xdr:colOff>
      <xdr:row>18</xdr:row>
      <xdr:rowOff>116477</xdr:rowOff>
    </xdr:to>
    <xdr:cxnSp macro="">
      <xdr:nvCxnSpPr>
        <xdr:cNvPr id="449" name="直線コネクタ 448"/>
        <xdr:cNvCxnSpPr/>
      </xdr:nvCxnSpPr>
      <xdr:spPr>
        <a:xfrm flipV="1">
          <a:off x="16179800" y="317614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1" name="フローチャート :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116477</xdr:rowOff>
    </xdr:from>
    <xdr:to>
      <xdr:col>23</xdr:col>
      <xdr:colOff>406400</xdr:colOff>
      <xdr:row>18</xdr:row>
      <xdr:rowOff>126819</xdr:rowOff>
    </xdr:to>
    <xdr:cxnSp macro="">
      <xdr:nvCxnSpPr>
        <xdr:cNvPr id="452" name="直線コネクタ 451"/>
        <xdr:cNvCxnSpPr/>
      </xdr:nvCxnSpPr>
      <xdr:spPr>
        <a:xfrm flipV="1">
          <a:off x="15290800" y="32025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3" name="フローチャート : 判断 452"/>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4" name="テキスト ボックス 453"/>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126819</xdr:rowOff>
    </xdr:from>
    <xdr:to>
      <xdr:col>22</xdr:col>
      <xdr:colOff>203200</xdr:colOff>
      <xdr:row>19</xdr:row>
      <xdr:rowOff>34653</xdr:rowOff>
    </xdr:to>
    <xdr:cxnSp macro="">
      <xdr:nvCxnSpPr>
        <xdr:cNvPr id="455" name="直線コネクタ 454"/>
        <xdr:cNvCxnSpPr/>
      </xdr:nvCxnSpPr>
      <xdr:spPr>
        <a:xfrm flipV="1">
          <a:off x="14401800" y="321291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6" name="フローチャート : 判断 455"/>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7" name="テキスト ボックス 456"/>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32355</xdr:rowOff>
    </xdr:from>
    <xdr:to>
      <xdr:col>21</xdr:col>
      <xdr:colOff>0</xdr:colOff>
      <xdr:row>19</xdr:row>
      <xdr:rowOff>34653</xdr:rowOff>
    </xdr:to>
    <xdr:cxnSp macro="">
      <xdr:nvCxnSpPr>
        <xdr:cNvPr id="458" name="直線コネクタ 457"/>
        <xdr:cNvCxnSpPr/>
      </xdr:nvCxnSpPr>
      <xdr:spPr>
        <a:xfrm>
          <a:off x="13512800" y="32899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59" name="フローチャート : 判断 458"/>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0" name="テキスト ボックス 459"/>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1" name="フローチャート : 判断 460"/>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2" name="テキスト ボックス 461"/>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39249</xdr:rowOff>
    </xdr:from>
    <xdr:to>
      <xdr:col>24</xdr:col>
      <xdr:colOff>609600</xdr:colOff>
      <xdr:row>18</xdr:row>
      <xdr:rowOff>140849</xdr:rowOff>
    </xdr:to>
    <xdr:sp macro="" textlink="">
      <xdr:nvSpPr>
        <xdr:cNvPr id="468" name="円/楕円 467"/>
        <xdr:cNvSpPr/>
      </xdr:nvSpPr>
      <xdr:spPr>
        <a:xfrm>
          <a:off x="169672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11326</xdr:rowOff>
    </xdr:from>
    <xdr:ext cx="762000" cy="259045"/>
    <xdr:sp macro="" textlink="">
      <xdr:nvSpPr>
        <xdr:cNvPr id="469" name="将来負担の状況該当値テキスト"/>
        <xdr:cNvSpPr txBox="1"/>
      </xdr:nvSpPr>
      <xdr:spPr>
        <a:xfrm>
          <a:off x="17106900" y="30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65677</xdr:rowOff>
    </xdr:from>
    <xdr:to>
      <xdr:col>23</xdr:col>
      <xdr:colOff>457200</xdr:colOff>
      <xdr:row>18</xdr:row>
      <xdr:rowOff>167277</xdr:rowOff>
    </xdr:to>
    <xdr:sp macro="" textlink="">
      <xdr:nvSpPr>
        <xdr:cNvPr id="470" name="円/楕円 469"/>
        <xdr:cNvSpPr/>
      </xdr:nvSpPr>
      <xdr:spPr>
        <a:xfrm>
          <a:off x="16129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152054</xdr:rowOff>
    </xdr:from>
    <xdr:ext cx="736600" cy="259045"/>
    <xdr:sp macro="" textlink="">
      <xdr:nvSpPr>
        <xdr:cNvPr id="471" name="テキスト ボックス 470"/>
        <xdr:cNvSpPr txBox="1"/>
      </xdr:nvSpPr>
      <xdr:spPr>
        <a:xfrm>
          <a:off x="15798800" y="323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76019</xdr:rowOff>
    </xdr:from>
    <xdr:to>
      <xdr:col>22</xdr:col>
      <xdr:colOff>254000</xdr:colOff>
      <xdr:row>19</xdr:row>
      <xdr:rowOff>6169</xdr:rowOff>
    </xdr:to>
    <xdr:sp macro="" textlink="">
      <xdr:nvSpPr>
        <xdr:cNvPr id="472" name="円/楕円 471"/>
        <xdr:cNvSpPr/>
      </xdr:nvSpPr>
      <xdr:spPr>
        <a:xfrm>
          <a:off x="15240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162396</xdr:rowOff>
    </xdr:from>
    <xdr:ext cx="762000" cy="259045"/>
    <xdr:sp macro="" textlink="">
      <xdr:nvSpPr>
        <xdr:cNvPr id="473" name="テキスト ボックス 472"/>
        <xdr:cNvSpPr txBox="1"/>
      </xdr:nvSpPr>
      <xdr:spPr>
        <a:xfrm>
          <a:off x="14909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155303</xdr:rowOff>
    </xdr:from>
    <xdr:to>
      <xdr:col>21</xdr:col>
      <xdr:colOff>50800</xdr:colOff>
      <xdr:row>19</xdr:row>
      <xdr:rowOff>85453</xdr:rowOff>
    </xdr:to>
    <xdr:sp macro="" textlink="">
      <xdr:nvSpPr>
        <xdr:cNvPr id="474" name="円/楕円 473"/>
        <xdr:cNvSpPr/>
      </xdr:nvSpPr>
      <xdr:spPr>
        <a:xfrm>
          <a:off x="14351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70230</xdr:rowOff>
    </xdr:from>
    <xdr:ext cx="762000" cy="259045"/>
    <xdr:sp macro="" textlink="">
      <xdr:nvSpPr>
        <xdr:cNvPr id="475" name="テキスト ボックス 474"/>
        <xdr:cNvSpPr txBox="1"/>
      </xdr:nvSpPr>
      <xdr:spPr>
        <a:xfrm>
          <a:off x="14020800" y="33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153005</xdr:rowOff>
    </xdr:from>
    <xdr:to>
      <xdr:col>19</xdr:col>
      <xdr:colOff>533400</xdr:colOff>
      <xdr:row>19</xdr:row>
      <xdr:rowOff>83155</xdr:rowOff>
    </xdr:to>
    <xdr:sp macro="" textlink="">
      <xdr:nvSpPr>
        <xdr:cNvPr id="476" name="円/楕円 475"/>
        <xdr:cNvSpPr/>
      </xdr:nvSpPr>
      <xdr:spPr>
        <a:xfrm>
          <a:off x="13462000" y="3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67932</xdr:rowOff>
    </xdr:from>
    <xdr:ext cx="762000" cy="259045"/>
    <xdr:sp macro="" textlink="">
      <xdr:nvSpPr>
        <xdr:cNvPr id="477" name="テキスト ボックス 476"/>
        <xdr:cNvSpPr txBox="1"/>
      </xdr:nvSpPr>
      <xdr:spPr>
        <a:xfrm>
          <a:off x="13131800" y="332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9,800
9,740
37.95
11,165,214
10,564,990
477,142
3,343,039
5,957,403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昨年度と比べて</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増上昇している。新採用職員及び任期付職員の増加が原因とみられる。また、</a:t>
          </a:r>
          <a:r>
            <a:rPr lang="ja-JP" altLang="ja-JP" sz="1100" b="0" i="0" baseline="0">
              <a:solidFill>
                <a:schemeClr val="dk1"/>
              </a:solidFill>
              <a:effectLst/>
              <a:latin typeface="+mn-lt"/>
              <a:ea typeface="+mn-ea"/>
              <a:cs typeface="+mn-cs"/>
            </a:rPr>
            <a:t>震災からの復興事業等によ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増となっている。今後、今の水準よりも高くならない様、人件費関係経費全体について適正化を図っていく。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39</xdr:row>
      <xdr:rowOff>42635</xdr:rowOff>
    </xdr:to>
    <xdr:cxnSp macro="">
      <xdr:nvCxnSpPr>
        <xdr:cNvPr id="66" name="直線コネクタ 65"/>
        <xdr:cNvCxnSpPr/>
      </xdr:nvCxnSpPr>
      <xdr:spPr>
        <a:xfrm>
          <a:off x="3987800" y="648970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146050</xdr:rowOff>
    </xdr:to>
    <xdr:cxnSp macro="">
      <xdr:nvCxnSpPr>
        <xdr:cNvPr id="69" name="直線コネクタ 68"/>
        <xdr:cNvCxnSpPr/>
      </xdr:nvCxnSpPr>
      <xdr:spPr>
        <a:xfrm>
          <a:off x="3098800" y="644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170543</xdr:rowOff>
    </xdr:to>
    <xdr:cxnSp macro="">
      <xdr:nvCxnSpPr>
        <xdr:cNvPr id="72" name="直線コネクタ 71"/>
        <xdr:cNvCxnSpPr/>
      </xdr:nvCxnSpPr>
      <xdr:spPr>
        <a:xfrm flipV="1">
          <a:off x="2209800" y="64461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170543</xdr:rowOff>
    </xdr:to>
    <xdr:cxnSp macro="">
      <xdr:nvCxnSpPr>
        <xdr:cNvPr id="75" name="直線コネクタ 74"/>
        <xdr:cNvCxnSpPr/>
      </xdr:nvCxnSpPr>
      <xdr:spPr>
        <a:xfrm>
          <a:off x="1320800" y="64461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163285</xdr:rowOff>
    </xdr:from>
    <xdr:to>
      <xdr:col>7</xdr:col>
      <xdr:colOff>66675</xdr:colOff>
      <xdr:row>39</xdr:row>
      <xdr:rowOff>93435</xdr:rowOff>
    </xdr:to>
    <xdr:sp macro="" textlink="">
      <xdr:nvSpPr>
        <xdr:cNvPr id="85" name="円/楕円 84"/>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135362</xdr:rowOff>
    </xdr:from>
    <xdr:ext cx="762000" cy="259045"/>
    <xdr:sp macro="" textlink="">
      <xdr:nvSpPr>
        <xdr:cNvPr id="86"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89" name="円/楕円 88"/>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0" name="テキスト ボックス 89"/>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1" name="円/楕円 90"/>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2" name="テキスト ボックス 91"/>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3" name="円/楕円 92"/>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4" name="テキスト ボックス 93"/>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ごみ処理業務、消防業務等を一部事務組合で行っていることが類似団体平均と比べ低くなっている要因である。今後、臨時職員の増や、事業の民間委託などが進めば物件費に係る通常収支比率は高くなると見込ま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72136</xdr:rowOff>
    </xdr:from>
    <xdr:to>
      <xdr:col>24</xdr:col>
      <xdr:colOff>31750</xdr:colOff>
      <xdr:row>14</xdr:row>
      <xdr:rowOff>81280</xdr:rowOff>
    </xdr:to>
    <xdr:cxnSp macro="">
      <xdr:nvCxnSpPr>
        <xdr:cNvPr id="125" name="直線コネクタ 124"/>
        <xdr:cNvCxnSpPr/>
      </xdr:nvCxnSpPr>
      <xdr:spPr>
        <a:xfrm flipV="1">
          <a:off x="15671800" y="2472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81280</xdr:rowOff>
    </xdr:to>
    <xdr:cxnSp macro="">
      <xdr:nvCxnSpPr>
        <xdr:cNvPr id="128" name="直線コネクタ 127"/>
        <xdr:cNvCxnSpPr/>
      </xdr:nvCxnSpPr>
      <xdr:spPr>
        <a:xfrm>
          <a:off x="14782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127000</xdr:rowOff>
    </xdr:to>
    <xdr:cxnSp macro="">
      <xdr:nvCxnSpPr>
        <xdr:cNvPr id="131" name="直線コネクタ 130"/>
        <xdr:cNvCxnSpPr/>
      </xdr:nvCxnSpPr>
      <xdr:spPr>
        <a:xfrm flipV="1">
          <a:off x="13893800" y="246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17272</xdr:rowOff>
    </xdr:from>
    <xdr:to>
      <xdr:col>20</xdr:col>
      <xdr:colOff>158750</xdr:colOff>
      <xdr:row>14</xdr:row>
      <xdr:rowOff>127000</xdr:rowOff>
    </xdr:to>
    <xdr:cxnSp macro="">
      <xdr:nvCxnSpPr>
        <xdr:cNvPr id="134" name="直線コネクタ 133"/>
        <xdr:cNvCxnSpPr/>
      </xdr:nvCxnSpPr>
      <xdr:spPr>
        <a:xfrm>
          <a:off x="13004800" y="2417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21336</xdr:rowOff>
    </xdr:from>
    <xdr:to>
      <xdr:col>24</xdr:col>
      <xdr:colOff>82550</xdr:colOff>
      <xdr:row>14</xdr:row>
      <xdr:rowOff>122936</xdr:rowOff>
    </xdr:to>
    <xdr:sp macro="" textlink="">
      <xdr:nvSpPr>
        <xdr:cNvPr id="144" name="円/楕円 143"/>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101363</xdr:rowOff>
    </xdr:from>
    <xdr:ext cx="762000" cy="259045"/>
    <xdr:sp macro="" textlink="">
      <xdr:nvSpPr>
        <xdr:cNvPr id="145" name="物件費該当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137922</xdr:rowOff>
    </xdr:from>
    <xdr:to>
      <xdr:col>19</xdr:col>
      <xdr:colOff>6350</xdr:colOff>
      <xdr:row>14</xdr:row>
      <xdr:rowOff>68072</xdr:rowOff>
    </xdr:to>
    <xdr:sp macro="" textlink="">
      <xdr:nvSpPr>
        <xdr:cNvPr id="152" name="円/楕円 151"/>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78249</xdr:rowOff>
    </xdr:from>
    <xdr:ext cx="762000" cy="259045"/>
    <xdr:sp macro="" textlink="">
      <xdr:nvSpPr>
        <xdr:cNvPr id="153" name="テキスト ボックス 152"/>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扶助費は１．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ポイント類似団体平均を下回っている。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障害者自立支援費が増加しており、全国的に扶助費の占める割合が高くなっている状況からも、本町においても今後高くなることが予想されている。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6" name="直線コネクタ 185"/>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9" name="直線コネクタ 188"/>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146050</xdr:rowOff>
    </xdr:to>
    <xdr:cxnSp macro="">
      <xdr:nvCxnSpPr>
        <xdr:cNvPr id="192" name="直線コネクタ 191"/>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5" name="直線コネクタ 194"/>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1" name="円/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その他に係る経常収支比率は、類似団体平均を</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ポイント下回っている。今後も各特別会計・公営企業の事業内容の見直し、健全化を進めることにより繰出金の抑制を図っていく。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50800</xdr:rowOff>
    </xdr:to>
    <xdr:cxnSp macro="">
      <xdr:nvCxnSpPr>
        <xdr:cNvPr id="247" name="直線コネクタ 246"/>
        <xdr:cNvCxnSpPr/>
      </xdr:nvCxnSpPr>
      <xdr:spPr>
        <a:xfrm>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168910</xdr:rowOff>
    </xdr:to>
    <xdr:cxnSp macro="">
      <xdr:nvCxnSpPr>
        <xdr:cNvPr id="250" name="直線コネクタ 249"/>
        <xdr:cNvCxnSpPr/>
      </xdr:nvCxnSpPr>
      <xdr:spPr>
        <a:xfrm>
          <a:off x="14782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123190</xdr:rowOff>
    </xdr:to>
    <xdr:cxnSp macro="">
      <xdr:nvCxnSpPr>
        <xdr:cNvPr id="253" name="直線コネクタ 252"/>
        <xdr:cNvCxnSpPr/>
      </xdr:nvCxnSpPr>
      <xdr:spPr>
        <a:xfrm>
          <a:off x="13893800" y="9347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92710</xdr:rowOff>
    </xdr:to>
    <xdr:cxnSp macro="">
      <xdr:nvCxnSpPr>
        <xdr:cNvPr id="256" name="直線コネクタ 255"/>
        <xdr:cNvCxnSpPr/>
      </xdr:nvCxnSpPr>
      <xdr:spPr>
        <a:xfrm flipV="1">
          <a:off x="13004800" y="9347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8" name="円/楕円 267"/>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9" name="テキスト ボックス 268"/>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2" name="円/楕円 27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3" name="テキスト ボックス 27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4" name="円/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が類似団体平均を上回っているのは、町の所属する一部事務組合各団体等（ごみ処理業務、消防業務等）への負担金が多額になっているためである。藤田病院組合への特別負担金の見直しを含め適正な水準を目指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39370</xdr:rowOff>
    </xdr:to>
    <xdr:cxnSp macro="">
      <xdr:nvCxnSpPr>
        <xdr:cNvPr id="308" name="直線コネクタ 307"/>
        <xdr:cNvCxnSpPr/>
      </xdr:nvCxnSpPr>
      <xdr:spPr>
        <a:xfrm>
          <a:off x="15671800" y="6687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107950</xdr:rowOff>
    </xdr:to>
    <xdr:cxnSp macro="">
      <xdr:nvCxnSpPr>
        <xdr:cNvPr id="311" name="直線コネクタ 310"/>
        <xdr:cNvCxnSpPr/>
      </xdr:nvCxnSpPr>
      <xdr:spPr>
        <a:xfrm flipV="1">
          <a:off x="14782800" y="668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107950</xdr:rowOff>
    </xdr:from>
    <xdr:to>
      <xdr:col>21</xdr:col>
      <xdr:colOff>361950</xdr:colOff>
      <xdr:row>39</xdr:row>
      <xdr:rowOff>161290</xdr:rowOff>
    </xdr:to>
    <xdr:cxnSp macro="">
      <xdr:nvCxnSpPr>
        <xdr:cNvPr id="314" name="直線コネクタ 313"/>
        <xdr:cNvCxnSpPr/>
      </xdr:nvCxnSpPr>
      <xdr:spPr>
        <a:xfrm flipV="1">
          <a:off x="13893800" y="679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6" name="テキスト ボックス 315"/>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165100</xdr:rowOff>
    </xdr:from>
    <xdr:to>
      <xdr:col>20</xdr:col>
      <xdr:colOff>158750</xdr:colOff>
      <xdr:row>39</xdr:row>
      <xdr:rowOff>161290</xdr:rowOff>
    </xdr:to>
    <xdr:cxnSp macro="">
      <xdr:nvCxnSpPr>
        <xdr:cNvPr id="317" name="直線コネクタ 316"/>
        <xdr:cNvCxnSpPr/>
      </xdr:nvCxnSpPr>
      <xdr:spPr>
        <a:xfrm>
          <a:off x="13004800" y="6680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27" name="円/楕円 326"/>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28"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9" name="円/楕円 328"/>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0" name="テキスト ボックス 329"/>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57150</xdr:rowOff>
    </xdr:from>
    <xdr:to>
      <xdr:col>21</xdr:col>
      <xdr:colOff>412750</xdr:colOff>
      <xdr:row>39</xdr:row>
      <xdr:rowOff>158750</xdr:rowOff>
    </xdr:to>
    <xdr:sp macro="" textlink="">
      <xdr:nvSpPr>
        <xdr:cNvPr id="331" name="円/楕円 330"/>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143527</xdr:rowOff>
    </xdr:from>
    <xdr:ext cx="762000" cy="259045"/>
    <xdr:sp macro="" textlink="">
      <xdr:nvSpPr>
        <xdr:cNvPr id="332" name="テキスト ボックス 331"/>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110490</xdr:rowOff>
    </xdr:from>
    <xdr:to>
      <xdr:col>20</xdr:col>
      <xdr:colOff>209550</xdr:colOff>
      <xdr:row>40</xdr:row>
      <xdr:rowOff>40640</xdr:rowOff>
    </xdr:to>
    <xdr:sp macro="" textlink="">
      <xdr:nvSpPr>
        <xdr:cNvPr id="333" name="円/楕円 332"/>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25417</xdr:rowOff>
    </xdr:from>
    <xdr:ext cx="762000" cy="259045"/>
    <xdr:sp macro="" textlink="">
      <xdr:nvSpPr>
        <xdr:cNvPr id="334" name="テキスト ボックス 333"/>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114300</xdr:rowOff>
    </xdr:from>
    <xdr:to>
      <xdr:col>19</xdr:col>
      <xdr:colOff>6350</xdr:colOff>
      <xdr:row>39</xdr:row>
      <xdr:rowOff>44450</xdr:rowOff>
    </xdr:to>
    <xdr:sp macro="" textlink="">
      <xdr:nvSpPr>
        <xdr:cNvPr id="335" name="円/楕円 334"/>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29227</xdr:rowOff>
    </xdr:from>
    <xdr:ext cx="762000" cy="259045"/>
    <xdr:sp macro="" textlink="">
      <xdr:nvSpPr>
        <xdr:cNvPr id="336" name="テキスト ボックス 335"/>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公債費に係る経常収支比率は、積極的な繰上償還を行ったことにより、類似団体を下回る数値となっている。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庁舎建設事業・交流の場整備事業などの大型事業関連の借入の償還が始まれば、公債費は増加していくと考えられるため、その他の新規起債発行の抑制に努め、公債費管理を行っていく。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54610</xdr:rowOff>
    </xdr:to>
    <xdr:cxnSp macro="">
      <xdr:nvCxnSpPr>
        <xdr:cNvPr id="369" name="直線コネクタ 368"/>
        <xdr:cNvCxnSpPr/>
      </xdr:nvCxnSpPr>
      <xdr:spPr>
        <a:xfrm>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130810</xdr:rowOff>
    </xdr:to>
    <xdr:cxnSp macro="">
      <xdr:nvCxnSpPr>
        <xdr:cNvPr id="372" name="直線コネクタ 371"/>
        <xdr:cNvCxnSpPr/>
      </xdr:nvCxnSpPr>
      <xdr:spPr>
        <a:xfrm flipV="1">
          <a:off x="3098800" y="12898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27939</xdr:rowOff>
    </xdr:to>
    <xdr:cxnSp macro="">
      <xdr:nvCxnSpPr>
        <xdr:cNvPr id="375" name="直線コネクタ 374"/>
        <xdr:cNvCxnSpPr/>
      </xdr:nvCxnSpPr>
      <xdr:spPr>
        <a:xfrm flipV="1">
          <a:off x="2209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88900</xdr:rowOff>
    </xdr:to>
    <xdr:cxnSp macro="">
      <xdr:nvCxnSpPr>
        <xdr:cNvPr id="378" name="直線コネクタ 377"/>
        <xdr:cNvCxnSpPr/>
      </xdr:nvCxnSpPr>
      <xdr:spPr>
        <a:xfrm flipV="1">
          <a:off x="1320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8" name="円/楕円 387"/>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9"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0" name="円/楕円 389"/>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91" name="テキスト ボックス 390"/>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92" name="円/楕円 391"/>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93" name="テキスト ボックス 392"/>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4" name="円/楕円 393"/>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5" name="テキスト ボックス 394"/>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6" name="円/楕円 395"/>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7" name="テキスト ボックス 396"/>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や補助費等に係る経常収支比率が高いことが類似団体に比して高い要因となっている。特に補助費等の水準は類似団体の中でも高止まりとなっている。行財政改革への取り組みを通じて義務的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117856</xdr:rowOff>
    </xdr:to>
    <xdr:cxnSp macro="">
      <xdr:nvCxnSpPr>
        <xdr:cNvPr id="428" name="直線コネクタ 427"/>
        <xdr:cNvCxnSpPr/>
      </xdr:nvCxnSpPr>
      <xdr:spPr>
        <a:xfrm>
          <a:off x="15671800" y="129971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75</xdr:row>
      <xdr:rowOff>156718</xdr:rowOff>
    </xdr:to>
    <xdr:cxnSp macro="">
      <xdr:nvCxnSpPr>
        <xdr:cNvPr id="431" name="直線コネクタ 430"/>
        <xdr:cNvCxnSpPr/>
      </xdr:nvCxnSpPr>
      <xdr:spPr>
        <a:xfrm flipV="1">
          <a:off x="14782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30987</xdr:rowOff>
    </xdr:to>
    <xdr:cxnSp macro="">
      <xdr:nvCxnSpPr>
        <xdr:cNvPr id="434" name="直線コネクタ 433"/>
        <xdr:cNvCxnSpPr/>
      </xdr:nvCxnSpPr>
      <xdr:spPr>
        <a:xfrm flipV="1">
          <a:off x="13893800" y="130154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30987</xdr:rowOff>
    </xdr:to>
    <xdr:cxnSp macro="">
      <xdr:nvCxnSpPr>
        <xdr:cNvPr id="437" name="直線コネクタ 436"/>
        <xdr:cNvCxnSpPr/>
      </xdr:nvCxnSpPr>
      <xdr:spPr>
        <a:xfrm>
          <a:off x="13004800" y="12905740"/>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41" name="テキスト ボックス 44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47" name="円/楕円 446"/>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39133</xdr:rowOff>
    </xdr:from>
    <xdr:ext cx="762000" cy="259045"/>
    <xdr:sp macro="" textlink="">
      <xdr:nvSpPr>
        <xdr:cNvPr id="448" name="公債費以外該当値テキスト"/>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9" name="円/楕円 44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0" name="テキスト ボックス 44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1" name="円/楕円 450"/>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20845</xdr:rowOff>
    </xdr:from>
    <xdr:ext cx="762000" cy="259045"/>
    <xdr:sp macro="" textlink="">
      <xdr:nvSpPr>
        <xdr:cNvPr id="452" name="テキスト ボックス 451"/>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3" name="円/楕円 45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54" name="テキスト ボックス 453"/>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5" name="円/楕円 454"/>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6" name="テキスト ボックス 455"/>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福島県国見町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100082</xdr:rowOff>
    </xdr:from>
    <xdr:to>
      <xdr:col>4</xdr:col>
      <xdr:colOff>1117600</xdr:colOff>
      <xdr:row>18</xdr:row>
      <xdr:rowOff>19901</xdr:rowOff>
    </xdr:to>
    <xdr:cxnSp macro="">
      <xdr:nvCxnSpPr>
        <xdr:cNvPr id="54" name="直線コネクタ 53"/>
        <xdr:cNvCxnSpPr/>
      </xdr:nvCxnSpPr>
      <xdr:spPr bwMode="auto">
        <a:xfrm flipV="1">
          <a:off x="5003800" y="3062357"/>
          <a:ext cx="647700" cy="9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137841</xdr:rowOff>
    </xdr:from>
    <xdr:ext cx="762000" cy="259045"/>
    <xdr:sp macro="" textlink="">
      <xdr:nvSpPr>
        <xdr:cNvPr id="55" name="人口1人当たり決算額の推移平均値テキスト130"/>
        <xdr:cNvSpPr txBox="1"/>
      </xdr:nvSpPr>
      <xdr:spPr>
        <a:xfrm>
          <a:off x="5740400" y="310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37217</xdr:rowOff>
    </xdr:from>
    <xdr:to>
      <xdr:col>4</xdr:col>
      <xdr:colOff>469900</xdr:colOff>
      <xdr:row>18</xdr:row>
      <xdr:rowOff>19901</xdr:rowOff>
    </xdr:to>
    <xdr:cxnSp macro="">
      <xdr:nvCxnSpPr>
        <xdr:cNvPr id="57" name="直線コネクタ 56"/>
        <xdr:cNvCxnSpPr/>
      </xdr:nvCxnSpPr>
      <xdr:spPr bwMode="auto">
        <a:xfrm>
          <a:off x="4305300" y="2999492"/>
          <a:ext cx="698500" cy="15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11995</xdr:rowOff>
    </xdr:from>
    <xdr:to>
      <xdr:col>3</xdr:col>
      <xdr:colOff>904875</xdr:colOff>
      <xdr:row>17</xdr:row>
      <xdr:rowOff>37217</xdr:rowOff>
    </xdr:to>
    <xdr:cxnSp macro="">
      <xdr:nvCxnSpPr>
        <xdr:cNvPr id="60" name="直線コネクタ 59"/>
        <xdr:cNvCxnSpPr/>
      </xdr:nvCxnSpPr>
      <xdr:spPr bwMode="auto">
        <a:xfrm>
          <a:off x="3606800" y="2974270"/>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11995</xdr:rowOff>
    </xdr:from>
    <xdr:to>
      <xdr:col>3</xdr:col>
      <xdr:colOff>206375</xdr:colOff>
      <xdr:row>17</xdr:row>
      <xdr:rowOff>55610</xdr:rowOff>
    </xdr:to>
    <xdr:cxnSp macro="">
      <xdr:nvCxnSpPr>
        <xdr:cNvPr id="63" name="直線コネクタ 62"/>
        <xdr:cNvCxnSpPr/>
      </xdr:nvCxnSpPr>
      <xdr:spPr bwMode="auto">
        <a:xfrm flipV="1">
          <a:off x="2908300" y="2974270"/>
          <a:ext cx="698500" cy="43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99036</xdr:rowOff>
    </xdr:from>
    <xdr:ext cx="762000" cy="259045"/>
    <xdr:sp macro="" textlink="">
      <xdr:nvSpPr>
        <xdr:cNvPr id="65" name="テキスト ボックス 64"/>
        <xdr:cNvSpPr txBox="1"/>
      </xdr:nvSpPr>
      <xdr:spPr>
        <a:xfrm>
          <a:off x="3225800" y="32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29151</xdr:rowOff>
    </xdr:from>
    <xdr:ext cx="762000" cy="259045"/>
    <xdr:sp macro="" textlink="">
      <xdr:nvSpPr>
        <xdr:cNvPr id="67" name="テキスト ボックス 66"/>
        <xdr:cNvSpPr txBox="1"/>
      </xdr:nvSpPr>
      <xdr:spPr>
        <a:xfrm>
          <a:off x="25273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49282</xdr:rowOff>
    </xdr:from>
    <xdr:to>
      <xdr:col>5</xdr:col>
      <xdr:colOff>34925</xdr:colOff>
      <xdr:row>17</xdr:row>
      <xdr:rowOff>150882</xdr:rowOff>
    </xdr:to>
    <xdr:sp macro="" textlink="">
      <xdr:nvSpPr>
        <xdr:cNvPr id="73" name="円/楕円 72"/>
        <xdr:cNvSpPr/>
      </xdr:nvSpPr>
      <xdr:spPr bwMode="auto">
        <a:xfrm>
          <a:off x="5600700" y="301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65809</xdr:rowOff>
    </xdr:from>
    <xdr:ext cx="762000" cy="259045"/>
    <xdr:sp macro="" textlink="">
      <xdr:nvSpPr>
        <xdr:cNvPr id="74" name="人口1人当たり決算額の推移該当値テキスト130"/>
        <xdr:cNvSpPr txBox="1"/>
      </xdr:nvSpPr>
      <xdr:spPr>
        <a:xfrm>
          <a:off x="5740400" y="2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140551</xdr:rowOff>
    </xdr:from>
    <xdr:to>
      <xdr:col>4</xdr:col>
      <xdr:colOff>520700</xdr:colOff>
      <xdr:row>18</xdr:row>
      <xdr:rowOff>70701</xdr:rowOff>
    </xdr:to>
    <xdr:sp macro="" textlink="">
      <xdr:nvSpPr>
        <xdr:cNvPr id="75" name="円/楕円 74"/>
        <xdr:cNvSpPr/>
      </xdr:nvSpPr>
      <xdr:spPr bwMode="auto">
        <a:xfrm>
          <a:off x="4953000" y="310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80878</xdr:rowOff>
    </xdr:from>
    <xdr:ext cx="736600" cy="259045"/>
    <xdr:sp macro="" textlink="">
      <xdr:nvSpPr>
        <xdr:cNvPr id="76" name="テキスト ボックス 75"/>
        <xdr:cNvSpPr txBox="1"/>
      </xdr:nvSpPr>
      <xdr:spPr>
        <a:xfrm>
          <a:off x="4622800" y="287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157867</xdr:rowOff>
    </xdr:from>
    <xdr:to>
      <xdr:col>3</xdr:col>
      <xdr:colOff>955675</xdr:colOff>
      <xdr:row>17</xdr:row>
      <xdr:rowOff>88017</xdr:rowOff>
    </xdr:to>
    <xdr:sp macro="" textlink="">
      <xdr:nvSpPr>
        <xdr:cNvPr id="77" name="円/楕円 76"/>
        <xdr:cNvSpPr/>
      </xdr:nvSpPr>
      <xdr:spPr bwMode="auto">
        <a:xfrm>
          <a:off x="4254500" y="294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98194</xdr:rowOff>
    </xdr:from>
    <xdr:ext cx="762000" cy="259045"/>
    <xdr:sp macro="" textlink="">
      <xdr:nvSpPr>
        <xdr:cNvPr id="78" name="テキスト ボックス 77"/>
        <xdr:cNvSpPr txBox="1"/>
      </xdr:nvSpPr>
      <xdr:spPr>
        <a:xfrm>
          <a:off x="3924300" y="27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132645</xdr:rowOff>
    </xdr:from>
    <xdr:to>
      <xdr:col>3</xdr:col>
      <xdr:colOff>257175</xdr:colOff>
      <xdr:row>17</xdr:row>
      <xdr:rowOff>62795</xdr:rowOff>
    </xdr:to>
    <xdr:sp macro="" textlink="">
      <xdr:nvSpPr>
        <xdr:cNvPr id="79" name="円/楕円 78"/>
        <xdr:cNvSpPr/>
      </xdr:nvSpPr>
      <xdr:spPr bwMode="auto">
        <a:xfrm>
          <a:off x="3556000" y="292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72972</xdr:rowOff>
    </xdr:from>
    <xdr:ext cx="762000" cy="259045"/>
    <xdr:sp macro="" textlink="">
      <xdr:nvSpPr>
        <xdr:cNvPr id="80" name="テキスト ボックス 79"/>
        <xdr:cNvSpPr txBox="1"/>
      </xdr:nvSpPr>
      <xdr:spPr>
        <a:xfrm>
          <a:off x="3225800" y="26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4810</xdr:rowOff>
    </xdr:from>
    <xdr:to>
      <xdr:col>2</xdr:col>
      <xdr:colOff>692150</xdr:colOff>
      <xdr:row>17</xdr:row>
      <xdr:rowOff>106410</xdr:rowOff>
    </xdr:to>
    <xdr:sp macro="" textlink="">
      <xdr:nvSpPr>
        <xdr:cNvPr id="81" name="円/楕円 80"/>
        <xdr:cNvSpPr/>
      </xdr:nvSpPr>
      <xdr:spPr bwMode="auto">
        <a:xfrm>
          <a:off x="2857500" y="296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116587</xdr:rowOff>
    </xdr:from>
    <xdr:ext cx="762000" cy="259045"/>
    <xdr:sp macro="" textlink="">
      <xdr:nvSpPr>
        <xdr:cNvPr id="82" name="テキスト ボックス 81"/>
        <xdr:cNvSpPr txBox="1"/>
      </xdr:nvSpPr>
      <xdr:spPr>
        <a:xfrm>
          <a:off x="2527300" y="273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179670</xdr:rowOff>
    </xdr:from>
    <xdr:to>
      <xdr:col>4</xdr:col>
      <xdr:colOff>1117600</xdr:colOff>
      <xdr:row>36</xdr:row>
      <xdr:rowOff>154477</xdr:rowOff>
    </xdr:to>
    <xdr:cxnSp macro="">
      <xdr:nvCxnSpPr>
        <xdr:cNvPr id="115" name="直線コネクタ 114"/>
        <xdr:cNvCxnSpPr/>
      </xdr:nvCxnSpPr>
      <xdr:spPr bwMode="auto">
        <a:xfrm>
          <a:off x="5003800" y="6790020"/>
          <a:ext cx="647700" cy="31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111318</xdr:rowOff>
    </xdr:from>
    <xdr:to>
      <xdr:col>4</xdr:col>
      <xdr:colOff>469900</xdr:colOff>
      <xdr:row>35</xdr:row>
      <xdr:rowOff>179670</xdr:rowOff>
    </xdr:to>
    <xdr:cxnSp macro="">
      <xdr:nvCxnSpPr>
        <xdr:cNvPr id="118" name="直線コネクタ 117"/>
        <xdr:cNvCxnSpPr/>
      </xdr:nvCxnSpPr>
      <xdr:spPr bwMode="auto">
        <a:xfrm>
          <a:off x="4305300" y="6721668"/>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113421</xdr:rowOff>
    </xdr:from>
    <xdr:to>
      <xdr:col>3</xdr:col>
      <xdr:colOff>904875</xdr:colOff>
      <xdr:row>35</xdr:row>
      <xdr:rowOff>111318</xdr:rowOff>
    </xdr:to>
    <xdr:cxnSp macro="">
      <xdr:nvCxnSpPr>
        <xdr:cNvPr id="121" name="直線コネクタ 120"/>
        <xdr:cNvCxnSpPr/>
      </xdr:nvCxnSpPr>
      <xdr:spPr bwMode="auto">
        <a:xfrm>
          <a:off x="3606800" y="6380871"/>
          <a:ext cx="698500" cy="34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214417</xdr:rowOff>
    </xdr:from>
    <xdr:to>
      <xdr:col>3</xdr:col>
      <xdr:colOff>206375</xdr:colOff>
      <xdr:row>34</xdr:row>
      <xdr:rowOff>113421</xdr:rowOff>
    </xdr:to>
    <xdr:cxnSp macro="">
      <xdr:nvCxnSpPr>
        <xdr:cNvPr id="124" name="直線コネクタ 123"/>
        <xdr:cNvCxnSpPr/>
      </xdr:nvCxnSpPr>
      <xdr:spPr bwMode="auto">
        <a:xfrm>
          <a:off x="2908300" y="6138967"/>
          <a:ext cx="698500" cy="24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8" name="テキスト ボックス 127"/>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103677</xdr:rowOff>
    </xdr:from>
    <xdr:to>
      <xdr:col>5</xdr:col>
      <xdr:colOff>34925</xdr:colOff>
      <xdr:row>37</xdr:row>
      <xdr:rowOff>33827</xdr:rowOff>
    </xdr:to>
    <xdr:sp macro="" textlink="">
      <xdr:nvSpPr>
        <xdr:cNvPr id="134" name="円/楕円 133"/>
        <xdr:cNvSpPr/>
      </xdr:nvSpPr>
      <xdr:spPr bwMode="auto">
        <a:xfrm>
          <a:off x="5600700" y="705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75754</xdr:rowOff>
    </xdr:from>
    <xdr:ext cx="762000" cy="259045"/>
    <xdr:sp macro="" textlink="">
      <xdr:nvSpPr>
        <xdr:cNvPr id="135" name="人口1人当たり決算額の推移該当値テキスト445"/>
        <xdr:cNvSpPr txBox="1"/>
      </xdr:nvSpPr>
      <xdr:spPr>
        <a:xfrm>
          <a:off x="5740400" y="70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128870</xdr:rowOff>
    </xdr:from>
    <xdr:to>
      <xdr:col>4</xdr:col>
      <xdr:colOff>520700</xdr:colOff>
      <xdr:row>35</xdr:row>
      <xdr:rowOff>230470</xdr:rowOff>
    </xdr:to>
    <xdr:sp macro="" textlink="">
      <xdr:nvSpPr>
        <xdr:cNvPr id="136" name="円/楕円 135"/>
        <xdr:cNvSpPr/>
      </xdr:nvSpPr>
      <xdr:spPr bwMode="auto">
        <a:xfrm>
          <a:off x="4953000" y="673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240647</xdr:rowOff>
    </xdr:from>
    <xdr:ext cx="736600" cy="259045"/>
    <xdr:sp macro="" textlink="">
      <xdr:nvSpPr>
        <xdr:cNvPr id="137" name="テキスト ボックス 136"/>
        <xdr:cNvSpPr txBox="1"/>
      </xdr:nvSpPr>
      <xdr:spPr>
        <a:xfrm>
          <a:off x="4622800" y="650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60518</xdr:rowOff>
    </xdr:from>
    <xdr:to>
      <xdr:col>3</xdr:col>
      <xdr:colOff>955675</xdr:colOff>
      <xdr:row>35</xdr:row>
      <xdr:rowOff>162118</xdr:rowOff>
    </xdr:to>
    <xdr:sp macro="" textlink="">
      <xdr:nvSpPr>
        <xdr:cNvPr id="138" name="円/楕円 137"/>
        <xdr:cNvSpPr/>
      </xdr:nvSpPr>
      <xdr:spPr bwMode="auto">
        <a:xfrm>
          <a:off x="4254500" y="667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172295</xdr:rowOff>
    </xdr:from>
    <xdr:ext cx="762000" cy="259045"/>
    <xdr:sp macro="" textlink="">
      <xdr:nvSpPr>
        <xdr:cNvPr id="139" name="テキスト ボックス 138"/>
        <xdr:cNvSpPr txBox="1"/>
      </xdr:nvSpPr>
      <xdr:spPr>
        <a:xfrm>
          <a:off x="3924300" y="64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62621</xdr:rowOff>
    </xdr:from>
    <xdr:to>
      <xdr:col>3</xdr:col>
      <xdr:colOff>257175</xdr:colOff>
      <xdr:row>34</xdr:row>
      <xdr:rowOff>164221</xdr:rowOff>
    </xdr:to>
    <xdr:sp macro="" textlink="">
      <xdr:nvSpPr>
        <xdr:cNvPr id="140" name="円/楕円 139"/>
        <xdr:cNvSpPr/>
      </xdr:nvSpPr>
      <xdr:spPr bwMode="auto">
        <a:xfrm>
          <a:off x="3556000" y="633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174398</xdr:rowOff>
    </xdr:from>
    <xdr:ext cx="762000" cy="259045"/>
    <xdr:sp macro="" textlink="">
      <xdr:nvSpPr>
        <xdr:cNvPr id="141" name="テキスト ボックス 140"/>
        <xdr:cNvSpPr txBox="1"/>
      </xdr:nvSpPr>
      <xdr:spPr>
        <a:xfrm>
          <a:off x="3225800" y="60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163617</xdr:rowOff>
    </xdr:from>
    <xdr:to>
      <xdr:col>2</xdr:col>
      <xdr:colOff>692150</xdr:colOff>
      <xdr:row>33</xdr:row>
      <xdr:rowOff>265217</xdr:rowOff>
    </xdr:to>
    <xdr:sp macro="" textlink="">
      <xdr:nvSpPr>
        <xdr:cNvPr id="142" name="円/楕円 141"/>
        <xdr:cNvSpPr/>
      </xdr:nvSpPr>
      <xdr:spPr bwMode="auto">
        <a:xfrm>
          <a:off x="2857500" y="608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103944</xdr:rowOff>
    </xdr:from>
    <xdr:ext cx="762000" cy="259045"/>
    <xdr:sp macro="" textlink="">
      <xdr:nvSpPr>
        <xdr:cNvPr id="143" name="テキスト ボックス 142"/>
        <xdr:cNvSpPr txBox="1"/>
      </xdr:nvSpPr>
      <xdr:spPr>
        <a:xfrm>
          <a:off x="2527300" y="585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は、庁舎建設事業等の財源として、財政調整基金から取り崩ししたことから、実質単年度収支が下がっていたが、今年度は、財政調整基金への積立、地方債繰上償還を行ったことから、ポイントが上昇したと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今後も道の駅建設あるいは歴まち計画の推進など主要事業が控えていることから、さらなる財源の確保と徹底した歳出削減など安定した財政運営に努めなければならない。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すべての会計において黒字となっており、連結実質赤字費率は算定されていない。</a:t>
          </a:r>
          <a:r>
            <a:rPr lang="ja-JP" altLang="ja-JP" sz="1100">
              <a:solidFill>
                <a:schemeClr val="dk1"/>
              </a:solidFill>
              <a:effectLst/>
              <a:latin typeface="+mn-lt"/>
              <a:ea typeface="+mn-ea"/>
              <a:cs typeface="+mn-cs"/>
            </a:rPr>
            <a:t>黒字の比率においても突出したものはなく健全な状況にあると判断できる。引き続き行政改革を推進するなど、事業の精査や効率化を図るとともに、料金収入等の確保に努め、今後においても黒字の維持に努める</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元利償還金は繰上償還を積極的に行ったこと、新規発行の起債を抑制してきたことにより、毎年度減少している。今後は、交流の場（道の駅）建設に係る起債の償還も控えていることから</a:t>
          </a:r>
          <a:r>
            <a:rPr lang="ja-JP" altLang="en-US" sz="1100">
              <a:solidFill>
                <a:schemeClr val="dk1"/>
              </a:solidFill>
              <a:effectLst/>
              <a:latin typeface="+mn-lt"/>
              <a:ea typeface="+mn-ea"/>
              <a:cs typeface="+mn-cs"/>
            </a:rPr>
            <a:t>可能な限り</a:t>
          </a:r>
          <a:r>
            <a:rPr lang="ja-JP" altLang="ja-JP" sz="1100">
              <a:solidFill>
                <a:schemeClr val="dk1"/>
              </a:solidFill>
              <a:effectLst/>
              <a:latin typeface="+mn-lt"/>
              <a:ea typeface="+mn-ea"/>
              <a:cs typeface="+mn-cs"/>
            </a:rPr>
            <a:t>新規町債発行を抑制し町債残高の削減に努める。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また、財政基盤の弱い当町においては分母を構成する地方交付税等の増減にも大きく左右されることから、計画的、効率的な財政運用により、今後も実質公債費率の低減に努める。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一般会計における地方債の現在高は庁舎建設に伴う起債の発行等により平成２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年度と比べ増となっている。組合等負担見込額は今後も減少していくとみられるが、交流の場（道の駅）建設事業等により地方債の現在高が増加する見込みのため</a:t>
          </a:r>
          <a:r>
            <a:rPr lang="ja-JP" altLang="ja-JP" sz="1100">
              <a:solidFill>
                <a:schemeClr val="dk1"/>
              </a:solidFill>
              <a:effectLst/>
              <a:latin typeface="+mn-lt"/>
              <a:ea typeface="+mn-ea"/>
              <a:cs typeface="+mn-cs"/>
            </a:rPr>
            <a:t>、今後においても計画的な財政運用等により将来負担額の抑制に努める。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N1" workbookViewId="0">
      <selection activeCell="BC28" sqref="BC28:BM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11165214</v>
      </c>
      <c r="BO4" s="379"/>
      <c r="BP4" s="379"/>
      <c r="BQ4" s="379"/>
      <c r="BR4" s="379"/>
      <c r="BS4" s="379"/>
      <c r="BT4" s="379"/>
      <c r="BU4" s="380"/>
      <c r="BV4" s="378">
        <v>9359516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14.3</v>
      </c>
      <c r="CU4" s="556"/>
      <c r="CV4" s="556"/>
      <c r="CW4" s="556"/>
      <c r="CX4" s="556"/>
      <c r="CY4" s="556"/>
      <c r="CZ4" s="556"/>
      <c r="DA4" s="557"/>
      <c r="DB4" s="555">
        <v>8.9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10564990</v>
      </c>
      <c r="BO5" s="384"/>
      <c r="BP5" s="384"/>
      <c r="BQ5" s="384"/>
      <c r="BR5" s="384"/>
      <c r="BS5" s="384"/>
      <c r="BT5" s="384"/>
      <c r="BU5" s="385"/>
      <c r="BV5" s="383">
        <v>8707831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82.6</v>
      </c>
      <c r="CU5" s="354"/>
      <c r="CV5" s="354"/>
      <c r="CW5" s="354"/>
      <c r="CX5" s="354"/>
      <c r="CY5" s="354"/>
      <c r="CZ5" s="354"/>
      <c r="DA5" s="355"/>
      <c r="DB5" s="353">
        <v>79.099999999999994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600224</v>
      </c>
      <c r="BO6" s="384"/>
      <c r="BP6" s="384"/>
      <c r="BQ6" s="384"/>
      <c r="BR6" s="384"/>
      <c r="BS6" s="384"/>
      <c r="BT6" s="384"/>
      <c r="BU6" s="385"/>
      <c r="BV6" s="383">
        <v>651685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87.8</v>
      </c>
      <c r="CU6" s="530"/>
      <c r="CV6" s="530"/>
      <c r="CW6" s="530"/>
      <c r="CX6" s="530"/>
      <c r="CY6" s="530"/>
      <c r="CZ6" s="530"/>
      <c r="DA6" s="531"/>
      <c r="DB6" s="529">
        <v>84.2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123082</v>
      </c>
      <c r="BO7" s="384"/>
      <c r="BP7" s="384"/>
      <c r="BQ7" s="384"/>
      <c r="BR7" s="384"/>
      <c r="BS7" s="384"/>
      <c r="BT7" s="384"/>
      <c r="BU7" s="385"/>
      <c r="BV7" s="383">
        <v>352954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3343039</v>
      </c>
      <c r="CU7" s="384"/>
      <c r="CV7" s="384"/>
      <c r="CW7" s="384"/>
      <c r="CX7" s="384"/>
      <c r="CY7" s="384"/>
      <c r="CZ7" s="384"/>
      <c r="DA7" s="385"/>
      <c r="DB7" s="383">
        <v>3365544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477142</v>
      </c>
      <c r="BO8" s="384"/>
      <c r="BP8" s="384"/>
      <c r="BQ8" s="384"/>
      <c r="BR8" s="384"/>
      <c r="BS8" s="384"/>
      <c r="BT8" s="384"/>
      <c r="BU8" s="385"/>
      <c r="BV8" s="383">
        <v>298731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10086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178411</v>
      </c>
      <c r="BO9" s="384"/>
      <c r="BP9" s="384"/>
      <c r="BQ9" s="384"/>
      <c r="BR9" s="384"/>
      <c r="BS9" s="384"/>
      <c r="BT9" s="384"/>
      <c r="BU9" s="385"/>
      <c r="BV9" s="383">
        <v>-240388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10692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20893</v>
      </c>
      <c r="BO10" s="384"/>
      <c r="BP10" s="384"/>
      <c r="BQ10" s="384"/>
      <c r="BR10" s="384"/>
      <c r="BS10" s="384"/>
      <c r="BT10" s="384"/>
      <c r="BU10" s="385"/>
      <c r="BV10" s="383">
        <v>100328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152383</v>
      </c>
      <c r="BO11" s="384"/>
      <c r="BP11" s="384"/>
      <c r="BQ11" s="384"/>
      <c r="BR11" s="384"/>
      <c r="BS11" s="384"/>
      <c r="BT11" s="384"/>
      <c r="BU11" s="385"/>
      <c r="BV11" s="383">
        <v>212954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9800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232935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9740</v>
      </c>
      <c r="S13" s="485"/>
      <c r="T13" s="485"/>
      <c r="U13" s="485"/>
      <c r="V13" s="486"/>
      <c r="W13" s="472" t="s">
        <v>124</v>
      </c>
      <c r="X13" s="396"/>
      <c r="Y13" s="396"/>
      <c r="Z13" s="396"/>
      <c r="AA13" s="396"/>
      <c r="AB13" s="397"/>
      <c r="AC13" s="359">
        <v>877</v>
      </c>
      <c r="AD13" s="360"/>
      <c r="AE13" s="360"/>
      <c r="AF13" s="360"/>
      <c r="AG13" s="361"/>
      <c r="AH13" s="359">
        <v>1060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351687</v>
      </c>
      <c r="BO13" s="384"/>
      <c r="BP13" s="384"/>
      <c r="BQ13" s="384"/>
      <c r="BR13" s="384"/>
      <c r="BS13" s="384"/>
      <c r="BT13" s="384"/>
      <c r="BU13" s="385"/>
      <c r="BV13" s="383">
        <v>-160041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9943</v>
      </c>
      <c r="S14" s="485"/>
      <c r="T14" s="485"/>
      <c r="U14" s="485"/>
      <c r="V14" s="486"/>
      <c r="W14" s="487"/>
      <c r="X14" s="399"/>
      <c r="Y14" s="399"/>
      <c r="Z14" s="399"/>
      <c r="AA14" s="399"/>
      <c r="AB14" s="400"/>
      <c r="AC14" s="477">
        <v>18</v>
      </c>
      <c r="AD14" s="478"/>
      <c r="AE14" s="478"/>
      <c r="AF14" s="478"/>
      <c r="AG14" s="479"/>
      <c r="AH14" s="477">
        <v>19.3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75.099999999999994</v>
      </c>
      <c r="CU14" s="456"/>
      <c r="CV14" s="456"/>
      <c r="CW14" s="456"/>
      <c r="CX14" s="456"/>
      <c r="CY14" s="456"/>
      <c r="CZ14" s="456"/>
      <c r="DA14" s="457"/>
      <c r="DB14" s="488">
        <v>77.400000000000006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9882</v>
      </c>
      <c r="S15" s="485"/>
      <c r="T15" s="485"/>
      <c r="U15" s="485"/>
      <c r="V15" s="486"/>
      <c r="W15" s="472" t="s">
        <v>131</v>
      </c>
      <c r="X15" s="396"/>
      <c r="Y15" s="396"/>
      <c r="Z15" s="396"/>
      <c r="AA15" s="396"/>
      <c r="AB15" s="397"/>
      <c r="AC15" s="359">
        <v>1376</v>
      </c>
      <c r="AD15" s="360"/>
      <c r="AE15" s="360"/>
      <c r="AF15" s="360"/>
      <c r="AG15" s="361"/>
      <c r="AH15" s="359">
        <v>1579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839722</v>
      </c>
      <c r="BO15" s="379"/>
      <c r="BP15" s="379"/>
      <c r="BQ15" s="379"/>
      <c r="BR15" s="379"/>
      <c r="BS15" s="379"/>
      <c r="BT15" s="379"/>
      <c r="BU15" s="380"/>
      <c r="BV15" s="378">
        <v>834991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28.2</v>
      </c>
      <c r="AD16" s="478"/>
      <c r="AE16" s="478"/>
      <c r="AF16" s="478"/>
      <c r="AG16" s="479"/>
      <c r="AH16" s="477">
        <v>28.8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2914646</v>
      </c>
      <c r="BO16" s="384"/>
      <c r="BP16" s="384"/>
      <c r="BQ16" s="384"/>
      <c r="BR16" s="384"/>
      <c r="BS16" s="384"/>
      <c r="BT16" s="384"/>
      <c r="BU16" s="385"/>
      <c r="BV16" s="383">
        <v>2926610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2621</v>
      </c>
      <c r="AD17" s="360"/>
      <c r="AE17" s="360"/>
      <c r="AF17" s="360"/>
      <c r="AG17" s="361"/>
      <c r="AH17" s="359">
        <v>2846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1063145</v>
      </c>
      <c r="BO17" s="384"/>
      <c r="BP17" s="384"/>
      <c r="BQ17" s="384"/>
      <c r="BR17" s="384"/>
      <c r="BS17" s="384"/>
      <c r="BT17" s="384"/>
      <c r="BU17" s="385"/>
      <c r="BV17" s="383">
        <v>1064917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37.950000000000003</v>
      </c>
      <c r="M18" s="448"/>
      <c r="N18" s="448"/>
      <c r="O18" s="448"/>
      <c r="P18" s="448"/>
      <c r="Q18" s="448"/>
      <c r="R18" s="449"/>
      <c r="S18" s="449"/>
      <c r="T18" s="449"/>
      <c r="U18" s="449"/>
      <c r="V18" s="450"/>
      <c r="W18" s="464"/>
      <c r="X18" s="465"/>
      <c r="Y18" s="465"/>
      <c r="Z18" s="465"/>
      <c r="AA18" s="465"/>
      <c r="AB18" s="473"/>
      <c r="AC18" s="347">
        <v>53.8</v>
      </c>
      <c r="AD18" s="348"/>
      <c r="AE18" s="348"/>
      <c r="AF18" s="348"/>
      <c r="AG18" s="451"/>
      <c r="AH18" s="347">
        <v>51.9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2797212</v>
      </c>
      <c r="BO18" s="384"/>
      <c r="BP18" s="384"/>
      <c r="BQ18" s="384"/>
      <c r="BR18" s="384"/>
      <c r="BS18" s="384"/>
      <c r="BT18" s="384"/>
      <c r="BU18" s="385"/>
      <c r="BV18" s="383">
        <v>2721764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266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4689352</v>
      </c>
      <c r="BO19" s="384"/>
      <c r="BP19" s="384"/>
      <c r="BQ19" s="384"/>
      <c r="BR19" s="384"/>
      <c r="BS19" s="384"/>
      <c r="BT19" s="384"/>
      <c r="BU19" s="385"/>
      <c r="BV19" s="383">
        <v>5279275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3204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5957403</v>
      </c>
      <c r="BO23" s="384"/>
      <c r="BP23" s="384"/>
      <c r="BQ23" s="384"/>
      <c r="BR23" s="384"/>
      <c r="BS23" s="384"/>
      <c r="BT23" s="384"/>
      <c r="BU23" s="385"/>
      <c r="BV23" s="383">
        <v>5561026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7610</v>
      </c>
      <c r="R24" s="360"/>
      <c r="S24" s="360"/>
      <c r="T24" s="360"/>
      <c r="U24" s="360"/>
      <c r="V24" s="361"/>
      <c r="W24" s="425"/>
      <c r="X24" s="416"/>
      <c r="Y24" s="417"/>
      <c r="Z24" s="356" t="s">
        <v>154</v>
      </c>
      <c r="AA24" s="357"/>
      <c r="AB24" s="357"/>
      <c r="AC24" s="357"/>
      <c r="AD24" s="357"/>
      <c r="AE24" s="357"/>
      <c r="AF24" s="357"/>
      <c r="AG24" s="358"/>
      <c r="AH24" s="359">
        <v>97</v>
      </c>
      <c r="AI24" s="360"/>
      <c r="AJ24" s="360"/>
      <c r="AK24" s="360"/>
      <c r="AL24" s="361"/>
      <c r="AM24" s="359">
        <v>301282</v>
      </c>
      <c r="AN24" s="360"/>
      <c r="AO24" s="360"/>
      <c r="AP24" s="360"/>
      <c r="AQ24" s="360"/>
      <c r="AR24" s="361"/>
      <c r="AS24" s="359">
        <v>3106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3473781</v>
      </c>
      <c r="BO24" s="384"/>
      <c r="BP24" s="384"/>
      <c r="BQ24" s="384"/>
      <c r="BR24" s="384"/>
      <c r="BS24" s="384"/>
      <c r="BT24" s="384"/>
      <c r="BU24" s="385"/>
      <c r="BV24" s="383">
        <v>3625155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18717</v>
      </c>
      <c r="BO25" s="379"/>
      <c r="BP25" s="379"/>
      <c r="BQ25" s="379"/>
      <c r="BR25" s="379"/>
      <c r="BS25" s="379"/>
      <c r="BT25" s="379"/>
      <c r="BU25" s="380"/>
      <c r="BV25" s="378">
        <v>53340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3042</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22296</v>
      </c>
      <c r="AN27" s="360"/>
      <c r="AO27" s="360"/>
      <c r="AP27" s="360"/>
      <c r="AQ27" s="360"/>
      <c r="AR27" s="361"/>
      <c r="AS27" s="359">
        <v>2787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2362</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851613</v>
      </c>
      <c r="BO28" s="379"/>
      <c r="BP28" s="379"/>
      <c r="BQ28" s="379"/>
      <c r="BR28" s="379"/>
      <c r="BS28" s="379"/>
      <c r="BT28" s="379"/>
      <c r="BU28" s="380"/>
      <c r="BV28" s="378">
        <v>830720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2166</v>
      </c>
      <c r="R29" s="360"/>
      <c r="S29" s="360"/>
      <c r="T29" s="360"/>
      <c r="U29" s="360"/>
      <c r="V29" s="361"/>
      <c r="W29" s="426"/>
      <c r="X29" s="427"/>
      <c r="Y29" s="428"/>
      <c r="Z29" s="356" t="s">
        <v>170</v>
      </c>
      <c r="AA29" s="357"/>
      <c r="AB29" s="357"/>
      <c r="AC29" s="357"/>
      <c r="AD29" s="357"/>
      <c r="AE29" s="357"/>
      <c r="AF29" s="357"/>
      <c r="AG29" s="358"/>
      <c r="AH29" s="359">
        <v>105</v>
      </c>
      <c r="AI29" s="360"/>
      <c r="AJ29" s="360"/>
      <c r="AK29" s="360"/>
      <c r="AL29" s="361"/>
      <c r="AM29" s="359">
        <v>323578</v>
      </c>
      <c r="AN29" s="360"/>
      <c r="AO29" s="360"/>
      <c r="AP29" s="360"/>
      <c r="AQ29" s="360"/>
      <c r="AR29" s="361"/>
      <c r="AS29" s="359">
        <v>3082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1067980</v>
      </c>
      <c r="BO30" s="387"/>
      <c r="BP30" s="387"/>
      <c r="BQ30" s="387"/>
      <c r="BR30" s="387"/>
      <c r="BS30" s="387"/>
      <c r="BT30" s="387"/>
      <c r="BU30" s="388"/>
      <c r="BV30" s="386">
        <v>1009462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国見町国民健康保険特別会計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国見町水道事業会計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国見町公共下水道事業特別会計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公立藤田病院組合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国見町渇水対策施設特別会計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国見町介護保険特別会計(保険事業勘定)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国見町土地開発事業特別会計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福島県後期高齢者医療広域連合一般会計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国見町介護保険特別会計(サービス事業勘定)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福島県後期高齢者医療広域連合後期高齢者医療特別会計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国見町後期高齢者医療特別会計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福島県市町村総合事務組合消防補償等特別会計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福島県市町村総合事務組合消防賞じゅつ金特別会計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福島県市町村総合事務組合非常勤職員公務災害補償特別会計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福島県市町村総合事務組合自治会館管理特別会計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伊達地方衛生処理組合一般会計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伊達地方衛生処理組合し尿処理事業特別会計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R17" sqref="CR17:CY1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901972</v>
      </c>
      <c r="S5" s="639"/>
      <c r="T5" s="639"/>
      <c r="U5" s="639"/>
      <c r="V5" s="639"/>
      <c r="W5" s="639"/>
      <c r="X5" s="639"/>
      <c r="Y5" s="686"/>
      <c r="Z5" s="699">
        <v>8.1</v>
      </c>
      <c r="AA5" s="699"/>
      <c r="AB5" s="699"/>
      <c r="AC5" s="699"/>
      <c r="AD5" s="700">
        <v>901972</v>
      </c>
      <c r="AE5" s="700"/>
      <c r="AF5" s="700"/>
      <c r="AG5" s="700"/>
      <c r="AH5" s="700"/>
      <c r="AI5" s="700"/>
      <c r="AJ5" s="700"/>
      <c r="AK5" s="700"/>
      <c r="AL5" s="687">
        <v>28.3</v>
      </c>
      <c r="AM5" s="656"/>
      <c r="AN5" s="656"/>
      <c r="AO5" s="688"/>
      <c r="AP5" s="673" t="s">
        <v>208</v>
      </c>
      <c r="AQ5" s="674"/>
      <c r="AR5" s="674"/>
      <c r="AS5" s="674"/>
      <c r="AT5" s="674"/>
      <c r="AU5" s="674"/>
      <c r="AV5" s="674"/>
      <c r="AW5" s="674"/>
      <c r="AX5" s="674"/>
      <c r="AY5" s="674"/>
      <c r="AZ5" s="674"/>
      <c r="BA5" s="674"/>
      <c r="BB5" s="674"/>
      <c r="BC5" s="674"/>
      <c r="BD5" s="674"/>
      <c r="BE5" s="674"/>
      <c r="BF5" s="675"/>
      <c r="BG5" s="588">
        <v>901972</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55017</v>
      </c>
      <c r="S6" s="589"/>
      <c r="T6" s="589"/>
      <c r="U6" s="589"/>
      <c r="V6" s="589"/>
      <c r="W6" s="589"/>
      <c r="X6" s="589"/>
      <c r="Y6" s="590"/>
      <c r="Z6" s="641">
        <v>0.5</v>
      </c>
      <c r="AA6" s="641"/>
      <c r="AB6" s="641"/>
      <c r="AC6" s="641"/>
      <c r="AD6" s="642">
        <v>55017</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901972</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81547</v>
      </c>
      <c r="CS6" s="589"/>
      <c r="CT6" s="589"/>
      <c r="CU6" s="589"/>
      <c r="CV6" s="589"/>
      <c r="CW6" s="589"/>
      <c r="CX6" s="589"/>
      <c r="CY6" s="590"/>
      <c r="CZ6" s="641">
        <v>0.8</v>
      </c>
      <c r="DA6" s="641"/>
      <c r="DB6" s="641"/>
      <c r="DC6" s="641"/>
      <c r="DD6" s="594" t="s">
        <v>209</v>
      </c>
      <c r="DE6" s="589"/>
      <c r="DF6" s="589"/>
      <c r="DG6" s="589"/>
      <c r="DH6" s="589"/>
      <c r="DI6" s="589"/>
      <c r="DJ6" s="589"/>
      <c r="DK6" s="589"/>
      <c r="DL6" s="589"/>
      <c r="DM6" s="589"/>
      <c r="DN6" s="589"/>
      <c r="DO6" s="589"/>
      <c r="DP6" s="590"/>
      <c r="DQ6" s="594">
        <v>81547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1837</v>
      </c>
      <c r="S7" s="589"/>
      <c r="T7" s="589"/>
      <c r="U7" s="589"/>
      <c r="V7" s="589"/>
      <c r="W7" s="589"/>
      <c r="X7" s="589"/>
      <c r="Y7" s="590"/>
      <c r="Z7" s="641">
        <v>0</v>
      </c>
      <c r="AA7" s="641"/>
      <c r="AB7" s="641"/>
      <c r="AC7" s="641"/>
      <c r="AD7" s="642">
        <v>1837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388128</v>
      </c>
      <c r="BH7" s="589"/>
      <c r="BI7" s="589"/>
      <c r="BJ7" s="589"/>
      <c r="BK7" s="589"/>
      <c r="BL7" s="589"/>
      <c r="BM7" s="589"/>
      <c r="BN7" s="590"/>
      <c r="BO7" s="641">
        <v>43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750206</v>
      </c>
      <c r="CS7" s="589"/>
      <c r="CT7" s="589"/>
      <c r="CU7" s="589"/>
      <c r="CV7" s="589"/>
      <c r="CW7" s="589"/>
      <c r="CX7" s="589"/>
      <c r="CY7" s="590"/>
      <c r="CZ7" s="641">
        <v>7.1</v>
      </c>
      <c r="DA7" s="641"/>
      <c r="DB7" s="641"/>
      <c r="DC7" s="641"/>
      <c r="DD7" s="594">
        <v>63315</v>
      </c>
      <c r="DE7" s="589"/>
      <c r="DF7" s="589"/>
      <c r="DG7" s="589"/>
      <c r="DH7" s="589"/>
      <c r="DI7" s="589"/>
      <c r="DJ7" s="589"/>
      <c r="DK7" s="589"/>
      <c r="DL7" s="589"/>
      <c r="DM7" s="589"/>
      <c r="DN7" s="589"/>
      <c r="DO7" s="589"/>
      <c r="DP7" s="590"/>
      <c r="DQ7" s="594">
        <v>572586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5052</v>
      </c>
      <c r="S8" s="589"/>
      <c r="T8" s="589"/>
      <c r="U8" s="589"/>
      <c r="V8" s="589"/>
      <c r="W8" s="589"/>
      <c r="X8" s="589"/>
      <c r="Y8" s="590"/>
      <c r="Z8" s="641">
        <v>0</v>
      </c>
      <c r="AA8" s="641"/>
      <c r="AB8" s="641"/>
      <c r="AC8" s="641"/>
      <c r="AD8" s="642">
        <v>5052</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15081</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4982736</v>
      </c>
      <c r="CS8" s="589"/>
      <c r="CT8" s="589"/>
      <c r="CU8" s="589"/>
      <c r="CV8" s="589"/>
      <c r="CW8" s="589"/>
      <c r="CX8" s="589"/>
      <c r="CY8" s="590"/>
      <c r="CZ8" s="641">
        <v>47.2</v>
      </c>
      <c r="DA8" s="641"/>
      <c r="DB8" s="641"/>
      <c r="DC8" s="641"/>
      <c r="DD8" s="594">
        <v>857005</v>
      </c>
      <c r="DE8" s="589"/>
      <c r="DF8" s="589"/>
      <c r="DG8" s="589"/>
      <c r="DH8" s="589"/>
      <c r="DI8" s="589"/>
      <c r="DJ8" s="589"/>
      <c r="DK8" s="589"/>
      <c r="DL8" s="589"/>
      <c r="DM8" s="589"/>
      <c r="DN8" s="589"/>
      <c r="DO8" s="589"/>
      <c r="DP8" s="590"/>
      <c r="DQ8" s="594">
        <v>700106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2652</v>
      </c>
      <c r="S9" s="589"/>
      <c r="T9" s="589"/>
      <c r="U9" s="589"/>
      <c r="V9" s="589"/>
      <c r="W9" s="589"/>
      <c r="X9" s="589"/>
      <c r="Y9" s="590"/>
      <c r="Z9" s="641">
        <v>0</v>
      </c>
      <c r="AA9" s="641"/>
      <c r="AB9" s="641"/>
      <c r="AC9" s="641"/>
      <c r="AD9" s="642">
        <v>2652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322797</v>
      </c>
      <c r="BH9" s="589"/>
      <c r="BI9" s="589"/>
      <c r="BJ9" s="589"/>
      <c r="BK9" s="589"/>
      <c r="BL9" s="589"/>
      <c r="BM9" s="589"/>
      <c r="BN9" s="590"/>
      <c r="BO9" s="641">
        <v>35.799999999999997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723320</v>
      </c>
      <c r="CS9" s="589"/>
      <c r="CT9" s="589"/>
      <c r="CU9" s="589"/>
      <c r="CV9" s="589"/>
      <c r="CW9" s="589"/>
      <c r="CX9" s="589"/>
      <c r="CY9" s="590"/>
      <c r="CZ9" s="641">
        <v>6.8</v>
      </c>
      <c r="DA9" s="641"/>
      <c r="DB9" s="641"/>
      <c r="DC9" s="641"/>
      <c r="DD9" s="594">
        <v>5455</v>
      </c>
      <c r="DE9" s="589"/>
      <c r="DF9" s="589"/>
      <c r="DG9" s="589"/>
      <c r="DH9" s="589"/>
      <c r="DI9" s="589"/>
      <c r="DJ9" s="589"/>
      <c r="DK9" s="589"/>
      <c r="DL9" s="589"/>
      <c r="DM9" s="589"/>
      <c r="DN9" s="589"/>
      <c r="DO9" s="589"/>
      <c r="DP9" s="590"/>
      <c r="DQ9" s="594">
        <v>667223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98829</v>
      </c>
      <c r="S10" s="589"/>
      <c r="T10" s="589"/>
      <c r="U10" s="589"/>
      <c r="V10" s="589"/>
      <c r="W10" s="589"/>
      <c r="X10" s="589"/>
      <c r="Y10" s="590"/>
      <c r="Z10" s="641">
        <v>0.9</v>
      </c>
      <c r="AA10" s="641"/>
      <c r="AB10" s="641"/>
      <c r="AC10" s="641"/>
      <c r="AD10" s="642">
        <v>98829</v>
      </c>
      <c r="AE10" s="642"/>
      <c r="AF10" s="642"/>
      <c r="AG10" s="642"/>
      <c r="AH10" s="642"/>
      <c r="AI10" s="642"/>
      <c r="AJ10" s="642"/>
      <c r="AK10" s="642"/>
      <c r="AL10" s="611">
        <v>3.1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16089</v>
      </c>
      <c r="BH10" s="589"/>
      <c r="BI10" s="589"/>
      <c r="BJ10" s="589"/>
      <c r="BK10" s="589"/>
      <c r="BL10" s="589"/>
      <c r="BM10" s="589"/>
      <c r="BN10" s="590"/>
      <c r="BO10" s="641">
        <v>1.8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64528</v>
      </c>
      <c r="CS10" s="589"/>
      <c r="CT10" s="589"/>
      <c r="CU10" s="589"/>
      <c r="CV10" s="589"/>
      <c r="CW10" s="589"/>
      <c r="CX10" s="589"/>
      <c r="CY10" s="590"/>
      <c r="CZ10" s="641">
        <v>0.6</v>
      </c>
      <c r="DA10" s="641"/>
      <c r="DB10" s="641"/>
      <c r="DC10" s="641"/>
      <c r="DD10" s="594" t="s">
        <v>221</v>
      </c>
      <c r="DE10" s="589"/>
      <c r="DF10" s="589"/>
      <c r="DG10" s="589"/>
      <c r="DH10" s="589"/>
      <c r="DI10" s="589"/>
      <c r="DJ10" s="589"/>
      <c r="DK10" s="589"/>
      <c r="DL10" s="589"/>
      <c r="DM10" s="589"/>
      <c r="DN10" s="589"/>
      <c r="DO10" s="589"/>
      <c r="DP10" s="590"/>
      <c r="DQ10" s="594">
        <v>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34161</v>
      </c>
      <c r="BH11" s="589"/>
      <c r="BI11" s="589"/>
      <c r="BJ11" s="589"/>
      <c r="BK11" s="589"/>
      <c r="BL11" s="589"/>
      <c r="BM11" s="589"/>
      <c r="BN11" s="590"/>
      <c r="BO11" s="641">
        <v>3.8</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419587</v>
      </c>
      <c r="CS11" s="589"/>
      <c r="CT11" s="589"/>
      <c r="CU11" s="589"/>
      <c r="CV11" s="589"/>
      <c r="CW11" s="589"/>
      <c r="CX11" s="589"/>
      <c r="CY11" s="590"/>
      <c r="CZ11" s="641">
        <v>4</v>
      </c>
      <c r="DA11" s="641"/>
      <c r="DB11" s="641"/>
      <c r="DC11" s="641"/>
      <c r="DD11" s="594">
        <v>101711</v>
      </c>
      <c r="DE11" s="589"/>
      <c r="DF11" s="589"/>
      <c r="DG11" s="589"/>
      <c r="DH11" s="589"/>
      <c r="DI11" s="589"/>
      <c r="DJ11" s="589"/>
      <c r="DK11" s="589"/>
      <c r="DL11" s="589"/>
      <c r="DM11" s="589"/>
      <c r="DN11" s="589"/>
      <c r="DO11" s="589"/>
      <c r="DP11" s="590"/>
      <c r="DQ11" s="594">
        <v>125006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419303</v>
      </c>
      <c r="BH12" s="589"/>
      <c r="BI12" s="589"/>
      <c r="BJ12" s="589"/>
      <c r="BK12" s="589"/>
      <c r="BL12" s="589"/>
      <c r="BM12" s="589"/>
      <c r="BN12" s="590"/>
      <c r="BO12" s="641">
        <v>46.5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136318</v>
      </c>
      <c r="CS12" s="589"/>
      <c r="CT12" s="589"/>
      <c r="CU12" s="589"/>
      <c r="CV12" s="589"/>
      <c r="CW12" s="589"/>
      <c r="CX12" s="589"/>
      <c r="CY12" s="590"/>
      <c r="CZ12" s="641">
        <v>1.3</v>
      </c>
      <c r="DA12" s="641"/>
      <c r="DB12" s="641"/>
      <c r="DC12" s="641"/>
      <c r="DD12" s="594" t="s">
        <v>221</v>
      </c>
      <c r="DE12" s="589"/>
      <c r="DF12" s="589"/>
      <c r="DG12" s="589"/>
      <c r="DH12" s="589"/>
      <c r="DI12" s="589"/>
      <c r="DJ12" s="589"/>
      <c r="DK12" s="589"/>
      <c r="DL12" s="589"/>
      <c r="DM12" s="589"/>
      <c r="DN12" s="589"/>
      <c r="DO12" s="589"/>
      <c r="DP12" s="590"/>
      <c r="DQ12" s="594">
        <v>104635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7411</v>
      </c>
      <c r="S13" s="589"/>
      <c r="T13" s="589"/>
      <c r="U13" s="589"/>
      <c r="V13" s="589"/>
      <c r="W13" s="589"/>
      <c r="X13" s="589"/>
      <c r="Y13" s="590"/>
      <c r="Z13" s="641">
        <v>0.1</v>
      </c>
      <c r="AA13" s="641"/>
      <c r="AB13" s="641"/>
      <c r="AC13" s="641"/>
      <c r="AD13" s="642">
        <v>7411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419303</v>
      </c>
      <c r="BH13" s="589"/>
      <c r="BI13" s="589"/>
      <c r="BJ13" s="589"/>
      <c r="BK13" s="589"/>
      <c r="BL13" s="589"/>
      <c r="BM13" s="589"/>
      <c r="BN13" s="590"/>
      <c r="BO13" s="641">
        <v>46.5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809545</v>
      </c>
      <c r="CS13" s="589"/>
      <c r="CT13" s="589"/>
      <c r="CU13" s="589"/>
      <c r="CV13" s="589"/>
      <c r="CW13" s="589"/>
      <c r="CX13" s="589"/>
      <c r="CY13" s="590"/>
      <c r="CZ13" s="641">
        <v>7.7</v>
      </c>
      <c r="DA13" s="641"/>
      <c r="DB13" s="641"/>
      <c r="DC13" s="641"/>
      <c r="DD13" s="594">
        <v>481221</v>
      </c>
      <c r="DE13" s="589"/>
      <c r="DF13" s="589"/>
      <c r="DG13" s="589"/>
      <c r="DH13" s="589"/>
      <c r="DI13" s="589"/>
      <c r="DJ13" s="589"/>
      <c r="DK13" s="589"/>
      <c r="DL13" s="589"/>
      <c r="DM13" s="589"/>
      <c r="DN13" s="589"/>
      <c r="DO13" s="589"/>
      <c r="DP13" s="590"/>
      <c r="DQ13" s="594">
        <v>185851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25896</v>
      </c>
      <c r="BH14" s="589"/>
      <c r="BI14" s="589"/>
      <c r="BJ14" s="589"/>
      <c r="BK14" s="589"/>
      <c r="BL14" s="589"/>
      <c r="BM14" s="589"/>
      <c r="BN14" s="590"/>
      <c r="BO14" s="641">
        <v>2.9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192734</v>
      </c>
      <c r="CS14" s="589"/>
      <c r="CT14" s="589"/>
      <c r="CU14" s="589"/>
      <c r="CV14" s="589"/>
      <c r="CW14" s="589"/>
      <c r="CX14" s="589"/>
      <c r="CY14" s="590"/>
      <c r="CZ14" s="641">
        <v>1.8</v>
      </c>
      <c r="DA14" s="641"/>
      <c r="DB14" s="641"/>
      <c r="DC14" s="641"/>
      <c r="DD14" s="594">
        <v>16999</v>
      </c>
      <c r="DE14" s="589"/>
      <c r="DF14" s="589"/>
      <c r="DG14" s="589"/>
      <c r="DH14" s="589"/>
      <c r="DI14" s="589"/>
      <c r="DJ14" s="589"/>
      <c r="DK14" s="589"/>
      <c r="DL14" s="589"/>
      <c r="DM14" s="589"/>
      <c r="DN14" s="589"/>
      <c r="DO14" s="589"/>
      <c r="DP14" s="590"/>
      <c r="DQ14" s="594">
        <v>182834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3389</v>
      </c>
      <c r="S15" s="589"/>
      <c r="T15" s="589"/>
      <c r="U15" s="589"/>
      <c r="V15" s="589"/>
      <c r="W15" s="589"/>
      <c r="X15" s="589"/>
      <c r="Y15" s="590"/>
      <c r="Z15" s="641">
        <v>0</v>
      </c>
      <c r="AA15" s="641"/>
      <c r="AB15" s="641"/>
      <c r="AC15" s="641"/>
      <c r="AD15" s="642">
        <v>3389</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68645</v>
      </c>
      <c r="BH15" s="589"/>
      <c r="BI15" s="589"/>
      <c r="BJ15" s="589"/>
      <c r="BK15" s="589"/>
      <c r="BL15" s="589"/>
      <c r="BM15" s="589"/>
      <c r="BN15" s="590"/>
      <c r="BO15" s="641">
        <v>7.6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565741</v>
      </c>
      <c r="CS15" s="589"/>
      <c r="CT15" s="589"/>
      <c r="CU15" s="589"/>
      <c r="CV15" s="589"/>
      <c r="CW15" s="589"/>
      <c r="CX15" s="589"/>
      <c r="CY15" s="590"/>
      <c r="CZ15" s="641">
        <v>5.4</v>
      </c>
      <c r="DA15" s="641"/>
      <c r="DB15" s="641"/>
      <c r="DC15" s="641"/>
      <c r="DD15" s="594">
        <v>76676</v>
      </c>
      <c r="DE15" s="589"/>
      <c r="DF15" s="589"/>
      <c r="DG15" s="589"/>
      <c r="DH15" s="589"/>
      <c r="DI15" s="589"/>
      <c r="DJ15" s="589"/>
      <c r="DK15" s="589"/>
      <c r="DL15" s="589"/>
      <c r="DM15" s="589"/>
      <c r="DN15" s="589"/>
      <c r="DO15" s="589"/>
      <c r="DP15" s="590"/>
      <c r="DQ15" s="594">
        <v>443692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2672988</v>
      </c>
      <c r="S16" s="589"/>
      <c r="T16" s="589"/>
      <c r="U16" s="589"/>
      <c r="V16" s="589"/>
      <c r="W16" s="589"/>
      <c r="X16" s="589"/>
      <c r="Y16" s="590"/>
      <c r="Z16" s="641">
        <v>23.9</v>
      </c>
      <c r="AA16" s="641"/>
      <c r="AB16" s="641"/>
      <c r="AC16" s="641"/>
      <c r="AD16" s="642">
        <v>2079957</v>
      </c>
      <c r="AE16" s="642"/>
      <c r="AF16" s="642"/>
      <c r="AG16" s="642"/>
      <c r="AH16" s="642"/>
      <c r="AI16" s="642"/>
      <c r="AJ16" s="642"/>
      <c r="AK16" s="642"/>
      <c r="AL16" s="611">
        <v>65.3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1312936</v>
      </c>
      <c r="CS16" s="589"/>
      <c r="CT16" s="589"/>
      <c r="CU16" s="589"/>
      <c r="CV16" s="589"/>
      <c r="CW16" s="589"/>
      <c r="CX16" s="589"/>
      <c r="CY16" s="590"/>
      <c r="CZ16" s="641">
        <v>12.4</v>
      </c>
      <c r="DA16" s="641"/>
      <c r="DB16" s="641"/>
      <c r="DC16" s="641"/>
      <c r="DD16" s="594" t="s">
        <v>221</v>
      </c>
      <c r="DE16" s="589"/>
      <c r="DF16" s="589"/>
      <c r="DG16" s="589"/>
      <c r="DH16" s="589"/>
      <c r="DI16" s="589"/>
      <c r="DJ16" s="589"/>
      <c r="DK16" s="589"/>
      <c r="DL16" s="589"/>
      <c r="DM16" s="589"/>
      <c r="DN16" s="589"/>
      <c r="DO16" s="589"/>
      <c r="DP16" s="590"/>
      <c r="DQ16" s="594">
        <v>523477</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2079957</v>
      </c>
      <c r="S17" s="589"/>
      <c r="T17" s="589"/>
      <c r="U17" s="589"/>
      <c r="V17" s="589"/>
      <c r="W17" s="589"/>
      <c r="X17" s="589"/>
      <c r="Y17" s="590"/>
      <c r="Z17" s="641">
        <v>18.600000000000001</v>
      </c>
      <c r="AA17" s="641"/>
      <c r="AB17" s="641"/>
      <c r="AC17" s="641"/>
      <c r="AD17" s="642">
        <v>2079957</v>
      </c>
      <c r="AE17" s="642"/>
      <c r="AF17" s="642"/>
      <c r="AG17" s="642"/>
      <c r="AH17" s="642"/>
      <c r="AI17" s="642"/>
      <c r="AJ17" s="642"/>
      <c r="AK17" s="642"/>
      <c r="AL17" s="611">
        <v>65.3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525792</v>
      </c>
      <c r="CS17" s="589"/>
      <c r="CT17" s="589"/>
      <c r="CU17" s="589"/>
      <c r="CV17" s="589"/>
      <c r="CW17" s="589"/>
      <c r="CX17" s="589"/>
      <c r="CY17" s="590"/>
      <c r="CZ17" s="641">
        <v>5</v>
      </c>
      <c r="DA17" s="641"/>
      <c r="DB17" s="641"/>
      <c r="DC17" s="641"/>
      <c r="DD17" s="594" t="s">
        <v>221</v>
      </c>
      <c r="DE17" s="589"/>
      <c r="DF17" s="589"/>
      <c r="DG17" s="589"/>
      <c r="DH17" s="589"/>
      <c r="DI17" s="589"/>
      <c r="DJ17" s="589"/>
      <c r="DK17" s="589"/>
      <c r="DL17" s="589"/>
      <c r="DM17" s="589"/>
      <c r="DN17" s="589"/>
      <c r="DO17" s="589"/>
      <c r="DP17" s="590"/>
      <c r="DQ17" s="594">
        <v>502170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156655</v>
      </c>
      <c r="S18" s="589"/>
      <c r="T18" s="589"/>
      <c r="U18" s="589"/>
      <c r="V18" s="589"/>
      <c r="W18" s="589"/>
      <c r="X18" s="589"/>
      <c r="Y18" s="590"/>
      <c r="Z18" s="641">
        <v>1.4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436376</v>
      </c>
      <c r="S19" s="589"/>
      <c r="T19" s="589"/>
      <c r="U19" s="589"/>
      <c r="V19" s="589"/>
      <c r="W19" s="589"/>
      <c r="X19" s="589"/>
      <c r="Y19" s="590"/>
      <c r="Z19" s="641">
        <v>3.9</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3749147</v>
      </c>
      <c r="S20" s="589"/>
      <c r="T20" s="589"/>
      <c r="U20" s="589"/>
      <c r="V20" s="589"/>
      <c r="W20" s="589"/>
      <c r="X20" s="589"/>
      <c r="Y20" s="590"/>
      <c r="Z20" s="641">
        <v>33.6</v>
      </c>
      <c r="AA20" s="641"/>
      <c r="AB20" s="641"/>
      <c r="AC20" s="641"/>
      <c r="AD20" s="642">
        <v>3156116</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10564990</v>
      </c>
      <c r="CS20" s="589"/>
      <c r="CT20" s="589"/>
      <c r="CU20" s="589"/>
      <c r="CV20" s="589"/>
      <c r="CW20" s="589"/>
      <c r="CX20" s="589"/>
      <c r="CY20" s="590"/>
      <c r="CZ20" s="641">
        <v>100</v>
      </c>
      <c r="DA20" s="641"/>
      <c r="DB20" s="641"/>
      <c r="DC20" s="641"/>
      <c r="DD20" s="594">
        <v>1602382</v>
      </c>
      <c r="DE20" s="589"/>
      <c r="DF20" s="589"/>
      <c r="DG20" s="589"/>
      <c r="DH20" s="589"/>
      <c r="DI20" s="589"/>
      <c r="DJ20" s="589"/>
      <c r="DK20" s="589"/>
      <c r="DL20" s="589"/>
      <c r="DM20" s="589"/>
      <c r="DN20" s="589"/>
      <c r="DO20" s="589"/>
      <c r="DP20" s="590"/>
      <c r="DQ20" s="594">
        <v>4089128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1089</v>
      </c>
      <c r="S21" s="589"/>
      <c r="T21" s="589"/>
      <c r="U21" s="589"/>
      <c r="V21" s="589"/>
      <c r="W21" s="589"/>
      <c r="X21" s="589"/>
      <c r="Y21" s="590"/>
      <c r="Z21" s="641">
        <v>0</v>
      </c>
      <c r="AA21" s="641"/>
      <c r="AB21" s="641"/>
      <c r="AC21" s="641"/>
      <c r="AD21" s="642">
        <v>1089</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9889</v>
      </c>
      <c r="S22" s="589"/>
      <c r="T22" s="589"/>
      <c r="U22" s="589"/>
      <c r="V22" s="589"/>
      <c r="W22" s="589"/>
      <c r="X22" s="589"/>
      <c r="Y22" s="590"/>
      <c r="Z22" s="641">
        <v>0.1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99984</v>
      </c>
      <c r="S23" s="589"/>
      <c r="T23" s="589"/>
      <c r="U23" s="589"/>
      <c r="V23" s="589"/>
      <c r="W23" s="589"/>
      <c r="X23" s="589"/>
      <c r="Y23" s="590"/>
      <c r="Z23" s="641">
        <v>0.9</v>
      </c>
      <c r="AA23" s="641"/>
      <c r="AB23" s="641"/>
      <c r="AC23" s="641"/>
      <c r="AD23" s="642">
        <v>27253</v>
      </c>
      <c r="AE23" s="642"/>
      <c r="AF23" s="642"/>
      <c r="AG23" s="642"/>
      <c r="AH23" s="642"/>
      <c r="AI23" s="642"/>
      <c r="AJ23" s="642"/>
      <c r="AK23" s="642"/>
      <c r="AL23" s="611">
        <v>0.9</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5971</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1946663</v>
      </c>
      <c r="CS24" s="639"/>
      <c r="CT24" s="639"/>
      <c r="CU24" s="639"/>
      <c r="CV24" s="639"/>
      <c r="CW24" s="639"/>
      <c r="CX24" s="639"/>
      <c r="CY24" s="686"/>
      <c r="CZ24" s="690">
        <v>18.399999999999999</v>
      </c>
      <c r="DA24" s="691"/>
      <c r="DB24" s="691"/>
      <c r="DC24" s="692"/>
      <c r="DD24" s="685">
        <v>1574874</v>
      </c>
      <c r="DE24" s="639"/>
      <c r="DF24" s="639"/>
      <c r="DG24" s="639"/>
      <c r="DH24" s="639"/>
      <c r="DI24" s="639"/>
      <c r="DJ24" s="639"/>
      <c r="DK24" s="686"/>
      <c r="DL24" s="685">
        <v>1324443</v>
      </c>
      <c r="DM24" s="639"/>
      <c r="DN24" s="639"/>
      <c r="DO24" s="639"/>
      <c r="DP24" s="639"/>
      <c r="DQ24" s="639"/>
      <c r="DR24" s="639"/>
      <c r="DS24" s="639"/>
      <c r="DT24" s="639"/>
      <c r="DU24" s="639"/>
      <c r="DV24" s="686"/>
      <c r="DW24" s="687">
        <v>39.1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522439</v>
      </c>
      <c r="S25" s="589"/>
      <c r="T25" s="589"/>
      <c r="U25" s="589"/>
      <c r="V25" s="589"/>
      <c r="W25" s="589"/>
      <c r="X25" s="589"/>
      <c r="Y25" s="590"/>
      <c r="Z25" s="641">
        <v>4.7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1045372</v>
      </c>
      <c r="CS25" s="607"/>
      <c r="CT25" s="607"/>
      <c r="CU25" s="607"/>
      <c r="CV25" s="607"/>
      <c r="CW25" s="607"/>
      <c r="CX25" s="607"/>
      <c r="CY25" s="608"/>
      <c r="CZ25" s="591">
        <v>9.9</v>
      </c>
      <c r="DA25" s="609"/>
      <c r="DB25" s="609"/>
      <c r="DC25" s="610"/>
      <c r="DD25" s="594">
        <v>958378</v>
      </c>
      <c r="DE25" s="607"/>
      <c r="DF25" s="607"/>
      <c r="DG25" s="607"/>
      <c r="DH25" s="607"/>
      <c r="DI25" s="607"/>
      <c r="DJ25" s="607"/>
      <c r="DK25" s="608"/>
      <c r="DL25" s="594">
        <v>860410</v>
      </c>
      <c r="DM25" s="607"/>
      <c r="DN25" s="607"/>
      <c r="DO25" s="607"/>
      <c r="DP25" s="607"/>
      <c r="DQ25" s="607"/>
      <c r="DR25" s="607"/>
      <c r="DS25" s="607"/>
      <c r="DT25" s="607"/>
      <c r="DU25" s="607"/>
      <c r="DV25" s="608"/>
      <c r="DW25" s="611">
        <v>25.4</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555450</v>
      </c>
      <c r="CS26" s="589"/>
      <c r="CT26" s="589"/>
      <c r="CU26" s="589"/>
      <c r="CV26" s="589"/>
      <c r="CW26" s="589"/>
      <c r="CX26" s="589"/>
      <c r="CY26" s="590"/>
      <c r="CZ26" s="591">
        <v>5.3</v>
      </c>
      <c r="DA26" s="609"/>
      <c r="DB26" s="609"/>
      <c r="DC26" s="610"/>
      <c r="DD26" s="594">
        <v>534006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4794348</v>
      </c>
      <c r="S27" s="589"/>
      <c r="T27" s="589"/>
      <c r="U27" s="589"/>
      <c r="V27" s="589"/>
      <c r="W27" s="589"/>
      <c r="X27" s="589"/>
      <c r="Y27" s="590"/>
      <c r="Z27" s="641">
        <v>42.9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901972</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375499</v>
      </c>
      <c r="CS27" s="607"/>
      <c r="CT27" s="607"/>
      <c r="CU27" s="607"/>
      <c r="CV27" s="607"/>
      <c r="CW27" s="607"/>
      <c r="CX27" s="607"/>
      <c r="CY27" s="608"/>
      <c r="CZ27" s="591">
        <v>3.6</v>
      </c>
      <c r="DA27" s="609"/>
      <c r="DB27" s="609"/>
      <c r="DC27" s="610"/>
      <c r="DD27" s="594">
        <v>114326</v>
      </c>
      <c r="DE27" s="607"/>
      <c r="DF27" s="607"/>
      <c r="DG27" s="607"/>
      <c r="DH27" s="607"/>
      <c r="DI27" s="607"/>
      <c r="DJ27" s="607"/>
      <c r="DK27" s="608"/>
      <c r="DL27" s="594">
        <v>114246</v>
      </c>
      <c r="DM27" s="607"/>
      <c r="DN27" s="607"/>
      <c r="DO27" s="607"/>
      <c r="DP27" s="607"/>
      <c r="DQ27" s="607"/>
      <c r="DR27" s="607"/>
      <c r="DS27" s="607"/>
      <c r="DT27" s="607"/>
      <c r="DU27" s="607"/>
      <c r="DV27" s="608"/>
      <c r="DW27" s="611">
        <v>3.4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6568</v>
      </c>
      <c r="S28" s="589"/>
      <c r="T28" s="589"/>
      <c r="U28" s="589"/>
      <c r="V28" s="589"/>
      <c r="W28" s="589"/>
      <c r="X28" s="589"/>
      <c r="Y28" s="590"/>
      <c r="Z28" s="641">
        <v>0.1</v>
      </c>
      <c r="AA28" s="641"/>
      <c r="AB28" s="641"/>
      <c r="AC28" s="641"/>
      <c r="AD28" s="642">
        <v>776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525792</v>
      </c>
      <c r="CS28" s="589"/>
      <c r="CT28" s="589"/>
      <c r="CU28" s="589"/>
      <c r="CV28" s="589"/>
      <c r="CW28" s="589"/>
      <c r="CX28" s="589"/>
      <c r="CY28" s="590"/>
      <c r="CZ28" s="591">
        <v>5</v>
      </c>
      <c r="DA28" s="609"/>
      <c r="DB28" s="609"/>
      <c r="DC28" s="610"/>
      <c r="DD28" s="594">
        <v>502170</v>
      </c>
      <c r="DE28" s="589"/>
      <c r="DF28" s="589"/>
      <c r="DG28" s="589"/>
      <c r="DH28" s="589"/>
      <c r="DI28" s="589"/>
      <c r="DJ28" s="589"/>
      <c r="DK28" s="590"/>
      <c r="DL28" s="594">
        <v>349787</v>
      </c>
      <c r="DM28" s="589"/>
      <c r="DN28" s="589"/>
      <c r="DO28" s="589"/>
      <c r="DP28" s="589"/>
      <c r="DQ28" s="589"/>
      <c r="DR28" s="589"/>
      <c r="DS28" s="589"/>
      <c r="DT28" s="589"/>
      <c r="DU28" s="589"/>
      <c r="DV28" s="590"/>
      <c r="DW28" s="611">
        <v>10.3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3935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525792</v>
      </c>
      <c r="CS29" s="607"/>
      <c r="CT29" s="607"/>
      <c r="CU29" s="607"/>
      <c r="CV29" s="607"/>
      <c r="CW29" s="607"/>
      <c r="CX29" s="607"/>
      <c r="CY29" s="608"/>
      <c r="CZ29" s="591">
        <v>5</v>
      </c>
      <c r="DA29" s="609"/>
      <c r="DB29" s="609"/>
      <c r="DC29" s="610"/>
      <c r="DD29" s="594">
        <v>502170</v>
      </c>
      <c r="DE29" s="607"/>
      <c r="DF29" s="607"/>
      <c r="DG29" s="607"/>
      <c r="DH29" s="607"/>
      <c r="DI29" s="607"/>
      <c r="DJ29" s="607"/>
      <c r="DK29" s="608"/>
      <c r="DL29" s="594">
        <v>349787</v>
      </c>
      <c r="DM29" s="607"/>
      <c r="DN29" s="607"/>
      <c r="DO29" s="607"/>
      <c r="DP29" s="607"/>
      <c r="DQ29" s="607"/>
      <c r="DR29" s="607"/>
      <c r="DS29" s="607"/>
      <c r="DT29" s="607"/>
      <c r="DU29" s="607"/>
      <c r="DV29" s="608"/>
      <c r="DW29" s="611">
        <v>10.3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161701</v>
      </c>
      <c r="S30" s="589"/>
      <c r="T30" s="589"/>
      <c r="U30" s="589"/>
      <c r="V30" s="589"/>
      <c r="W30" s="589"/>
      <c r="X30" s="589"/>
      <c r="Y30" s="590"/>
      <c r="Z30" s="641">
        <v>1.4</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99.4</v>
      </c>
      <c r="BH30" s="655"/>
      <c r="BI30" s="655"/>
      <c r="BJ30" s="655"/>
      <c r="BK30" s="655"/>
      <c r="BL30" s="655"/>
      <c r="BM30" s="656">
        <v>98.2</v>
      </c>
      <c r="BN30" s="655"/>
      <c r="BO30" s="655"/>
      <c r="BP30" s="655"/>
      <c r="BQ30" s="657"/>
      <c r="BR30" s="654">
        <v>99.4</v>
      </c>
      <c r="BS30" s="655"/>
      <c r="BT30" s="655"/>
      <c r="BU30" s="655"/>
      <c r="BV30" s="655"/>
      <c r="BW30" s="655"/>
      <c r="BX30" s="656">
        <v>98.2</v>
      </c>
      <c r="BY30" s="655"/>
      <c r="BZ30" s="655"/>
      <c r="CA30" s="655"/>
      <c r="CB30" s="657"/>
      <c r="CD30" s="660"/>
      <c r="CE30" s="661"/>
      <c r="CF30" s="625" t="s">
        <v>293</v>
      </c>
      <c r="CG30" s="622"/>
      <c r="CH30" s="622"/>
      <c r="CI30" s="622"/>
      <c r="CJ30" s="622"/>
      <c r="CK30" s="622"/>
      <c r="CL30" s="622"/>
      <c r="CM30" s="622"/>
      <c r="CN30" s="622"/>
      <c r="CO30" s="622"/>
      <c r="CP30" s="622"/>
      <c r="CQ30" s="623"/>
      <c r="CR30" s="588">
        <v>454760</v>
      </c>
      <c r="CS30" s="589"/>
      <c r="CT30" s="589"/>
      <c r="CU30" s="589"/>
      <c r="CV30" s="589"/>
      <c r="CW30" s="589"/>
      <c r="CX30" s="589"/>
      <c r="CY30" s="590"/>
      <c r="CZ30" s="591">
        <v>4.3</v>
      </c>
      <c r="DA30" s="609"/>
      <c r="DB30" s="609"/>
      <c r="DC30" s="610"/>
      <c r="DD30" s="594">
        <v>435068</v>
      </c>
      <c r="DE30" s="589"/>
      <c r="DF30" s="589"/>
      <c r="DG30" s="589"/>
      <c r="DH30" s="589"/>
      <c r="DI30" s="589"/>
      <c r="DJ30" s="589"/>
      <c r="DK30" s="590"/>
      <c r="DL30" s="594">
        <v>282685</v>
      </c>
      <c r="DM30" s="589"/>
      <c r="DN30" s="589"/>
      <c r="DO30" s="589"/>
      <c r="DP30" s="589"/>
      <c r="DQ30" s="589"/>
      <c r="DR30" s="589"/>
      <c r="DS30" s="589"/>
      <c r="DT30" s="589"/>
      <c r="DU30" s="589"/>
      <c r="DV30" s="590"/>
      <c r="DW30" s="611">
        <v>8.3000000000000007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651685</v>
      </c>
      <c r="S31" s="589"/>
      <c r="T31" s="589"/>
      <c r="U31" s="589"/>
      <c r="V31" s="589"/>
      <c r="W31" s="589"/>
      <c r="X31" s="589"/>
      <c r="Y31" s="590"/>
      <c r="Z31" s="641">
        <v>5.8</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98.4</v>
      </c>
      <c r="BN31" s="653"/>
      <c r="BO31" s="653"/>
      <c r="BP31" s="653"/>
      <c r="BQ31" s="617"/>
      <c r="BR31" s="652">
        <v>99.4</v>
      </c>
      <c r="BS31" s="607"/>
      <c r="BT31" s="607"/>
      <c r="BU31" s="607"/>
      <c r="BV31" s="607"/>
      <c r="BW31" s="607"/>
      <c r="BX31" s="643">
        <v>98.3</v>
      </c>
      <c r="BY31" s="653"/>
      <c r="BZ31" s="653"/>
      <c r="CA31" s="653"/>
      <c r="CB31" s="617"/>
      <c r="CD31" s="660"/>
      <c r="CE31" s="661"/>
      <c r="CF31" s="625" t="s">
        <v>297</v>
      </c>
      <c r="CG31" s="622"/>
      <c r="CH31" s="622"/>
      <c r="CI31" s="622"/>
      <c r="CJ31" s="622"/>
      <c r="CK31" s="622"/>
      <c r="CL31" s="622"/>
      <c r="CM31" s="622"/>
      <c r="CN31" s="622"/>
      <c r="CO31" s="622"/>
      <c r="CP31" s="622"/>
      <c r="CQ31" s="623"/>
      <c r="CR31" s="588">
        <v>71032</v>
      </c>
      <c r="CS31" s="607"/>
      <c r="CT31" s="607"/>
      <c r="CU31" s="607"/>
      <c r="CV31" s="607"/>
      <c r="CW31" s="607"/>
      <c r="CX31" s="607"/>
      <c r="CY31" s="608"/>
      <c r="CZ31" s="591">
        <v>0.7</v>
      </c>
      <c r="DA31" s="609"/>
      <c r="DB31" s="609"/>
      <c r="DC31" s="610"/>
      <c r="DD31" s="594">
        <v>67102</v>
      </c>
      <c r="DE31" s="607"/>
      <c r="DF31" s="607"/>
      <c r="DG31" s="607"/>
      <c r="DH31" s="607"/>
      <c r="DI31" s="607"/>
      <c r="DJ31" s="607"/>
      <c r="DK31" s="608"/>
      <c r="DL31" s="594">
        <v>67102</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307321</v>
      </c>
      <c r="S32" s="589"/>
      <c r="T32" s="589"/>
      <c r="U32" s="589"/>
      <c r="V32" s="589"/>
      <c r="W32" s="589"/>
      <c r="X32" s="589"/>
      <c r="Y32" s="590"/>
      <c r="Z32" s="641">
        <v>2.8</v>
      </c>
      <c r="AA32" s="641"/>
      <c r="AB32" s="641"/>
      <c r="AC32" s="641"/>
      <c r="AD32" s="642">
        <v>997</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99.3</v>
      </c>
      <c r="BH32" s="573"/>
      <c r="BI32" s="573"/>
      <c r="BJ32" s="573"/>
      <c r="BK32" s="573"/>
      <c r="BL32" s="573"/>
      <c r="BM32" s="636">
        <v>97.9</v>
      </c>
      <c r="BN32" s="573"/>
      <c r="BO32" s="573"/>
      <c r="BP32" s="573"/>
      <c r="BQ32" s="630"/>
      <c r="BR32" s="651">
        <v>99.3</v>
      </c>
      <c r="BS32" s="573"/>
      <c r="BT32" s="573"/>
      <c r="BU32" s="573"/>
      <c r="BV32" s="573"/>
      <c r="BW32" s="573"/>
      <c r="BX32" s="636">
        <v>97.9</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851137</v>
      </c>
      <c r="S33" s="589"/>
      <c r="T33" s="589"/>
      <c r="U33" s="589"/>
      <c r="V33" s="589"/>
      <c r="W33" s="589"/>
      <c r="X33" s="589"/>
      <c r="Y33" s="590"/>
      <c r="Z33" s="641">
        <v>7.6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5703009</v>
      </c>
      <c r="CS33" s="607"/>
      <c r="CT33" s="607"/>
      <c r="CU33" s="607"/>
      <c r="CV33" s="607"/>
      <c r="CW33" s="607"/>
      <c r="CX33" s="607"/>
      <c r="CY33" s="608"/>
      <c r="CZ33" s="591">
        <v>54</v>
      </c>
      <c r="DA33" s="609"/>
      <c r="DB33" s="609"/>
      <c r="DC33" s="610"/>
      <c r="DD33" s="594">
        <v>1861480</v>
      </c>
      <c r="DE33" s="607"/>
      <c r="DF33" s="607"/>
      <c r="DG33" s="607"/>
      <c r="DH33" s="607"/>
      <c r="DI33" s="607"/>
      <c r="DJ33" s="607"/>
      <c r="DK33" s="608"/>
      <c r="DL33" s="594">
        <v>1472769</v>
      </c>
      <c r="DM33" s="607"/>
      <c r="DN33" s="607"/>
      <c r="DO33" s="607"/>
      <c r="DP33" s="607"/>
      <c r="DQ33" s="607"/>
      <c r="DR33" s="607"/>
      <c r="DS33" s="607"/>
      <c r="DT33" s="607"/>
      <c r="DU33" s="607"/>
      <c r="DV33" s="608"/>
      <c r="DW33" s="611">
        <v>43.5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3813878</v>
      </c>
      <c r="CS34" s="589"/>
      <c r="CT34" s="589"/>
      <c r="CU34" s="589"/>
      <c r="CV34" s="589"/>
      <c r="CW34" s="589"/>
      <c r="CX34" s="589"/>
      <c r="CY34" s="590"/>
      <c r="CZ34" s="591">
        <v>36.1</v>
      </c>
      <c r="DA34" s="609"/>
      <c r="DB34" s="609"/>
      <c r="DC34" s="610"/>
      <c r="DD34" s="594">
        <v>461052</v>
      </c>
      <c r="DE34" s="589"/>
      <c r="DF34" s="589"/>
      <c r="DG34" s="589"/>
      <c r="DH34" s="589"/>
      <c r="DI34" s="589"/>
      <c r="DJ34" s="589"/>
      <c r="DK34" s="590"/>
      <c r="DL34" s="594">
        <v>403407</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199937</v>
      </c>
      <c r="S35" s="589"/>
      <c r="T35" s="589"/>
      <c r="U35" s="589"/>
      <c r="V35" s="589"/>
      <c r="W35" s="589"/>
      <c r="X35" s="589"/>
      <c r="Y35" s="590"/>
      <c r="Z35" s="641">
        <v>1.8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1075936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t="s">
        <v>209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52576</v>
      </c>
      <c r="CS35" s="607"/>
      <c r="CT35" s="607"/>
      <c r="CU35" s="607"/>
      <c r="CV35" s="607"/>
      <c r="CW35" s="607"/>
      <c r="CX35" s="607"/>
      <c r="CY35" s="608"/>
      <c r="CZ35" s="591">
        <v>0.5</v>
      </c>
      <c r="DA35" s="609"/>
      <c r="DB35" s="609"/>
      <c r="DC35" s="610"/>
      <c r="DD35" s="594">
        <v>40579</v>
      </c>
      <c r="DE35" s="607"/>
      <c r="DF35" s="607"/>
      <c r="DG35" s="607"/>
      <c r="DH35" s="607"/>
      <c r="DI35" s="607"/>
      <c r="DJ35" s="607"/>
      <c r="DK35" s="608"/>
      <c r="DL35" s="594">
        <v>40546</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11165214</v>
      </c>
      <c r="S36" s="629"/>
      <c r="T36" s="629"/>
      <c r="U36" s="629"/>
      <c r="V36" s="629"/>
      <c r="W36" s="629"/>
      <c r="X36" s="629"/>
      <c r="Y36" s="632"/>
      <c r="Z36" s="633">
        <v>100</v>
      </c>
      <c r="AA36" s="633"/>
      <c r="AB36" s="633"/>
      <c r="AC36" s="633"/>
      <c r="AD36" s="634">
        <v>3186231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523670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-114982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922742</v>
      </c>
      <c r="CS36" s="589"/>
      <c r="CT36" s="589"/>
      <c r="CU36" s="589"/>
      <c r="CV36" s="589"/>
      <c r="CW36" s="589"/>
      <c r="CX36" s="589"/>
      <c r="CY36" s="590"/>
      <c r="CZ36" s="591">
        <v>8.6999999999999993</v>
      </c>
      <c r="DA36" s="609"/>
      <c r="DB36" s="609"/>
      <c r="DC36" s="610"/>
      <c r="DD36" s="594">
        <v>738230</v>
      </c>
      <c r="DE36" s="589"/>
      <c r="DF36" s="589"/>
      <c r="DG36" s="589"/>
      <c r="DH36" s="589"/>
      <c r="DI36" s="589"/>
      <c r="DJ36" s="589"/>
      <c r="DK36" s="590"/>
      <c r="DL36" s="594">
        <v>645385</v>
      </c>
      <c r="DM36" s="589"/>
      <c r="DN36" s="589"/>
      <c r="DO36" s="589"/>
      <c r="DP36" s="589"/>
      <c r="DQ36" s="589"/>
      <c r="DR36" s="589"/>
      <c r="DS36" s="589"/>
      <c r="DT36" s="589"/>
      <c r="DU36" s="589"/>
      <c r="DV36" s="590"/>
      <c r="DW36" s="611">
        <v>19.100000000000001</v>
      </c>
      <c r="DX36" s="612"/>
      <c r="DY36" s="612"/>
      <c r="DZ36" s="612"/>
      <c r="EA36" s="612"/>
      <c r="EB36" s="612"/>
      <c r="EC36" s="613"/>
    </row>
    <row r="37" spans="2:133" ht="11.25" customHeight="1">
      <c r="AQ37" s="614" t="s">
        <v>315</v>
      </c>
      <c r="AR37" s="615"/>
      <c r="AS37" s="615"/>
      <c r="AT37" s="615"/>
      <c r="AU37" s="615"/>
      <c r="AV37" s="615"/>
      <c r="AW37" s="615"/>
      <c r="AX37" s="615"/>
      <c r="AY37" s="616"/>
      <c r="AZ37" s="588">
        <v>85839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1629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186644</v>
      </c>
      <c r="CS37" s="607"/>
      <c r="CT37" s="607"/>
      <c r="CU37" s="607"/>
      <c r="CV37" s="607"/>
      <c r="CW37" s="607"/>
      <c r="CX37" s="607"/>
      <c r="CY37" s="608"/>
      <c r="CZ37" s="591">
        <v>1.8</v>
      </c>
      <c r="DA37" s="609"/>
      <c r="DB37" s="609"/>
      <c r="DC37" s="610"/>
      <c r="DD37" s="594">
        <v>186640</v>
      </c>
      <c r="DE37" s="607"/>
      <c r="DF37" s="607"/>
      <c r="DG37" s="607"/>
      <c r="DH37" s="607"/>
      <c r="DI37" s="607"/>
      <c r="DJ37" s="607"/>
      <c r="DK37" s="608"/>
      <c r="DL37" s="594">
        <v>186640</v>
      </c>
      <c r="DM37" s="607"/>
      <c r="DN37" s="607"/>
      <c r="DO37" s="607"/>
      <c r="DP37" s="607"/>
      <c r="DQ37" s="607"/>
      <c r="DR37" s="607"/>
      <c r="DS37" s="607"/>
      <c r="DT37" s="607"/>
      <c r="DU37" s="607"/>
      <c r="DV37" s="608"/>
      <c r="DW37" s="611">
        <v>5.5</v>
      </c>
      <c r="DX37" s="612"/>
      <c r="DY37" s="612"/>
      <c r="DZ37" s="612"/>
      <c r="EA37" s="612"/>
      <c r="EB37" s="612"/>
      <c r="EC37" s="613"/>
    </row>
    <row r="38" spans="2:133" ht="11.25" customHeight="1">
      <c r="AQ38" s="614" t="s">
        <v>318</v>
      </c>
      <c r="AR38" s="615"/>
      <c r="AS38" s="615"/>
      <c r="AT38" s="615"/>
      <c r="AU38" s="615"/>
      <c r="AV38" s="615"/>
      <c r="AW38" s="615"/>
      <c r="AX38" s="615"/>
      <c r="AY38" s="616"/>
      <c r="AZ38" s="588">
        <v>47567</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2960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504699</v>
      </c>
      <c r="CS38" s="589"/>
      <c r="CT38" s="589"/>
      <c r="CU38" s="589"/>
      <c r="CV38" s="589"/>
      <c r="CW38" s="589"/>
      <c r="CX38" s="589"/>
      <c r="CY38" s="590"/>
      <c r="CZ38" s="591">
        <v>4.8</v>
      </c>
      <c r="DA38" s="609"/>
      <c r="DB38" s="609"/>
      <c r="DC38" s="610"/>
      <c r="DD38" s="594">
        <v>435915</v>
      </c>
      <c r="DE38" s="589"/>
      <c r="DF38" s="589"/>
      <c r="DG38" s="589"/>
      <c r="DH38" s="589"/>
      <c r="DI38" s="589"/>
      <c r="DJ38" s="589"/>
      <c r="DK38" s="590"/>
      <c r="DL38" s="594">
        <v>383431</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321</v>
      </c>
      <c r="AR39" s="615"/>
      <c r="AS39" s="615"/>
      <c r="AT39" s="615"/>
      <c r="AU39" s="615"/>
      <c r="AV39" s="615"/>
      <c r="AW39" s="615"/>
      <c r="AX39" s="615"/>
      <c r="AY39" s="616"/>
      <c r="AZ39" s="588" t="s">
        <v>113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198817</v>
      </c>
      <c r="CS39" s="607"/>
      <c r="CT39" s="607"/>
      <c r="CU39" s="607"/>
      <c r="CV39" s="607"/>
      <c r="CW39" s="607"/>
      <c r="CX39" s="607"/>
      <c r="CY39" s="608"/>
      <c r="CZ39" s="591">
        <v>1.9</v>
      </c>
      <c r="DA39" s="609"/>
      <c r="DB39" s="609"/>
      <c r="DC39" s="610"/>
      <c r="DD39" s="594">
        <v>42264</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101172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210297</v>
      </c>
      <c r="CS40" s="589"/>
      <c r="CT40" s="589"/>
      <c r="CU40" s="589"/>
      <c r="CV40" s="589"/>
      <c r="CW40" s="589"/>
      <c r="CX40" s="589"/>
      <c r="CY40" s="590"/>
      <c r="CZ40" s="591">
        <v>2</v>
      </c>
      <c r="DA40" s="609"/>
      <c r="DB40" s="609"/>
      <c r="DC40" s="610"/>
      <c r="DD40" s="594">
        <v>143440</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317688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2915318</v>
      </c>
      <c r="CS42" s="589"/>
      <c r="CT42" s="589"/>
      <c r="CU42" s="589"/>
      <c r="CV42" s="589"/>
      <c r="CW42" s="589"/>
      <c r="CX42" s="589"/>
      <c r="CY42" s="590"/>
      <c r="CZ42" s="591">
        <v>27.6</v>
      </c>
      <c r="DA42" s="592"/>
      <c r="DB42" s="592"/>
      <c r="DC42" s="593"/>
      <c r="DD42" s="594">
        <v>652774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61226</v>
      </c>
      <c r="CS43" s="607"/>
      <c r="CT43" s="607"/>
      <c r="CU43" s="607"/>
      <c r="CV43" s="607"/>
      <c r="CW43" s="607"/>
      <c r="CX43" s="607"/>
      <c r="CY43" s="608"/>
      <c r="CZ43" s="591">
        <v>0.6</v>
      </c>
      <c r="DA43" s="609"/>
      <c r="DB43" s="609"/>
      <c r="DC43" s="610"/>
      <c r="DD43" s="594">
        <v>61226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1602382</v>
      </c>
      <c r="CS44" s="589"/>
      <c r="CT44" s="589"/>
      <c r="CU44" s="589"/>
      <c r="CV44" s="589"/>
      <c r="CW44" s="589"/>
      <c r="CX44" s="589"/>
      <c r="CY44" s="590"/>
      <c r="CZ44" s="591">
        <v>15.2</v>
      </c>
      <c r="DA44" s="592"/>
      <c r="DB44" s="592"/>
      <c r="DC44" s="593"/>
      <c r="DD44" s="594">
        <v>129297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1487921</v>
      </c>
      <c r="CS45" s="607"/>
      <c r="CT45" s="607"/>
      <c r="CU45" s="607"/>
      <c r="CV45" s="607"/>
      <c r="CW45" s="607"/>
      <c r="CX45" s="607"/>
      <c r="CY45" s="608"/>
      <c r="CZ45" s="591">
        <v>14.1</v>
      </c>
      <c r="DA45" s="609"/>
      <c r="DB45" s="609"/>
      <c r="DC45" s="610"/>
      <c r="DD45" s="594">
        <v>35416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110641</v>
      </c>
      <c r="CS46" s="589"/>
      <c r="CT46" s="589"/>
      <c r="CU46" s="589"/>
      <c r="CV46" s="589"/>
      <c r="CW46" s="589"/>
      <c r="CX46" s="589"/>
      <c r="CY46" s="590"/>
      <c r="CZ46" s="591">
        <v>1</v>
      </c>
      <c r="DA46" s="592"/>
      <c r="DB46" s="592"/>
      <c r="DC46" s="593"/>
      <c r="DD46" s="594">
        <v>90061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1312936</v>
      </c>
      <c r="CS47" s="607"/>
      <c r="CT47" s="607"/>
      <c r="CU47" s="607"/>
      <c r="CV47" s="607"/>
      <c r="CW47" s="607"/>
      <c r="CX47" s="607"/>
      <c r="CY47" s="608"/>
      <c r="CZ47" s="591">
        <v>12.4</v>
      </c>
      <c r="DA47" s="609"/>
      <c r="DB47" s="609"/>
      <c r="DC47" s="610"/>
      <c r="DD47" s="594">
        <v>523477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10564990</v>
      </c>
      <c r="CS49" s="573"/>
      <c r="CT49" s="573"/>
      <c r="CU49" s="573"/>
      <c r="CV49" s="573"/>
      <c r="CW49" s="573"/>
      <c r="CX49" s="573"/>
      <c r="CY49" s="574"/>
      <c r="CZ49" s="575">
        <v>100</v>
      </c>
      <c r="DA49" s="576"/>
      <c r="DB49" s="576"/>
      <c r="DC49" s="577"/>
      <c r="DD49" s="578">
        <v>4089128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AP75" sqref="AP75:AT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11165</v>
      </c>
      <c r="R7" s="1101"/>
      <c r="S7" s="1101"/>
      <c r="T7" s="1101"/>
      <c r="U7" s="1101"/>
      <c r="V7" s="1101">
        <v>10564</v>
      </c>
      <c r="W7" s="1101"/>
      <c r="X7" s="1101"/>
      <c r="Y7" s="1101"/>
      <c r="Z7" s="1101"/>
      <c r="AA7" s="1101">
        <v>601</v>
      </c>
      <c r="AB7" s="1101"/>
      <c r="AC7" s="1101"/>
      <c r="AD7" s="1101"/>
      <c r="AE7" s="1102"/>
      <c r="AF7" s="1103">
        <v>477</v>
      </c>
      <c r="AG7" s="1104"/>
      <c r="AH7" s="1104"/>
      <c r="AI7" s="1104"/>
      <c r="AJ7" s="1105"/>
      <c r="AK7" s="1087">
        <v>162</v>
      </c>
      <c r="AL7" s="1088"/>
      <c r="AM7" s="1088"/>
      <c r="AN7" s="1088"/>
      <c r="AO7" s="1088"/>
      <c r="AP7" s="1088">
        <v>5874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9</v>
      </c>
      <c r="R8" s="1040"/>
      <c r="S8" s="1040"/>
      <c r="T8" s="1040"/>
      <c r="U8" s="1040"/>
      <c r="V8" s="1040">
        <v>9</v>
      </c>
      <c r="W8" s="1040"/>
      <c r="X8" s="1040"/>
      <c r="Y8" s="1040"/>
      <c r="Z8" s="1040"/>
      <c r="AA8" s="1040"/>
      <c r="AB8" s="1040"/>
      <c r="AC8" s="1040"/>
      <c r="AD8" s="1040"/>
      <c r="AE8" s="1041"/>
      <c r="AF8" s="1033">
        <v>0</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477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1296</v>
      </c>
      <c r="R28" s="1050"/>
      <c r="S28" s="1050"/>
      <c r="T28" s="1050"/>
      <c r="U28" s="1050"/>
      <c r="V28" s="1050">
        <v>1249</v>
      </c>
      <c r="W28" s="1050"/>
      <c r="X28" s="1050"/>
      <c r="Y28" s="1050"/>
      <c r="Z28" s="1050"/>
      <c r="AA28" s="1050">
        <v>47</v>
      </c>
      <c r="AB28" s="1050"/>
      <c r="AC28" s="1050"/>
      <c r="AD28" s="1050"/>
      <c r="AE28" s="1051"/>
      <c r="AF28" s="1052">
        <v>47</v>
      </c>
      <c r="AG28" s="1050"/>
      <c r="AH28" s="1050"/>
      <c r="AI28" s="1050"/>
      <c r="AJ28" s="1053"/>
      <c r="AK28" s="1054">
        <v>128</v>
      </c>
      <c r="AL28" s="1042"/>
      <c r="AM28" s="1042"/>
      <c r="AN28" s="1042"/>
      <c r="AO28" s="1042"/>
      <c r="AP28" s="1042">
        <v>0</v>
      </c>
      <c r="AQ28" s="1042"/>
      <c r="AR28" s="1042"/>
      <c r="AS28" s="1042"/>
      <c r="AT28" s="1042"/>
      <c r="AU28" s="1042">
        <v>128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1031</v>
      </c>
      <c r="R29" s="1040"/>
      <c r="S29" s="1040"/>
      <c r="T29" s="1040"/>
      <c r="U29" s="1040"/>
      <c r="V29" s="1040">
        <v>1009</v>
      </c>
      <c r="W29" s="1040"/>
      <c r="X29" s="1040"/>
      <c r="Y29" s="1040"/>
      <c r="Z29" s="1040"/>
      <c r="AA29" s="1040">
        <v>22</v>
      </c>
      <c r="AB29" s="1040"/>
      <c r="AC29" s="1040"/>
      <c r="AD29" s="1040"/>
      <c r="AE29" s="1041"/>
      <c r="AF29" s="1033">
        <v>22</v>
      </c>
      <c r="AG29" s="1034"/>
      <c r="AH29" s="1034"/>
      <c r="AI29" s="1034"/>
      <c r="AJ29" s="1035"/>
      <c r="AK29" s="976">
        <v>165</v>
      </c>
      <c r="AL29" s="967"/>
      <c r="AM29" s="967"/>
      <c r="AN29" s="967"/>
      <c r="AO29" s="967"/>
      <c r="AP29" s="967">
        <v>0</v>
      </c>
      <c r="AQ29" s="967"/>
      <c r="AR29" s="967"/>
      <c r="AS29" s="967"/>
      <c r="AT29" s="967"/>
      <c r="AU29" s="967">
        <v>165</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4</v>
      </c>
      <c r="R30" s="1040"/>
      <c r="S30" s="1040"/>
      <c r="T30" s="1040"/>
      <c r="U30" s="1040"/>
      <c r="V30" s="1040">
        <v>4</v>
      </c>
      <c r="W30" s="1040"/>
      <c r="X30" s="1040"/>
      <c r="Y30" s="1040"/>
      <c r="Z30" s="1040"/>
      <c r="AA30" s="1040">
        <v>0</v>
      </c>
      <c r="AB30" s="1040"/>
      <c r="AC30" s="1040"/>
      <c r="AD30" s="1040"/>
      <c r="AE30" s="1041"/>
      <c r="AF30" s="1033">
        <v>0</v>
      </c>
      <c r="AG30" s="1034"/>
      <c r="AH30" s="1034"/>
      <c r="AI30" s="1034"/>
      <c r="AJ30" s="1035"/>
      <c r="AK30" s="976">
        <v>0</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121</v>
      </c>
      <c r="R31" s="1040"/>
      <c r="S31" s="1040"/>
      <c r="T31" s="1040"/>
      <c r="U31" s="1040"/>
      <c r="V31" s="1040">
        <v>120</v>
      </c>
      <c r="W31" s="1040"/>
      <c r="X31" s="1040"/>
      <c r="Y31" s="1040"/>
      <c r="Z31" s="1040"/>
      <c r="AA31" s="1040">
        <v>1</v>
      </c>
      <c r="AB31" s="1040"/>
      <c r="AC31" s="1040"/>
      <c r="AD31" s="1040"/>
      <c r="AE31" s="1041"/>
      <c r="AF31" s="1033">
        <v>1</v>
      </c>
      <c r="AG31" s="1034"/>
      <c r="AH31" s="1034"/>
      <c r="AI31" s="1034"/>
      <c r="AJ31" s="1035"/>
      <c r="AK31" s="976">
        <v>49</v>
      </c>
      <c r="AL31" s="967"/>
      <c r="AM31" s="967"/>
      <c r="AN31" s="967"/>
      <c r="AO31" s="967"/>
      <c r="AP31" s="967">
        <v>0</v>
      </c>
      <c r="AQ31" s="967"/>
      <c r="AR31" s="967"/>
      <c r="AS31" s="967"/>
      <c r="AT31" s="967"/>
      <c r="AU31" s="967">
        <v>49</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524</v>
      </c>
      <c r="R32" s="1040"/>
      <c r="S32" s="1040"/>
      <c r="T32" s="1040"/>
      <c r="U32" s="1040"/>
      <c r="V32" s="1040">
        <v>27</v>
      </c>
      <c r="W32" s="1040"/>
      <c r="X32" s="1040"/>
      <c r="Y32" s="1040"/>
      <c r="Z32" s="1040"/>
      <c r="AA32" s="1040">
        <v>497</v>
      </c>
      <c r="AB32" s="1040"/>
      <c r="AC32" s="1040"/>
      <c r="AD32" s="1040"/>
      <c r="AE32" s="1041"/>
      <c r="AF32" s="1033">
        <v>497</v>
      </c>
      <c r="AG32" s="1034"/>
      <c r="AH32" s="1034"/>
      <c r="AI32" s="1034"/>
      <c r="AJ32" s="1035"/>
      <c r="AK32" s="976">
        <v>24</v>
      </c>
      <c r="AL32" s="967"/>
      <c r="AM32" s="967"/>
      <c r="AN32" s="967"/>
      <c r="AO32" s="967"/>
      <c r="AP32" s="967">
        <v>309</v>
      </c>
      <c r="AQ32" s="967"/>
      <c r="AR32" s="967"/>
      <c r="AS32" s="967"/>
      <c r="AT32" s="967"/>
      <c r="AU32" s="967">
        <v>24</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288</v>
      </c>
      <c r="R33" s="1040"/>
      <c r="S33" s="1040"/>
      <c r="T33" s="1040"/>
      <c r="U33" s="1040"/>
      <c r="V33" s="1040">
        <v>285</v>
      </c>
      <c r="W33" s="1040"/>
      <c r="X33" s="1040"/>
      <c r="Y33" s="1040"/>
      <c r="Z33" s="1040"/>
      <c r="AA33" s="1040">
        <v>3</v>
      </c>
      <c r="AB33" s="1040"/>
      <c r="AC33" s="1040"/>
      <c r="AD33" s="1040"/>
      <c r="AE33" s="1041"/>
      <c r="AF33" s="1033">
        <v>3</v>
      </c>
      <c r="AG33" s="1034"/>
      <c r="AH33" s="1034"/>
      <c r="AI33" s="1034"/>
      <c r="AJ33" s="1035"/>
      <c r="AK33" s="976">
        <v>42</v>
      </c>
      <c r="AL33" s="967"/>
      <c r="AM33" s="967"/>
      <c r="AN33" s="967"/>
      <c r="AO33" s="967"/>
      <c r="AP33" s="967">
        <v>1740</v>
      </c>
      <c r="AQ33" s="967"/>
      <c r="AR33" s="967"/>
      <c r="AS33" s="967"/>
      <c r="AT33" s="967"/>
      <c r="AU33" s="967">
        <v>42</v>
      </c>
      <c r="AV33" s="967"/>
      <c r="AW33" s="967"/>
      <c r="AX33" s="967"/>
      <c r="AY33" s="967"/>
      <c r="AZ33" s="1038"/>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42</v>
      </c>
      <c r="R34" s="1040"/>
      <c r="S34" s="1040"/>
      <c r="T34" s="1040"/>
      <c r="U34" s="1040"/>
      <c r="V34" s="1040">
        <v>11</v>
      </c>
      <c r="W34" s="1040"/>
      <c r="X34" s="1040"/>
      <c r="Y34" s="1040"/>
      <c r="Z34" s="1040"/>
      <c r="AA34" s="1040">
        <v>31</v>
      </c>
      <c r="AB34" s="1040"/>
      <c r="AC34" s="1040"/>
      <c r="AD34" s="1040"/>
      <c r="AE34" s="1041"/>
      <c r="AF34" s="1033">
        <v>31</v>
      </c>
      <c r="AG34" s="1034"/>
      <c r="AH34" s="1034"/>
      <c r="AI34" s="1034"/>
      <c r="AJ34" s="1035"/>
      <c r="AK34" s="976">
        <v>0</v>
      </c>
      <c r="AL34" s="967"/>
      <c r="AM34" s="967"/>
      <c r="AN34" s="967"/>
      <c r="AO34" s="967"/>
      <c r="AP34" s="967">
        <v>0</v>
      </c>
      <c r="AQ34" s="967"/>
      <c r="AR34" s="967"/>
      <c r="AS34" s="967"/>
      <c r="AT34" s="967"/>
      <c r="AU34" s="967">
        <v>0</v>
      </c>
      <c r="AV34" s="967"/>
      <c r="AW34" s="967"/>
      <c r="AX34" s="967"/>
      <c r="AY34" s="967"/>
      <c r="AZ34" s="1038"/>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600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221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6694</v>
      </c>
      <c r="R68" s="978"/>
      <c r="S68" s="978"/>
      <c r="T68" s="978"/>
      <c r="U68" s="978"/>
      <c r="V68" s="978">
        <v>5981</v>
      </c>
      <c r="W68" s="978"/>
      <c r="X68" s="978"/>
      <c r="Y68" s="978"/>
      <c r="Z68" s="978"/>
      <c r="AA68" s="978">
        <v>713</v>
      </c>
      <c r="AB68" s="978"/>
      <c r="AC68" s="978"/>
      <c r="AD68" s="978"/>
      <c r="AE68" s="978"/>
      <c r="AF68" s="978">
        <v>0</v>
      </c>
      <c r="AG68" s="978"/>
      <c r="AH68" s="978"/>
      <c r="AI68" s="978"/>
      <c r="AJ68" s="978"/>
      <c r="AK68" s="978">
        <v>0</v>
      </c>
      <c r="AL68" s="978"/>
      <c r="AM68" s="978"/>
      <c r="AN68" s="978"/>
      <c r="AO68" s="978"/>
      <c r="AP68" s="978">
        <v>6154</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2137</v>
      </c>
      <c r="R69" s="967"/>
      <c r="S69" s="967"/>
      <c r="T69" s="967"/>
      <c r="U69" s="967"/>
      <c r="V69" s="967">
        <v>2095</v>
      </c>
      <c r="W69" s="967"/>
      <c r="X69" s="967"/>
      <c r="Y69" s="967"/>
      <c r="Z69" s="967"/>
      <c r="AA69" s="967">
        <v>42</v>
      </c>
      <c r="AB69" s="967"/>
      <c r="AC69" s="967"/>
      <c r="AD69" s="967"/>
      <c r="AE69" s="967"/>
      <c r="AF69" s="967">
        <v>42</v>
      </c>
      <c r="AG69" s="967"/>
      <c r="AH69" s="967"/>
      <c r="AI69" s="967"/>
      <c r="AJ69" s="967"/>
      <c r="AK69" s="967">
        <v>0</v>
      </c>
      <c r="AL69" s="967"/>
      <c r="AM69" s="967"/>
      <c r="AN69" s="967"/>
      <c r="AO69" s="967"/>
      <c r="AP69" s="967">
        <v>0</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246077</v>
      </c>
      <c r="R70" s="967"/>
      <c r="S70" s="967"/>
      <c r="T70" s="967"/>
      <c r="U70" s="967"/>
      <c r="V70" s="967">
        <v>233284</v>
      </c>
      <c r="W70" s="967"/>
      <c r="X70" s="967"/>
      <c r="Y70" s="967"/>
      <c r="Z70" s="967"/>
      <c r="AA70" s="967">
        <v>12793</v>
      </c>
      <c r="AB70" s="967"/>
      <c r="AC70" s="967"/>
      <c r="AD70" s="967"/>
      <c r="AE70" s="967"/>
      <c r="AF70" s="967">
        <v>12793</v>
      </c>
      <c r="AG70" s="967"/>
      <c r="AH70" s="967"/>
      <c r="AI70" s="967"/>
      <c r="AJ70" s="967"/>
      <c r="AK70" s="967">
        <v>2000</v>
      </c>
      <c r="AL70" s="967"/>
      <c r="AM70" s="967"/>
      <c r="AN70" s="967"/>
      <c r="AO70" s="967"/>
      <c r="AP70" s="967">
        <v>0</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9335</v>
      </c>
      <c r="R71" s="967"/>
      <c r="S71" s="967"/>
      <c r="T71" s="967"/>
      <c r="U71" s="967"/>
      <c r="V71" s="967">
        <v>8167</v>
      </c>
      <c r="W71" s="967"/>
      <c r="X71" s="967"/>
      <c r="Y71" s="967"/>
      <c r="Z71" s="967"/>
      <c r="AA71" s="967">
        <v>1168</v>
      </c>
      <c r="AB71" s="967"/>
      <c r="AC71" s="967"/>
      <c r="AD71" s="967"/>
      <c r="AE71" s="967"/>
      <c r="AF71" s="967">
        <v>0</v>
      </c>
      <c r="AG71" s="967"/>
      <c r="AH71" s="967"/>
      <c r="AI71" s="967"/>
      <c r="AJ71" s="967"/>
      <c r="AK71" s="967">
        <v>15</v>
      </c>
      <c r="AL71" s="967"/>
      <c r="AM71" s="967"/>
      <c r="AN71" s="967"/>
      <c r="AO71" s="967"/>
      <c r="AP71" s="967">
        <v>0</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1528</v>
      </c>
      <c r="R72" s="967"/>
      <c r="S72" s="967"/>
      <c r="T72" s="967"/>
      <c r="U72" s="967"/>
      <c r="V72" s="967">
        <v>1527</v>
      </c>
      <c r="W72" s="967"/>
      <c r="X72" s="967"/>
      <c r="Y72" s="967"/>
      <c r="Z72" s="967"/>
      <c r="AA72" s="967">
        <v>1</v>
      </c>
      <c r="AB72" s="967"/>
      <c r="AC72" s="967"/>
      <c r="AD72" s="967"/>
      <c r="AE72" s="967"/>
      <c r="AF72" s="967">
        <v>1</v>
      </c>
      <c r="AG72" s="967"/>
      <c r="AH72" s="967"/>
      <c r="AI72" s="967"/>
      <c r="AJ72" s="967"/>
      <c r="AK72" s="967">
        <v>0</v>
      </c>
      <c r="AL72" s="967"/>
      <c r="AM72" s="967"/>
      <c r="AN72" s="967"/>
      <c r="AO72" s="967"/>
      <c r="AP72" s="967">
        <v>0</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20</v>
      </c>
      <c r="R73" s="967"/>
      <c r="S73" s="967"/>
      <c r="T73" s="967"/>
      <c r="U73" s="967"/>
      <c r="V73" s="967">
        <v>19</v>
      </c>
      <c r="W73" s="967"/>
      <c r="X73" s="967"/>
      <c r="Y73" s="967"/>
      <c r="Z73" s="967"/>
      <c r="AA73" s="967">
        <v>1</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55</v>
      </c>
      <c r="R74" s="967"/>
      <c r="S74" s="967"/>
      <c r="T74" s="967"/>
      <c r="U74" s="967"/>
      <c r="V74" s="967">
        <v>40</v>
      </c>
      <c r="W74" s="967"/>
      <c r="X74" s="967"/>
      <c r="Y74" s="967"/>
      <c r="Z74" s="967"/>
      <c r="AA74" s="967">
        <v>9</v>
      </c>
      <c r="AB74" s="967"/>
      <c r="AC74" s="967"/>
      <c r="AD74" s="967"/>
      <c r="AE74" s="967"/>
      <c r="AF74" s="967">
        <v>9</v>
      </c>
      <c r="AG74" s="967"/>
      <c r="AH74" s="967"/>
      <c r="AI74" s="967"/>
      <c r="AJ74" s="967"/>
      <c r="AK74" s="967">
        <v>0</v>
      </c>
      <c r="AL74" s="967"/>
      <c r="AM74" s="967"/>
      <c r="AN74" s="967"/>
      <c r="AO74" s="967"/>
      <c r="AP74" s="967">
        <v>0</v>
      </c>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14</v>
      </c>
      <c r="R75" s="975"/>
      <c r="S75" s="975"/>
      <c r="T75" s="975"/>
      <c r="U75" s="976"/>
      <c r="V75" s="977">
        <v>13</v>
      </c>
      <c r="W75" s="975"/>
      <c r="X75" s="975"/>
      <c r="Y75" s="975"/>
      <c r="Z75" s="976"/>
      <c r="AA75" s="977">
        <v>1</v>
      </c>
      <c r="AB75" s="975"/>
      <c r="AC75" s="975"/>
      <c r="AD75" s="975"/>
      <c r="AE75" s="976"/>
      <c r="AF75" s="977">
        <v>1</v>
      </c>
      <c r="AG75" s="975"/>
      <c r="AH75" s="975"/>
      <c r="AI75" s="975"/>
      <c r="AJ75" s="976"/>
      <c r="AK75" s="977">
        <v>0</v>
      </c>
      <c r="AL75" s="975"/>
      <c r="AM75" s="975"/>
      <c r="AN75" s="975"/>
      <c r="AO75" s="976"/>
      <c r="AP75" s="977">
        <v>0</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58</v>
      </c>
      <c r="R76" s="975"/>
      <c r="S76" s="975"/>
      <c r="T76" s="975"/>
      <c r="U76" s="976"/>
      <c r="V76" s="977">
        <v>57</v>
      </c>
      <c r="W76" s="975"/>
      <c r="X76" s="975"/>
      <c r="Y76" s="975"/>
      <c r="Z76" s="976"/>
      <c r="AA76" s="977">
        <v>1</v>
      </c>
      <c r="AB76" s="975"/>
      <c r="AC76" s="975"/>
      <c r="AD76" s="975"/>
      <c r="AE76" s="976"/>
      <c r="AF76" s="977">
        <v>1</v>
      </c>
      <c r="AG76" s="975"/>
      <c r="AH76" s="975"/>
      <c r="AI76" s="975"/>
      <c r="AJ76" s="976"/>
      <c r="AK76" s="977">
        <v>2</v>
      </c>
      <c r="AL76" s="975"/>
      <c r="AM76" s="975"/>
      <c r="AN76" s="975"/>
      <c r="AO76" s="976"/>
      <c r="AP76" s="977">
        <v>0</v>
      </c>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344</v>
      </c>
      <c r="R77" s="975"/>
      <c r="S77" s="975"/>
      <c r="T77" s="975"/>
      <c r="U77" s="976"/>
      <c r="V77" s="977">
        <v>343</v>
      </c>
      <c r="W77" s="975"/>
      <c r="X77" s="975"/>
      <c r="Y77" s="975"/>
      <c r="Z77" s="976"/>
      <c r="AA77" s="977">
        <v>1</v>
      </c>
      <c r="AB77" s="975"/>
      <c r="AC77" s="975"/>
      <c r="AD77" s="975"/>
      <c r="AE77" s="976"/>
      <c r="AF77" s="977">
        <v>1</v>
      </c>
      <c r="AG77" s="975"/>
      <c r="AH77" s="975"/>
      <c r="AI77" s="975"/>
      <c r="AJ77" s="976"/>
      <c r="AK77" s="977">
        <v>61</v>
      </c>
      <c r="AL77" s="975"/>
      <c r="AM77" s="975"/>
      <c r="AN77" s="975"/>
      <c r="AO77" s="976"/>
      <c r="AP77" s="977">
        <v>1068</v>
      </c>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3290</v>
      </c>
      <c r="R78" s="967"/>
      <c r="S78" s="967"/>
      <c r="T78" s="967"/>
      <c r="U78" s="967"/>
      <c r="V78" s="967">
        <v>3275</v>
      </c>
      <c r="W78" s="967"/>
      <c r="X78" s="967"/>
      <c r="Y78" s="967"/>
      <c r="Z78" s="967"/>
      <c r="AA78" s="967">
        <v>15</v>
      </c>
      <c r="AB78" s="967"/>
      <c r="AC78" s="967"/>
      <c r="AD78" s="967"/>
      <c r="AE78" s="967"/>
      <c r="AF78" s="967">
        <v>10</v>
      </c>
      <c r="AG78" s="967"/>
      <c r="AH78" s="967"/>
      <c r="AI78" s="967"/>
      <c r="AJ78" s="967"/>
      <c r="AK78" s="967">
        <v>12</v>
      </c>
      <c r="AL78" s="967"/>
      <c r="AM78" s="967"/>
      <c r="AN78" s="967"/>
      <c r="AO78" s="967"/>
      <c r="AP78" s="967">
        <v>481</v>
      </c>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547</v>
      </c>
      <c r="C79" s="971"/>
      <c r="D79" s="971"/>
      <c r="E79" s="971"/>
      <c r="F79" s="971"/>
      <c r="G79" s="971"/>
      <c r="H79" s="971"/>
      <c r="I79" s="971"/>
      <c r="J79" s="971"/>
      <c r="K79" s="971"/>
      <c r="L79" s="971"/>
      <c r="M79" s="971"/>
      <c r="N79" s="971"/>
      <c r="O79" s="971"/>
      <c r="P79" s="972"/>
      <c r="Q79" s="973">
        <v>4633</v>
      </c>
      <c r="R79" s="967"/>
      <c r="S79" s="967"/>
      <c r="T79" s="967"/>
      <c r="U79" s="967"/>
      <c r="V79" s="967">
        <v>4470</v>
      </c>
      <c r="W79" s="967"/>
      <c r="X79" s="967"/>
      <c r="Y79" s="967"/>
      <c r="Z79" s="967"/>
      <c r="AA79" s="967">
        <v>163</v>
      </c>
      <c r="AB79" s="967"/>
      <c r="AC79" s="967"/>
      <c r="AD79" s="967"/>
      <c r="AE79" s="967"/>
      <c r="AF79" s="967">
        <v>7929</v>
      </c>
      <c r="AG79" s="967"/>
      <c r="AH79" s="967"/>
      <c r="AI79" s="967"/>
      <c r="AJ79" s="967"/>
      <c r="AK79" s="967">
        <v>0</v>
      </c>
      <c r="AL79" s="967"/>
      <c r="AM79" s="967"/>
      <c r="AN79" s="967"/>
      <c r="AO79" s="967"/>
      <c r="AP79" s="967">
        <v>991</v>
      </c>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548</v>
      </c>
      <c r="C80" s="971"/>
      <c r="D80" s="971"/>
      <c r="E80" s="971"/>
      <c r="F80" s="971"/>
      <c r="G80" s="971"/>
      <c r="H80" s="971"/>
      <c r="I80" s="971"/>
      <c r="J80" s="971"/>
      <c r="K80" s="971"/>
      <c r="L80" s="971"/>
      <c r="M80" s="971"/>
      <c r="N80" s="971"/>
      <c r="O80" s="971"/>
      <c r="P80" s="972"/>
      <c r="Q80" s="973">
        <v>2400</v>
      </c>
      <c r="R80" s="967"/>
      <c r="S80" s="967"/>
      <c r="T80" s="967"/>
      <c r="U80" s="967"/>
      <c r="V80" s="967">
        <v>2376</v>
      </c>
      <c r="W80" s="967"/>
      <c r="X80" s="967"/>
      <c r="Y80" s="967"/>
      <c r="Z80" s="967"/>
      <c r="AA80" s="967">
        <v>24</v>
      </c>
      <c r="AB80" s="967"/>
      <c r="AC80" s="967"/>
      <c r="AD80" s="967"/>
      <c r="AE80" s="967"/>
      <c r="AF80" s="967">
        <v>24</v>
      </c>
      <c r="AG80" s="967"/>
      <c r="AH80" s="967"/>
      <c r="AI80" s="967"/>
      <c r="AJ80" s="967"/>
      <c r="AK80" s="967">
        <v>0</v>
      </c>
      <c r="AL80" s="967"/>
      <c r="AM80" s="967"/>
      <c r="AN80" s="967"/>
      <c r="AO80" s="967"/>
      <c r="AP80" s="967">
        <v>1215</v>
      </c>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401183</v>
      </c>
      <c r="AB110" s="873"/>
      <c r="AC110" s="873"/>
      <c r="AD110" s="873"/>
      <c r="AE110" s="874"/>
      <c r="AF110" s="875">
        <v>367704</v>
      </c>
      <c r="AG110" s="873"/>
      <c r="AH110" s="873"/>
      <c r="AI110" s="873"/>
      <c r="AJ110" s="874"/>
      <c r="AK110" s="875">
        <v>368309</v>
      </c>
      <c r="AL110" s="873"/>
      <c r="AM110" s="873"/>
      <c r="AN110" s="873"/>
      <c r="AO110" s="874"/>
      <c r="AP110" s="876">
        <v>13.2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5188351</v>
      </c>
      <c r="BR110" s="800"/>
      <c r="BS110" s="800"/>
      <c r="BT110" s="800"/>
      <c r="BU110" s="800"/>
      <c r="BV110" s="800">
        <v>5478726</v>
      </c>
      <c r="BW110" s="800"/>
      <c r="BX110" s="800"/>
      <c r="BY110" s="800"/>
      <c r="BZ110" s="800"/>
      <c r="CA110" s="800">
        <v>5874003</v>
      </c>
      <c r="CB110" s="800"/>
      <c r="CC110" s="800"/>
      <c r="CD110" s="800"/>
      <c r="CE110" s="800"/>
      <c r="CF110" s="861">
        <v>209.8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35267</v>
      </c>
      <c r="BR111" s="771"/>
      <c r="BS111" s="771"/>
      <c r="BT111" s="771"/>
      <c r="BU111" s="771"/>
      <c r="BV111" s="771">
        <v>29218</v>
      </c>
      <c r="BW111" s="771"/>
      <c r="BX111" s="771"/>
      <c r="BY111" s="771"/>
      <c r="BZ111" s="771"/>
      <c r="CA111" s="771">
        <v>18533</v>
      </c>
      <c r="CB111" s="771"/>
      <c r="CC111" s="771"/>
      <c r="CD111" s="771"/>
      <c r="CE111" s="771"/>
      <c r="CF111" s="848">
        <v>0.7</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1402868</v>
      </c>
      <c r="BR112" s="771"/>
      <c r="BS112" s="771"/>
      <c r="BT112" s="771"/>
      <c r="BU112" s="771"/>
      <c r="BV112" s="771">
        <v>1583719</v>
      </c>
      <c r="BW112" s="771"/>
      <c r="BX112" s="771"/>
      <c r="BY112" s="771"/>
      <c r="BZ112" s="771"/>
      <c r="CA112" s="771">
        <v>1313718</v>
      </c>
      <c r="CB112" s="771"/>
      <c r="CC112" s="771"/>
      <c r="CD112" s="771"/>
      <c r="CE112" s="771"/>
      <c r="CF112" s="848">
        <v>46.9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62643</v>
      </c>
      <c r="AB113" s="909"/>
      <c r="AC113" s="909"/>
      <c r="AD113" s="909"/>
      <c r="AE113" s="910"/>
      <c r="AF113" s="911">
        <v>93237</v>
      </c>
      <c r="AG113" s="909"/>
      <c r="AH113" s="909"/>
      <c r="AI113" s="909"/>
      <c r="AJ113" s="910"/>
      <c r="AK113" s="911">
        <v>52636</v>
      </c>
      <c r="AL113" s="909"/>
      <c r="AM113" s="909"/>
      <c r="AN113" s="909"/>
      <c r="AO113" s="910"/>
      <c r="AP113" s="912">
        <v>1.9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3799252</v>
      </c>
      <c r="BR113" s="771"/>
      <c r="BS113" s="771"/>
      <c r="BT113" s="771"/>
      <c r="BU113" s="771"/>
      <c r="BV113" s="771">
        <v>3636728</v>
      </c>
      <c r="BW113" s="771"/>
      <c r="BX113" s="771"/>
      <c r="BY113" s="771"/>
      <c r="BZ113" s="771"/>
      <c r="CA113" s="771">
        <v>3580730</v>
      </c>
      <c r="CB113" s="771"/>
      <c r="CC113" s="771"/>
      <c r="CD113" s="771"/>
      <c r="CE113" s="771"/>
      <c r="CF113" s="848">
        <v>127.9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309420</v>
      </c>
      <c r="AB114" s="784"/>
      <c r="AC114" s="784"/>
      <c r="AD114" s="784"/>
      <c r="AE114" s="785"/>
      <c r="AF114" s="786">
        <v>307742</v>
      </c>
      <c r="AG114" s="784"/>
      <c r="AH114" s="784"/>
      <c r="AI114" s="784"/>
      <c r="AJ114" s="785"/>
      <c r="AK114" s="786">
        <v>307521</v>
      </c>
      <c r="AL114" s="784"/>
      <c r="AM114" s="784"/>
      <c r="AN114" s="784"/>
      <c r="AO114" s="785"/>
      <c r="AP114" s="754">
        <v>11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831395</v>
      </c>
      <c r="BR114" s="771"/>
      <c r="BS114" s="771"/>
      <c r="BT114" s="771"/>
      <c r="BU114" s="771"/>
      <c r="BV114" s="771">
        <v>749463</v>
      </c>
      <c r="BW114" s="771"/>
      <c r="BX114" s="771"/>
      <c r="BY114" s="771"/>
      <c r="BZ114" s="771"/>
      <c r="CA114" s="771">
        <v>696858</v>
      </c>
      <c r="CB114" s="771"/>
      <c r="CC114" s="771"/>
      <c r="CD114" s="771"/>
      <c r="CE114" s="771"/>
      <c r="CF114" s="848">
        <v>24.9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16468</v>
      </c>
      <c r="AB115" s="909"/>
      <c r="AC115" s="909"/>
      <c r="AD115" s="909"/>
      <c r="AE115" s="910"/>
      <c r="AF115" s="911">
        <v>16074</v>
      </c>
      <c r="AG115" s="909"/>
      <c r="AH115" s="909"/>
      <c r="AI115" s="909"/>
      <c r="AJ115" s="910"/>
      <c r="AK115" s="911">
        <v>10813</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22292</v>
      </c>
      <c r="DH116" s="784"/>
      <c r="DI116" s="784"/>
      <c r="DJ116" s="784"/>
      <c r="DK116" s="785"/>
      <c r="DL116" s="786">
        <v>15564</v>
      </c>
      <c r="DM116" s="784"/>
      <c r="DN116" s="784"/>
      <c r="DO116" s="784"/>
      <c r="DP116" s="785"/>
      <c r="DQ116" s="786">
        <v>8699</v>
      </c>
      <c r="DR116" s="784"/>
      <c r="DS116" s="784"/>
      <c r="DT116" s="784"/>
      <c r="DU116" s="785"/>
      <c r="DV116" s="754">
        <v>0.3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789714</v>
      </c>
      <c r="AB117" s="895"/>
      <c r="AC117" s="895"/>
      <c r="AD117" s="895"/>
      <c r="AE117" s="896"/>
      <c r="AF117" s="898">
        <v>784757</v>
      </c>
      <c r="AG117" s="895"/>
      <c r="AH117" s="895"/>
      <c r="AI117" s="895"/>
      <c r="AJ117" s="896"/>
      <c r="AK117" s="898">
        <v>739279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11257133</v>
      </c>
      <c r="BR118" s="858"/>
      <c r="BS118" s="858"/>
      <c r="BT118" s="858"/>
      <c r="BU118" s="858"/>
      <c r="BV118" s="858">
        <v>11477854</v>
      </c>
      <c r="BW118" s="858"/>
      <c r="BX118" s="858"/>
      <c r="BY118" s="858"/>
      <c r="BZ118" s="858"/>
      <c r="CA118" s="858">
        <v>11483842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1545336</v>
      </c>
      <c r="BR119" s="800"/>
      <c r="BS119" s="800"/>
      <c r="BT119" s="800"/>
      <c r="BU119" s="800"/>
      <c r="BV119" s="800">
        <v>1475166</v>
      </c>
      <c r="BW119" s="800"/>
      <c r="BX119" s="800"/>
      <c r="BY119" s="800"/>
      <c r="BZ119" s="800"/>
      <c r="CA119" s="800">
        <v>1558264</v>
      </c>
      <c r="CB119" s="800"/>
      <c r="CC119" s="800"/>
      <c r="CD119" s="800"/>
      <c r="CE119" s="800"/>
      <c r="CF119" s="861">
        <v>55.6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12975</v>
      </c>
      <c r="DH119" s="717"/>
      <c r="DI119" s="717"/>
      <c r="DJ119" s="717"/>
      <c r="DK119" s="718"/>
      <c r="DL119" s="719">
        <v>13654</v>
      </c>
      <c r="DM119" s="717"/>
      <c r="DN119" s="717"/>
      <c r="DO119" s="717"/>
      <c r="DP119" s="718"/>
      <c r="DQ119" s="719">
        <v>9834</v>
      </c>
      <c r="DR119" s="717"/>
      <c r="DS119" s="717"/>
      <c r="DT119" s="717"/>
      <c r="DU119" s="718"/>
      <c r="DV119" s="807">
        <v>0.4</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200789</v>
      </c>
      <c r="BR120" s="771"/>
      <c r="BS120" s="771"/>
      <c r="BT120" s="771"/>
      <c r="BU120" s="771"/>
      <c r="BV120" s="771">
        <v>186614</v>
      </c>
      <c r="BW120" s="771"/>
      <c r="BX120" s="771"/>
      <c r="BY120" s="771"/>
      <c r="BZ120" s="771"/>
      <c r="CA120" s="771">
        <v>172022</v>
      </c>
      <c r="CB120" s="771"/>
      <c r="CC120" s="771"/>
      <c r="CD120" s="771"/>
      <c r="CE120" s="771"/>
      <c r="CF120" s="848">
        <v>6.1</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1402868</v>
      </c>
      <c r="DH120" s="800"/>
      <c r="DI120" s="800"/>
      <c r="DJ120" s="800"/>
      <c r="DK120" s="800"/>
      <c r="DL120" s="800">
        <v>1583719</v>
      </c>
      <c r="DM120" s="800"/>
      <c r="DN120" s="800"/>
      <c r="DO120" s="800"/>
      <c r="DP120" s="800"/>
      <c r="DQ120" s="800">
        <v>1313718</v>
      </c>
      <c r="DR120" s="800"/>
      <c r="DS120" s="800"/>
      <c r="DT120" s="800"/>
      <c r="DU120" s="800"/>
      <c r="DV120" s="801">
        <v>46.9</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7287463</v>
      </c>
      <c r="BR121" s="858"/>
      <c r="BS121" s="858"/>
      <c r="BT121" s="858"/>
      <c r="BU121" s="858"/>
      <c r="BV121" s="858">
        <v>7610974</v>
      </c>
      <c r="BW121" s="858"/>
      <c r="BX121" s="858"/>
      <c r="BY121" s="858"/>
      <c r="BZ121" s="858"/>
      <c r="CA121" s="858">
        <v>7647983</v>
      </c>
      <c r="CB121" s="858"/>
      <c r="CC121" s="858"/>
      <c r="CD121" s="858"/>
      <c r="CE121" s="858"/>
      <c r="CF121" s="859">
        <v>273.10000000000002</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221</v>
      </c>
      <c r="DH121" s="771"/>
      <c r="DI121" s="771"/>
      <c r="DJ121" s="771"/>
      <c r="DK121" s="771"/>
      <c r="DL121" s="771" t="s">
        <v>221</v>
      </c>
      <c r="DM121" s="771"/>
      <c r="DN121" s="771"/>
      <c r="DO121" s="771"/>
      <c r="DP121" s="771"/>
      <c r="DQ121" s="771" t="s">
        <v>221</v>
      </c>
      <c r="DR121" s="771"/>
      <c r="DS121" s="771"/>
      <c r="DT121" s="771"/>
      <c r="DU121" s="771"/>
      <c r="DV121" s="823" t="s">
        <v>221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9033588</v>
      </c>
      <c r="BR122" s="840"/>
      <c r="BS122" s="840"/>
      <c r="BT122" s="840"/>
      <c r="BU122" s="840"/>
      <c r="BV122" s="840">
        <v>9272754</v>
      </c>
      <c r="BW122" s="840"/>
      <c r="BX122" s="840"/>
      <c r="BY122" s="840"/>
      <c r="BZ122" s="840"/>
      <c r="CA122" s="840">
        <v>9378269</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t="s">
        <v>221</v>
      </c>
      <c r="DH122" s="771"/>
      <c r="DI122" s="771"/>
      <c r="DJ122" s="771"/>
      <c r="DK122" s="771"/>
      <c r="DL122" s="771" t="s">
        <v>221</v>
      </c>
      <c r="DM122" s="771"/>
      <c r="DN122" s="771"/>
      <c r="DO122" s="771"/>
      <c r="DP122" s="771"/>
      <c r="DQ122" s="771" t="s">
        <v>221</v>
      </c>
      <c r="DR122" s="771"/>
      <c r="DS122" s="771"/>
      <c r="DT122" s="771"/>
      <c r="DU122" s="771"/>
      <c r="DV122" s="823" t="s">
        <v>221</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7435</v>
      </c>
      <c r="AB123" s="784"/>
      <c r="AC123" s="784"/>
      <c r="AD123" s="784"/>
      <c r="AE123" s="785"/>
      <c r="AF123" s="786">
        <v>7311</v>
      </c>
      <c r="AG123" s="784"/>
      <c r="AH123" s="784"/>
      <c r="AI123" s="784"/>
      <c r="AJ123" s="785"/>
      <c r="AK123" s="786">
        <v>6866</v>
      </c>
      <c r="AL123" s="784"/>
      <c r="AM123" s="784"/>
      <c r="AN123" s="784"/>
      <c r="AO123" s="785"/>
      <c r="AP123" s="754">
        <v>0.2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78.3</v>
      </c>
      <c r="BR123" s="832"/>
      <c r="BS123" s="832"/>
      <c r="BT123" s="832"/>
      <c r="BU123" s="832"/>
      <c r="BV123" s="832">
        <v>77.400000000000006</v>
      </c>
      <c r="BW123" s="832"/>
      <c r="BX123" s="832"/>
      <c r="BY123" s="832"/>
      <c r="BZ123" s="832"/>
      <c r="CA123" s="832">
        <v>75.099999999999994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8818</v>
      </c>
      <c r="AB126" s="784"/>
      <c r="AC126" s="784"/>
      <c r="AD126" s="784"/>
      <c r="AE126" s="785"/>
      <c r="AF126" s="786">
        <v>8590</v>
      </c>
      <c r="AG126" s="784"/>
      <c r="AH126" s="784"/>
      <c r="AI126" s="784"/>
      <c r="AJ126" s="785"/>
      <c r="AK126" s="786">
        <v>3820</v>
      </c>
      <c r="AL126" s="784"/>
      <c r="AM126" s="784"/>
      <c r="AN126" s="784"/>
      <c r="AO126" s="785"/>
      <c r="AP126" s="754">
        <v>0.1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v>
      </c>
      <c r="AB127" s="784"/>
      <c r="AC127" s="784"/>
      <c r="AD127" s="784"/>
      <c r="AE127" s="785"/>
      <c r="AF127" s="786">
        <v>173</v>
      </c>
      <c r="AG127" s="784"/>
      <c r="AH127" s="784"/>
      <c r="AI127" s="784"/>
      <c r="AJ127" s="785"/>
      <c r="AK127" s="786">
        <v>127</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455</v>
      </c>
      <c r="DH127" s="820"/>
      <c r="DI127" s="820"/>
      <c r="DJ127" s="820"/>
      <c r="DK127" s="820"/>
      <c r="DL127" s="820" t="s">
        <v>455</v>
      </c>
      <c r="DM127" s="820"/>
      <c r="DN127" s="820"/>
      <c r="DO127" s="820"/>
      <c r="DP127" s="820"/>
      <c r="DQ127" s="820" t="s">
        <v>455</v>
      </c>
      <c r="DR127" s="820"/>
      <c r="DS127" s="820"/>
      <c r="DT127" s="820"/>
      <c r="DU127" s="820"/>
      <c r="DV127" s="821" t="s">
        <v>455</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18522</v>
      </c>
      <c r="AB128" s="724"/>
      <c r="AC128" s="724"/>
      <c r="AD128" s="724"/>
      <c r="AE128" s="725"/>
      <c r="AF128" s="726">
        <v>18522</v>
      </c>
      <c r="AG128" s="724"/>
      <c r="AH128" s="724"/>
      <c r="AI128" s="724"/>
      <c r="AJ128" s="725"/>
      <c r="AK128" s="726">
        <v>18522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459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3343629</v>
      </c>
      <c r="AB129" s="784"/>
      <c r="AC129" s="784"/>
      <c r="AD129" s="784"/>
      <c r="AE129" s="785"/>
      <c r="AF129" s="786">
        <v>3365544</v>
      </c>
      <c r="AG129" s="784"/>
      <c r="AH129" s="784"/>
      <c r="AI129" s="784"/>
      <c r="AJ129" s="785"/>
      <c r="AK129" s="786">
        <v>3343039</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505157</v>
      </c>
      <c r="AB130" s="784"/>
      <c r="AC130" s="784"/>
      <c r="AD130" s="784"/>
      <c r="AE130" s="785"/>
      <c r="AF130" s="786">
        <v>516690</v>
      </c>
      <c r="AG130" s="784"/>
      <c r="AH130" s="784"/>
      <c r="AI130" s="784"/>
      <c r="AJ130" s="785"/>
      <c r="AK130" s="786">
        <v>542893</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75.099999999999994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2838472</v>
      </c>
      <c r="AB131" s="717"/>
      <c r="AC131" s="717"/>
      <c r="AD131" s="717"/>
      <c r="AE131" s="718"/>
      <c r="AF131" s="719">
        <v>2848854</v>
      </c>
      <c r="AG131" s="717"/>
      <c r="AH131" s="717"/>
      <c r="AI131" s="717"/>
      <c r="AJ131" s="718"/>
      <c r="AK131" s="719">
        <v>2800146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9.3724722319999998</v>
      </c>
      <c r="AB132" s="740"/>
      <c r="AC132" s="740"/>
      <c r="AD132" s="740"/>
      <c r="AE132" s="741"/>
      <c r="AF132" s="742">
        <v>8.7594871479999998</v>
      </c>
      <c r="AG132" s="740"/>
      <c r="AH132" s="740"/>
      <c r="AI132" s="740"/>
      <c r="AJ132" s="741"/>
      <c r="AK132" s="742">
        <v>6.3519545050000001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11.1</v>
      </c>
      <c r="AB133" s="749"/>
      <c r="AC133" s="749"/>
      <c r="AD133" s="749"/>
      <c r="AE133" s="750"/>
      <c r="AF133" s="748">
        <v>10</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1045372</v>
      </c>
      <c r="L9" s="264">
        <v>106671</v>
      </c>
      <c r="M9" s="265">
        <v>86227</v>
      </c>
      <c r="N9" s="266">
        <v>23.7</v>
      </c>
    </row>
    <row r="10" spans="1:16">
      <c r="A10" s="248"/>
      <c r="B10" s="244"/>
      <c r="C10" s="244"/>
      <c r="D10" s="244"/>
      <c r="E10" s="244"/>
      <c r="F10" s="244"/>
      <c r="G10" s="1133" t="s">
        <v>477</v>
      </c>
      <c r="H10" s="1134"/>
      <c r="I10" s="1134"/>
      <c r="J10" s="1135"/>
      <c r="K10" s="267">
        <v>29587</v>
      </c>
      <c r="L10" s="268">
        <v>3019</v>
      </c>
      <c r="M10" s="269">
        <v>9547</v>
      </c>
      <c r="N10" s="270">
        <v>-68.400000000000006</v>
      </c>
    </row>
    <row r="11" spans="1:16" ht="13.5" customHeight="1">
      <c r="A11" s="248"/>
      <c r="B11" s="244"/>
      <c r="C11" s="244"/>
      <c r="D11" s="244"/>
      <c r="E11" s="244"/>
      <c r="F11" s="244"/>
      <c r="G11" s="1133" t="s">
        <v>478</v>
      </c>
      <c r="H11" s="1134"/>
      <c r="I11" s="1134"/>
      <c r="J11" s="1135"/>
      <c r="K11" s="267">
        <v>117198</v>
      </c>
      <c r="L11" s="268">
        <v>11959</v>
      </c>
      <c r="M11" s="269">
        <v>14619</v>
      </c>
      <c r="N11" s="270">
        <v>-18.2</v>
      </c>
    </row>
    <row r="12" spans="1:16" ht="13.5" customHeight="1">
      <c r="A12" s="248"/>
      <c r="B12" s="244"/>
      <c r="C12" s="244"/>
      <c r="D12" s="244"/>
      <c r="E12" s="244"/>
      <c r="F12" s="244"/>
      <c r="G12" s="1133" t="s">
        <v>479</v>
      </c>
      <c r="H12" s="1134"/>
      <c r="I12" s="1134"/>
      <c r="J12" s="1135"/>
      <c r="K12" s="267" t="s">
        <v>480</v>
      </c>
      <c r="L12" s="268" t="s">
        <v>480</v>
      </c>
      <c r="M12" s="269">
        <v>715</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42239</v>
      </c>
      <c r="L14" s="268">
        <v>4310</v>
      </c>
      <c r="M14" s="269">
        <v>4408</v>
      </c>
      <c r="N14" s="270">
        <v>-2.2000000000000002</v>
      </c>
    </row>
    <row r="15" spans="1:16" ht="13.5" customHeight="1">
      <c r="A15" s="248"/>
      <c r="B15" s="244"/>
      <c r="C15" s="244"/>
      <c r="D15" s="244"/>
      <c r="E15" s="244"/>
      <c r="F15" s="244"/>
      <c r="G15" s="1133" t="s">
        <v>483</v>
      </c>
      <c r="H15" s="1134"/>
      <c r="I15" s="1134"/>
      <c r="J15" s="1135"/>
      <c r="K15" s="267">
        <v>61226</v>
      </c>
      <c r="L15" s="268">
        <v>6248</v>
      </c>
      <c r="M15" s="269">
        <v>2514</v>
      </c>
      <c r="N15" s="270">
        <v>148.5</v>
      </c>
    </row>
    <row r="16" spans="1:16">
      <c r="A16" s="248"/>
      <c r="B16" s="244"/>
      <c r="C16" s="244"/>
      <c r="D16" s="244"/>
      <c r="E16" s="244"/>
      <c r="F16" s="244"/>
      <c r="G16" s="1136" t="s">
        <v>484</v>
      </c>
      <c r="H16" s="1137"/>
      <c r="I16" s="1137"/>
      <c r="J16" s="1138"/>
      <c r="K16" s="268">
        <v>-101725</v>
      </c>
      <c r="L16" s="268">
        <v>-10380</v>
      </c>
      <c r="M16" s="269">
        <v>-8433</v>
      </c>
      <c r="N16" s="270">
        <v>23.1</v>
      </c>
    </row>
    <row r="17" spans="1:16">
      <c r="A17" s="248"/>
      <c r="B17" s="244"/>
      <c r="C17" s="244"/>
      <c r="D17" s="244"/>
      <c r="E17" s="244"/>
      <c r="F17" s="244"/>
      <c r="G17" s="1136" t="s">
        <v>170</v>
      </c>
      <c r="H17" s="1137"/>
      <c r="I17" s="1137"/>
      <c r="J17" s="1138"/>
      <c r="K17" s="268">
        <v>1193897</v>
      </c>
      <c r="L17" s="268">
        <v>121826</v>
      </c>
      <c r="M17" s="269">
        <v>109597</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10.71</v>
      </c>
      <c r="L21" s="281">
        <v>10.18</v>
      </c>
      <c r="M21" s="282">
        <v>0.53</v>
      </c>
      <c r="N21" s="249"/>
      <c r="O21" s="283"/>
      <c r="P21" s="279"/>
    </row>
    <row r="22" spans="1:16" s="284" customFormat="1">
      <c r="A22" s="279"/>
      <c r="B22" s="249"/>
      <c r="C22" s="249"/>
      <c r="D22" s="249"/>
      <c r="E22" s="249"/>
      <c r="F22" s="249"/>
      <c r="G22" s="1130" t="s">
        <v>490</v>
      </c>
      <c r="H22" s="1131"/>
      <c r="I22" s="1131"/>
      <c r="J22" s="1132"/>
      <c r="K22" s="285">
        <v>100.8</v>
      </c>
      <c r="L22" s="286">
        <v>96</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368309</v>
      </c>
      <c r="L32" s="294">
        <v>37583</v>
      </c>
      <c r="M32" s="295">
        <v>43270</v>
      </c>
      <c r="N32" s="296">
        <v>-13.1</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t="s">
        <v>480</v>
      </c>
      <c r="N34" s="296" t="s">
        <v>480</v>
      </c>
    </row>
    <row r="35" spans="1:16" ht="27" customHeight="1">
      <c r="A35" s="248"/>
      <c r="B35" s="244"/>
      <c r="C35" s="244"/>
      <c r="D35" s="244"/>
      <c r="E35" s="244"/>
      <c r="F35" s="244"/>
      <c r="G35" s="1121" t="s">
        <v>496</v>
      </c>
      <c r="H35" s="1122"/>
      <c r="I35" s="1122"/>
      <c r="J35" s="1123"/>
      <c r="K35" s="294">
        <v>52636</v>
      </c>
      <c r="L35" s="294">
        <v>5371</v>
      </c>
      <c r="M35" s="295">
        <v>16851</v>
      </c>
      <c r="N35" s="296">
        <v>-68.099999999999994</v>
      </c>
    </row>
    <row r="36" spans="1:16" ht="27" customHeight="1">
      <c r="A36" s="248"/>
      <c r="B36" s="244"/>
      <c r="C36" s="244"/>
      <c r="D36" s="244"/>
      <c r="E36" s="244"/>
      <c r="F36" s="244"/>
      <c r="G36" s="1121" t="s">
        <v>497</v>
      </c>
      <c r="H36" s="1122"/>
      <c r="I36" s="1122"/>
      <c r="J36" s="1123"/>
      <c r="K36" s="294">
        <v>307521</v>
      </c>
      <c r="L36" s="294">
        <v>31380</v>
      </c>
      <c r="M36" s="295">
        <v>5730</v>
      </c>
      <c r="N36" s="296">
        <v>447.6</v>
      </c>
    </row>
    <row r="37" spans="1:16" ht="13.5" customHeight="1">
      <c r="A37" s="248"/>
      <c r="B37" s="244"/>
      <c r="C37" s="244"/>
      <c r="D37" s="244"/>
      <c r="E37" s="244"/>
      <c r="F37" s="244"/>
      <c r="G37" s="1121" t="s">
        <v>498</v>
      </c>
      <c r="H37" s="1122"/>
      <c r="I37" s="1122"/>
      <c r="J37" s="1123"/>
      <c r="K37" s="294">
        <v>10813</v>
      </c>
      <c r="L37" s="294">
        <v>1103</v>
      </c>
      <c r="M37" s="295">
        <v>2166</v>
      </c>
      <c r="N37" s="296">
        <v>-49.1</v>
      </c>
    </row>
    <row r="38" spans="1:16" ht="27" customHeight="1">
      <c r="A38" s="248"/>
      <c r="B38" s="244"/>
      <c r="C38" s="244"/>
      <c r="D38" s="244"/>
      <c r="E38" s="244"/>
      <c r="F38" s="244"/>
      <c r="G38" s="1124" t="s">
        <v>499</v>
      </c>
      <c r="H38" s="1125"/>
      <c r="I38" s="1125"/>
      <c r="J38" s="1126"/>
      <c r="K38" s="297" t="s">
        <v>480</v>
      </c>
      <c r="L38" s="297" t="s">
        <v>480</v>
      </c>
      <c r="M38" s="298">
        <v>2</v>
      </c>
      <c r="N38" s="299" t="s">
        <v>480</v>
      </c>
      <c r="O38" s="293"/>
    </row>
    <row r="39" spans="1:16">
      <c r="A39" s="248"/>
      <c r="B39" s="244"/>
      <c r="C39" s="244"/>
      <c r="D39" s="244"/>
      <c r="E39" s="244"/>
      <c r="F39" s="244"/>
      <c r="G39" s="1124" t="s">
        <v>500</v>
      </c>
      <c r="H39" s="1125"/>
      <c r="I39" s="1125"/>
      <c r="J39" s="1126"/>
      <c r="K39" s="300">
        <v>-18522</v>
      </c>
      <c r="L39" s="300">
        <v>-1890</v>
      </c>
      <c r="M39" s="301">
        <v>-1352</v>
      </c>
      <c r="N39" s="302">
        <v>39.799999999999997</v>
      </c>
      <c r="O39" s="293"/>
    </row>
    <row r="40" spans="1:16" ht="27" customHeight="1">
      <c r="A40" s="248"/>
      <c r="B40" s="244"/>
      <c r="C40" s="244"/>
      <c r="D40" s="244"/>
      <c r="E40" s="244"/>
      <c r="F40" s="244"/>
      <c r="G40" s="1121" t="s">
        <v>501</v>
      </c>
      <c r="H40" s="1122"/>
      <c r="I40" s="1122"/>
      <c r="J40" s="1123"/>
      <c r="K40" s="300">
        <v>-542893</v>
      </c>
      <c r="L40" s="300">
        <v>-55397</v>
      </c>
      <c r="M40" s="301">
        <v>-44507</v>
      </c>
      <c r="N40" s="302">
        <v>24.5</v>
      </c>
      <c r="O40" s="293"/>
    </row>
    <row r="41" spans="1:16">
      <c r="A41" s="248"/>
      <c r="B41" s="244"/>
      <c r="C41" s="244"/>
      <c r="D41" s="244"/>
      <c r="E41" s="244"/>
      <c r="F41" s="244"/>
      <c r="G41" s="1127" t="s">
        <v>281</v>
      </c>
      <c r="H41" s="1128"/>
      <c r="I41" s="1128"/>
      <c r="J41" s="1129"/>
      <c r="K41" s="294">
        <v>177864</v>
      </c>
      <c r="L41" s="300">
        <v>18149</v>
      </c>
      <c r="M41" s="301">
        <v>22159</v>
      </c>
      <c r="N41" s="302">
        <v>-18.100000000000001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415569</v>
      </c>
      <c r="J51" s="320">
        <v>40421</v>
      </c>
      <c r="K51" s="321">
        <v>85.7</v>
      </c>
      <c r="L51" s="322">
        <v>95443</v>
      </c>
      <c r="M51" s="323">
        <v>9.8000000000000007</v>
      </c>
      <c r="N51" s="324">
        <v>75.900000000000006</v>
      </c>
    </row>
    <row r="52" spans="1:14">
      <c r="A52" s="248"/>
      <c r="B52" s="244"/>
      <c r="C52" s="244"/>
      <c r="D52" s="244"/>
      <c r="E52" s="244"/>
      <c r="F52" s="244"/>
      <c r="G52" s="325"/>
      <c r="H52" s="326" t="s">
        <v>512</v>
      </c>
      <c r="I52" s="327">
        <v>288081</v>
      </c>
      <c r="J52" s="328">
        <v>28021</v>
      </c>
      <c r="K52" s="329">
        <v>42</v>
      </c>
      <c r="L52" s="330">
        <v>48538</v>
      </c>
      <c r="M52" s="331">
        <v>-4.5999999999999996</v>
      </c>
      <c r="N52" s="332">
        <v>46.6</v>
      </c>
    </row>
    <row r="53" spans="1:14">
      <c r="A53" s="248"/>
      <c r="B53" s="244"/>
      <c r="C53" s="244"/>
      <c r="D53" s="244"/>
      <c r="E53" s="244"/>
      <c r="F53" s="244"/>
      <c r="G53" s="310" t="s">
        <v>513</v>
      </c>
      <c r="H53" s="311"/>
      <c r="I53" s="319">
        <v>702878</v>
      </c>
      <c r="J53" s="320">
        <v>69222</v>
      </c>
      <c r="K53" s="321">
        <v>71.3</v>
      </c>
      <c r="L53" s="322">
        <v>72729</v>
      </c>
      <c r="M53" s="323">
        <v>-23.8</v>
      </c>
      <c r="N53" s="324">
        <v>95.1</v>
      </c>
    </row>
    <row r="54" spans="1:14">
      <c r="A54" s="248"/>
      <c r="B54" s="244"/>
      <c r="C54" s="244"/>
      <c r="D54" s="244"/>
      <c r="E54" s="244"/>
      <c r="F54" s="244"/>
      <c r="G54" s="325"/>
      <c r="H54" s="326" t="s">
        <v>512</v>
      </c>
      <c r="I54" s="327">
        <v>354500</v>
      </c>
      <c r="J54" s="328">
        <v>34912</v>
      </c>
      <c r="K54" s="329">
        <v>24.6</v>
      </c>
      <c r="L54" s="330">
        <v>36291</v>
      </c>
      <c r="M54" s="331">
        <v>-25.2</v>
      </c>
      <c r="N54" s="332">
        <v>49.8</v>
      </c>
    </row>
    <row r="55" spans="1:14">
      <c r="A55" s="248"/>
      <c r="B55" s="244"/>
      <c r="C55" s="244"/>
      <c r="D55" s="244"/>
      <c r="E55" s="244"/>
      <c r="F55" s="244"/>
      <c r="G55" s="310" t="s">
        <v>514</v>
      </c>
      <c r="H55" s="311"/>
      <c r="I55" s="319">
        <v>628152</v>
      </c>
      <c r="J55" s="320">
        <v>62790</v>
      </c>
      <c r="K55" s="321">
        <v>-9.3000000000000007</v>
      </c>
      <c r="L55" s="322">
        <v>70317</v>
      </c>
      <c r="M55" s="323">
        <v>-3.3</v>
      </c>
      <c r="N55" s="324">
        <v>-6</v>
      </c>
    </row>
    <row r="56" spans="1:14">
      <c r="A56" s="248"/>
      <c r="B56" s="244"/>
      <c r="C56" s="244"/>
      <c r="D56" s="244"/>
      <c r="E56" s="244"/>
      <c r="F56" s="244"/>
      <c r="G56" s="325"/>
      <c r="H56" s="326" t="s">
        <v>512</v>
      </c>
      <c r="I56" s="327">
        <v>265024</v>
      </c>
      <c r="J56" s="328">
        <v>26492</v>
      </c>
      <c r="K56" s="329">
        <v>-24.1</v>
      </c>
      <c r="L56" s="330">
        <v>35725</v>
      </c>
      <c r="M56" s="331">
        <v>-1.6</v>
      </c>
      <c r="N56" s="332">
        <v>-22.5</v>
      </c>
    </row>
    <row r="57" spans="1:14">
      <c r="A57" s="248"/>
      <c r="B57" s="244"/>
      <c r="C57" s="244"/>
      <c r="D57" s="244"/>
      <c r="E57" s="244"/>
      <c r="F57" s="244"/>
      <c r="G57" s="310" t="s">
        <v>515</v>
      </c>
      <c r="H57" s="311"/>
      <c r="I57" s="319">
        <v>899338</v>
      </c>
      <c r="J57" s="320">
        <v>90449</v>
      </c>
      <c r="K57" s="321">
        <v>44.1</v>
      </c>
      <c r="L57" s="322">
        <v>105751</v>
      </c>
      <c r="M57" s="323">
        <v>50.4</v>
      </c>
      <c r="N57" s="324">
        <v>-6.3</v>
      </c>
    </row>
    <row r="58" spans="1:14">
      <c r="A58" s="248"/>
      <c r="B58" s="244"/>
      <c r="C58" s="244"/>
      <c r="D58" s="244"/>
      <c r="E58" s="244"/>
      <c r="F58" s="244"/>
      <c r="G58" s="325"/>
      <c r="H58" s="326" t="s">
        <v>512</v>
      </c>
      <c r="I58" s="327">
        <v>167708</v>
      </c>
      <c r="J58" s="328">
        <v>16867</v>
      </c>
      <c r="K58" s="329">
        <v>-36.299999999999997</v>
      </c>
      <c r="L58" s="330">
        <v>49969</v>
      </c>
      <c r="M58" s="331">
        <v>39.9</v>
      </c>
      <c r="N58" s="332">
        <v>-76.2</v>
      </c>
    </row>
    <row r="59" spans="1:14">
      <c r="A59" s="248"/>
      <c r="B59" s="244"/>
      <c r="C59" s="244"/>
      <c r="D59" s="244"/>
      <c r="E59" s="244"/>
      <c r="F59" s="244"/>
      <c r="G59" s="310" t="s">
        <v>516</v>
      </c>
      <c r="H59" s="311"/>
      <c r="I59" s="319">
        <v>1602382</v>
      </c>
      <c r="J59" s="320">
        <v>163508</v>
      </c>
      <c r="K59" s="321">
        <v>80.8</v>
      </c>
      <c r="L59" s="322">
        <v>158564</v>
      </c>
      <c r="M59" s="323">
        <v>49.9</v>
      </c>
      <c r="N59" s="324">
        <v>30.9</v>
      </c>
    </row>
    <row r="60" spans="1:14">
      <c r="A60" s="248"/>
      <c r="B60" s="244"/>
      <c r="C60" s="244"/>
      <c r="D60" s="244"/>
      <c r="E60" s="244"/>
      <c r="F60" s="244"/>
      <c r="G60" s="325"/>
      <c r="H60" s="326" t="s">
        <v>512</v>
      </c>
      <c r="I60" s="333">
        <v>110641</v>
      </c>
      <c r="J60" s="328">
        <v>11290</v>
      </c>
      <c r="K60" s="329">
        <v>-33.1</v>
      </c>
      <c r="L60" s="330">
        <v>48412</v>
      </c>
      <c r="M60" s="331">
        <v>-3.1</v>
      </c>
      <c r="N60" s="332">
        <v>-30</v>
      </c>
    </row>
    <row r="61" spans="1:14">
      <c r="A61" s="248"/>
      <c r="B61" s="244"/>
      <c r="C61" s="244"/>
      <c r="D61" s="244"/>
      <c r="E61" s="244"/>
      <c r="F61" s="244"/>
      <c r="G61" s="310" t="s">
        <v>517</v>
      </c>
      <c r="H61" s="334"/>
      <c r="I61" s="335">
        <v>849664</v>
      </c>
      <c r="J61" s="336">
        <v>85278</v>
      </c>
      <c r="K61" s="337">
        <v>54.5</v>
      </c>
      <c r="L61" s="338">
        <v>100561</v>
      </c>
      <c r="M61" s="339">
        <v>16.600000000000001</v>
      </c>
      <c r="N61" s="324">
        <v>37.9</v>
      </c>
    </row>
    <row r="62" spans="1:14">
      <c r="A62" s="248"/>
      <c r="B62" s="244"/>
      <c r="C62" s="244"/>
      <c r="D62" s="244"/>
      <c r="E62" s="244"/>
      <c r="F62" s="244"/>
      <c r="G62" s="325"/>
      <c r="H62" s="326" t="s">
        <v>512</v>
      </c>
      <c r="I62" s="327">
        <v>237191</v>
      </c>
      <c r="J62" s="328">
        <v>23516</v>
      </c>
      <c r="K62" s="329">
        <v>-5.4</v>
      </c>
      <c r="L62" s="330">
        <v>43787</v>
      </c>
      <c r="M62" s="331">
        <v>1.1000000000000001</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23.37</v>
      </c>
      <c r="G47" s="12">
        <v>23.83</v>
      </c>
      <c r="H47" s="12">
        <v>28.81</v>
      </c>
      <c r="I47" s="12">
        <v>24.68</v>
      </c>
      <c r="J47" s="13">
        <v>25.47</v>
      </c>
    </row>
    <row r="48" spans="2:10" ht="57.75" customHeight="1">
      <c r="B48" s="14"/>
      <c r="C48" s="1141" t="s">
        <v>4</v>
      </c>
      <c r="D48" s="1141"/>
      <c r="E48" s="1142"/>
      <c r="F48" s="15">
        <v>8.1199999999999992</v>
      </c>
      <c r="G48" s="16">
        <v>17.809999999999999</v>
      </c>
      <c r="H48" s="16">
        <v>16.12</v>
      </c>
      <c r="I48" s="16">
        <v>8.8800000000000008</v>
      </c>
      <c r="J48" s="17">
        <v>14.27</v>
      </c>
    </row>
    <row r="49" spans="2:10" ht="57.75" customHeight="1" thickBot="1">
      <c r="B49" s="18"/>
      <c r="C49" s="1143" t="s">
        <v>5</v>
      </c>
      <c r="D49" s="1143"/>
      <c r="E49" s="1144"/>
      <c r="F49" s="19">
        <v>9.48</v>
      </c>
      <c r="G49" s="20">
        <v>12.26</v>
      </c>
      <c r="H49" s="20">
        <v>6.97</v>
      </c>
      <c r="I49" s="20" t="s">
        <v>524</v>
      </c>
      <c r="J49" s="21">
        <v>10.52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9.86</v>
      </c>
      <c r="G34" s="33">
        <v>11.27</v>
      </c>
      <c r="H34" s="33">
        <v>12.68</v>
      </c>
      <c r="I34" s="33">
        <v>13.62</v>
      </c>
      <c r="J34" s="34">
        <v>14.85</v>
      </c>
      <c r="K34" s="22"/>
      <c r="L34" s="22"/>
      <c r="M34" s="22"/>
      <c r="N34" s="22"/>
      <c r="O34" s="22"/>
      <c r="P34" s="22"/>
    </row>
    <row r="35" spans="1:16" ht="39" customHeight="1">
      <c r="A35" s="22"/>
      <c r="B35" s="35"/>
      <c r="C35" s="1145" t="s">
        <v>526</v>
      </c>
      <c r="D35" s="1146"/>
      <c r="E35" s="1147"/>
      <c r="F35" s="36">
        <v>8.07</v>
      </c>
      <c r="G35" s="37">
        <v>17.8</v>
      </c>
      <c r="H35" s="37">
        <v>17.510000000000002</v>
      </c>
      <c r="I35" s="37">
        <v>8.86</v>
      </c>
      <c r="J35" s="38">
        <v>14.27</v>
      </c>
      <c r="K35" s="22"/>
      <c r="L35" s="22"/>
      <c r="M35" s="22"/>
      <c r="N35" s="22"/>
      <c r="O35" s="22"/>
      <c r="P35" s="22"/>
    </row>
    <row r="36" spans="1:16" ht="39" customHeight="1">
      <c r="A36" s="22"/>
      <c r="B36" s="35"/>
      <c r="C36" s="1145" t="s">
        <v>527</v>
      </c>
      <c r="D36" s="1146"/>
      <c r="E36" s="1147"/>
      <c r="F36" s="36">
        <v>2.25</v>
      </c>
      <c r="G36" s="37">
        <v>1.38</v>
      </c>
      <c r="H36" s="37">
        <v>2.63</v>
      </c>
      <c r="I36" s="37">
        <v>2.23</v>
      </c>
      <c r="J36" s="38">
        <v>1.39</v>
      </c>
      <c r="K36" s="22"/>
      <c r="L36" s="22"/>
      <c r="M36" s="22"/>
      <c r="N36" s="22"/>
      <c r="O36" s="22"/>
      <c r="P36" s="22"/>
    </row>
    <row r="37" spans="1:16" ht="39" customHeight="1">
      <c r="A37" s="22"/>
      <c r="B37" s="35"/>
      <c r="C37" s="1145" t="s">
        <v>528</v>
      </c>
      <c r="D37" s="1146"/>
      <c r="E37" s="1147"/>
      <c r="F37" s="36">
        <v>2.79</v>
      </c>
      <c r="G37" s="37">
        <v>2.95</v>
      </c>
      <c r="H37" s="37">
        <v>1.6</v>
      </c>
      <c r="I37" s="37">
        <v>0.57999999999999996</v>
      </c>
      <c r="J37" s="38">
        <v>0.94</v>
      </c>
      <c r="K37" s="22"/>
      <c r="L37" s="22"/>
      <c r="M37" s="22"/>
      <c r="N37" s="22"/>
      <c r="O37" s="22"/>
      <c r="P37" s="22"/>
    </row>
    <row r="38" spans="1:16" ht="39" customHeight="1">
      <c r="A38" s="22"/>
      <c r="B38" s="35"/>
      <c r="C38" s="1145" t="s">
        <v>529</v>
      </c>
      <c r="D38" s="1146"/>
      <c r="E38" s="1147"/>
      <c r="F38" s="36">
        <v>0.91</v>
      </c>
      <c r="G38" s="37">
        <v>1.02</v>
      </c>
      <c r="H38" s="37">
        <v>0.87</v>
      </c>
      <c r="I38" s="37">
        <v>0.32</v>
      </c>
      <c r="J38" s="38">
        <v>0.65</v>
      </c>
      <c r="K38" s="22"/>
      <c r="L38" s="22"/>
      <c r="M38" s="22"/>
      <c r="N38" s="22"/>
      <c r="O38" s="22"/>
      <c r="P38" s="22"/>
    </row>
    <row r="39" spans="1:16" ht="39" customHeight="1">
      <c r="A39" s="22"/>
      <c r="B39" s="35"/>
      <c r="C39" s="1145" t="s">
        <v>530</v>
      </c>
      <c r="D39" s="1146"/>
      <c r="E39" s="1147"/>
      <c r="F39" s="36">
        <v>0.02</v>
      </c>
      <c r="G39" s="37">
        <v>0.62</v>
      </c>
      <c r="H39" s="37">
        <v>0.38</v>
      </c>
      <c r="I39" s="37">
        <v>1.23</v>
      </c>
      <c r="J39" s="38">
        <v>7.0000000000000007E-2</v>
      </c>
      <c r="K39" s="22"/>
      <c r="L39" s="22"/>
      <c r="M39" s="22"/>
      <c r="N39" s="22"/>
      <c r="O39" s="22"/>
      <c r="P39" s="22"/>
    </row>
    <row r="40" spans="1:16" ht="39" customHeight="1">
      <c r="A40" s="22"/>
      <c r="B40" s="35"/>
      <c r="C40" s="1145" t="s">
        <v>531</v>
      </c>
      <c r="D40" s="1146"/>
      <c r="E40" s="1147"/>
      <c r="F40" s="36">
        <v>0.18</v>
      </c>
      <c r="G40" s="37">
        <v>0</v>
      </c>
      <c r="H40" s="37">
        <v>0.02</v>
      </c>
      <c r="I40" s="37">
        <v>0</v>
      </c>
      <c r="J40" s="38">
        <v>0.03</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480</v>
      </c>
      <c r="G42" s="37" t="s">
        <v>480</v>
      </c>
      <c r="H42" s="37" t="s">
        <v>534</v>
      </c>
      <c r="I42" s="37" t="s">
        <v>480</v>
      </c>
      <c r="J42" s="38" t="s">
        <v>480</v>
      </c>
      <c r="K42" s="22"/>
      <c r="L42" s="22"/>
      <c r="M42" s="22"/>
      <c r="N42" s="22"/>
      <c r="O42" s="22"/>
      <c r="P42" s="22"/>
    </row>
    <row r="43" spans="1:16" ht="39" customHeight="1" thickBot="1">
      <c r="A43" s="22"/>
      <c r="B43" s="40"/>
      <c r="C43" s="1148" t="s">
        <v>535</v>
      </c>
      <c r="D43" s="1149"/>
      <c r="E43" s="1150"/>
      <c r="F43" s="41">
        <v>0.04</v>
      </c>
      <c r="G43" s="42">
        <v>0.02</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468</v>
      </c>
      <c r="L45" s="60">
        <v>434</v>
      </c>
      <c r="M45" s="60">
        <v>401</v>
      </c>
      <c r="N45" s="60">
        <v>368</v>
      </c>
      <c r="O45" s="61">
        <v>368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60</v>
      </c>
      <c r="L48" s="64">
        <v>93</v>
      </c>
      <c r="M48" s="64">
        <v>63</v>
      </c>
      <c r="N48" s="64">
        <v>93</v>
      </c>
      <c r="O48" s="65">
        <v>53</v>
      </c>
      <c r="P48" s="48"/>
      <c r="Q48" s="48"/>
      <c r="R48" s="48"/>
      <c r="S48" s="48"/>
      <c r="T48" s="48"/>
      <c r="U48" s="48"/>
    </row>
    <row r="49" spans="1:21" ht="30.75" customHeight="1">
      <c r="A49" s="48"/>
      <c r="B49" s="1163"/>
      <c r="C49" s="1164"/>
      <c r="D49" s="62"/>
      <c r="E49" s="1155" t="s">
        <v>16</v>
      </c>
      <c r="F49" s="1155"/>
      <c r="G49" s="1155"/>
      <c r="H49" s="1155"/>
      <c r="I49" s="1155"/>
      <c r="J49" s="1156"/>
      <c r="K49" s="63">
        <v>373</v>
      </c>
      <c r="L49" s="64">
        <v>324</v>
      </c>
      <c r="M49" s="64">
        <v>309</v>
      </c>
      <c r="N49" s="64">
        <v>308</v>
      </c>
      <c r="O49" s="65">
        <v>308</v>
      </c>
      <c r="P49" s="48"/>
      <c r="Q49" s="48"/>
      <c r="R49" s="48"/>
      <c r="S49" s="48"/>
      <c r="T49" s="48"/>
      <c r="U49" s="48"/>
    </row>
    <row r="50" spans="1:21" ht="30.75" customHeight="1">
      <c r="A50" s="48"/>
      <c r="B50" s="1163"/>
      <c r="C50" s="1164"/>
      <c r="D50" s="62"/>
      <c r="E50" s="1155" t="s">
        <v>17</v>
      </c>
      <c r="F50" s="1155"/>
      <c r="G50" s="1155"/>
      <c r="H50" s="1155"/>
      <c r="I50" s="1155"/>
      <c r="J50" s="1156"/>
      <c r="K50" s="63">
        <v>20</v>
      </c>
      <c r="L50" s="64">
        <v>19</v>
      </c>
      <c r="M50" s="64">
        <v>16</v>
      </c>
      <c r="N50" s="64">
        <v>16</v>
      </c>
      <c r="O50" s="65">
        <v>11</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515</v>
      </c>
      <c r="L52" s="64">
        <v>525</v>
      </c>
      <c r="M52" s="64">
        <v>523</v>
      </c>
      <c r="N52" s="64">
        <v>536</v>
      </c>
      <c r="O52" s="65">
        <v>563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406</v>
      </c>
      <c r="L53" s="69">
        <v>345</v>
      </c>
      <c r="M53" s="69">
        <v>266</v>
      </c>
      <c r="N53" s="69">
        <v>249</v>
      </c>
      <c r="O53" s="70">
        <v>177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5146</v>
      </c>
      <c r="J41" s="83">
        <v>5139</v>
      </c>
      <c r="K41" s="83">
        <v>5188</v>
      </c>
      <c r="L41" s="83">
        <v>5479</v>
      </c>
      <c r="M41" s="84">
        <v>5874</v>
      </c>
    </row>
    <row r="42" spans="2:13" ht="27.75" customHeight="1">
      <c r="B42" s="1171"/>
      <c r="C42" s="1172"/>
      <c r="D42" s="85"/>
      <c r="E42" s="1175" t="s">
        <v>26</v>
      </c>
      <c r="F42" s="1175"/>
      <c r="G42" s="1175"/>
      <c r="H42" s="1176"/>
      <c r="I42" s="86">
        <v>42</v>
      </c>
      <c r="J42" s="87">
        <v>31</v>
      </c>
      <c r="K42" s="87">
        <v>35</v>
      </c>
      <c r="L42" s="87">
        <v>29</v>
      </c>
      <c r="M42" s="88">
        <v>19</v>
      </c>
    </row>
    <row r="43" spans="2:13" ht="27.75" customHeight="1">
      <c r="B43" s="1171"/>
      <c r="C43" s="1172"/>
      <c r="D43" s="85"/>
      <c r="E43" s="1175" t="s">
        <v>27</v>
      </c>
      <c r="F43" s="1175"/>
      <c r="G43" s="1175"/>
      <c r="H43" s="1176"/>
      <c r="I43" s="86">
        <v>1027</v>
      </c>
      <c r="J43" s="87">
        <v>1368</v>
      </c>
      <c r="K43" s="87">
        <v>1403</v>
      </c>
      <c r="L43" s="87">
        <v>1584</v>
      </c>
      <c r="M43" s="88">
        <v>1314</v>
      </c>
    </row>
    <row r="44" spans="2:13" ht="27.75" customHeight="1">
      <c r="B44" s="1171"/>
      <c r="C44" s="1172"/>
      <c r="D44" s="85"/>
      <c r="E44" s="1175" t="s">
        <v>28</v>
      </c>
      <c r="F44" s="1175"/>
      <c r="G44" s="1175"/>
      <c r="H44" s="1176"/>
      <c r="I44" s="86">
        <v>4159</v>
      </c>
      <c r="J44" s="87">
        <v>3974</v>
      </c>
      <c r="K44" s="87">
        <v>3799</v>
      </c>
      <c r="L44" s="87">
        <v>3637</v>
      </c>
      <c r="M44" s="88">
        <v>3581</v>
      </c>
    </row>
    <row r="45" spans="2:13" ht="27.75" customHeight="1">
      <c r="B45" s="1171"/>
      <c r="C45" s="1172"/>
      <c r="D45" s="85"/>
      <c r="E45" s="1175" t="s">
        <v>29</v>
      </c>
      <c r="F45" s="1175"/>
      <c r="G45" s="1175"/>
      <c r="H45" s="1176"/>
      <c r="I45" s="86">
        <v>911</v>
      </c>
      <c r="J45" s="87">
        <v>866</v>
      </c>
      <c r="K45" s="87">
        <v>831</v>
      </c>
      <c r="L45" s="87">
        <v>749</v>
      </c>
      <c r="M45" s="88">
        <v>697</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1055</v>
      </c>
      <c r="J49" s="87">
        <v>1320</v>
      </c>
      <c r="K49" s="87">
        <v>1545</v>
      </c>
      <c r="L49" s="87">
        <v>1475</v>
      </c>
      <c r="M49" s="88">
        <v>1558</v>
      </c>
    </row>
    <row r="50" spans="2:13" ht="27.75" customHeight="1">
      <c r="B50" s="1171"/>
      <c r="C50" s="1172"/>
      <c r="D50" s="85"/>
      <c r="E50" s="1175" t="s">
        <v>35</v>
      </c>
      <c r="F50" s="1175"/>
      <c r="G50" s="1175"/>
      <c r="H50" s="1176"/>
      <c r="I50" s="86">
        <v>228</v>
      </c>
      <c r="J50" s="87">
        <v>215</v>
      </c>
      <c r="K50" s="87">
        <v>201</v>
      </c>
      <c r="L50" s="87">
        <v>187</v>
      </c>
      <c r="M50" s="88">
        <v>172</v>
      </c>
    </row>
    <row r="51" spans="2:13" ht="27.75" customHeight="1">
      <c r="B51" s="1173"/>
      <c r="C51" s="1174"/>
      <c r="D51" s="85"/>
      <c r="E51" s="1175" t="s">
        <v>36</v>
      </c>
      <c r="F51" s="1175"/>
      <c r="G51" s="1175"/>
      <c r="H51" s="1176"/>
      <c r="I51" s="86">
        <v>7503</v>
      </c>
      <c r="J51" s="87">
        <v>7398</v>
      </c>
      <c r="K51" s="87">
        <v>7287</v>
      </c>
      <c r="L51" s="87">
        <v>7611</v>
      </c>
      <c r="M51" s="88">
        <v>7648</v>
      </c>
    </row>
    <row r="52" spans="2:13" ht="27.75" customHeight="1" thickBot="1">
      <c r="B52" s="1177" t="s">
        <v>37</v>
      </c>
      <c r="C52" s="1178"/>
      <c r="D52" s="90"/>
      <c r="E52" s="1179" t="s">
        <v>38</v>
      </c>
      <c r="F52" s="1179"/>
      <c r="G52" s="1179"/>
      <c r="H52" s="1180"/>
      <c r="I52" s="91">
        <v>2499</v>
      </c>
      <c r="J52" s="92">
        <v>2446</v>
      </c>
      <c r="K52" s="92">
        <v>2224</v>
      </c>
      <c r="L52" s="92">
        <v>2205</v>
      </c>
      <c r="M52" s="93">
        <v>2106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40421</v>
      </c>
      <c r="E3" s="116"/>
      <c r="F3" s="117">
        <v>95443</v>
      </c>
      <c r="G3" s="118"/>
      <c r="H3" s="119"/>
    </row>
    <row r="4" spans="1:8">
      <c r="A4" s="120"/>
      <c r="B4" s="121"/>
      <c r="C4" s="122"/>
      <c r="D4" s="123">
        <v>28021</v>
      </c>
      <c r="E4" s="124"/>
      <c r="F4" s="125">
        <v>48538</v>
      </c>
      <c r="G4" s="126"/>
      <c r="H4" s="127"/>
    </row>
    <row r="5" spans="1:8">
      <c r="A5" s="108" t="s">
        <v>513</v>
      </c>
      <c r="B5" s="113"/>
      <c r="C5" s="114"/>
      <c r="D5" s="115">
        <v>69222</v>
      </c>
      <c r="E5" s="116"/>
      <c r="F5" s="117">
        <v>72729</v>
      </c>
      <c r="G5" s="118"/>
      <c r="H5" s="119"/>
    </row>
    <row r="6" spans="1:8">
      <c r="A6" s="120"/>
      <c r="B6" s="121"/>
      <c r="C6" s="122"/>
      <c r="D6" s="123">
        <v>34912</v>
      </c>
      <c r="E6" s="124"/>
      <c r="F6" s="125">
        <v>36291</v>
      </c>
      <c r="G6" s="126"/>
      <c r="H6" s="127"/>
    </row>
    <row r="7" spans="1:8">
      <c r="A7" s="108" t="s">
        <v>514</v>
      </c>
      <c r="B7" s="113"/>
      <c r="C7" s="114"/>
      <c r="D7" s="115">
        <v>62790</v>
      </c>
      <c r="E7" s="116"/>
      <c r="F7" s="117">
        <v>70317</v>
      </c>
      <c r="G7" s="118"/>
      <c r="H7" s="119"/>
    </row>
    <row r="8" spans="1:8">
      <c r="A8" s="120"/>
      <c r="B8" s="121"/>
      <c r="C8" s="122"/>
      <c r="D8" s="123">
        <v>26492</v>
      </c>
      <c r="E8" s="124"/>
      <c r="F8" s="125">
        <v>35725</v>
      </c>
      <c r="G8" s="126"/>
      <c r="H8" s="127"/>
    </row>
    <row r="9" spans="1:8">
      <c r="A9" s="108" t="s">
        <v>515</v>
      </c>
      <c r="B9" s="113"/>
      <c r="C9" s="114"/>
      <c r="D9" s="115">
        <v>90449</v>
      </c>
      <c r="E9" s="116"/>
      <c r="F9" s="117">
        <v>105751</v>
      </c>
      <c r="G9" s="118"/>
      <c r="H9" s="119"/>
    </row>
    <row r="10" spans="1:8">
      <c r="A10" s="120"/>
      <c r="B10" s="121"/>
      <c r="C10" s="122"/>
      <c r="D10" s="123">
        <v>16867</v>
      </c>
      <c r="E10" s="124"/>
      <c r="F10" s="125">
        <v>49969</v>
      </c>
      <c r="G10" s="126"/>
      <c r="H10" s="127"/>
    </row>
    <row r="11" spans="1:8">
      <c r="A11" s="108" t="s">
        <v>516</v>
      </c>
      <c r="B11" s="113"/>
      <c r="C11" s="114"/>
      <c r="D11" s="115">
        <v>163508</v>
      </c>
      <c r="E11" s="116"/>
      <c r="F11" s="117">
        <v>158564</v>
      </c>
      <c r="G11" s="118"/>
      <c r="H11" s="119"/>
    </row>
    <row r="12" spans="1:8">
      <c r="A12" s="120"/>
      <c r="B12" s="121"/>
      <c r="C12" s="128"/>
      <c r="D12" s="123">
        <v>11290</v>
      </c>
      <c r="E12" s="124"/>
      <c r="F12" s="125">
        <v>48412</v>
      </c>
      <c r="G12" s="126"/>
      <c r="H12" s="127"/>
    </row>
    <row r="13" spans="1:8">
      <c r="A13" s="108"/>
      <c r="B13" s="113"/>
      <c r="C13" s="129"/>
      <c r="D13" s="130">
        <v>85278</v>
      </c>
      <c r="E13" s="131"/>
      <c r="F13" s="132">
        <v>100561</v>
      </c>
      <c r="G13" s="133"/>
      <c r="H13" s="119"/>
    </row>
    <row r="14" spans="1:8">
      <c r="A14" s="120"/>
      <c r="B14" s="121"/>
      <c r="C14" s="122"/>
      <c r="D14" s="123">
        <v>23516</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8.1199999999999992</v>
      </c>
      <c r="C19" s="134">
        <f>ROUND(VALUE(SUBSTITUTE(実質収支比率等に係る経年分析!G$48,"▲","-")),2)</f>
        <v>17.809999999999999</v>
      </c>
      <c r="D19" s="134">
        <f>ROUND(VALUE(SUBSTITUTE(実質収支比率等に係る経年分析!H$48,"▲","-")),2)</f>
        <v>16.12</v>
      </c>
      <c r="E19" s="134">
        <f>ROUND(VALUE(SUBSTITUTE(実質収支比率等に係る経年分析!I$48,"▲","-")),2)</f>
        <v>8.8800000000000008</v>
      </c>
      <c r="F19" s="134">
        <f>ROUND(VALUE(SUBSTITUTE(実質収支比率等に係る経年分析!J$48,"▲","-")),2)</f>
        <v>14.27</v>
      </c>
    </row>
    <row r="20" spans="1:11">
      <c r="A20" s="134" t="s">
        <v>43</v>
      </c>
      <c r="B20" s="134">
        <f>ROUND(VALUE(SUBSTITUTE(実質収支比率等に係る経年分析!F$47,"▲","-")),2)</f>
        <v>23.37</v>
      </c>
      <c r="C20" s="134">
        <f>ROUND(VALUE(SUBSTITUTE(実質収支比率等に係る経年分析!G$47,"▲","-")),2)</f>
        <v>23.83</v>
      </c>
      <c r="D20" s="134">
        <f>ROUND(VALUE(SUBSTITUTE(実質収支比率等に係る経年分析!H$47,"▲","-")),2)</f>
        <v>28.81</v>
      </c>
      <c r="E20" s="134">
        <f>ROUND(VALUE(SUBSTITUTE(実質収支比率等に係る経年分析!I$47,"▲","-")),2)</f>
        <v>24.68</v>
      </c>
      <c r="F20" s="134">
        <f>ROUND(VALUE(SUBSTITUTE(実質収支比率等に係る経年分析!J$47,"▲","-")),2)</f>
        <v>25.47</v>
      </c>
    </row>
    <row r="21" spans="1:11">
      <c r="A21" s="134" t="s">
        <v>44</v>
      </c>
      <c r="B21" s="134">
        <f>IF(ISNUMBER(VALUE(SUBSTITUTE(実質収支比率等に係る経年分析!F$49,"▲","-"))),ROUND(VALUE(SUBSTITUTE(実質収支比率等に係る経年分析!F$49,"▲","-")),2),NA())</f>
        <v>9.48</v>
      </c>
      <c r="C21" s="134">
        <f>IF(ISNUMBER(VALUE(SUBSTITUTE(実質収支比率等に係る経年分析!G$49,"▲","-"))),ROUND(VALUE(SUBSTITUTE(実質収支比率等に係る経年分析!G$49,"▲","-")),2),NA())</f>
        <v>12.26</v>
      </c>
      <c r="D21" s="134">
        <f>IF(ISNUMBER(VALUE(SUBSTITUTE(実質収支比率等に係る経年分析!H$49,"▲","-"))),ROUND(VALUE(SUBSTITUTE(実質収支比率等に係る経年分析!H$49,"▲","-")),2),NA())</f>
        <v>6.97</v>
      </c>
      <c r="E21" s="134">
        <f>IF(ISNUMBER(VALUE(SUBSTITUTE(実質収支比率等に係る経年分析!I$49,"▲","-"))),ROUND(VALUE(SUBSTITUTE(実質収支比率等に係る経年分析!I$49,"▲","-")),2),NA())</f>
        <v>-4.76</v>
      </c>
      <c r="F21" s="134">
        <f>IF(ISNUMBER(VALUE(SUBSTITUTE(実質収支比率等に係る経年分析!J$49,"▲","-"))),ROUND(VALUE(SUBSTITUTE(実質収支比率等に係る経年分析!J$49,"▲","-")),2),NA())</f>
        <v>10.52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1.39</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国見町渇水対策施設特別会計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国見町後期高齢者医療特別会計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国見町公共下水道事業特別会計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国見町介護保険特別会計(保険事業勘定)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c r="A33" s="135" t="str">
        <f>IF(連結実質赤字比率に係る赤字・黒字の構成分析!C$37="",NA(),連結実質赤字比率に係る赤字・黒字の構成分析!C$37)</f>
        <v>国見町土地開発事業特別会計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国見町国民健康保険特別会計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17.510000000000002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14.27</v>
      </c>
    </row>
    <row r="36" spans="1:16">
      <c r="A36" s="135" t="str">
        <f>IF(連結実質赤字比率に係る赤字・黒字の構成分析!C$34="",NA(),連結実質赤字比率に係る赤字・黒字の構成分析!C$34)</f>
        <v>国見町水道事業会計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515</v>
      </c>
      <c r="E42" s="136"/>
      <c r="F42" s="136"/>
      <c r="G42" s="136">
        <f>'実質公債費比率（分子）の構造'!L$52</f>
        <v>525</v>
      </c>
      <c r="H42" s="136"/>
      <c r="I42" s="136"/>
      <c r="J42" s="136">
        <f>'実質公債費比率（分子）の構造'!M$52</f>
        <v>523</v>
      </c>
      <c r="K42" s="136"/>
      <c r="L42" s="136"/>
      <c r="M42" s="136">
        <f>'実質公債費比率（分子）の構造'!N$52</f>
        <v>536</v>
      </c>
      <c r="N42" s="136"/>
      <c r="O42" s="136"/>
      <c r="P42" s="136">
        <f>'実質公債費比率（分子）の構造'!O$52</f>
        <v>563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v>
      </c>
      <c r="C44" s="136"/>
      <c r="D44" s="136"/>
      <c r="E44" s="136">
        <f>'実質公債費比率（分子）の構造'!L$50</f>
        <v>19</v>
      </c>
      <c r="F44" s="136"/>
      <c r="G44" s="136"/>
      <c r="H44" s="136">
        <f>'実質公債費比率（分子）の構造'!M$50</f>
        <v>16</v>
      </c>
      <c r="I44" s="136"/>
      <c r="J44" s="136"/>
      <c r="K44" s="136">
        <f>'実質公債費比率（分子）の構造'!N$50</f>
        <v>16</v>
      </c>
      <c r="L44" s="136"/>
      <c r="M44" s="136"/>
      <c r="N44" s="136">
        <f>'実質公債費比率（分子）の構造'!O$50</f>
        <v>11</v>
      </c>
      <c r="O44" s="136"/>
      <c r="P44" s="136"/>
    </row>
    <row r="45" spans="1:16">
      <c r="A45" s="136" t="s">
        <v>54</v>
      </c>
      <c r="B45" s="136">
        <f>'実質公債費比率（分子）の構造'!K$49</f>
        <v>373</v>
      </c>
      <c r="C45" s="136"/>
      <c r="D45" s="136"/>
      <c r="E45" s="136">
        <f>'実質公債費比率（分子）の構造'!L$49</f>
        <v>324</v>
      </c>
      <c r="F45" s="136"/>
      <c r="G45" s="136"/>
      <c r="H45" s="136">
        <f>'実質公債費比率（分子）の構造'!M$49</f>
        <v>309</v>
      </c>
      <c r="I45" s="136"/>
      <c r="J45" s="136"/>
      <c r="K45" s="136">
        <f>'実質公債費比率（分子）の構造'!N$49</f>
        <v>308</v>
      </c>
      <c r="L45" s="136"/>
      <c r="M45" s="136"/>
      <c r="N45" s="136">
        <f>'実質公債費比率（分子）の構造'!O$49</f>
        <v>308</v>
      </c>
      <c r="O45" s="136"/>
      <c r="P45" s="136"/>
    </row>
    <row r="46" spans="1:16">
      <c r="A46" s="136" t="s">
        <v>55</v>
      </c>
      <c r="B46" s="136">
        <f>'実質公債費比率（分子）の構造'!K$48</f>
        <v>60</v>
      </c>
      <c r="C46" s="136"/>
      <c r="D46" s="136"/>
      <c r="E46" s="136">
        <f>'実質公債費比率（分子）の構造'!L$48</f>
        <v>93</v>
      </c>
      <c r="F46" s="136"/>
      <c r="G46" s="136"/>
      <c r="H46" s="136">
        <f>'実質公債費比率（分子）の構造'!M$48</f>
        <v>63</v>
      </c>
      <c r="I46" s="136"/>
      <c r="J46" s="136"/>
      <c r="K46" s="136">
        <f>'実質公債費比率（分子）の構造'!N$48</f>
        <v>93</v>
      </c>
      <c r="L46" s="136"/>
      <c r="M46" s="136"/>
      <c r="N46" s="136">
        <f>'実質公債費比率（分子）の構造'!O$48</f>
        <v>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468</v>
      </c>
      <c r="C49" s="136"/>
      <c r="D49" s="136"/>
      <c r="E49" s="136">
        <f>'実質公債費比率（分子）の構造'!L$45</f>
        <v>434</v>
      </c>
      <c r="F49" s="136"/>
      <c r="G49" s="136"/>
      <c r="H49" s="136">
        <f>'実質公債費比率（分子）の構造'!M$45</f>
        <v>401</v>
      </c>
      <c r="I49" s="136"/>
      <c r="J49" s="136"/>
      <c r="K49" s="136">
        <f>'実質公債費比率（分子）の構造'!N$45</f>
        <v>368</v>
      </c>
      <c r="L49" s="136"/>
      <c r="M49" s="136"/>
      <c r="N49" s="136">
        <f>'実質公債費比率（分子）の構造'!O$45</f>
        <v>368</v>
      </c>
      <c r="O49" s="136"/>
      <c r="P49" s="136"/>
    </row>
    <row r="50" spans="1:16">
      <c r="A50" s="136" t="s">
        <v>59</v>
      </c>
      <c r="B50" s="136" t="e">
        <f>NA()</f>
        <v>#N/A</v>
      </c>
      <c r="C50" s="136">
        <f>IF(ISNUMBER('実質公債費比率（分子）の構造'!K$53),'実質公債費比率（分子）の構造'!K$53,NA())</f>
        <v>406</v>
      </c>
      <c r="D50" s="136" t="e">
        <f>NA()</f>
        <v>#N/A</v>
      </c>
      <c r="E50" s="136" t="e">
        <f>NA()</f>
        <v>#N/A</v>
      </c>
      <c r="F50" s="136">
        <f>IF(ISNUMBER('実質公債費比率（分子）の構造'!L$53),'実質公債費比率（分子）の構造'!L$53,NA())</f>
        <v>345</v>
      </c>
      <c r="G50" s="136" t="e">
        <f>NA()</f>
        <v>#N/A</v>
      </c>
      <c r="H50" s="136" t="e">
        <f>NA()</f>
        <v>#N/A</v>
      </c>
      <c r="I50" s="136">
        <f>IF(ISNUMBER('実質公債費比率（分子）の構造'!M$53),'実質公債費比率（分子）の構造'!M$53,NA())</f>
        <v>266</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177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7503</v>
      </c>
      <c r="E56" s="135"/>
      <c r="F56" s="135"/>
      <c r="G56" s="135">
        <f>'将来負担比率（分子）の構造'!J$51</f>
        <v>7398</v>
      </c>
      <c r="H56" s="135"/>
      <c r="I56" s="135"/>
      <c r="J56" s="135">
        <f>'将来負担比率（分子）の構造'!K$51</f>
        <v>7287</v>
      </c>
      <c r="K56" s="135"/>
      <c r="L56" s="135"/>
      <c r="M56" s="135">
        <f>'将来負担比率（分子）の構造'!L$51</f>
        <v>7611</v>
      </c>
      <c r="N56" s="135"/>
      <c r="O56" s="135"/>
      <c r="P56" s="135">
        <f>'将来負担比率（分子）の構造'!M$51</f>
        <v>7648</v>
      </c>
    </row>
    <row r="57" spans="1:16">
      <c r="A57" s="135" t="s">
        <v>35</v>
      </c>
      <c r="B57" s="135"/>
      <c r="C57" s="135"/>
      <c r="D57" s="135">
        <f>'将来負担比率（分子）の構造'!I$50</f>
        <v>228</v>
      </c>
      <c r="E57" s="135"/>
      <c r="F57" s="135"/>
      <c r="G57" s="135">
        <f>'将来負担比率（分子）の構造'!J$50</f>
        <v>215</v>
      </c>
      <c r="H57" s="135"/>
      <c r="I57" s="135"/>
      <c r="J57" s="135">
        <f>'将来負担比率（分子）の構造'!K$50</f>
        <v>201</v>
      </c>
      <c r="K57" s="135"/>
      <c r="L57" s="135"/>
      <c r="M57" s="135">
        <f>'将来負担比率（分子）の構造'!L$50</f>
        <v>187</v>
      </c>
      <c r="N57" s="135"/>
      <c r="O57" s="135"/>
      <c r="P57" s="135">
        <f>'将来負担比率（分子）の構造'!M$50</f>
        <v>172</v>
      </c>
    </row>
    <row r="58" spans="1:16">
      <c r="A58" s="135" t="s">
        <v>34</v>
      </c>
      <c r="B58" s="135"/>
      <c r="C58" s="135"/>
      <c r="D58" s="135">
        <f>'将来負担比率（分子）の構造'!I$49</f>
        <v>1055</v>
      </c>
      <c r="E58" s="135"/>
      <c r="F58" s="135"/>
      <c r="G58" s="135">
        <f>'将来負担比率（分子）の構造'!J$49</f>
        <v>1320</v>
      </c>
      <c r="H58" s="135"/>
      <c r="I58" s="135"/>
      <c r="J58" s="135">
        <f>'将来負担比率（分子）の構造'!K$49</f>
        <v>1545</v>
      </c>
      <c r="K58" s="135"/>
      <c r="L58" s="135"/>
      <c r="M58" s="135">
        <f>'将来負担比率（分子）の構造'!L$49</f>
        <v>1475</v>
      </c>
      <c r="N58" s="135"/>
      <c r="O58" s="135"/>
      <c r="P58" s="135">
        <f>'将来負担比率（分子）の構造'!M$49</f>
        <v>1558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911</v>
      </c>
      <c r="C62" s="135"/>
      <c r="D62" s="135"/>
      <c r="E62" s="135">
        <f>'将来負担比率（分子）の構造'!J$45</f>
        <v>866</v>
      </c>
      <c r="F62" s="135"/>
      <c r="G62" s="135"/>
      <c r="H62" s="135">
        <f>'将来負担比率（分子）の構造'!K$45</f>
        <v>831</v>
      </c>
      <c r="I62" s="135"/>
      <c r="J62" s="135"/>
      <c r="K62" s="135">
        <f>'将来負担比率（分子）の構造'!L$45</f>
        <v>749</v>
      </c>
      <c r="L62" s="135"/>
      <c r="M62" s="135"/>
      <c r="N62" s="135">
        <f>'将来負担比率（分子）の構造'!M$45</f>
        <v>697</v>
      </c>
      <c r="O62" s="135"/>
      <c r="P62" s="135"/>
    </row>
    <row r="63" spans="1:16">
      <c r="A63" s="135" t="s">
        <v>28</v>
      </c>
      <c r="B63" s="135">
        <f>'将来負担比率（分子）の構造'!I$44</f>
        <v>4159</v>
      </c>
      <c r="C63" s="135"/>
      <c r="D63" s="135"/>
      <c r="E63" s="135">
        <f>'将来負担比率（分子）の構造'!J$44</f>
        <v>3974</v>
      </c>
      <c r="F63" s="135"/>
      <c r="G63" s="135"/>
      <c r="H63" s="135">
        <f>'将来負担比率（分子）の構造'!K$44</f>
        <v>3799</v>
      </c>
      <c r="I63" s="135"/>
      <c r="J63" s="135"/>
      <c r="K63" s="135">
        <f>'将来負担比率（分子）の構造'!L$44</f>
        <v>3637</v>
      </c>
      <c r="L63" s="135"/>
      <c r="M63" s="135"/>
      <c r="N63" s="135">
        <f>'将来負担比率（分子）の構造'!M$44</f>
        <v>3581</v>
      </c>
      <c r="O63" s="135"/>
      <c r="P63" s="135"/>
    </row>
    <row r="64" spans="1:16">
      <c r="A64" s="135" t="s">
        <v>27</v>
      </c>
      <c r="B64" s="135">
        <f>'将来負担比率（分子）の構造'!I$43</f>
        <v>1027</v>
      </c>
      <c r="C64" s="135"/>
      <c r="D64" s="135"/>
      <c r="E64" s="135">
        <f>'将来負担比率（分子）の構造'!J$43</f>
        <v>1368</v>
      </c>
      <c r="F64" s="135"/>
      <c r="G64" s="135"/>
      <c r="H64" s="135">
        <f>'将来負担比率（分子）の構造'!K$43</f>
        <v>1403</v>
      </c>
      <c r="I64" s="135"/>
      <c r="J64" s="135"/>
      <c r="K64" s="135">
        <f>'将来負担比率（分子）の構造'!L$43</f>
        <v>1584</v>
      </c>
      <c r="L64" s="135"/>
      <c r="M64" s="135"/>
      <c r="N64" s="135">
        <f>'将来負担比率（分子）の構造'!M$43</f>
        <v>1314</v>
      </c>
      <c r="O64" s="135"/>
      <c r="P64" s="135"/>
    </row>
    <row r="65" spans="1:16">
      <c r="A65" s="135" t="s">
        <v>26</v>
      </c>
      <c r="B65" s="135">
        <f>'将来負担比率（分子）の構造'!I$42</f>
        <v>42</v>
      </c>
      <c r="C65" s="135"/>
      <c r="D65" s="135"/>
      <c r="E65" s="135">
        <f>'将来負担比率（分子）の構造'!J$42</f>
        <v>31</v>
      </c>
      <c r="F65" s="135"/>
      <c r="G65" s="135"/>
      <c r="H65" s="135">
        <f>'将来負担比率（分子）の構造'!K$42</f>
        <v>35</v>
      </c>
      <c r="I65" s="135"/>
      <c r="J65" s="135"/>
      <c r="K65" s="135">
        <f>'将来負担比率（分子）の構造'!L$42</f>
        <v>29</v>
      </c>
      <c r="L65" s="135"/>
      <c r="M65" s="135"/>
      <c r="N65" s="135">
        <f>'将来負担比率（分子）の構造'!M$42</f>
        <v>19</v>
      </c>
      <c r="O65" s="135"/>
      <c r="P65" s="135"/>
    </row>
    <row r="66" spans="1:16">
      <c r="A66" s="135" t="s">
        <v>25</v>
      </c>
      <c r="B66" s="135">
        <f>'将来負担比率（分子）の構造'!I$41</f>
        <v>5146</v>
      </c>
      <c r="C66" s="135"/>
      <c r="D66" s="135"/>
      <c r="E66" s="135">
        <f>'将来負担比率（分子）の構造'!J$41</f>
        <v>5139</v>
      </c>
      <c r="F66" s="135"/>
      <c r="G66" s="135"/>
      <c r="H66" s="135">
        <f>'将来負担比率（分子）の構造'!K$41</f>
        <v>5188</v>
      </c>
      <c r="I66" s="135"/>
      <c r="J66" s="135"/>
      <c r="K66" s="135">
        <f>'将来負担比率（分子）の構造'!L$41</f>
        <v>5479</v>
      </c>
      <c r="L66" s="135"/>
      <c r="M66" s="135"/>
      <c r="N66" s="135">
        <f>'将来負担比率（分子）の構造'!M$41</f>
        <v>5874</v>
      </c>
      <c r="O66" s="135"/>
      <c r="P66" s="135"/>
    </row>
    <row r="67" spans="1:16">
      <c r="A67" s="135" t="s">
        <v>63</v>
      </c>
      <c r="B67" s="135" t="e">
        <f>NA()</f>
        <v>#N/A</v>
      </c>
      <c r="C67" s="135">
        <f>IF(ISNUMBER('将来負担比率（分子）の構造'!I$52), IF('将来負担比率（分子）の構造'!I$52 &lt; 0, 0, '将来負担比率（分子）の構造'!I$52), NA())</f>
        <v>2499</v>
      </c>
      <c r="D67" s="135" t="e">
        <f>NA()</f>
        <v>#N/A</v>
      </c>
      <c r="E67" s="135" t="e">
        <f>NA()</f>
        <v>#N/A</v>
      </c>
      <c r="F67" s="135">
        <f>IF(ISNUMBER('将来負担比率（分子）の構造'!J$52), IF('将来負担比率（分子）の構造'!J$52 &lt; 0, 0, '将来負担比率（分子）の構造'!J$52), NA())</f>
        <v>2446</v>
      </c>
      <c r="G67" s="135" t="e">
        <f>NA()</f>
        <v>#N/A</v>
      </c>
      <c r="H67" s="135" t="e">
        <f>NA()</f>
        <v>#N/A</v>
      </c>
      <c r="I67" s="135">
        <f>IF(ISNUMBER('将来負担比率（分子）の構造'!K$52), IF('将来負担比率（分子）の構造'!K$52 &lt; 0, 0, '将来負担比率（分子）の構造'!K$52), NA())</f>
        <v>2224</v>
      </c>
      <c r="J67" s="135" t="e">
        <f>NA()</f>
        <v>#N/A</v>
      </c>
      <c r="K67" s="135" t="e">
        <f>NA()</f>
        <v>#N/A</v>
      </c>
      <c r="L67" s="135">
        <f>IF(ISNUMBER('将来負担比率（分子）の構造'!L$52), IF('将来負担比率（分子）の構造'!L$52 &lt; 0, 0, '将来負担比率（分子）の構造'!L$52), NA())</f>
        <v>2205</v>
      </c>
      <c r="M67" s="135" t="e">
        <f>NA()</f>
        <v>#N/A</v>
      </c>
      <c r="N67" s="135" t="e">
        <f>NA()</f>
        <v>#N/A</v>
      </c>
      <c r="O67" s="135">
        <f>IF(ISNUMBER('将来負担比率（分子）の構造'!M$52), IF('将来負担比率（分子）の構造'!M$52 &lt; 0, 0, '将来負担比率（分子）の構造'!M$52), NA())</f>
        <v>2106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2016-04-20T23:42:44Z</cp:lastPrinted>
  <dcterms:created xsi:type="dcterms:W3CDTF">2016-02-15T00:45:14Z</dcterms:created>
  <dcterms:modified xsi:type="dcterms:W3CDTF">2016-04-21T01:18:27Z</dcterms:modified>
  <cp:category/>
</cp:coreProperties>
</file>