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400de6b\作業用\03 財政1\35 財政情報の開示\平成28年度（H26決算分）\財政状況資料集\03 市町村回答\"/>
    </mc:Choice>
  </mc:AlternateContent>
  <workbookProtection workbookPassword="979D" lockStructure="1"/>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F88" i="11" l="1"/>
  <c r="AK76" i="11"/>
  <c r="AF76" i="11"/>
  <c r="AA76" i="11"/>
  <c r="V76" i="11"/>
  <c r="Q76" i="11"/>
  <c r="AK73" i="11"/>
  <c r="AF73" i="11"/>
  <c r="AA73" i="11"/>
  <c r="V73" i="11"/>
  <c r="Q73" i="11"/>
  <c r="AA81" i="11"/>
  <c r="AA80" i="11"/>
  <c r="AA79" i="11"/>
  <c r="AA78" i="11"/>
  <c r="AA77" i="11"/>
  <c r="AA74" i="11"/>
  <c r="AA75" i="11"/>
  <c r="AF72" i="11" l="1"/>
  <c r="AA72" i="11"/>
  <c r="AA71" i="11"/>
  <c r="AF71" i="11" s="1"/>
  <c r="AF70" i="11"/>
  <c r="AA70" i="11"/>
  <c r="AA69" i="11"/>
  <c r="AF69" i="11" s="1"/>
  <c r="AK68" i="11"/>
  <c r="V68" i="11"/>
  <c r="Q68" i="11"/>
  <c r="AF68" i="11" l="1"/>
  <c r="AA68" i="1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E40" i="9"/>
  <c r="AM40" i="9"/>
  <c r="U40" i="9"/>
  <c r="C40" i="9"/>
  <c r="CO39" i="9"/>
  <c r="BW39" i="9"/>
  <c r="BW40" i="9" s="1"/>
  <c r="BE39" i="9"/>
  <c r="AM39" i="9"/>
  <c r="U39" i="9"/>
  <c r="C39" i="9"/>
  <c r="CO38" i="9"/>
  <c r="BE38" i="9"/>
  <c r="AM38" i="9"/>
  <c r="U38" i="9"/>
  <c r="C38" i="9"/>
  <c r="CO37" i="9"/>
  <c r="AM37" i="9"/>
  <c r="U37" i="9"/>
  <c r="C37" i="9"/>
  <c r="CO36" i="9"/>
  <c r="AM36" i="9"/>
  <c r="C36" i="9"/>
  <c r="CO35" i="9"/>
  <c r="AM35" i="9"/>
  <c r="CO34" i="9"/>
  <c r="BW34" i="9"/>
  <c r="BW35" i="9" s="1"/>
  <c r="BW36" i="9" s="1"/>
  <c r="BW37" i="9" s="1"/>
  <c r="BW38" i="9" s="1"/>
  <c r="AM34" i="9"/>
  <c r="C34" i="9"/>
  <c r="BE34" i="9" l="1"/>
  <c r="BE35" i="9" s="1"/>
  <c r="BE36" i="9" s="1"/>
  <c r="BE37" i="9" s="1"/>
  <c r="U34" i="9"/>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<sst xmlns="http://schemas.openxmlformats.org/spreadsheetml/2006/main" count="1063" uniqueCount="556">
  <si>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</si>
  <si>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</si>
  <si>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</si>
  <si>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</si>
  <si>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</si>
  <si>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</si>
  <si>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</si>
  <si>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</si>
  <si>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</si>
  <si>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</si>
  <si>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</si>
  <si>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</si>
  <si>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</si>
  <si>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</si>
  <si>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</si>
  <si>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</si>
  <si>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</si>
  <si>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</si>
  <si>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</si>
  <si>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</si>
  <si>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</si>
  <si>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</si>
  <si>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</si>
  <si>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</si>
  <si>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</si>
  <si>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</si>
  <si>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</si>
  <si>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</si>
  <si>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</si>
  <si>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</si>
  <si>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</si>
  <si>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</si>
  <si>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</si>
  <si>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</si>
  <si>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</si>
  <si>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</si>
  <si>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</si>
  <si>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</si>
  <si>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</si>
  <si>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</si>
  <si>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</si>
  <si>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</si>
  <si>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</si>
  <si>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</si>
  <si>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</si>
  <si>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</si>
  <si>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</si>
  <si>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</si>
  <si>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</si>
  <si>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</si>
  <si>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</si>
  <si>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</si>
  <si>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</si>
  <si>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</si>
  <si>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</si>
  <si>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</si>
  <si>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</si>
  <si>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</si>
  <si>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</si>
  <si>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</si>
  <si>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</si>
  <si>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</si>
  <si>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</si>
  <si>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</si>
  <si>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</si>
  <si>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</si>
  <si>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</si>
  <si>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</si>
  <si>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</si>
  <si>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</si>
  <si>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</si>
  <si>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</si>
  <si>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</si>
  <si>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</si>
  <si>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</si>
  <si>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</si>
  <si>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</si>
  <si>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</si>
  <si>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</si>
  <si>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</si>
  <si>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</si>
  <si>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</si>
  <si>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</si>
  <si>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</si>
  <si>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</si>
  <si>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</si>
  <si>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</si>
  <si>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</si>
  <si>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</si>
  <si>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</si>
  <si>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</si>
  <si>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</si>
  <si>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</si>
  <si>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</si>
  <si>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</si>
  <si>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</si>
  <si>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</si>
  <si>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</si>
  <si>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</si>
  <si>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</si>
  <si>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</si>
  <si>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</si>
  <si>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</si>
  <si>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</si>
  <si>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</si>
  <si>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</si>
  <si>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</si>
  <si>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</si>
  <si>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</si>
  <si>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</si>
  <si>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</si>
  <si>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</si>
  <si>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</si>
  <si>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</si>
  <si>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</si>
  <si>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</si>
  <si>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</si>
  <si>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</si>
  <si>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</si>
  <si>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</si>
  <si>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</si>
  <si>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</si>
  <si>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</si>
  <si>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</si>
  <si>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</si>
  <si>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</si>
  <si>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</si>
  <si>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</si>
  <si>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</si>
  <si>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</si>
  <si>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</si>
  <si>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</si>
  <si>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</si>
  <si>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</si>
  <si>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</si>
  <si>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</si>
  <si>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</si>
  <si>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</si>
  <si>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</si>
  <si>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</si>
  <si>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</si>
  <si>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</si>
  <si>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</si>
  <si>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</si>
  <si>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</si>
  <si>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</si>
  <si>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</si>
  <si>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</si>
  <si>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</si>
  <si>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</si>
  <si>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</si>
  <si>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</si>
  <si>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</si>
  <si>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</si>
  <si>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</si>
  <si>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</si>
  <si>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</si>
  <si>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</si>
  <si>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</si>
  <si>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</si>
  <si>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</si>
  <si>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</si>
  <si>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</si>
  <si>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</si>
  <si>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</si>
  <si>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</si>
  <si>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</si>
  <si>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</si>
  <si>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</si>
  <si>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</si>
  <si>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</si>
  <si>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</si>
  <si>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</si>
  <si>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</si>
  <si>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</si>
  <si>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</si>
  <si>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</si>
  <si>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</si>
  <si>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</si>
  <si>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</si>
  <si>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</si>
  <si>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</si>
  <si>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</si>
  <si>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</si>
  <si>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</si>
  <si>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</si>
  <si>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</si>
  <si>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</si>
  <si>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</si>
  <si>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</si>
  <si>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</si>
  <si>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</si>
  <si>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</si>
  <si>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</si>
  <si>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</si>
  <si>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</si>
  <si>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福島県檜枝岐村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</si>
  <si>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</si>
  <si>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</si>
  <si>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</si>
  <si>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</si>
  <si>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</si>
  <si>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</si>
  <si>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</si>
  <si>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</si>
  <si>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</si>
  <si>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</si>
  <si>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</si>
  <si>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</si>
  <si>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</si>
  <si>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</si>
  <si>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</si>
  <si>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</si>
  <si>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</si>
  <si>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</si>
  <si>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</si>
  <si>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</si>
  <si>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</si>
  <si>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</si>
  <si>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</si>
  <si>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</si>
  <si>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</si>
  <si>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</si>
  <si>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</si>
  <si>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</si>
  <si>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</si>
  <si>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</si>
  <si>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</si>
  <si>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</si>
  <si>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</si>
  <si>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</si>
  <si>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</si>
  <si>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</si>
  <si>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</si>
  <si>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</si>
  <si>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</si>
  <si>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</si>
  <si>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</si>
  <si>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</si>
  <si>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</si>
  <si>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</si>
  <si>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</si>
  <si>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</si>
  <si>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</si>
  <si>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</si>
  <si>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</si>
  <si>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</si>
  <si>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</si>
  <si>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</si>
  <si>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</si>
  <si>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</si>
  <si>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</si>
  <si>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</si>
  <si>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</si>
  <si>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</si>
  <si>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</si>
  <si>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</si>
  <si>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</si>
  <si>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</si>
  <si>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</si>
  <si>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</si>
  <si>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</si>
  <si>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</si>
  <si>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</si>
  <si>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</si>
  <si>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</si>
  <si>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</si>
  <si>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</si>
  <si>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</si>
  <si>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</si>
  <si>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</si>
  <si>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</si>
  <si>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</si>
  <si>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</si>
  <si>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</si>
  <si>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</si>
  <si>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</si>
  <si>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</si>
  <si>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</si>
  <si>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</si>
  <si>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</si>
  <si>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</si>
  <si>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</si>
  <si>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</si>
  <si>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</si>
  <si>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</si>
  <si>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</si>
  <si>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</si>
  <si>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</si>
  <si>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</si>
  <si>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</si>
  <si>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</si>
  <si>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</si>
  <si>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</si>
  <si>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</si>
  <si>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</si>
  <si>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</si>
  <si>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</si>
  <si>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</si>
  <si>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</si>
  <si>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</si>
  <si>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</si>
  <si>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</si>
  <si>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</si>
  <si>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</si>
  <si>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</si>
  <si>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</si>
  <si>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</si>
  <si>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</si>
  <si>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</si>
  <si>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</si>
  <si>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</si>
  <si>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</si>
  <si>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</si>
  <si>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</si>
  <si>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</si>
  <si>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</si>
  <si>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</si>
  <si>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</si>
  <si>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</si>
  <si>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</si>
  <si>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</si>
  <si>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</si>
  <si>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</si>
  <si>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</si>
  <si>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</si>
  <si>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</si>
  <si>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</si>
  <si>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</si>
  <si>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</si>
  <si>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</si>
  <si>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</si>
  <si>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</si>
  <si>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</si>
  <si>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</si>
  <si>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</si>
  <si>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</si>
  <si>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</si>
  <si>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</si>
  <si>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</si>
  <si>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</si>
  <si>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</si>
  <si>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</si>
  <si>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</si>
  <si>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</si>
  <si>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福島県檜枝岐村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</si>
  <si>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</si>
  <si>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</si>
  <si>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</si>
  <si>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</si>
  <si>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</si>
  <si>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</si>
  <si>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</si>
  <si>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</si>
  <si>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</si>
  <si>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</si>
  <si>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</si>
  <si>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</si>
  <si>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</si>
  <si>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</si>
  <si>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</si>
  <si>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</si>
  <si>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</si>
  <si>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</si>
  <si>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</si>
  <si>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</si>
  <si>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</si>
  <si>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</si>
  <si>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</si>
  <si>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</si>
  <si>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</si>
  <si>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</si>
  <si>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</si>
  <si>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</si>
  <si>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</si>
  <si>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</si>
  <si>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</si>
  <si>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</si>
  <si>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</si>
  <si>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</si>
  <si>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</si>
  <si>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</si>
  <si>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</si>
  <si>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</si>
  <si>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水道事業特別会計</t>
    <phoneticPr fontId="5"/>
  </si>
  <si>
    <t>法非適用企業</t>
    <phoneticPr fontId="5"/>
  </si>
  <si>
    <t>下水道事業特別会計</t>
    <phoneticPr fontId="5"/>
  </si>
  <si>
    <t>温泉・特産事業特別会計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</si>
  <si>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</si>
  <si>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</si>
  <si>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</si>
  <si>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</si>
  <si>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</si>
  <si>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</si>
  <si>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</si>
  <si>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</si>
  <si>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</si>
  <si>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</si>
  <si>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</si>
  <si>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</si>
  <si>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</si>
  <si>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</si>
  <si>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</si>
  <si>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</si>
  <si>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</si>
  <si>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</si>
  <si>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</si>
  <si>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</si>
  <si>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</si>
  <si>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</si>
  <si>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</si>
  <si>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</si>
  <si>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</si>
  <si>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</si>
  <si>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</si>
  <si>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</si>
  <si>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</si>
  <si>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</si>
  <si>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</si>
  <si>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</si>
  <si>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</si>
  <si>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</si>
  <si>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</si>
  <si>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</si>
  <si>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</si>
  <si>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</si>
  <si>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</si>
  <si>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</si>
  <si>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</si>
  <si>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</si>
  <si>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</si>
  <si>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</si>
  <si>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</si>
  <si>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</si>
  <si>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</si>
  <si>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</si>
  <si>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</si>
  <si>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</si>
  <si>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</si>
  <si>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</si>
  <si>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</si>
  <si>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</si>
  <si>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</si>
  <si>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</si>
  <si>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</si>
  <si>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</si>
  <si>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</si>
  <si>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</si>
  <si>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</si>
  <si>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温泉・特産事業特別会計</t>
    <phoneticPr fontId="5"/>
  </si>
  <si>
    <t>(Ｆ)</t>
    <phoneticPr fontId="5"/>
  </si>
  <si>
    <t>観光施設事業特別会計</t>
    <phoneticPr fontId="5"/>
  </si>
  <si>
    <t>将来負担比率（(Ｅ)－(Ｆ)）／（(Ｃ)－(Ｄ)）×１００</t>
    <rPh sb="0" eb="2">
      <t>ショウライ</t>
    </rPh>
    <rPh sb="2" eb="4">
      <t>フタン</t>
    </rPh>
    <rPh sb="4" eb="6">
      <t>ヒリツ</t>
    </rPh>
    <phoneticPr fontId="5"/>
  </si>
  <si>
    <t>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</si>
  <si>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</si>
  <si>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</si>
  <si>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</si>
  <si>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</si>
  <si>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</si>
  <si>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</si>
  <si>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</si>
  <si>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</si>
  <si>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</si>
  <si>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</si>
  <si>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</si>
  <si>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</si>
  <si>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</si>
  <si>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</si>
  <si>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</si>
  <si>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</si>
  <si>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</si>
  <si>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</si>
  <si>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</si>
  <si>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</si>
  <si>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</si>
  <si>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</si>
  <si>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</si>
  <si>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</si>
  <si>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</si>
  <si>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</si>
  <si>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</si>
  <si>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</si>
  <si>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</si>
  <si>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</si>
  <si>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</si>
  <si>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</si>
  <si>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</si>
  <si>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</si>
  <si>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</si>
  <si>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</si>
  <si>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</si>
  <si>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</si>
  <si>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</si>
  <si>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</si>
  <si>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</si>
  <si>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</si>
  <si>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</si>
  <si>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</si>
  <si>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</si>
  <si>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</si>
  <si>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</si>
  <si>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</si>
  <si>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</si>
  <si>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</si>
  <si>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</si>
  <si>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</si>
  <si>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</si>
  <si>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</si>
  <si>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</si>
  <si>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</si>
  <si>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</si>
  <si>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</si>
  <si>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</si>
  <si>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</si>
  <si>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</si>
  <si>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</si>
  <si>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</si>
  <si>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</si>
  <si>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</si>
  <si>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</si>
  <si>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</si>
  <si>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</si>
  <si>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</si>
  <si>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</si>
  <si>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</si>
  <si>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</si>
  <si>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</si>
  <si>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</si>
  <si>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</si>
  <si>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</si>
  <si>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</si>
  <si>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</si>
  <si>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診療所特別会計</t>
  </si>
  <si>
    <t>▲ 1.50</t>
  </si>
  <si>
    <t>一般会計</t>
  </si>
  <si>
    <t>観光施設事業特別会計</t>
  </si>
  <si>
    <t>水道事業特別会計</t>
  </si>
  <si>
    <t>介護保険特別会計</t>
  </si>
  <si>
    <t>国民健康保険特別会計</t>
  </si>
  <si>
    <t>後期高齢者医療特別会計</t>
  </si>
  <si>
    <t>下水道事業特別会計</t>
  </si>
  <si>
    <t>その他会計（赤字）</t>
  </si>
  <si>
    <t>その他会計（黒字）</t>
  </si>
  <si>
    <t>南会津地方広域市町村圏組合（計）</t>
  </si>
  <si>
    <t>　・一般会計</t>
  </si>
  <si>
    <t>　・ふるさと市町村圏事業特別会計</t>
  </si>
  <si>
    <t>　・地域医療支援センター特別会計</t>
  </si>
  <si>
    <t>　・あいづふるさと基金事業特別会計</t>
  </si>
  <si>
    <t>　・一般会計</t>
    <phoneticPr fontId="2"/>
  </si>
  <si>
    <t>　・特別会計</t>
    <phoneticPr fontId="2"/>
  </si>
  <si>
    <t>　・消防補償等特別会計</t>
    <rPh sb="2" eb="4">
      <t>ショウボウ</t>
    </rPh>
    <rPh sb="4" eb="6">
      <t>ホショウ</t>
    </rPh>
    <rPh sb="6" eb="7">
      <t>トウ</t>
    </rPh>
    <rPh sb="7" eb="9">
      <t>トクベツ</t>
    </rPh>
    <phoneticPr fontId="2"/>
  </si>
  <si>
    <t>　・消防賞じゅつ金特別会計</t>
    <rPh sb="2" eb="4">
      <t>ショウボウ</t>
    </rPh>
    <rPh sb="4" eb="5">
      <t>ショウ</t>
    </rPh>
    <rPh sb="8" eb="9">
      <t>キン</t>
    </rPh>
    <rPh sb="9" eb="11">
      <t>トクベツ</t>
    </rPh>
    <phoneticPr fontId="2"/>
  </si>
  <si>
    <t>　・非常勤職員公務災害補償特別会計</t>
    <rPh sb="2" eb="5">
      <t>ヒジョウキン</t>
    </rPh>
    <rPh sb="5" eb="7">
      <t>ショクイン</t>
    </rPh>
    <rPh sb="7" eb="9">
      <t>コウム</t>
    </rPh>
    <rPh sb="9" eb="11">
      <t>サイガイ</t>
    </rPh>
    <rPh sb="11" eb="13">
      <t>ホショウ</t>
    </rPh>
    <rPh sb="13" eb="15">
      <t>トクベツ</t>
    </rPh>
    <phoneticPr fontId="2"/>
  </si>
  <si>
    <t>　・自治会館管理特別会計</t>
    <rPh sb="2" eb="4">
      <t>ジチ</t>
    </rPh>
    <rPh sb="4" eb="6">
      <t>カイカン</t>
    </rPh>
    <rPh sb="6" eb="8">
      <t>カンリ</t>
    </rPh>
    <rPh sb="8" eb="10">
      <t>トクベツ</t>
    </rPh>
    <phoneticPr fontId="2"/>
  </si>
  <si>
    <t>福島県後期高齢者医療広域連合(計）</t>
    <rPh sb="15" eb="16">
      <t>ケイ</t>
    </rPh>
    <phoneticPr fontId="2"/>
  </si>
  <si>
    <t>福島県市町村総合事務組合（計）</t>
    <rPh sb="3" eb="6">
      <t>シチョウソン</t>
    </rPh>
    <rPh sb="6" eb="8">
      <t>ソウゴウ</t>
    </rPh>
    <rPh sb="8" eb="10">
      <t>ジム</t>
    </rPh>
    <rPh sb="10" eb="12">
      <t>クミアイ</t>
    </rPh>
    <rPh sb="13" eb="14">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</si>
</sst>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295438</c:v>
                </c:pt>
                <c:pt idx="1">
                  <c:v>328542</c:v>
                </c:pt>
                <c:pt idx="2">
                  <c:v>549903</c:v>
                </c:pt>
                <c:pt idx="3">
                  <c:v>512760</c:v>
                </c:pt>
                <c:pt idx="4">
                  <c:v>751192</c:v>
                </c:pt>
              </c:numCache>
            </c:numRef>
          </c:val>
          <c:smooth val="0"/>
        </c:ser>
        <c:dLbls>
          <c:showLegendKey val="0"/>
          <c:showVal val="0"/>
          <c:showCatName val="0"/>
          <c:showSerName val="0"/>
          <c:showPercent val="0"/>
          <c:showBubbleSize val="0"/>
        </c:dLbls>
        <c:marker val="1"/>
        <c:smooth val="0"/>
        <c:axId val="481611104"/>
        <c:axId val="481611496"/>
      </c:lineChart>
      <c:catAx>
        <c:axId val="48161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611496"/>
        <c:crosses val="autoZero"/>
        <c:auto val="1"/>
        <c:lblAlgn val="ctr"/>
        <c:lblOffset val="100"/>
        <c:tickLblSkip val="1"/>
        <c:tickMarkSkip val="1"/>
        <c:noMultiLvlLbl val="0"/>
      </c:catAx>
      <c:valAx>
        <c:axId val="48161149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61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12.5</c:v>
                </c:pt>
                <c:pt idx="1">
                  <c:v>15.95</c:v>
                </c:pt>
                <c:pt idx="2">
                  <c:v>13.08</c:v>
                </c:pt>
                <c:pt idx="3">
                  <c:v>5.83</c:v>
                </c:pt>
                <c:pt idx="4">
                  <c:v>10.16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66.400000000000006</c:v>
                </c:pt>
                <c:pt idx="1">
                  <c:v>75.709999999999994</c:v>
                </c:pt>
                <c:pt idx="2">
                  <c:v>61.24</c:v>
                </c:pt>
                <c:pt idx="3">
                  <c:v>72.040000000000006</c:v>
                </c:pt>
                <c:pt idx="4">
                  <c:v>85.4</c:v>
                </c:pt>
              </c:numCache>
            </c:numRef>
          </c:val>
        </c:ser>
        <c:dLbls>
          <c:showLegendKey val="0"/>
          <c:showVal val="0"/>
          <c:showCatName val="0"/>
          <c:showSerName val="0"/>
          <c:showPercent val="0"/>
          <c:showBubbleSize val="0"/>
        </c:dLbls>
        <c:gapWidth val="250"/>
        <c:overlap val="100"/>
        <c:axId val="481612280"/>
        <c:axId val="48161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11.39</c:v>
                </c:pt>
                <c:pt idx="1">
                  <c:v>17.84</c:v>
                </c:pt>
                <c:pt idx="2">
                  <c:v>10.49</c:v>
                </c:pt>
                <c:pt idx="3">
                  <c:v>4.43</c:v>
                </c:pt>
                <c:pt idx="4">
                  <c:v>9.64</c:v>
                </c:pt>
              </c:numCache>
            </c:numRef>
          </c:val>
          <c:smooth val="0"/>
        </c:ser>
        <c:dLbls>
          <c:showLegendKey val="0"/>
          <c:showVal val="0"/>
          <c:showCatName val="0"/>
          <c:showSerName val="0"/>
          <c:showPercent val="0"/>
          <c:showBubbleSize val="0"/>
        </c:dLbls>
        <c:marker val="1"/>
        <c:smooth val="0"/>
        <c:axId val="481612280"/>
        <c:axId val="481612672"/>
      </c:lineChart>
      <c:catAx>
        <c:axId val="48161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612672"/>
        <c:crosses val="autoZero"/>
        <c:auto val="1"/>
        <c:lblAlgn val="ctr"/>
        <c:lblOffset val="100"/>
        <c:tickLblSkip val="1"/>
        <c:tickMarkSkip val="1"/>
        <c:noMultiLvlLbl val="0"/>
      </c:catAx>
      <c:valAx>
        <c:axId val="48161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612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0.97</c:v>
                </c:pt>
                <c:pt idx="2">
                  <c:v>#N/A</c:v>
                </c:pt>
                <c:pt idx="3">
                  <c:v>0.66</c:v>
                </c:pt>
                <c:pt idx="4">
                  <c:v>#N/A</c:v>
                </c:pt>
                <c:pt idx="5">
                  <c:v>0.46</c:v>
                </c:pt>
                <c:pt idx="6">
                  <c:v>#N/A</c:v>
                </c:pt>
                <c:pt idx="7">
                  <c:v>0.05</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0.26</c:v>
                </c:pt>
                <c:pt idx="4">
                  <c:v>#N/A</c:v>
                </c:pt>
                <c:pt idx="5">
                  <c:v>0.17</c:v>
                </c:pt>
                <c:pt idx="6">
                  <c:v>#N/A</c:v>
                </c:pt>
                <c:pt idx="7">
                  <c:v>0.15</c:v>
                </c:pt>
                <c:pt idx="8">
                  <c:v>#N/A</c:v>
                </c:pt>
                <c:pt idx="9">
                  <c:v>0.16</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0.14000000000000001</c:v>
                </c:pt>
                <c:pt idx="4">
                  <c:v>#N/A</c:v>
                </c:pt>
                <c:pt idx="5">
                  <c:v>0.06</c:v>
                </c:pt>
                <c:pt idx="6">
                  <c:v>#N/A</c:v>
                </c:pt>
                <c:pt idx="7">
                  <c:v>0.12</c:v>
                </c:pt>
                <c:pt idx="8">
                  <c:v>#N/A</c:v>
                </c:pt>
                <c:pt idx="9">
                  <c:v>0.17</c:v>
                </c:pt>
              </c:numCache>
            </c:numRef>
          </c:val>
        </c:ser>
        <c:ser>
          <c:idx val="7"/>
          <c:order val="7"/>
          <c:tx>
            <c:strRef>
              <c:f>データシート!$A$34</c:f>
              <c:strCache>
                <c:ptCount val="1"/>
                <c:pt idx="0">
                  <c:v>観光施設事業特別会計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0.44</c:v>
                </c:pt>
                <c:pt idx="2">
                  <c:v>#N/A</c:v>
                </c:pt>
                <c:pt idx="3">
                  <c:v>0.7</c:v>
                </c:pt>
                <c:pt idx="4">
                  <c:v>#N/A</c:v>
                </c:pt>
                <c:pt idx="5">
                  <c:v>0.56000000000000005</c:v>
                </c:pt>
                <c:pt idx="6">
                  <c:v>#N/A</c:v>
                </c:pt>
                <c:pt idx="7">
                  <c:v>0.3</c:v>
                </c:pt>
                <c:pt idx="8">
                  <c:v>#N/A</c:v>
                </c:pt>
                <c:pt idx="9">
                  <c:v>0.31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12.5</c:v>
                </c:pt>
                <c:pt idx="2">
                  <c:v>#N/A</c:v>
                </c:pt>
                <c:pt idx="3">
                  <c:v>15.95</c:v>
                </c:pt>
                <c:pt idx="4">
                  <c:v>#N/A</c:v>
                </c:pt>
                <c:pt idx="5">
                  <c:v>13.07</c:v>
                </c:pt>
                <c:pt idx="6">
                  <c:v>#N/A</c:v>
                </c:pt>
                <c:pt idx="7">
                  <c:v>5.83</c:v>
                </c:pt>
                <c:pt idx="8">
                  <c:v>#N/A</c:v>
                </c:pt>
                <c:pt idx="9">
                  <c:v>11.66</c:v>
                </c:pt>
              </c:numCache>
            </c:numRef>
          </c:val>
        </c:ser>
        <c:ser>
          <c:idx val="9"/>
          <c:order val="9"/>
          <c:tx>
            <c:strRef>
              <c:f>データシート!$A$36</c:f>
              <c:strCache>
                <c:ptCount val="1"/>
                <c:pt idx="0">
                  <c:v>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1.5</c:v>
                </c:pt>
                <c:pt idx="9">
                  <c:v>#N/A</c:v>
                </c:pt>
              </c:numCache>
            </c:numRef>
          </c:val>
        </c:ser>
        <c:dLbls>
          <c:showLegendKey val="0"/>
          <c:showVal val="0"/>
          <c:showCatName val="0"/>
          <c:showSerName val="0"/>
          <c:showPercent val="0"/>
          <c:showBubbleSize val="0"/>
        </c:dLbls>
        <c:gapWidth val="150"/>
        <c:overlap val="100"/>
        <c:axId val="481607184"/>
        <c:axId val="481608360"/>
      </c:barChart>
      <c:catAx>
        <c:axId val="48160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608360"/>
        <c:crosses val="autoZero"/>
        <c:auto val="1"/>
        <c:lblAlgn val="ctr"/>
        <c:lblOffset val="100"/>
        <c:tickLblSkip val="1"/>
        <c:tickMarkSkip val="1"/>
        <c:noMultiLvlLbl val="0"/>
      </c:catAx>
      <c:valAx>
        <c:axId val="481608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60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190</c:v>
                </c:pt>
                <c:pt idx="5">
                  <c:v>174</c:v>
                </c:pt>
                <c:pt idx="8">
                  <c:v>145</c:v>
                </c:pt>
                <c:pt idx="11">
                  <c:v>145</c:v>
                </c:pt>
                <c:pt idx="14">
                  <c:v>137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88</c:v>
                </c:pt>
                <c:pt idx="3">
                  <c:v>83</c:v>
                </c:pt>
                <c:pt idx="6">
                  <c:v>58</c:v>
                </c:pt>
                <c:pt idx="9">
                  <c:v>56</c:v>
                </c:pt>
                <c:pt idx="12">
                  <c:v>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160</c:v>
                </c:pt>
                <c:pt idx="3">
                  <c:v>122</c:v>
                </c:pt>
                <c:pt idx="6">
                  <c:v>91</c:v>
                </c:pt>
                <c:pt idx="9">
                  <c:v>77</c:v>
                </c:pt>
                <c:pt idx="12">
                  <c:v>70</c:v>
                </c:pt>
              </c:numCache>
            </c:numRef>
          </c:val>
        </c:ser>
        <c:dLbls>
          <c:showLegendKey val="0"/>
          <c:showVal val="0"/>
          <c:showCatName val="0"/>
          <c:showSerName val="0"/>
          <c:showPercent val="0"/>
          <c:showBubbleSize val="0"/>
        </c:dLbls>
        <c:gapWidth val="100"/>
        <c:overlap val="100"/>
        <c:axId val="481607576"/>
        <c:axId val="48159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c:v>
                </c:pt>
                <c:pt idx="2">
                  <c:v>#N/A</c:v>
                </c:pt>
                <c:pt idx="3">
                  <c:v>#N/A</c:v>
                </c:pt>
                <c:pt idx="4">
                  <c:v>31</c:v>
                </c:pt>
                <c:pt idx="5">
                  <c:v>#N/A</c:v>
                </c:pt>
                <c:pt idx="6">
                  <c:v>#N/A</c:v>
                </c:pt>
                <c:pt idx="7">
                  <c:v>4</c:v>
                </c:pt>
                <c:pt idx="8">
                  <c:v>#N/A</c:v>
                </c:pt>
                <c:pt idx="9">
                  <c:v>#N/A</c:v>
                </c:pt>
                <c:pt idx="10">
                  <c:v>-12</c:v>
                </c:pt>
                <c:pt idx="11">
                  <c:v>#N/A</c:v>
                </c:pt>
                <c:pt idx="12">
                  <c:v>#N/A</c:v>
                </c:pt>
                <c:pt idx="13">
                  <c:v>-23</c:v>
                </c:pt>
                <c:pt idx="14">
                  <c:v>#N/A</c:v>
                </c:pt>
              </c:numCache>
            </c:numRef>
          </c:val>
          <c:smooth val="0"/>
        </c:ser>
        <c:dLbls>
          <c:showLegendKey val="0"/>
          <c:showVal val="0"/>
          <c:showCatName val="0"/>
          <c:showSerName val="0"/>
          <c:showPercent val="0"/>
          <c:showBubbleSize val="0"/>
        </c:dLbls>
        <c:marker val="1"/>
        <c:smooth val="0"/>
        <c:axId val="481607576"/>
        <c:axId val="481595424"/>
      </c:lineChart>
      <c:catAx>
        <c:axId val="48160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595424"/>
        <c:crosses val="autoZero"/>
        <c:auto val="1"/>
        <c:lblAlgn val="ctr"/>
        <c:lblOffset val="100"/>
        <c:tickLblSkip val="1"/>
        <c:tickMarkSkip val="1"/>
        <c:noMultiLvlLbl val="0"/>
      </c:catAx>
      <c:valAx>
        <c:axId val="48159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60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1408</c:v>
                </c:pt>
                <c:pt idx="5">
                  <c:v>1363</c:v>
                </c:pt>
                <c:pt idx="8">
                  <c:v>1483</c:v>
                </c:pt>
                <c:pt idx="11">
                  <c:v>1686</c:v>
                </c:pt>
                <c:pt idx="14">
                  <c:v>1719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c:v>
                </c:pt>
                <c:pt idx="5">
                  <c:v>7</c:v>
                </c:pt>
                <c:pt idx="8">
                  <c:v>5</c:v>
                </c:pt>
                <c:pt idx="11">
                  <c:v>3</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3570</c:v>
                </c:pt>
                <c:pt idx="5">
                  <c:v>3707</c:v>
                </c:pt>
                <c:pt idx="8">
                  <c:v>4117</c:v>
                </c:pt>
                <c:pt idx="11">
                  <c:v>4204</c:v>
                </c:pt>
                <c:pt idx="14">
                  <c:v>4261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201</c:v>
                </c:pt>
                <c:pt idx="3">
                  <c:v>183</c:v>
                </c:pt>
                <c:pt idx="6">
                  <c:v>164</c:v>
                </c:pt>
                <c:pt idx="9">
                  <c:v>109</c:v>
                </c:pt>
                <c:pt idx="12">
                  <c:v>266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443</c:v>
                </c:pt>
                <c:pt idx="3">
                  <c:v>366</c:v>
                </c:pt>
                <c:pt idx="6">
                  <c:v>305</c:v>
                </c:pt>
                <c:pt idx="9">
                  <c:v>275</c:v>
                </c:pt>
                <c:pt idx="12">
                  <c:v>250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1179</c:v>
                </c:pt>
                <c:pt idx="3">
                  <c:v>1155</c:v>
                </c:pt>
                <c:pt idx="6">
                  <c:v>1328</c:v>
                </c:pt>
                <c:pt idx="9">
                  <c:v>1469</c:v>
                </c:pt>
                <c:pt idx="12">
                  <c:v>1721</c:v>
                </c:pt>
              </c:numCache>
            </c:numRef>
          </c:val>
        </c:ser>
        <c:dLbls>
          <c:showLegendKey val="0"/>
          <c:showVal val="0"/>
          <c:showCatName val="0"/>
          <c:showSerName val="0"/>
          <c:showPercent val="0"/>
          <c:showBubbleSize val="0"/>
        </c:dLbls>
        <c:gapWidth val="100"/>
        <c:overlap val="100"/>
        <c:axId val="481606792"/>
        <c:axId val="481627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81606792"/>
        <c:axId val="481627568"/>
      </c:lineChart>
      <c:catAx>
        <c:axId val="48160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627568"/>
        <c:crosses val="autoZero"/>
        <c:auto val="1"/>
        <c:lblAlgn val="ctr"/>
        <c:lblOffset val="100"/>
        <c:tickLblSkip val="1"/>
        <c:tickMarkSkip val="1"/>
        <c:noMultiLvlLbl val="0"/>
      </c:catAx>
      <c:valAx>
        <c:axId val="48162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60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福島県檜枝岐村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
601
390.46
2,015,188
1,910,129
103,688
1,020,550
1,721,499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小規模団体の財政力指数は、全国平均、大規模団体と比較して低い傾向となっており、当村も全国平均よりも</a:t>
          </a:r>
          <a:r>
            <a:rPr kumimoji="1" lang="en-US" altLang="ja-JP" sz="1100">
              <a:solidFill>
                <a:schemeClr val="dk1"/>
              </a:solidFill>
              <a:effectLst/>
              <a:latin typeface="+mn-lt"/>
              <a:ea typeface="+mn-ea"/>
              <a:cs typeface="+mn-cs"/>
            </a:rPr>
            <a:t>0.14</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イント、県平均よりも</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ものの、類似団体と比較すると</a:t>
          </a:r>
          <a:r>
            <a:rPr kumimoji="1" lang="en-US" altLang="ja-JP" sz="1100">
              <a:solidFill>
                <a:schemeClr val="dk1"/>
              </a:solidFill>
              <a:effectLst/>
              <a:latin typeface="+mn-lt"/>
              <a:ea typeface="+mn-ea"/>
              <a:cs typeface="+mn-cs"/>
            </a:rPr>
            <a:t>0.11</a:t>
          </a:r>
          <a:r>
            <a:rPr kumimoji="1" lang="ja-JP" altLang="en-US" sz="1100">
              <a:solidFill>
                <a:schemeClr val="dk1"/>
              </a:solidFill>
              <a:effectLst/>
              <a:latin typeface="+mn-lt"/>
              <a:ea typeface="+mn-ea"/>
              <a:cs typeface="+mn-cs"/>
            </a:rPr>
            <a:t>ポイント上回っている状況である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人口減少や景気低迷により、所得が全般的に減少していることが大きな要因と考えられる。</a:t>
          </a:r>
          <a:endParaRPr lang="ja-JP" altLang="ja-JP" sz="1400">
            <a:effectLst/>
          </a:endParaRPr>
        </a:p>
        <a:p>
          <a:r>
            <a:rPr kumimoji="1" lang="ja-JP" altLang="ja-JP" sz="1100">
              <a:solidFill>
                <a:schemeClr val="dk1"/>
              </a:solidFill>
              <a:effectLst/>
              <a:latin typeface="+mn-lt"/>
              <a:ea typeface="+mn-ea"/>
              <a:cs typeface="+mn-cs"/>
            </a:rPr>
            <a:t>　今後は更に少子高齢化の影響を受け、厳しい財政状況になることが予想されるが、地域振興施策などに重点的な予算を配分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、積極的な人口構造の改革に取り組むことが必要であると考えられる。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152082</xdr:rowOff>
    </xdr:from>
    <xdr:to>
      <xdr:col>7</xdr:col>
      <xdr:colOff>152400</xdr:colOff>
      <xdr:row>43</xdr:row>
      <xdr:rowOff>4763</xdr:rowOff>
    </xdr:to>
    <xdr:cxnSp macro="">
      <xdr:nvCxnSpPr>
        <xdr:cNvPr id="62" name="直線コネクタ 61"/>
        <xdr:cNvCxnSpPr/>
      </xdr:nvCxnSpPr>
      <xdr:spPr>
        <a:xfrm>
          <a:off x="4114800" y="735298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163847</xdr:rowOff>
    </xdr:from>
    <xdr:ext cx="762000" cy="259045"/>
    <xdr:sp macro="" textlink="">
      <xdr:nvSpPr>
        <xdr:cNvPr id="63"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115888</xdr:rowOff>
    </xdr:from>
    <xdr:to>
      <xdr:col>6</xdr:col>
      <xdr:colOff>0</xdr:colOff>
      <xdr:row>42</xdr:row>
      <xdr:rowOff>152082</xdr:rowOff>
    </xdr:to>
    <xdr:cxnSp macro="">
      <xdr:nvCxnSpPr>
        <xdr:cNvPr id="65" name="直線コネクタ 64"/>
        <xdr:cNvCxnSpPr/>
      </xdr:nvCxnSpPr>
      <xdr:spPr>
        <a:xfrm>
          <a:off x="3225800" y="73167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94632</xdr:rowOff>
    </xdr:from>
    <xdr:ext cx="736600" cy="259045"/>
    <xdr:sp macro="" textlink="">
      <xdr:nvSpPr>
        <xdr:cNvPr id="67" name="テキスト ボックス 66"/>
        <xdr:cNvSpPr txBox="1"/>
      </xdr:nvSpPr>
      <xdr:spPr>
        <a:xfrm>
          <a:off x="3733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73660</xdr:rowOff>
    </xdr:from>
    <xdr:to>
      <xdr:col>4</xdr:col>
      <xdr:colOff>482600</xdr:colOff>
      <xdr:row>42</xdr:row>
      <xdr:rowOff>115888</xdr:rowOff>
    </xdr:to>
    <xdr:cxnSp macro="">
      <xdr:nvCxnSpPr>
        <xdr:cNvPr id="68" name="直線コネクタ 67"/>
        <xdr:cNvCxnSpPr/>
      </xdr:nvCxnSpPr>
      <xdr:spPr>
        <a:xfrm>
          <a:off x="2336800" y="72745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0" name="テキスト ボックス 6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67628</xdr:rowOff>
    </xdr:from>
    <xdr:to>
      <xdr:col>3</xdr:col>
      <xdr:colOff>279400</xdr:colOff>
      <xdr:row>42</xdr:row>
      <xdr:rowOff>73660</xdr:rowOff>
    </xdr:to>
    <xdr:cxnSp macro="">
      <xdr:nvCxnSpPr>
        <xdr:cNvPr id="71" name="直線コネクタ 70"/>
        <xdr:cNvCxnSpPr/>
      </xdr:nvCxnSpPr>
      <xdr:spPr>
        <a:xfrm>
          <a:off x="1447800" y="72685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3" name="テキスト ボックス 72"/>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5" name="テキスト ボックス 74"/>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125413</xdr:rowOff>
    </xdr:from>
    <xdr:to>
      <xdr:col>7</xdr:col>
      <xdr:colOff>203200</xdr:colOff>
      <xdr:row>43</xdr:row>
      <xdr:rowOff>55563</xdr:rowOff>
    </xdr:to>
    <xdr:sp macro="" textlink="">
      <xdr:nvSpPr>
        <xdr:cNvPr id="81" name="円/楕円 80"/>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141940</xdr:rowOff>
    </xdr:from>
    <xdr:ext cx="762000" cy="259045"/>
    <xdr:sp macro="" textlink="">
      <xdr:nvSpPr>
        <xdr:cNvPr id="82" name="財政力該当値テキスト"/>
        <xdr:cNvSpPr txBox="1"/>
      </xdr:nvSpPr>
      <xdr:spPr>
        <a:xfrm>
          <a:off x="50419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101282</xdr:rowOff>
    </xdr:from>
    <xdr:to>
      <xdr:col>6</xdr:col>
      <xdr:colOff>50800</xdr:colOff>
      <xdr:row>43</xdr:row>
      <xdr:rowOff>31432</xdr:rowOff>
    </xdr:to>
    <xdr:sp macro="" textlink="">
      <xdr:nvSpPr>
        <xdr:cNvPr id="83" name="円/楕円 82"/>
        <xdr:cNvSpPr/>
      </xdr:nvSpPr>
      <xdr:spPr>
        <a:xfrm>
          <a:off x="4064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41609</xdr:rowOff>
    </xdr:from>
    <xdr:ext cx="736600" cy="259045"/>
    <xdr:sp macro="" textlink="">
      <xdr:nvSpPr>
        <xdr:cNvPr id="84" name="テキスト ボックス 83"/>
        <xdr:cNvSpPr txBox="1"/>
      </xdr:nvSpPr>
      <xdr:spPr>
        <a:xfrm>
          <a:off x="3733800" y="707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65088</xdr:rowOff>
    </xdr:from>
    <xdr:to>
      <xdr:col>4</xdr:col>
      <xdr:colOff>533400</xdr:colOff>
      <xdr:row>42</xdr:row>
      <xdr:rowOff>166688</xdr:rowOff>
    </xdr:to>
    <xdr:sp macro="" textlink="">
      <xdr:nvSpPr>
        <xdr:cNvPr id="85" name="円/楕円 84"/>
        <xdr:cNvSpPr/>
      </xdr:nvSpPr>
      <xdr:spPr>
        <a:xfrm>
          <a:off x="3175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5415</xdr:rowOff>
    </xdr:from>
    <xdr:ext cx="762000" cy="259045"/>
    <xdr:sp macro="" textlink="">
      <xdr:nvSpPr>
        <xdr:cNvPr id="86" name="テキスト ボックス 85"/>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22860</xdr:rowOff>
    </xdr:from>
    <xdr:to>
      <xdr:col>3</xdr:col>
      <xdr:colOff>330200</xdr:colOff>
      <xdr:row>42</xdr:row>
      <xdr:rowOff>124460</xdr:rowOff>
    </xdr:to>
    <xdr:sp macro="" textlink="">
      <xdr:nvSpPr>
        <xdr:cNvPr id="87" name="円/楕円 86"/>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134637</xdr:rowOff>
    </xdr:from>
    <xdr:ext cx="762000" cy="259045"/>
    <xdr:sp macro="" textlink="">
      <xdr:nvSpPr>
        <xdr:cNvPr id="88" name="テキスト ボックス 87"/>
        <xdr:cNvSpPr txBox="1"/>
      </xdr:nvSpPr>
      <xdr:spPr>
        <a:xfrm>
          <a:off x="1955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16828</xdr:rowOff>
    </xdr:from>
    <xdr:to>
      <xdr:col>2</xdr:col>
      <xdr:colOff>127000</xdr:colOff>
      <xdr:row>42</xdr:row>
      <xdr:rowOff>118428</xdr:rowOff>
    </xdr:to>
    <xdr:sp macro="" textlink="">
      <xdr:nvSpPr>
        <xdr:cNvPr id="89" name="円/楕円 88"/>
        <xdr:cNvSpPr/>
      </xdr:nvSpPr>
      <xdr:spPr>
        <a:xfrm>
          <a:off x="1397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128605</xdr:rowOff>
    </xdr:from>
    <xdr:ext cx="762000" cy="259045"/>
    <xdr:sp macro="" textlink="">
      <xdr:nvSpPr>
        <xdr:cNvPr id="90" name="テキスト ボックス 89"/>
        <xdr:cNvSpPr txBox="1"/>
      </xdr:nvSpPr>
      <xdr:spPr>
        <a:xfrm>
          <a:off x="1066800" y="698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比率は、全国平均、県平均、類似団体と比較して、平成２４年度から大幅な改善が図られている。近年の予算規模は年々増加傾向にあるものの、機構改革やランニングコスト等の見直しを図ることにより、経常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を行っている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132504</xdr:rowOff>
    </xdr:from>
    <xdr:to>
      <xdr:col>7</xdr:col>
      <xdr:colOff>152400</xdr:colOff>
      <xdr:row>60</xdr:row>
      <xdr:rowOff>135996</xdr:rowOff>
    </xdr:to>
    <xdr:cxnSp macro="">
      <xdr:nvCxnSpPr>
        <xdr:cNvPr id="125" name="直線コネクタ 124"/>
        <xdr:cNvCxnSpPr/>
      </xdr:nvCxnSpPr>
      <xdr:spPr>
        <a:xfrm>
          <a:off x="4114800" y="10248054"/>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132504</xdr:rowOff>
    </xdr:from>
    <xdr:to>
      <xdr:col>6</xdr:col>
      <xdr:colOff>0</xdr:colOff>
      <xdr:row>60</xdr:row>
      <xdr:rowOff>5292</xdr:rowOff>
    </xdr:to>
    <xdr:cxnSp macro="">
      <xdr:nvCxnSpPr>
        <xdr:cNvPr id="128" name="直線コネクタ 127"/>
        <xdr:cNvCxnSpPr/>
      </xdr:nvCxnSpPr>
      <xdr:spPr>
        <a:xfrm flipV="1">
          <a:off x="3225800" y="1024805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5292</xdr:rowOff>
    </xdr:from>
    <xdr:to>
      <xdr:col>4</xdr:col>
      <xdr:colOff>482600</xdr:colOff>
      <xdr:row>62</xdr:row>
      <xdr:rowOff>26353</xdr:rowOff>
    </xdr:to>
    <xdr:cxnSp macro="">
      <xdr:nvCxnSpPr>
        <xdr:cNvPr id="131" name="直線コネクタ 130"/>
        <xdr:cNvCxnSpPr/>
      </xdr:nvCxnSpPr>
      <xdr:spPr>
        <a:xfrm flipV="1">
          <a:off x="2336800" y="10292292"/>
          <a:ext cx="889000" cy="36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26353</xdr:rowOff>
    </xdr:from>
    <xdr:to>
      <xdr:col>3</xdr:col>
      <xdr:colOff>279400</xdr:colOff>
      <xdr:row>62</xdr:row>
      <xdr:rowOff>42439</xdr:rowOff>
    </xdr:to>
    <xdr:cxnSp macro="">
      <xdr:nvCxnSpPr>
        <xdr:cNvPr id="134" name="直線コネクタ 133"/>
        <xdr:cNvCxnSpPr/>
      </xdr:nvCxnSpPr>
      <xdr:spPr>
        <a:xfrm flipV="1">
          <a:off x="1447800" y="1065625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85196</xdr:rowOff>
    </xdr:from>
    <xdr:to>
      <xdr:col>7</xdr:col>
      <xdr:colOff>203200</xdr:colOff>
      <xdr:row>61</xdr:row>
      <xdr:rowOff>15346</xdr:rowOff>
    </xdr:to>
    <xdr:sp macro="" textlink="">
      <xdr:nvSpPr>
        <xdr:cNvPr id="144" name="円/楕円 143"/>
        <xdr:cNvSpPr/>
      </xdr:nvSpPr>
      <xdr:spPr>
        <a:xfrm>
          <a:off x="4902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101723</xdr:rowOff>
    </xdr:from>
    <xdr:ext cx="762000" cy="259045"/>
    <xdr:sp macro="" textlink="">
      <xdr:nvSpPr>
        <xdr:cNvPr id="145" name="財政構造の弾力性該当値テキスト"/>
        <xdr:cNvSpPr txBox="1"/>
      </xdr:nvSpPr>
      <xdr:spPr>
        <a:xfrm>
          <a:off x="5041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81704</xdr:rowOff>
    </xdr:from>
    <xdr:to>
      <xdr:col>6</xdr:col>
      <xdr:colOff>50800</xdr:colOff>
      <xdr:row>60</xdr:row>
      <xdr:rowOff>11854</xdr:rowOff>
    </xdr:to>
    <xdr:sp macro="" textlink="">
      <xdr:nvSpPr>
        <xdr:cNvPr id="146" name="円/楕円 145"/>
        <xdr:cNvSpPr/>
      </xdr:nvSpPr>
      <xdr:spPr>
        <a:xfrm>
          <a:off x="4064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22031</xdr:rowOff>
    </xdr:from>
    <xdr:ext cx="736600" cy="259045"/>
    <xdr:sp macro="" textlink="">
      <xdr:nvSpPr>
        <xdr:cNvPr id="147" name="テキスト ボックス 146"/>
        <xdr:cNvSpPr txBox="1"/>
      </xdr:nvSpPr>
      <xdr:spPr>
        <a:xfrm>
          <a:off x="3733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125942</xdr:rowOff>
    </xdr:from>
    <xdr:to>
      <xdr:col>4</xdr:col>
      <xdr:colOff>533400</xdr:colOff>
      <xdr:row>60</xdr:row>
      <xdr:rowOff>56092</xdr:rowOff>
    </xdr:to>
    <xdr:sp macro="" textlink="">
      <xdr:nvSpPr>
        <xdr:cNvPr id="148" name="円/楕円 147"/>
        <xdr:cNvSpPr/>
      </xdr:nvSpPr>
      <xdr:spPr>
        <a:xfrm>
          <a:off x="3175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66269</xdr:rowOff>
    </xdr:from>
    <xdr:ext cx="762000" cy="259045"/>
    <xdr:sp macro="" textlink="">
      <xdr:nvSpPr>
        <xdr:cNvPr id="149" name="テキスト ボックス 148"/>
        <xdr:cNvSpPr txBox="1"/>
      </xdr:nvSpPr>
      <xdr:spPr>
        <a:xfrm>
          <a:off x="2844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147003</xdr:rowOff>
    </xdr:from>
    <xdr:to>
      <xdr:col>3</xdr:col>
      <xdr:colOff>330200</xdr:colOff>
      <xdr:row>62</xdr:row>
      <xdr:rowOff>77153</xdr:rowOff>
    </xdr:to>
    <xdr:sp macro="" textlink="">
      <xdr:nvSpPr>
        <xdr:cNvPr id="150" name="円/楕円 149"/>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87330</xdr:rowOff>
    </xdr:from>
    <xdr:ext cx="762000" cy="259045"/>
    <xdr:sp macro="" textlink="">
      <xdr:nvSpPr>
        <xdr:cNvPr id="151" name="テキスト ボックス 150"/>
        <xdr:cNvSpPr txBox="1"/>
      </xdr:nvSpPr>
      <xdr:spPr>
        <a:xfrm>
          <a:off x="1955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163089</xdr:rowOff>
    </xdr:from>
    <xdr:to>
      <xdr:col>2</xdr:col>
      <xdr:colOff>127000</xdr:colOff>
      <xdr:row>62</xdr:row>
      <xdr:rowOff>93239</xdr:rowOff>
    </xdr:to>
    <xdr:sp macro="" textlink="">
      <xdr:nvSpPr>
        <xdr:cNvPr id="152" name="円/楕円 151"/>
        <xdr:cNvSpPr/>
      </xdr:nvSpPr>
      <xdr:spPr>
        <a:xfrm>
          <a:off x="1397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103416</xdr:rowOff>
    </xdr:from>
    <xdr:ext cx="762000" cy="259045"/>
    <xdr:sp macro="" textlink="">
      <xdr:nvSpPr>
        <xdr:cNvPr id="153" name="テキスト ボックス 152"/>
        <xdr:cNvSpPr txBox="1"/>
      </xdr:nvSpPr>
      <xdr:spPr>
        <a:xfrm>
          <a:off x="1066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[1,042,721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人口規模が６００名と極端に小規模な団体であるため、人口一人当たりの人件費比率は</a:t>
          </a:r>
          <a:r>
            <a:rPr kumimoji="1" lang="ja-JP" altLang="en-US" sz="1100">
              <a:solidFill>
                <a:schemeClr val="dk1"/>
              </a:solidFill>
              <a:effectLst/>
              <a:latin typeface="+mn-lt"/>
              <a:ea typeface="+mn-ea"/>
              <a:cs typeface="+mn-cs"/>
            </a:rPr>
            <a:t>高騰</a:t>
          </a:r>
          <a:r>
            <a:rPr kumimoji="1" lang="ja-JP" altLang="ja-JP" sz="1100">
              <a:solidFill>
                <a:schemeClr val="dk1"/>
              </a:solidFill>
              <a:effectLst/>
              <a:latin typeface="+mn-lt"/>
              <a:ea typeface="+mn-ea"/>
              <a:cs typeface="+mn-cs"/>
            </a:rPr>
            <a:t>傾向</a:t>
          </a:r>
          <a:r>
            <a:rPr kumimoji="1" lang="ja-JP" altLang="en-US" sz="1100">
              <a:solidFill>
                <a:schemeClr val="dk1"/>
              </a:solidFill>
              <a:effectLst/>
              <a:latin typeface="+mn-lt"/>
              <a:ea typeface="+mn-ea"/>
              <a:cs typeface="+mn-cs"/>
            </a:rPr>
            <a:t>にあるものの</a:t>
          </a:r>
          <a:r>
            <a:rPr kumimoji="1" lang="ja-JP" altLang="ja-JP" sz="1100">
              <a:solidFill>
                <a:schemeClr val="dk1"/>
              </a:solidFill>
              <a:effectLst/>
              <a:latin typeface="+mn-lt"/>
              <a:ea typeface="+mn-ea"/>
              <a:cs typeface="+mn-cs"/>
            </a:rPr>
            <a:t>、経常収支比率は低く抑えられているため、財政を圧迫する要因とはなっていないと考えられる。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108781</xdr:rowOff>
    </xdr:from>
    <xdr:to>
      <xdr:col>7</xdr:col>
      <xdr:colOff>152400</xdr:colOff>
      <xdr:row>83</xdr:row>
      <xdr:rowOff>153967</xdr:rowOff>
    </xdr:to>
    <xdr:cxnSp macro="">
      <xdr:nvCxnSpPr>
        <xdr:cNvPr id="185" name="直線コネクタ 184"/>
        <xdr:cNvCxnSpPr/>
      </xdr:nvCxnSpPr>
      <xdr:spPr>
        <a:xfrm>
          <a:off x="4114800" y="14339131"/>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108781</xdr:rowOff>
    </xdr:from>
    <xdr:to>
      <xdr:col>6</xdr:col>
      <xdr:colOff>0</xdr:colOff>
      <xdr:row>84</xdr:row>
      <xdr:rowOff>20247</xdr:rowOff>
    </xdr:to>
    <xdr:cxnSp macro="">
      <xdr:nvCxnSpPr>
        <xdr:cNvPr id="188" name="直線コネクタ 187"/>
        <xdr:cNvCxnSpPr/>
      </xdr:nvCxnSpPr>
      <xdr:spPr>
        <a:xfrm flipV="1">
          <a:off x="3225800" y="14339131"/>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101264</xdr:rowOff>
    </xdr:from>
    <xdr:to>
      <xdr:col>4</xdr:col>
      <xdr:colOff>482600</xdr:colOff>
      <xdr:row>84</xdr:row>
      <xdr:rowOff>20247</xdr:rowOff>
    </xdr:to>
    <xdr:cxnSp macro="">
      <xdr:nvCxnSpPr>
        <xdr:cNvPr id="191" name="直線コネクタ 190"/>
        <xdr:cNvCxnSpPr/>
      </xdr:nvCxnSpPr>
      <xdr:spPr>
        <a:xfrm>
          <a:off x="2336800" y="14331614"/>
          <a:ext cx="889000" cy="9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88574</xdr:rowOff>
    </xdr:from>
    <xdr:to>
      <xdr:col>3</xdr:col>
      <xdr:colOff>279400</xdr:colOff>
      <xdr:row>83</xdr:row>
      <xdr:rowOff>101264</xdr:rowOff>
    </xdr:to>
    <xdr:cxnSp macro="">
      <xdr:nvCxnSpPr>
        <xdr:cNvPr id="194" name="直線コネクタ 193"/>
        <xdr:cNvCxnSpPr/>
      </xdr:nvCxnSpPr>
      <xdr:spPr>
        <a:xfrm>
          <a:off x="1447800" y="14318924"/>
          <a:ext cx="889000" cy="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103167</xdr:rowOff>
    </xdr:from>
    <xdr:to>
      <xdr:col>7</xdr:col>
      <xdr:colOff>203200</xdr:colOff>
      <xdr:row>84</xdr:row>
      <xdr:rowOff>33317</xdr:rowOff>
    </xdr:to>
    <xdr:sp macro="" textlink="">
      <xdr:nvSpPr>
        <xdr:cNvPr id="204" name="円/楕円 203"/>
        <xdr:cNvSpPr/>
      </xdr:nvSpPr>
      <xdr:spPr>
        <a:xfrm>
          <a:off x="4902200" y="14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75244</xdr:rowOff>
    </xdr:from>
    <xdr:ext cx="762000" cy="259045"/>
    <xdr:sp macro="" textlink="">
      <xdr:nvSpPr>
        <xdr:cNvPr id="205" name="人件費・物件費等の状況該当値テキスト"/>
        <xdr:cNvSpPr txBox="1"/>
      </xdr:nvSpPr>
      <xdr:spPr>
        <a:xfrm>
          <a:off x="5041900" y="1430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1,042,721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57981</xdr:rowOff>
    </xdr:from>
    <xdr:to>
      <xdr:col>6</xdr:col>
      <xdr:colOff>50800</xdr:colOff>
      <xdr:row>83</xdr:row>
      <xdr:rowOff>159581</xdr:rowOff>
    </xdr:to>
    <xdr:sp macro="" textlink="">
      <xdr:nvSpPr>
        <xdr:cNvPr id="206" name="円/楕円 205"/>
        <xdr:cNvSpPr/>
      </xdr:nvSpPr>
      <xdr:spPr>
        <a:xfrm>
          <a:off x="4064000" y="142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144358</xdr:rowOff>
    </xdr:from>
    <xdr:ext cx="736600" cy="259045"/>
    <xdr:sp macro="" textlink="">
      <xdr:nvSpPr>
        <xdr:cNvPr id="207" name="テキスト ボックス 206"/>
        <xdr:cNvSpPr txBox="1"/>
      </xdr:nvSpPr>
      <xdr:spPr>
        <a:xfrm>
          <a:off x="3733800" y="1437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949,090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140897</xdr:rowOff>
    </xdr:from>
    <xdr:to>
      <xdr:col>4</xdr:col>
      <xdr:colOff>533400</xdr:colOff>
      <xdr:row>84</xdr:row>
      <xdr:rowOff>71047</xdr:rowOff>
    </xdr:to>
    <xdr:sp macro="" textlink="">
      <xdr:nvSpPr>
        <xdr:cNvPr id="208" name="円/楕円 207"/>
        <xdr:cNvSpPr/>
      </xdr:nvSpPr>
      <xdr:spPr>
        <a:xfrm>
          <a:off x="3175000" y="143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55824</xdr:rowOff>
    </xdr:from>
    <xdr:ext cx="762000" cy="259045"/>
    <xdr:sp macro="" textlink="">
      <xdr:nvSpPr>
        <xdr:cNvPr id="209" name="テキスト ボックス 208"/>
        <xdr:cNvSpPr txBox="1"/>
      </xdr:nvSpPr>
      <xdr:spPr>
        <a:xfrm>
          <a:off x="2844800" y="1445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1,120,900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50464</xdr:rowOff>
    </xdr:from>
    <xdr:to>
      <xdr:col>3</xdr:col>
      <xdr:colOff>330200</xdr:colOff>
      <xdr:row>83</xdr:row>
      <xdr:rowOff>152064</xdr:rowOff>
    </xdr:to>
    <xdr:sp macro="" textlink="">
      <xdr:nvSpPr>
        <xdr:cNvPr id="210" name="円/楕円 209"/>
        <xdr:cNvSpPr/>
      </xdr:nvSpPr>
      <xdr:spPr>
        <a:xfrm>
          <a:off x="2286000" y="142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136841</xdr:rowOff>
    </xdr:from>
    <xdr:ext cx="762000" cy="259045"/>
    <xdr:sp macro="" textlink="">
      <xdr:nvSpPr>
        <xdr:cNvPr id="211" name="テキスト ボックス 210"/>
        <xdr:cNvSpPr txBox="1"/>
      </xdr:nvSpPr>
      <xdr:spPr>
        <a:xfrm>
          <a:off x="1955800" y="1436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933,512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37774</xdr:rowOff>
    </xdr:from>
    <xdr:to>
      <xdr:col>2</xdr:col>
      <xdr:colOff>127000</xdr:colOff>
      <xdr:row>83</xdr:row>
      <xdr:rowOff>139374</xdr:rowOff>
    </xdr:to>
    <xdr:sp macro="" textlink="">
      <xdr:nvSpPr>
        <xdr:cNvPr id="212" name="円/楕円 211"/>
        <xdr:cNvSpPr/>
      </xdr:nvSpPr>
      <xdr:spPr>
        <a:xfrm>
          <a:off x="1397000" y="142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124151</xdr:rowOff>
    </xdr:from>
    <xdr:ext cx="762000" cy="259045"/>
    <xdr:sp macro="" textlink="">
      <xdr:nvSpPr>
        <xdr:cNvPr id="213" name="テキスト ボックス 212"/>
        <xdr:cNvSpPr txBox="1"/>
      </xdr:nvSpPr>
      <xdr:spPr>
        <a:xfrm>
          <a:off x="1066800" y="143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ラスパイレス指数についても、人口規模が小さいために職員構成が変更するたびに大きな変動があり、統計的な比率では判断できないことから、実額による判断が求められる。</a:t>
          </a:r>
          <a:endParaRPr lang="ja-JP" altLang="ja-JP" sz="1400">
            <a:effectLst/>
          </a:endParaRPr>
        </a:p>
        <a:p>
          <a:r>
            <a:rPr kumimoji="1" lang="ja-JP" altLang="ja-JP" sz="1100">
              <a:solidFill>
                <a:schemeClr val="dk1"/>
              </a:solidFill>
              <a:effectLst/>
              <a:latin typeface="+mn-lt"/>
              <a:ea typeface="+mn-ea"/>
              <a:cs typeface="+mn-cs"/>
            </a:rPr>
            <a:t>　今後も人事院勧告及び地域実情を考慮し、給与の適正化に努めていく。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121158</xdr:rowOff>
    </xdr:from>
    <xdr:to>
      <xdr:col>24</xdr:col>
      <xdr:colOff>558800</xdr:colOff>
      <xdr:row>84</xdr:row>
      <xdr:rowOff>130811</xdr:rowOff>
    </xdr:to>
    <xdr:cxnSp macro="">
      <xdr:nvCxnSpPr>
        <xdr:cNvPr id="245" name="直線コネクタ 244"/>
        <xdr:cNvCxnSpPr/>
      </xdr:nvCxnSpPr>
      <xdr:spPr>
        <a:xfrm>
          <a:off x="16179800" y="14522958"/>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121158</xdr:rowOff>
    </xdr:from>
    <xdr:to>
      <xdr:col>23</xdr:col>
      <xdr:colOff>406400</xdr:colOff>
      <xdr:row>87</xdr:row>
      <xdr:rowOff>79756</xdr:rowOff>
    </xdr:to>
    <xdr:cxnSp macro="">
      <xdr:nvCxnSpPr>
        <xdr:cNvPr id="248" name="直線コネクタ 247"/>
        <xdr:cNvCxnSpPr/>
      </xdr:nvCxnSpPr>
      <xdr:spPr>
        <a:xfrm flipV="1">
          <a:off x="15290800" y="14522958"/>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0" name="テキスト ボックス 249"/>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36322</xdr:rowOff>
    </xdr:from>
    <xdr:to>
      <xdr:col>22</xdr:col>
      <xdr:colOff>203200</xdr:colOff>
      <xdr:row>87</xdr:row>
      <xdr:rowOff>79756</xdr:rowOff>
    </xdr:to>
    <xdr:cxnSp macro="">
      <xdr:nvCxnSpPr>
        <xdr:cNvPr id="251" name="直線コネクタ 250"/>
        <xdr:cNvCxnSpPr/>
      </xdr:nvCxnSpPr>
      <xdr:spPr>
        <a:xfrm>
          <a:off x="14401800" y="149524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140463</xdr:rowOff>
    </xdr:from>
    <xdr:to>
      <xdr:col>21</xdr:col>
      <xdr:colOff>0</xdr:colOff>
      <xdr:row>87</xdr:row>
      <xdr:rowOff>36322</xdr:rowOff>
    </xdr:to>
    <xdr:cxnSp macro="">
      <xdr:nvCxnSpPr>
        <xdr:cNvPr id="254" name="直線コネクタ 253"/>
        <xdr:cNvCxnSpPr/>
      </xdr:nvCxnSpPr>
      <xdr:spPr>
        <a:xfrm>
          <a:off x="13512800" y="14542263"/>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64" name="円/楕円 26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65"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70358</xdr:rowOff>
    </xdr:from>
    <xdr:to>
      <xdr:col>23</xdr:col>
      <xdr:colOff>457200</xdr:colOff>
      <xdr:row>85</xdr:row>
      <xdr:rowOff>508</xdr:rowOff>
    </xdr:to>
    <xdr:sp macro="" textlink="">
      <xdr:nvSpPr>
        <xdr:cNvPr id="266" name="円/楕円 265"/>
        <xdr:cNvSpPr/>
      </xdr:nvSpPr>
      <xdr:spPr>
        <a:xfrm>
          <a:off x="161290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10685</xdr:rowOff>
    </xdr:from>
    <xdr:ext cx="736600" cy="259045"/>
    <xdr:sp macro="" textlink="">
      <xdr:nvSpPr>
        <xdr:cNvPr id="267" name="テキスト ボックス 266"/>
        <xdr:cNvSpPr txBox="1"/>
      </xdr:nvSpPr>
      <xdr:spPr>
        <a:xfrm>
          <a:off x="15798800" y="1424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28956</xdr:rowOff>
    </xdr:from>
    <xdr:to>
      <xdr:col>22</xdr:col>
      <xdr:colOff>254000</xdr:colOff>
      <xdr:row>87</xdr:row>
      <xdr:rowOff>130556</xdr:rowOff>
    </xdr:to>
    <xdr:sp macro="" textlink="">
      <xdr:nvSpPr>
        <xdr:cNvPr id="268" name="円/楕円 267"/>
        <xdr:cNvSpPr/>
      </xdr:nvSpPr>
      <xdr:spPr>
        <a:xfrm>
          <a:off x="15240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115333</xdr:rowOff>
    </xdr:from>
    <xdr:ext cx="762000" cy="259045"/>
    <xdr:sp macro="" textlink="">
      <xdr:nvSpPr>
        <xdr:cNvPr id="269" name="テキスト ボックス 268"/>
        <xdr:cNvSpPr txBox="1"/>
      </xdr:nvSpPr>
      <xdr:spPr>
        <a:xfrm>
          <a:off x="14909800" y="1503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156972</xdr:rowOff>
    </xdr:from>
    <xdr:to>
      <xdr:col>21</xdr:col>
      <xdr:colOff>50800</xdr:colOff>
      <xdr:row>87</xdr:row>
      <xdr:rowOff>87122</xdr:rowOff>
    </xdr:to>
    <xdr:sp macro="" textlink="">
      <xdr:nvSpPr>
        <xdr:cNvPr id="270" name="円/楕円 269"/>
        <xdr:cNvSpPr/>
      </xdr:nvSpPr>
      <xdr:spPr>
        <a:xfrm>
          <a:off x="14351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71899</xdr:rowOff>
    </xdr:from>
    <xdr:ext cx="762000" cy="259045"/>
    <xdr:sp macro="" textlink="">
      <xdr:nvSpPr>
        <xdr:cNvPr id="271" name="テキスト ボックス 270"/>
        <xdr:cNvSpPr txBox="1"/>
      </xdr:nvSpPr>
      <xdr:spPr>
        <a:xfrm>
          <a:off x="14020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89663</xdr:rowOff>
    </xdr:from>
    <xdr:to>
      <xdr:col>19</xdr:col>
      <xdr:colOff>533400</xdr:colOff>
      <xdr:row>85</xdr:row>
      <xdr:rowOff>19813</xdr:rowOff>
    </xdr:to>
    <xdr:sp macro="" textlink="">
      <xdr:nvSpPr>
        <xdr:cNvPr id="272" name="円/楕円 271"/>
        <xdr:cNvSpPr/>
      </xdr:nvSpPr>
      <xdr:spPr>
        <a:xfrm>
          <a:off x="134620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4590</xdr:rowOff>
    </xdr:from>
    <xdr:ext cx="762000" cy="259045"/>
    <xdr:sp macro="" textlink="">
      <xdr:nvSpPr>
        <xdr:cNvPr id="273" name="テキスト ボックス 272"/>
        <xdr:cNvSpPr txBox="1"/>
      </xdr:nvSpPr>
      <xdr:spPr>
        <a:xfrm>
          <a:off x="13131800" y="145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人口千人に満たない団体であり、基礎自治体を運営するにあたり、適正な定員管理を行っているところである。今後も計画的な職員の採用と住民サービスの低下を招くことのないよう水準を維持しながら職員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98072</xdr:rowOff>
    </xdr:from>
    <xdr:to>
      <xdr:col>24</xdr:col>
      <xdr:colOff>558800</xdr:colOff>
      <xdr:row>62</xdr:row>
      <xdr:rowOff>161079</xdr:rowOff>
    </xdr:to>
    <xdr:cxnSp macro="">
      <xdr:nvCxnSpPr>
        <xdr:cNvPr id="307" name="直線コネクタ 306"/>
        <xdr:cNvCxnSpPr/>
      </xdr:nvCxnSpPr>
      <xdr:spPr>
        <a:xfrm>
          <a:off x="16179800" y="10727972"/>
          <a:ext cx="8382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98072</xdr:rowOff>
    </xdr:from>
    <xdr:to>
      <xdr:col>23</xdr:col>
      <xdr:colOff>406400</xdr:colOff>
      <xdr:row>63</xdr:row>
      <xdr:rowOff>54243</xdr:rowOff>
    </xdr:to>
    <xdr:cxnSp macro="">
      <xdr:nvCxnSpPr>
        <xdr:cNvPr id="310" name="直線コネクタ 309"/>
        <xdr:cNvCxnSpPr/>
      </xdr:nvCxnSpPr>
      <xdr:spPr>
        <a:xfrm flipV="1">
          <a:off x="15290800" y="10727972"/>
          <a:ext cx="889000" cy="1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165100</xdr:rowOff>
    </xdr:from>
    <xdr:to>
      <xdr:col>22</xdr:col>
      <xdr:colOff>203200</xdr:colOff>
      <xdr:row>63</xdr:row>
      <xdr:rowOff>54243</xdr:rowOff>
    </xdr:to>
    <xdr:cxnSp macro="">
      <xdr:nvCxnSpPr>
        <xdr:cNvPr id="313" name="直線コネクタ 312"/>
        <xdr:cNvCxnSpPr/>
      </xdr:nvCxnSpPr>
      <xdr:spPr>
        <a:xfrm>
          <a:off x="14401800" y="10795000"/>
          <a:ext cx="889000" cy="6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165100</xdr:rowOff>
    </xdr:from>
    <xdr:to>
      <xdr:col>21</xdr:col>
      <xdr:colOff>0</xdr:colOff>
      <xdr:row>63</xdr:row>
      <xdr:rowOff>28504</xdr:rowOff>
    </xdr:to>
    <xdr:cxnSp macro="">
      <xdr:nvCxnSpPr>
        <xdr:cNvPr id="316" name="直線コネクタ 315"/>
        <xdr:cNvCxnSpPr/>
      </xdr:nvCxnSpPr>
      <xdr:spPr>
        <a:xfrm flipV="1">
          <a:off x="13512800" y="10795000"/>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20" name="テキスト ボックス 319"/>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110279</xdr:rowOff>
    </xdr:from>
    <xdr:to>
      <xdr:col>24</xdr:col>
      <xdr:colOff>609600</xdr:colOff>
      <xdr:row>63</xdr:row>
      <xdr:rowOff>40429</xdr:rowOff>
    </xdr:to>
    <xdr:sp macro="" textlink="">
      <xdr:nvSpPr>
        <xdr:cNvPr id="326" name="円/楕円 325"/>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82356</xdr:rowOff>
    </xdr:from>
    <xdr:ext cx="762000" cy="259045"/>
    <xdr:sp macro="" textlink="">
      <xdr:nvSpPr>
        <xdr:cNvPr id="327" name="定員管理の状況該当値テキスト"/>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47272</xdr:rowOff>
    </xdr:from>
    <xdr:to>
      <xdr:col>23</xdr:col>
      <xdr:colOff>457200</xdr:colOff>
      <xdr:row>62</xdr:row>
      <xdr:rowOff>148872</xdr:rowOff>
    </xdr:to>
    <xdr:sp macro="" textlink="">
      <xdr:nvSpPr>
        <xdr:cNvPr id="328" name="円/楕円 327"/>
        <xdr:cNvSpPr/>
      </xdr:nvSpPr>
      <xdr:spPr>
        <a:xfrm>
          <a:off x="16129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133649</xdr:rowOff>
    </xdr:from>
    <xdr:ext cx="736600" cy="259045"/>
    <xdr:sp macro="" textlink="">
      <xdr:nvSpPr>
        <xdr:cNvPr id="329" name="テキスト ボックス 328"/>
        <xdr:cNvSpPr txBox="1"/>
      </xdr:nvSpPr>
      <xdr:spPr>
        <a:xfrm>
          <a:off x="15798800" y="1076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3443</xdr:rowOff>
    </xdr:from>
    <xdr:to>
      <xdr:col>22</xdr:col>
      <xdr:colOff>254000</xdr:colOff>
      <xdr:row>63</xdr:row>
      <xdr:rowOff>105043</xdr:rowOff>
    </xdr:to>
    <xdr:sp macro="" textlink="">
      <xdr:nvSpPr>
        <xdr:cNvPr id="330" name="円/楕円 329"/>
        <xdr:cNvSpPr/>
      </xdr:nvSpPr>
      <xdr:spPr>
        <a:xfrm>
          <a:off x="15240000" y="108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89820</xdr:rowOff>
    </xdr:from>
    <xdr:ext cx="762000" cy="259045"/>
    <xdr:sp macro="" textlink="">
      <xdr:nvSpPr>
        <xdr:cNvPr id="331" name="テキスト ボックス 330"/>
        <xdr:cNvSpPr txBox="1"/>
      </xdr:nvSpPr>
      <xdr:spPr>
        <a:xfrm>
          <a:off x="14909800" y="1089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32" name="円/楕円 331"/>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33" name="テキスト ボックス 332"/>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149154</xdr:rowOff>
    </xdr:from>
    <xdr:to>
      <xdr:col>19</xdr:col>
      <xdr:colOff>533400</xdr:colOff>
      <xdr:row>63</xdr:row>
      <xdr:rowOff>79304</xdr:rowOff>
    </xdr:to>
    <xdr:sp macro="" textlink="">
      <xdr:nvSpPr>
        <xdr:cNvPr id="334" name="円/楕円 333"/>
        <xdr:cNvSpPr/>
      </xdr:nvSpPr>
      <xdr:spPr>
        <a:xfrm>
          <a:off x="13462000" y="107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64081</xdr:rowOff>
    </xdr:from>
    <xdr:ext cx="762000" cy="259045"/>
    <xdr:sp macro="" textlink="">
      <xdr:nvSpPr>
        <xdr:cNvPr id="335" name="テキスト ボックス 334"/>
        <xdr:cNvSpPr txBox="1"/>
      </xdr:nvSpPr>
      <xdr:spPr>
        <a:xfrm>
          <a:off x="13131800" y="1086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年度をピークに公債費比率は減少、改善が図られている。</a:t>
          </a:r>
          <a:endParaRPr lang="ja-JP" altLang="ja-JP" sz="1400">
            <a:effectLst/>
          </a:endParaRPr>
        </a:p>
        <a:p>
          <a:r>
            <a:rPr kumimoji="1" lang="ja-JP" altLang="ja-JP" sz="1100">
              <a:solidFill>
                <a:schemeClr val="dk1"/>
              </a:solidFill>
              <a:effectLst/>
              <a:latin typeface="+mn-lt"/>
              <a:ea typeface="+mn-ea"/>
              <a:cs typeface="+mn-cs"/>
            </a:rPr>
            <a:t>　今後は、過疎債、緊急防災減災事業債の借入が増加することから、計画的な繰上償還を行うなど、現在の比率を堅持できるよう努めていく。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37</xdr:row>
      <xdr:rowOff>104458</xdr:rowOff>
    </xdr:to>
    <xdr:cxnSp macro="">
      <xdr:nvCxnSpPr>
        <xdr:cNvPr id="365" name="直線コネクタ 364"/>
        <xdr:cNvCxnSpPr/>
      </xdr:nvCxnSpPr>
      <xdr:spPr>
        <a:xfrm flipV="1">
          <a:off x="16179800" y="6309360"/>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104458</xdr:rowOff>
    </xdr:from>
    <xdr:to>
      <xdr:col>23</xdr:col>
      <xdr:colOff>406400</xdr:colOff>
      <xdr:row>38</xdr:row>
      <xdr:rowOff>107950</xdr:rowOff>
    </xdr:to>
    <xdr:cxnSp macro="">
      <xdr:nvCxnSpPr>
        <xdr:cNvPr id="368" name="直線コネクタ 367"/>
        <xdr:cNvCxnSpPr/>
      </xdr:nvCxnSpPr>
      <xdr:spPr>
        <a:xfrm flipV="1">
          <a:off x="15290800" y="6448108"/>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39</xdr:row>
      <xdr:rowOff>141605</xdr:rowOff>
    </xdr:to>
    <xdr:cxnSp macro="">
      <xdr:nvCxnSpPr>
        <xdr:cNvPr id="371" name="直線コネクタ 370"/>
        <xdr:cNvCxnSpPr/>
      </xdr:nvCxnSpPr>
      <xdr:spPr>
        <a:xfrm flipV="1">
          <a:off x="14401800" y="662305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141605</xdr:rowOff>
    </xdr:from>
    <xdr:to>
      <xdr:col>21</xdr:col>
      <xdr:colOff>0</xdr:colOff>
      <xdr:row>40</xdr:row>
      <xdr:rowOff>48578</xdr:rowOff>
    </xdr:to>
    <xdr:cxnSp macro="">
      <xdr:nvCxnSpPr>
        <xdr:cNvPr id="374" name="直線コネクタ 373"/>
        <xdr:cNvCxnSpPr/>
      </xdr:nvCxnSpPr>
      <xdr:spPr>
        <a:xfrm flipV="1">
          <a:off x="13512800" y="682815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6" name="テキスト ボックス 37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8" name="テキスト ボックス 37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384" name="円/楕円 383"/>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385" name="公債費負担の状況該当値テキスト"/>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53658</xdr:rowOff>
    </xdr:from>
    <xdr:to>
      <xdr:col>23</xdr:col>
      <xdr:colOff>457200</xdr:colOff>
      <xdr:row>37</xdr:row>
      <xdr:rowOff>155258</xdr:rowOff>
    </xdr:to>
    <xdr:sp macro="" textlink="">
      <xdr:nvSpPr>
        <xdr:cNvPr id="386" name="円/楕円 385"/>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165435</xdr:rowOff>
    </xdr:from>
    <xdr:ext cx="736600" cy="259045"/>
    <xdr:sp macro="" textlink="">
      <xdr:nvSpPr>
        <xdr:cNvPr id="387" name="テキスト ボックス 386"/>
        <xdr:cNvSpPr txBox="1"/>
      </xdr:nvSpPr>
      <xdr:spPr>
        <a:xfrm>
          <a:off x="15798800" y="6166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388" name="円/楕円 387"/>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389" name="テキスト ボックス 388"/>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90805</xdr:rowOff>
    </xdr:from>
    <xdr:to>
      <xdr:col>21</xdr:col>
      <xdr:colOff>50800</xdr:colOff>
      <xdr:row>40</xdr:row>
      <xdr:rowOff>20955</xdr:rowOff>
    </xdr:to>
    <xdr:sp macro="" textlink="">
      <xdr:nvSpPr>
        <xdr:cNvPr id="390" name="円/楕円 389"/>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31132</xdr:rowOff>
    </xdr:from>
    <xdr:ext cx="762000" cy="259045"/>
    <xdr:sp macro="" textlink="">
      <xdr:nvSpPr>
        <xdr:cNvPr id="391" name="テキスト ボックス 390"/>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169228</xdr:rowOff>
    </xdr:from>
    <xdr:to>
      <xdr:col>19</xdr:col>
      <xdr:colOff>533400</xdr:colOff>
      <xdr:row>40</xdr:row>
      <xdr:rowOff>99378</xdr:rowOff>
    </xdr:to>
    <xdr:sp macro="" textlink="">
      <xdr:nvSpPr>
        <xdr:cNvPr id="392" name="円/楕円 391"/>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109555</xdr:rowOff>
    </xdr:from>
    <xdr:ext cx="762000" cy="259045"/>
    <xdr:sp macro="" textlink="">
      <xdr:nvSpPr>
        <xdr:cNvPr id="393" name="テキスト ボックス 392"/>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将来負担比率は計上されていない。</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今後は、更なる公債費比率の上昇抑制に努めていく必要がある。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福島県檜枝岐村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
601
390.46
2,015,188
1,910,129
103,688
1,020,550
1,721,499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人口比率で算出する人件費割合は高いものの、予算比率では類似団体、全国平均、県平均よりも低い水準</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、財政バランスの均衡が図られているものであると判断される。</a:t>
          </a:r>
          <a:endParaRPr lang="ja-JP" altLang="ja-JP" sz="1400">
            <a:effectLst/>
          </a:endParaRPr>
        </a:p>
        <a:p>
          <a:r>
            <a:rPr kumimoji="1" lang="ja-JP" altLang="ja-JP" sz="1100">
              <a:solidFill>
                <a:schemeClr val="dk1"/>
              </a:solidFill>
              <a:effectLst/>
              <a:latin typeface="+mn-lt"/>
              <a:ea typeface="+mn-ea"/>
              <a:cs typeface="+mn-cs"/>
            </a:rPr>
            <a:t>　今後は、人件費が極端に上昇しないよう注視する。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161290</xdr:rowOff>
    </xdr:to>
    <xdr:cxnSp macro="">
      <xdr:nvCxnSpPr>
        <xdr:cNvPr id="64" name="直線コネクタ 63"/>
        <xdr:cNvCxnSpPr/>
      </xdr:nvCxnSpPr>
      <xdr:spPr>
        <a:xfrm>
          <a:off x="3987800" y="613156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81280</xdr:rowOff>
    </xdr:from>
    <xdr:to>
      <xdr:col>5</xdr:col>
      <xdr:colOff>549275</xdr:colOff>
      <xdr:row>35</xdr:row>
      <xdr:rowOff>130810</xdr:rowOff>
    </xdr:to>
    <xdr:cxnSp macro="">
      <xdr:nvCxnSpPr>
        <xdr:cNvPr id="67" name="直線コネクタ 66"/>
        <xdr:cNvCxnSpPr/>
      </xdr:nvCxnSpPr>
      <xdr:spPr>
        <a:xfrm>
          <a:off x="3098800" y="6082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81280</xdr:rowOff>
    </xdr:from>
    <xdr:to>
      <xdr:col>4</xdr:col>
      <xdr:colOff>346075</xdr:colOff>
      <xdr:row>37</xdr:row>
      <xdr:rowOff>66040</xdr:rowOff>
    </xdr:to>
    <xdr:cxnSp macro="">
      <xdr:nvCxnSpPr>
        <xdr:cNvPr id="70" name="直線コネクタ 69"/>
        <xdr:cNvCxnSpPr/>
      </xdr:nvCxnSpPr>
      <xdr:spPr>
        <a:xfrm flipV="1">
          <a:off x="2209800" y="608203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130810</xdr:rowOff>
    </xdr:from>
    <xdr:to>
      <xdr:col>3</xdr:col>
      <xdr:colOff>142875</xdr:colOff>
      <xdr:row>37</xdr:row>
      <xdr:rowOff>66040</xdr:rowOff>
    </xdr:to>
    <xdr:cxnSp macro="">
      <xdr:nvCxnSpPr>
        <xdr:cNvPr id="73" name="直線コネクタ 72"/>
        <xdr:cNvCxnSpPr/>
      </xdr:nvCxnSpPr>
      <xdr:spPr>
        <a:xfrm>
          <a:off x="1320800" y="63030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110490</xdr:rowOff>
    </xdr:from>
    <xdr:to>
      <xdr:col>7</xdr:col>
      <xdr:colOff>66675</xdr:colOff>
      <xdr:row>37</xdr:row>
      <xdr:rowOff>40640</xdr:rowOff>
    </xdr:to>
    <xdr:sp macro="" textlink="">
      <xdr:nvSpPr>
        <xdr:cNvPr id="83" name="円/楕円 82"/>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82567</xdr:rowOff>
    </xdr:from>
    <xdr:ext cx="762000" cy="259045"/>
    <xdr:sp macro="" textlink="">
      <xdr:nvSpPr>
        <xdr:cNvPr id="84" name="人件費該当値テキスト"/>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5" name="円/楕円 84"/>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6" name="テキスト ボックス 85"/>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30480</xdr:rowOff>
    </xdr:from>
    <xdr:to>
      <xdr:col>4</xdr:col>
      <xdr:colOff>396875</xdr:colOff>
      <xdr:row>35</xdr:row>
      <xdr:rowOff>132080</xdr:rowOff>
    </xdr:to>
    <xdr:sp macro="" textlink="">
      <xdr:nvSpPr>
        <xdr:cNvPr id="87" name="円/楕円 86"/>
        <xdr:cNvSpPr/>
      </xdr:nvSpPr>
      <xdr:spPr>
        <a:xfrm>
          <a:off x="3048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142257</xdr:rowOff>
    </xdr:from>
    <xdr:ext cx="762000" cy="259045"/>
    <xdr:sp macro="" textlink="">
      <xdr:nvSpPr>
        <xdr:cNvPr id="88" name="テキスト ボックス 87"/>
        <xdr:cNvSpPr txBox="1"/>
      </xdr:nvSpPr>
      <xdr:spPr>
        <a:xfrm>
          <a:off x="2717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15240</xdr:rowOff>
    </xdr:from>
    <xdr:to>
      <xdr:col>3</xdr:col>
      <xdr:colOff>193675</xdr:colOff>
      <xdr:row>37</xdr:row>
      <xdr:rowOff>116840</xdr:rowOff>
    </xdr:to>
    <xdr:sp macro="" textlink="">
      <xdr:nvSpPr>
        <xdr:cNvPr id="89" name="円/楕円 88"/>
        <xdr:cNvSpPr/>
      </xdr:nvSpPr>
      <xdr:spPr>
        <a:xfrm>
          <a:off x="2159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101617</xdr:rowOff>
    </xdr:from>
    <xdr:ext cx="762000" cy="259045"/>
    <xdr:sp macro="" textlink="">
      <xdr:nvSpPr>
        <xdr:cNvPr id="90" name="テキスト ボックス 89"/>
        <xdr:cNvSpPr txBox="1"/>
      </xdr:nvSpPr>
      <xdr:spPr>
        <a:xfrm>
          <a:off x="1828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80010</xdr:rowOff>
    </xdr:from>
    <xdr:to>
      <xdr:col>1</xdr:col>
      <xdr:colOff>676275</xdr:colOff>
      <xdr:row>37</xdr:row>
      <xdr:rowOff>10160</xdr:rowOff>
    </xdr:to>
    <xdr:sp macro="" textlink="">
      <xdr:nvSpPr>
        <xdr:cNvPr id="91" name="円/楕円 90"/>
        <xdr:cNvSpPr/>
      </xdr:nvSpPr>
      <xdr:spPr>
        <a:xfrm>
          <a:off x="1270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166387</xdr:rowOff>
    </xdr:from>
    <xdr:ext cx="762000" cy="259045"/>
    <xdr:sp macro="" textlink="">
      <xdr:nvSpPr>
        <xdr:cNvPr id="92" name="テキスト ボックス 91"/>
        <xdr:cNvSpPr txBox="1"/>
      </xdr:nvSpPr>
      <xdr:spPr>
        <a:xfrm>
          <a:off x="939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の平均とほぼ同数であり、</a:t>
          </a:r>
          <a:r>
            <a:rPr kumimoji="1" lang="ja-JP" altLang="ja-JP" sz="1100">
              <a:solidFill>
                <a:schemeClr val="dk1"/>
              </a:solidFill>
              <a:effectLst/>
              <a:latin typeface="+mn-lt"/>
              <a:ea typeface="+mn-ea"/>
              <a:cs typeface="+mn-cs"/>
            </a:rPr>
            <a:t>これは村営の診療所を開設しているため、医師の委託料や医薬品に係る経費割合が高くなっていることが要因である。更に当村の産業構造が極めて特殊で、約９割が観光関連事業に従事していることから、広告宣伝費の割合が高いことも要因として挙げられる。</a:t>
          </a:r>
          <a:endParaRPr lang="ja-JP" altLang="ja-JP" sz="1400">
            <a:effectLst/>
          </a:endParaRPr>
        </a:p>
        <a:p>
          <a:r>
            <a:rPr kumimoji="1" lang="ja-JP" altLang="ja-JP" sz="1100">
              <a:solidFill>
                <a:schemeClr val="dk1"/>
              </a:solidFill>
              <a:effectLst/>
              <a:latin typeface="+mn-lt"/>
              <a:ea typeface="+mn-ea"/>
              <a:cs typeface="+mn-cs"/>
            </a:rPr>
            <a:t>　今後は、更らに経費節減に努め、現状維持に努める。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17</xdr:row>
      <xdr:rowOff>42418</xdr:rowOff>
    </xdr:to>
    <xdr:cxnSp macro="">
      <xdr:nvCxnSpPr>
        <xdr:cNvPr id="122" name="直線コネクタ 121"/>
        <xdr:cNvCxnSpPr/>
      </xdr:nvCxnSpPr>
      <xdr:spPr>
        <a:xfrm>
          <a:off x="15671800" y="28473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145288</xdr:rowOff>
    </xdr:to>
    <xdr:cxnSp macro="">
      <xdr:nvCxnSpPr>
        <xdr:cNvPr id="125" name="直線コネクタ 124"/>
        <xdr:cNvCxnSpPr/>
      </xdr:nvCxnSpPr>
      <xdr:spPr>
        <a:xfrm flipV="1">
          <a:off x="14782800" y="2847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145288</xdr:rowOff>
    </xdr:from>
    <xdr:to>
      <xdr:col>21</xdr:col>
      <xdr:colOff>361950</xdr:colOff>
      <xdr:row>17</xdr:row>
      <xdr:rowOff>10414</xdr:rowOff>
    </xdr:to>
    <xdr:cxnSp macro="">
      <xdr:nvCxnSpPr>
        <xdr:cNvPr id="128" name="直線コネクタ 127"/>
        <xdr:cNvCxnSpPr/>
      </xdr:nvCxnSpPr>
      <xdr:spPr>
        <a:xfrm flipV="1">
          <a:off x="13893800" y="2888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10414</xdr:rowOff>
    </xdr:from>
    <xdr:to>
      <xdr:col>20</xdr:col>
      <xdr:colOff>158750</xdr:colOff>
      <xdr:row>17</xdr:row>
      <xdr:rowOff>33274</xdr:rowOff>
    </xdr:to>
    <xdr:cxnSp macro="">
      <xdr:nvCxnSpPr>
        <xdr:cNvPr id="131" name="直線コネクタ 130"/>
        <xdr:cNvCxnSpPr/>
      </xdr:nvCxnSpPr>
      <xdr:spPr>
        <a:xfrm flipV="1">
          <a:off x="13004800" y="2925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41" name="円/楕円 140"/>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135145</xdr:rowOff>
    </xdr:from>
    <xdr:ext cx="762000" cy="259045"/>
    <xdr:sp macro="" textlink="">
      <xdr:nvSpPr>
        <xdr:cNvPr id="142"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3" name="円/楕円 142"/>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4" name="テキスト ボックス 14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94488</xdr:rowOff>
    </xdr:from>
    <xdr:to>
      <xdr:col>21</xdr:col>
      <xdr:colOff>412750</xdr:colOff>
      <xdr:row>17</xdr:row>
      <xdr:rowOff>24638</xdr:rowOff>
    </xdr:to>
    <xdr:sp macro="" textlink="">
      <xdr:nvSpPr>
        <xdr:cNvPr id="145" name="円/楕円 144"/>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46" name="テキスト ボックス 145"/>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131064</xdr:rowOff>
    </xdr:from>
    <xdr:to>
      <xdr:col>20</xdr:col>
      <xdr:colOff>209550</xdr:colOff>
      <xdr:row>17</xdr:row>
      <xdr:rowOff>61214</xdr:rowOff>
    </xdr:to>
    <xdr:sp macro="" textlink="">
      <xdr:nvSpPr>
        <xdr:cNvPr id="147" name="円/楕円 146"/>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45991</xdr:rowOff>
    </xdr:from>
    <xdr:ext cx="762000" cy="259045"/>
    <xdr:sp macro="" textlink="">
      <xdr:nvSpPr>
        <xdr:cNvPr id="148" name="テキスト ボックス 147"/>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49" name="円/楕円 148"/>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50" name="テキスト ボックス 149"/>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が低く抑えられている要因としては、子どもの数が少ないこと、生活保護者が少ないこと、高齢化比率が一定に抑えられていることが最も大きなポイントであると考えられ、今後高齢化が進むことにより、扶助費の比率は高くなるものと考えられることから、生活習慣の改善、介護予防事業などに積極的に取り組むことが必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88900</xdr:rowOff>
    </xdr:from>
    <xdr:to>
      <xdr:col>7</xdr:col>
      <xdr:colOff>15875</xdr:colOff>
      <xdr:row>53</xdr:row>
      <xdr:rowOff>88900</xdr:rowOff>
    </xdr:to>
    <xdr:cxnSp macro="">
      <xdr:nvCxnSpPr>
        <xdr:cNvPr id="182" name="直線コネクタ 181"/>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88900</xdr:rowOff>
    </xdr:to>
    <xdr:cxnSp macro="">
      <xdr:nvCxnSpPr>
        <xdr:cNvPr id="185" name="直線コネクタ 184"/>
        <xdr:cNvCxnSpPr/>
      </xdr:nvCxnSpPr>
      <xdr:spPr>
        <a:xfrm>
          <a:off x="3098800" y="917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146050</xdr:rowOff>
    </xdr:to>
    <xdr:cxnSp macro="">
      <xdr:nvCxnSpPr>
        <xdr:cNvPr id="188" name="直線コネクタ 187"/>
        <xdr:cNvCxnSpPr/>
      </xdr:nvCxnSpPr>
      <xdr:spPr>
        <a:xfrm flipV="1">
          <a:off x="2209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146050</xdr:rowOff>
    </xdr:to>
    <xdr:cxnSp macro="">
      <xdr:nvCxnSpPr>
        <xdr:cNvPr id="191" name="直線コネクタ 190"/>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38100</xdr:rowOff>
    </xdr:from>
    <xdr:to>
      <xdr:col>7</xdr:col>
      <xdr:colOff>66675</xdr:colOff>
      <xdr:row>53</xdr:row>
      <xdr:rowOff>139700</xdr:rowOff>
    </xdr:to>
    <xdr:sp macro="" textlink="">
      <xdr:nvSpPr>
        <xdr:cNvPr id="201" name="円/楕円 200"/>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118127</xdr:rowOff>
    </xdr:from>
    <xdr:ext cx="762000" cy="259045"/>
    <xdr:sp macro="" textlink="">
      <xdr:nvSpPr>
        <xdr:cNvPr id="202" name="扶助費該当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3" name="円/楕円 202"/>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04" name="テキスト ボックス 203"/>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5" name="円/楕円 204"/>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6" name="テキスト ボックス 205"/>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7" name="円/楕円 20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8" name="テキスト ボックス 20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9" name="円/楕円 20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0" name="テキスト ボックス 20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全国的にも低い水準が保たれている</a:t>
          </a:r>
          <a:r>
            <a:rPr kumimoji="1" lang="ja-JP" altLang="en-US" sz="1100">
              <a:solidFill>
                <a:schemeClr val="dk1"/>
              </a:solidFill>
              <a:effectLst/>
              <a:latin typeface="+mn-lt"/>
              <a:ea typeface="+mn-ea"/>
              <a:cs typeface="+mn-cs"/>
            </a:rPr>
            <a:t>状況であるから、</a:t>
          </a:r>
          <a:r>
            <a:rPr kumimoji="1" lang="ja-JP" altLang="ja-JP" sz="1100">
              <a:solidFill>
                <a:schemeClr val="dk1"/>
              </a:solidFill>
              <a:effectLst/>
              <a:latin typeface="+mn-lt"/>
              <a:ea typeface="+mn-ea"/>
              <a:cs typeface="+mn-cs"/>
            </a:rPr>
            <a:t>今後も特別会計への繰出金</a:t>
          </a:r>
          <a:r>
            <a:rPr kumimoji="1" lang="ja-JP" altLang="en-US" sz="1100">
              <a:solidFill>
                <a:schemeClr val="dk1"/>
              </a:solidFill>
              <a:effectLst/>
              <a:latin typeface="+mn-lt"/>
              <a:ea typeface="+mn-ea"/>
              <a:cs typeface="+mn-cs"/>
            </a:rPr>
            <a:t>等の削減に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155575</xdr:rowOff>
    </xdr:from>
    <xdr:to>
      <xdr:col>24</xdr:col>
      <xdr:colOff>31750</xdr:colOff>
      <xdr:row>56</xdr:row>
      <xdr:rowOff>64135</xdr:rowOff>
    </xdr:to>
    <xdr:cxnSp macro="">
      <xdr:nvCxnSpPr>
        <xdr:cNvPr id="238" name="直線コネクタ 237"/>
        <xdr:cNvCxnSpPr/>
      </xdr:nvCxnSpPr>
      <xdr:spPr>
        <a:xfrm>
          <a:off x="15671800" y="95853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155575</xdr:rowOff>
    </xdr:from>
    <xdr:to>
      <xdr:col>22</xdr:col>
      <xdr:colOff>565150</xdr:colOff>
      <xdr:row>55</xdr:row>
      <xdr:rowOff>161290</xdr:rowOff>
    </xdr:to>
    <xdr:cxnSp macro="">
      <xdr:nvCxnSpPr>
        <xdr:cNvPr id="241" name="直線コネクタ 240"/>
        <xdr:cNvCxnSpPr/>
      </xdr:nvCxnSpPr>
      <xdr:spPr>
        <a:xfrm flipV="1">
          <a:off x="14782800" y="9585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92710</xdr:rowOff>
    </xdr:to>
    <xdr:cxnSp macro="">
      <xdr:nvCxnSpPr>
        <xdr:cNvPr id="244" name="直線コネクタ 243"/>
        <xdr:cNvCxnSpPr/>
      </xdr:nvCxnSpPr>
      <xdr:spPr>
        <a:xfrm flipV="1">
          <a:off x="13893800" y="95910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92710</xdr:rowOff>
    </xdr:from>
    <xdr:to>
      <xdr:col>20</xdr:col>
      <xdr:colOff>158750</xdr:colOff>
      <xdr:row>56</xdr:row>
      <xdr:rowOff>115570</xdr:rowOff>
    </xdr:to>
    <xdr:cxnSp macro="">
      <xdr:nvCxnSpPr>
        <xdr:cNvPr id="247" name="直線コネクタ 246"/>
        <xdr:cNvCxnSpPr/>
      </xdr:nvCxnSpPr>
      <xdr:spPr>
        <a:xfrm flipV="1">
          <a:off x="13004800" y="9693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13335</xdr:rowOff>
    </xdr:from>
    <xdr:to>
      <xdr:col>24</xdr:col>
      <xdr:colOff>82550</xdr:colOff>
      <xdr:row>56</xdr:row>
      <xdr:rowOff>114935</xdr:rowOff>
    </xdr:to>
    <xdr:sp macro="" textlink="">
      <xdr:nvSpPr>
        <xdr:cNvPr id="257" name="円/楕円 256"/>
        <xdr:cNvSpPr/>
      </xdr:nvSpPr>
      <xdr:spPr>
        <a:xfrm>
          <a:off x="164592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29862</xdr:rowOff>
    </xdr:from>
    <xdr:ext cx="762000" cy="259045"/>
    <xdr:sp macro="" textlink="">
      <xdr:nvSpPr>
        <xdr:cNvPr id="258" name="その他該当値テキスト"/>
        <xdr:cNvSpPr txBox="1"/>
      </xdr:nvSpPr>
      <xdr:spPr>
        <a:xfrm>
          <a:off x="16598900" y="945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104775</xdr:rowOff>
    </xdr:from>
    <xdr:to>
      <xdr:col>22</xdr:col>
      <xdr:colOff>615950</xdr:colOff>
      <xdr:row>56</xdr:row>
      <xdr:rowOff>34925</xdr:rowOff>
    </xdr:to>
    <xdr:sp macro="" textlink="">
      <xdr:nvSpPr>
        <xdr:cNvPr id="259" name="円/楕円 258"/>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45102</xdr:rowOff>
    </xdr:from>
    <xdr:ext cx="736600" cy="259045"/>
    <xdr:sp macro="" textlink="">
      <xdr:nvSpPr>
        <xdr:cNvPr id="260" name="テキスト ボックス 259"/>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1" name="円/楕円 260"/>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62" name="テキスト ボックス 261"/>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41910</xdr:rowOff>
    </xdr:from>
    <xdr:to>
      <xdr:col>20</xdr:col>
      <xdr:colOff>209550</xdr:colOff>
      <xdr:row>56</xdr:row>
      <xdr:rowOff>143510</xdr:rowOff>
    </xdr:to>
    <xdr:sp macro="" textlink="">
      <xdr:nvSpPr>
        <xdr:cNvPr id="263" name="円/楕円 262"/>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153687</xdr:rowOff>
    </xdr:from>
    <xdr:ext cx="762000" cy="259045"/>
    <xdr:sp macro="" textlink="">
      <xdr:nvSpPr>
        <xdr:cNvPr id="264" name="テキスト ボックス 263"/>
        <xdr:cNvSpPr txBox="1"/>
      </xdr:nvSpPr>
      <xdr:spPr>
        <a:xfrm>
          <a:off x="13512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64770</xdr:rowOff>
    </xdr:from>
    <xdr:to>
      <xdr:col>19</xdr:col>
      <xdr:colOff>6350</xdr:colOff>
      <xdr:row>56</xdr:row>
      <xdr:rowOff>166370</xdr:rowOff>
    </xdr:to>
    <xdr:sp macro="" textlink="">
      <xdr:nvSpPr>
        <xdr:cNvPr id="265" name="円/楕円 264"/>
        <xdr:cNvSpPr/>
      </xdr:nvSpPr>
      <xdr:spPr>
        <a:xfrm>
          <a:off x="12954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5097</xdr:rowOff>
    </xdr:from>
    <xdr:ext cx="762000" cy="259045"/>
    <xdr:sp macro="" textlink="">
      <xdr:nvSpPr>
        <xdr:cNvPr id="266" name="テキスト ボックス 265"/>
        <xdr:cNvSpPr txBox="1"/>
      </xdr:nvSpPr>
      <xdr:spPr>
        <a:xfrm>
          <a:off x="12623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他の団体と比較して、補助対象団体数が少ないため、比較的低く抑えられている</a:t>
          </a:r>
          <a:r>
            <a:rPr kumimoji="1" lang="ja-JP" altLang="en-US" sz="1100">
              <a:solidFill>
                <a:schemeClr val="dk1"/>
              </a:solidFill>
              <a:effectLst/>
              <a:latin typeface="+mn-lt"/>
              <a:ea typeface="+mn-ea"/>
              <a:cs typeface="+mn-cs"/>
            </a:rPr>
            <a:t>と推測される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今後は、住民や各種団体の自立や自主性を阻害すような恒例的な助成を見直すとともに</a:t>
          </a:r>
          <a:r>
            <a:rPr kumimoji="1" lang="ja-JP" altLang="en-US" sz="1100">
              <a:solidFill>
                <a:schemeClr val="dk1"/>
              </a:solidFill>
              <a:effectLst/>
              <a:latin typeface="+mn-lt"/>
              <a:ea typeface="+mn-ea"/>
              <a:cs typeface="+mn-cs"/>
            </a:rPr>
            <a:t>、社会情勢や産業構造に見合った</a:t>
          </a:r>
          <a:r>
            <a:rPr kumimoji="1" lang="ja-JP" altLang="ja-JP" sz="1100">
              <a:solidFill>
                <a:schemeClr val="dk1"/>
              </a:solidFill>
              <a:effectLst/>
              <a:latin typeface="+mn-lt"/>
              <a:ea typeface="+mn-ea"/>
              <a:cs typeface="+mn-cs"/>
            </a:rPr>
            <a:t>制度</a:t>
          </a:r>
          <a:r>
            <a:rPr kumimoji="1" lang="ja-JP" altLang="en-US" sz="1100">
              <a:solidFill>
                <a:schemeClr val="dk1"/>
              </a:solidFill>
              <a:effectLst/>
              <a:latin typeface="+mn-lt"/>
              <a:ea typeface="+mn-ea"/>
              <a:cs typeface="+mn-cs"/>
            </a:rPr>
            <a:t>創設</a:t>
          </a:r>
          <a:r>
            <a:rPr kumimoji="1" lang="ja-JP" altLang="ja-JP" sz="1100">
              <a:solidFill>
                <a:schemeClr val="dk1"/>
              </a:solidFill>
              <a:effectLst/>
              <a:latin typeface="+mn-lt"/>
              <a:ea typeface="+mn-ea"/>
              <a:cs typeface="+mn-cs"/>
            </a:rPr>
            <a:t>を目指し、補助の適正化に努める。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19558</xdr:rowOff>
    </xdr:to>
    <xdr:cxnSp macro="">
      <xdr:nvCxnSpPr>
        <xdr:cNvPr id="296" name="直線コネクタ 295"/>
        <xdr:cNvCxnSpPr/>
      </xdr:nvCxnSpPr>
      <xdr:spPr>
        <a:xfrm flipV="1">
          <a:off x="15671800" y="59883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19558</xdr:rowOff>
    </xdr:from>
    <xdr:to>
      <xdr:col>22</xdr:col>
      <xdr:colOff>565150</xdr:colOff>
      <xdr:row>35</xdr:row>
      <xdr:rowOff>97282</xdr:rowOff>
    </xdr:to>
    <xdr:cxnSp macro="">
      <xdr:nvCxnSpPr>
        <xdr:cNvPr id="299" name="直線コネクタ 298"/>
        <xdr:cNvCxnSpPr/>
      </xdr:nvCxnSpPr>
      <xdr:spPr>
        <a:xfrm flipV="1">
          <a:off x="14782800" y="60203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156718</xdr:rowOff>
    </xdr:to>
    <xdr:cxnSp macro="">
      <xdr:nvCxnSpPr>
        <xdr:cNvPr id="302" name="直線コネクタ 301"/>
        <xdr:cNvCxnSpPr/>
      </xdr:nvCxnSpPr>
      <xdr:spPr>
        <a:xfrm flipV="1">
          <a:off x="13893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156718</xdr:rowOff>
    </xdr:to>
    <xdr:cxnSp macro="">
      <xdr:nvCxnSpPr>
        <xdr:cNvPr id="305" name="直線コネクタ 304"/>
        <xdr:cNvCxnSpPr/>
      </xdr:nvCxnSpPr>
      <xdr:spPr>
        <a:xfrm>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15" name="円/楕円 314"/>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16"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17" name="円/楕円 316"/>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18" name="テキスト ボックス 317"/>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19" name="円/楕円 318"/>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0" name="テキスト ボックス 319"/>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1" name="円/楕円 320"/>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2" name="テキスト ボックス 321"/>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23" name="円/楕円 322"/>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24" name="テキスト ボックス 323"/>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をピークに改善が図られているものの、近年より過疎対策事業債、緊急防災・減災事業債などを財源とした投資的経費が増加していることに伴い、今後は増加傾向に転じる見込みであることから、公債費の適正化に努めて参り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43180</xdr:rowOff>
    </xdr:from>
    <xdr:to>
      <xdr:col>7</xdr:col>
      <xdr:colOff>15875</xdr:colOff>
      <xdr:row>74</xdr:row>
      <xdr:rowOff>54610</xdr:rowOff>
    </xdr:to>
    <xdr:cxnSp macro="">
      <xdr:nvCxnSpPr>
        <xdr:cNvPr id="356" name="直線コネクタ 355"/>
        <xdr:cNvCxnSpPr/>
      </xdr:nvCxnSpPr>
      <xdr:spPr>
        <a:xfrm>
          <a:off x="3987800" y="127304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43180</xdr:rowOff>
    </xdr:from>
    <xdr:to>
      <xdr:col>5</xdr:col>
      <xdr:colOff>549275</xdr:colOff>
      <xdr:row>74</xdr:row>
      <xdr:rowOff>73660</xdr:rowOff>
    </xdr:to>
    <xdr:cxnSp macro="">
      <xdr:nvCxnSpPr>
        <xdr:cNvPr id="359" name="直線コネクタ 358"/>
        <xdr:cNvCxnSpPr/>
      </xdr:nvCxnSpPr>
      <xdr:spPr>
        <a:xfrm flipV="1">
          <a:off x="3098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73660</xdr:rowOff>
    </xdr:from>
    <xdr:to>
      <xdr:col>4</xdr:col>
      <xdr:colOff>346075</xdr:colOff>
      <xdr:row>75</xdr:row>
      <xdr:rowOff>104140</xdr:rowOff>
    </xdr:to>
    <xdr:cxnSp macro="">
      <xdr:nvCxnSpPr>
        <xdr:cNvPr id="362" name="直線コネクタ 361"/>
        <xdr:cNvCxnSpPr/>
      </xdr:nvCxnSpPr>
      <xdr:spPr>
        <a:xfrm flipV="1">
          <a:off x="2209800" y="1276096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104140</xdr:rowOff>
    </xdr:from>
    <xdr:to>
      <xdr:col>3</xdr:col>
      <xdr:colOff>142875</xdr:colOff>
      <xdr:row>76</xdr:row>
      <xdr:rowOff>46989</xdr:rowOff>
    </xdr:to>
    <xdr:cxnSp macro="">
      <xdr:nvCxnSpPr>
        <xdr:cNvPr id="365" name="直線コネクタ 364"/>
        <xdr:cNvCxnSpPr/>
      </xdr:nvCxnSpPr>
      <xdr:spPr>
        <a:xfrm flipV="1">
          <a:off x="1320800" y="1296289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3810</xdr:rowOff>
    </xdr:from>
    <xdr:to>
      <xdr:col>7</xdr:col>
      <xdr:colOff>66675</xdr:colOff>
      <xdr:row>74</xdr:row>
      <xdr:rowOff>105410</xdr:rowOff>
    </xdr:to>
    <xdr:sp macro="" textlink="">
      <xdr:nvSpPr>
        <xdr:cNvPr id="375" name="円/楕円 374"/>
        <xdr:cNvSpPr/>
      </xdr:nvSpPr>
      <xdr:spPr>
        <a:xfrm>
          <a:off x="47752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20337</xdr:rowOff>
    </xdr:from>
    <xdr:ext cx="762000" cy="259045"/>
    <xdr:sp macro="" textlink="">
      <xdr:nvSpPr>
        <xdr:cNvPr id="376" name="公債費該当値テキスト"/>
        <xdr:cNvSpPr txBox="1"/>
      </xdr:nvSpPr>
      <xdr:spPr>
        <a:xfrm>
          <a:off x="49149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163830</xdr:rowOff>
    </xdr:from>
    <xdr:to>
      <xdr:col>5</xdr:col>
      <xdr:colOff>600075</xdr:colOff>
      <xdr:row>74</xdr:row>
      <xdr:rowOff>93980</xdr:rowOff>
    </xdr:to>
    <xdr:sp macro="" textlink="">
      <xdr:nvSpPr>
        <xdr:cNvPr id="377" name="円/楕円 376"/>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104157</xdr:rowOff>
    </xdr:from>
    <xdr:ext cx="736600" cy="259045"/>
    <xdr:sp macro="" textlink="">
      <xdr:nvSpPr>
        <xdr:cNvPr id="378" name="テキスト ボックス 377"/>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22860</xdr:rowOff>
    </xdr:from>
    <xdr:to>
      <xdr:col>4</xdr:col>
      <xdr:colOff>396875</xdr:colOff>
      <xdr:row>74</xdr:row>
      <xdr:rowOff>124460</xdr:rowOff>
    </xdr:to>
    <xdr:sp macro="" textlink="">
      <xdr:nvSpPr>
        <xdr:cNvPr id="379" name="円/楕円 378"/>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134637</xdr:rowOff>
    </xdr:from>
    <xdr:ext cx="762000" cy="259045"/>
    <xdr:sp macro="" textlink="">
      <xdr:nvSpPr>
        <xdr:cNvPr id="380" name="テキスト ボックス 379"/>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53340</xdr:rowOff>
    </xdr:from>
    <xdr:to>
      <xdr:col>3</xdr:col>
      <xdr:colOff>193675</xdr:colOff>
      <xdr:row>75</xdr:row>
      <xdr:rowOff>154939</xdr:rowOff>
    </xdr:to>
    <xdr:sp macro="" textlink="">
      <xdr:nvSpPr>
        <xdr:cNvPr id="381" name="円/楕円 380"/>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165117</xdr:rowOff>
    </xdr:from>
    <xdr:ext cx="762000" cy="259045"/>
    <xdr:sp macro="" textlink="">
      <xdr:nvSpPr>
        <xdr:cNvPr id="382" name="テキスト ボックス 381"/>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167639</xdr:rowOff>
    </xdr:from>
    <xdr:to>
      <xdr:col>1</xdr:col>
      <xdr:colOff>676275</xdr:colOff>
      <xdr:row>76</xdr:row>
      <xdr:rowOff>97789</xdr:rowOff>
    </xdr:to>
    <xdr:sp macro="" textlink="">
      <xdr:nvSpPr>
        <xdr:cNvPr id="383" name="円/楕円 382"/>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107967</xdr:rowOff>
    </xdr:from>
    <xdr:ext cx="762000" cy="259045"/>
    <xdr:sp macro="" textlink="">
      <xdr:nvSpPr>
        <xdr:cNvPr id="384" name="テキスト ボックス 383"/>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全体的に低い水準が保たれ、健全な財政運営が図られているものと考えられる。更に長期的な</a:t>
          </a:r>
          <a:r>
            <a:rPr kumimoji="1" lang="ja-JP" altLang="en-US" sz="1100">
              <a:solidFill>
                <a:schemeClr val="dk1"/>
              </a:solidFill>
              <a:effectLst/>
              <a:latin typeface="+mn-lt"/>
              <a:ea typeface="+mn-ea"/>
              <a:cs typeface="+mn-cs"/>
            </a:rPr>
            <a:t>健全</a:t>
          </a:r>
          <a:r>
            <a:rPr kumimoji="1" lang="ja-JP" altLang="ja-JP" sz="1100">
              <a:solidFill>
                <a:schemeClr val="dk1"/>
              </a:solidFill>
              <a:effectLst/>
              <a:latin typeface="+mn-lt"/>
              <a:ea typeface="+mn-ea"/>
              <a:cs typeface="+mn-cs"/>
            </a:rPr>
            <a:t>財政運営に努めて参りたい。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75</xdr:row>
      <xdr:rowOff>78994</xdr:rowOff>
    </xdr:to>
    <xdr:cxnSp macro="">
      <xdr:nvCxnSpPr>
        <xdr:cNvPr id="415" name="直線コネクタ 414"/>
        <xdr:cNvCxnSpPr/>
      </xdr:nvCxnSpPr>
      <xdr:spPr>
        <a:xfrm>
          <a:off x="15671800" y="1274572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74</xdr:row>
      <xdr:rowOff>90424</xdr:rowOff>
    </xdr:to>
    <xdr:cxnSp macro="">
      <xdr:nvCxnSpPr>
        <xdr:cNvPr id="418" name="直線コネクタ 417"/>
        <xdr:cNvCxnSpPr/>
      </xdr:nvCxnSpPr>
      <xdr:spPr>
        <a:xfrm flipV="1">
          <a:off x="14782800" y="127457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90424</xdr:rowOff>
    </xdr:from>
    <xdr:to>
      <xdr:col>21</xdr:col>
      <xdr:colOff>361950</xdr:colOff>
      <xdr:row>76</xdr:row>
      <xdr:rowOff>40132</xdr:rowOff>
    </xdr:to>
    <xdr:cxnSp macro="">
      <xdr:nvCxnSpPr>
        <xdr:cNvPr id="421" name="直線コネクタ 420"/>
        <xdr:cNvCxnSpPr/>
      </xdr:nvCxnSpPr>
      <xdr:spPr>
        <a:xfrm flipV="1">
          <a:off x="13893800" y="1277772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40132</xdr:rowOff>
    </xdr:to>
    <xdr:cxnSp macro="">
      <xdr:nvCxnSpPr>
        <xdr:cNvPr id="424" name="直線コネクタ 423"/>
        <xdr:cNvCxnSpPr/>
      </xdr:nvCxnSpPr>
      <xdr:spPr>
        <a:xfrm>
          <a:off x="13004800" y="130200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28194</xdr:rowOff>
    </xdr:from>
    <xdr:to>
      <xdr:col>24</xdr:col>
      <xdr:colOff>82550</xdr:colOff>
      <xdr:row>75</xdr:row>
      <xdr:rowOff>129794</xdr:rowOff>
    </xdr:to>
    <xdr:sp macro="" textlink="">
      <xdr:nvSpPr>
        <xdr:cNvPr id="434" name="円/楕円 433"/>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44721</xdr:rowOff>
    </xdr:from>
    <xdr:ext cx="762000" cy="259045"/>
    <xdr:sp macro="" textlink="">
      <xdr:nvSpPr>
        <xdr:cNvPr id="435" name="公債費以外該当値テキスト"/>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xdr:rowOff>
    </xdr:from>
    <xdr:to>
      <xdr:col>22</xdr:col>
      <xdr:colOff>615950</xdr:colOff>
      <xdr:row>74</xdr:row>
      <xdr:rowOff>109220</xdr:rowOff>
    </xdr:to>
    <xdr:sp macro="" textlink="">
      <xdr:nvSpPr>
        <xdr:cNvPr id="436" name="円/楕円 435"/>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37" name="テキスト ボックス 43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39624</xdr:rowOff>
    </xdr:from>
    <xdr:to>
      <xdr:col>21</xdr:col>
      <xdr:colOff>412750</xdr:colOff>
      <xdr:row>74</xdr:row>
      <xdr:rowOff>141224</xdr:rowOff>
    </xdr:to>
    <xdr:sp macro="" textlink="">
      <xdr:nvSpPr>
        <xdr:cNvPr id="438" name="円/楕円 437"/>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151401</xdr:rowOff>
    </xdr:from>
    <xdr:ext cx="762000" cy="259045"/>
    <xdr:sp macro="" textlink="">
      <xdr:nvSpPr>
        <xdr:cNvPr id="439" name="テキスト ボックス 438"/>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160782</xdr:rowOff>
    </xdr:from>
    <xdr:to>
      <xdr:col>20</xdr:col>
      <xdr:colOff>209550</xdr:colOff>
      <xdr:row>76</xdr:row>
      <xdr:rowOff>90932</xdr:rowOff>
    </xdr:to>
    <xdr:sp macro="" textlink="">
      <xdr:nvSpPr>
        <xdr:cNvPr id="440" name="円/楕円 439"/>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101109</xdr:rowOff>
    </xdr:from>
    <xdr:ext cx="762000" cy="259045"/>
    <xdr:sp macro="" textlink="">
      <xdr:nvSpPr>
        <xdr:cNvPr id="441" name="テキスト ボックス 440"/>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42" name="円/楕円 441"/>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43" name="テキスト ボックス 442"/>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福島県檜枝岐村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19634</xdr:rowOff>
    </xdr:from>
    <xdr:to>
      <xdr:col>4</xdr:col>
      <xdr:colOff>1117600</xdr:colOff>
      <xdr:row>14</xdr:row>
      <xdr:rowOff>54243</xdr:rowOff>
    </xdr:to>
    <xdr:cxnSp macro="">
      <xdr:nvCxnSpPr>
        <xdr:cNvPr id="51" name="直線コネクタ 50"/>
        <xdr:cNvCxnSpPr/>
      </xdr:nvCxnSpPr>
      <xdr:spPr bwMode="auto">
        <a:xfrm flipV="1">
          <a:off x="5003800" y="2467559"/>
          <a:ext cx="647700" cy="34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54243</xdr:rowOff>
    </xdr:from>
    <xdr:to>
      <xdr:col>4</xdr:col>
      <xdr:colOff>469900</xdr:colOff>
      <xdr:row>14</xdr:row>
      <xdr:rowOff>60635</xdr:rowOff>
    </xdr:to>
    <xdr:cxnSp macro="">
      <xdr:nvCxnSpPr>
        <xdr:cNvPr id="54" name="直線コネクタ 53"/>
        <xdr:cNvCxnSpPr/>
      </xdr:nvCxnSpPr>
      <xdr:spPr bwMode="auto">
        <a:xfrm flipV="1">
          <a:off x="4305300" y="2502168"/>
          <a:ext cx="698500" cy="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44351</xdr:rowOff>
    </xdr:from>
    <xdr:to>
      <xdr:col>3</xdr:col>
      <xdr:colOff>904875</xdr:colOff>
      <xdr:row>14</xdr:row>
      <xdr:rowOff>60635</xdr:rowOff>
    </xdr:to>
    <xdr:cxnSp macro="">
      <xdr:nvCxnSpPr>
        <xdr:cNvPr id="57" name="直線コネクタ 56"/>
        <xdr:cNvCxnSpPr/>
      </xdr:nvCxnSpPr>
      <xdr:spPr bwMode="auto">
        <a:xfrm>
          <a:off x="3606800" y="2492276"/>
          <a:ext cx="698500" cy="16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44351</xdr:rowOff>
    </xdr:from>
    <xdr:to>
      <xdr:col>3</xdr:col>
      <xdr:colOff>206375</xdr:colOff>
      <xdr:row>14</xdr:row>
      <xdr:rowOff>94313</xdr:rowOff>
    </xdr:to>
    <xdr:cxnSp macro="">
      <xdr:nvCxnSpPr>
        <xdr:cNvPr id="60" name="直線コネクタ 59"/>
        <xdr:cNvCxnSpPr/>
      </xdr:nvCxnSpPr>
      <xdr:spPr bwMode="auto">
        <a:xfrm flipV="1">
          <a:off x="2908300" y="2492276"/>
          <a:ext cx="698500" cy="4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140284</xdr:rowOff>
    </xdr:from>
    <xdr:to>
      <xdr:col>5</xdr:col>
      <xdr:colOff>34925</xdr:colOff>
      <xdr:row>14</xdr:row>
      <xdr:rowOff>70434</xdr:rowOff>
    </xdr:to>
    <xdr:sp macro="" textlink="">
      <xdr:nvSpPr>
        <xdr:cNvPr id="70" name="円/楕円 69"/>
        <xdr:cNvSpPr/>
      </xdr:nvSpPr>
      <xdr:spPr bwMode="auto">
        <a:xfrm>
          <a:off x="5600700" y="241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156811</xdr:rowOff>
    </xdr:from>
    <xdr:ext cx="762000" cy="259045"/>
    <xdr:sp macro="" textlink="">
      <xdr:nvSpPr>
        <xdr:cNvPr id="71" name="人口1人当たり決算額の推移該当値テキスト130"/>
        <xdr:cNvSpPr txBox="1"/>
      </xdr:nvSpPr>
      <xdr:spPr>
        <a:xfrm>
          <a:off x="5740400" y="22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699,920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3443</xdr:rowOff>
    </xdr:from>
    <xdr:to>
      <xdr:col>4</xdr:col>
      <xdr:colOff>520700</xdr:colOff>
      <xdr:row>14</xdr:row>
      <xdr:rowOff>105043</xdr:rowOff>
    </xdr:to>
    <xdr:sp macro="" textlink="">
      <xdr:nvSpPr>
        <xdr:cNvPr id="72" name="円/楕円 71"/>
        <xdr:cNvSpPr/>
      </xdr:nvSpPr>
      <xdr:spPr bwMode="auto">
        <a:xfrm>
          <a:off x="4953000" y="245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115220</xdr:rowOff>
    </xdr:from>
    <xdr:ext cx="736600" cy="259045"/>
    <xdr:sp macro="" textlink="">
      <xdr:nvSpPr>
        <xdr:cNvPr id="73" name="テキスト ボックス 72"/>
        <xdr:cNvSpPr txBox="1"/>
      </xdr:nvSpPr>
      <xdr:spPr>
        <a:xfrm>
          <a:off x="4622800" y="222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678,725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9835</xdr:rowOff>
    </xdr:from>
    <xdr:to>
      <xdr:col>3</xdr:col>
      <xdr:colOff>955675</xdr:colOff>
      <xdr:row>14</xdr:row>
      <xdr:rowOff>111435</xdr:rowOff>
    </xdr:to>
    <xdr:sp macro="" textlink="">
      <xdr:nvSpPr>
        <xdr:cNvPr id="74" name="円/楕円 73"/>
        <xdr:cNvSpPr/>
      </xdr:nvSpPr>
      <xdr:spPr bwMode="auto">
        <a:xfrm>
          <a:off x="4254500" y="245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121612</xdr:rowOff>
    </xdr:from>
    <xdr:ext cx="762000" cy="259045"/>
    <xdr:sp macro="" textlink="">
      <xdr:nvSpPr>
        <xdr:cNvPr id="75" name="テキスト ボックス 74"/>
        <xdr:cNvSpPr txBox="1"/>
      </xdr:nvSpPr>
      <xdr:spPr>
        <a:xfrm>
          <a:off x="3924300" y="22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674,810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165001</xdr:rowOff>
    </xdr:from>
    <xdr:to>
      <xdr:col>3</xdr:col>
      <xdr:colOff>257175</xdr:colOff>
      <xdr:row>14</xdr:row>
      <xdr:rowOff>95151</xdr:rowOff>
    </xdr:to>
    <xdr:sp macro="" textlink="">
      <xdr:nvSpPr>
        <xdr:cNvPr id="76" name="円/楕円 75"/>
        <xdr:cNvSpPr/>
      </xdr:nvSpPr>
      <xdr:spPr bwMode="auto">
        <a:xfrm>
          <a:off x="3556000" y="244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105328</xdr:rowOff>
    </xdr:from>
    <xdr:ext cx="762000" cy="259045"/>
    <xdr:sp macro="" textlink="">
      <xdr:nvSpPr>
        <xdr:cNvPr id="77" name="テキスト ボックス 76"/>
        <xdr:cNvSpPr txBox="1"/>
      </xdr:nvSpPr>
      <xdr:spPr>
        <a:xfrm>
          <a:off x="3225800" y="221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684,783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43513</xdr:rowOff>
    </xdr:from>
    <xdr:to>
      <xdr:col>2</xdr:col>
      <xdr:colOff>692150</xdr:colOff>
      <xdr:row>14</xdr:row>
      <xdr:rowOff>145113</xdr:rowOff>
    </xdr:to>
    <xdr:sp macro="" textlink="">
      <xdr:nvSpPr>
        <xdr:cNvPr id="78" name="円/楕円 77"/>
        <xdr:cNvSpPr/>
      </xdr:nvSpPr>
      <xdr:spPr bwMode="auto">
        <a:xfrm>
          <a:off x="2857500" y="249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155290</xdr:rowOff>
    </xdr:from>
    <xdr:ext cx="762000" cy="259045"/>
    <xdr:sp macro="" textlink="">
      <xdr:nvSpPr>
        <xdr:cNvPr id="79" name="テキスト ボックス 78"/>
        <xdr:cNvSpPr txBox="1"/>
      </xdr:nvSpPr>
      <xdr:spPr>
        <a:xfrm>
          <a:off x="2527300" y="22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89615</xdr:rowOff>
    </xdr:from>
    <xdr:ext cx="762000" cy="259045"/>
    <xdr:sp macro="" textlink="">
      <xdr:nvSpPr>
        <xdr:cNvPr id="106" name="人口1人当たり決算額の推移最小値テキスト445"/>
        <xdr:cNvSpPr txBox="1"/>
      </xdr:nvSpPr>
      <xdr:spPr>
        <a:xfrm>
          <a:off x="5740400" y="72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169003</xdr:rowOff>
    </xdr:from>
    <xdr:to>
      <xdr:col>4</xdr:col>
      <xdr:colOff>1117600</xdr:colOff>
      <xdr:row>37</xdr:row>
      <xdr:rowOff>79438</xdr:rowOff>
    </xdr:to>
    <xdr:cxnSp macro="">
      <xdr:nvCxnSpPr>
        <xdr:cNvPr id="110" name="直線コネクタ 109"/>
        <xdr:cNvCxnSpPr/>
      </xdr:nvCxnSpPr>
      <xdr:spPr bwMode="auto">
        <a:xfrm>
          <a:off x="5003800" y="7122253"/>
          <a:ext cx="647700" cy="8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46725</xdr:rowOff>
    </xdr:from>
    <xdr:to>
      <xdr:col>4</xdr:col>
      <xdr:colOff>469900</xdr:colOff>
      <xdr:row>36</xdr:row>
      <xdr:rowOff>169003</xdr:rowOff>
    </xdr:to>
    <xdr:cxnSp macro="">
      <xdr:nvCxnSpPr>
        <xdr:cNvPr id="113" name="直線コネクタ 112"/>
        <xdr:cNvCxnSpPr/>
      </xdr:nvCxnSpPr>
      <xdr:spPr bwMode="auto">
        <a:xfrm>
          <a:off x="4305300" y="6999975"/>
          <a:ext cx="698500" cy="12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164116</xdr:rowOff>
    </xdr:from>
    <xdr:to>
      <xdr:col>3</xdr:col>
      <xdr:colOff>904875</xdr:colOff>
      <xdr:row>36</xdr:row>
      <xdr:rowOff>46725</xdr:rowOff>
    </xdr:to>
    <xdr:cxnSp macro="">
      <xdr:nvCxnSpPr>
        <xdr:cNvPr id="116" name="直線コネクタ 115"/>
        <xdr:cNvCxnSpPr/>
      </xdr:nvCxnSpPr>
      <xdr:spPr bwMode="auto">
        <a:xfrm>
          <a:off x="3606800" y="6774466"/>
          <a:ext cx="698500" cy="22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331899</xdr:rowOff>
    </xdr:from>
    <xdr:to>
      <xdr:col>3</xdr:col>
      <xdr:colOff>206375</xdr:colOff>
      <xdr:row>35</xdr:row>
      <xdr:rowOff>164116</xdr:rowOff>
    </xdr:to>
    <xdr:cxnSp macro="">
      <xdr:nvCxnSpPr>
        <xdr:cNvPr id="119" name="直線コネクタ 118"/>
        <xdr:cNvCxnSpPr/>
      </xdr:nvCxnSpPr>
      <xdr:spPr bwMode="auto">
        <a:xfrm>
          <a:off x="2908300" y="6599349"/>
          <a:ext cx="698500" cy="17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28638</xdr:rowOff>
    </xdr:from>
    <xdr:to>
      <xdr:col>5</xdr:col>
      <xdr:colOff>34925</xdr:colOff>
      <xdr:row>37</xdr:row>
      <xdr:rowOff>130238</xdr:rowOff>
    </xdr:to>
    <xdr:sp macro="" textlink="">
      <xdr:nvSpPr>
        <xdr:cNvPr id="129" name="円/楕円 128"/>
        <xdr:cNvSpPr/>
      </xdr:nvSpPr>
      <xdr:spPr bwMode="auto">
        <a:xfrm>
          <a:off x="5600700" y="7153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108665</xdr:rowOff>
    </xdr:from>
    <xdr:ext cx="762000" cy="259045"/>
    <xdr:sp macro="" textlink="">
      <xdr:nvSpPr>
        <xdr:cNvPr id="130" name="人口1人当たり決算額の推移該当値テキスト445"/>
        <xdr:cNvSpPr txBox="1"/>
      </xdr:nvSpPr>
      <xdr:spPr>
        <a:xfrm>
          <a:off x="5740400" y="706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-39,597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118203</xdr:rowOff>
    </xdr:from>
    <xdr:to>
      <xdr:col>4</xdr:col>
      <xdr:colOff>520700</xdr:colOff>
      <xdr:row>37</xdr:row>
      <xdr:rowOff>48353</xdr:rowOff>
    </xdr:to>
    <xdr:sp macro="" textlink="">
      <xdr:nvSpPr>
        <xdr:cNvPr id="131" name="円/楕円 130"/>
        <xdr:cNvSpPr/>
      </xdr:nvSpPr>
      <xdr:spPr bwMode="auto">
        <a:xfrm>
          <a:off x="4953000" y="707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33130</xdr:rowOff>
    </xdr:from>
    <xdr:ext cx="736600" cy="259045"/>
    <xdr:sp macro="" textlink="">
      <xdr:nvSpPr>
        <xdr:cNvPr id="132" name="テキスト ボックス 131"/>
        <xdr:cNvSpPr txBox="1"/>
      </xdr:nvSpPr>
      <xdr:spPr>
        <a:xfrm>
          <a:off x="4622800" y="7157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338825</xdr:rowOff>
    </xdr:from>
    <xdr:to>
      <xdr:col>3</xdr:col>
      <xdr:colOff>955675</xdr:colOff>
      <xdr:row>36</xdr:row>
      <xdr:rowOff>97525</xdr:rowOff>
    </xdr:to>
    <xdr:sp macro="" textlink="">
      <xdr:nvSpPr>
        <xdr:cNvPr id="133" name="円/楕円 132"/>
        <xdr:cNvSpPr/>
      </xdr:nvSpPr>
      <xdr:spPr bwMode="auto">
        <a:xfrm>
          <a:off x="4254500" y="694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82302</xdr:rowOff>
    </xdr:from>
    <xdr:ext cx="762000" cy="259045"/>
    <xdr:sp macro="" textlink="">
      <xdr:nvSpPr>
        <xdr:cNvPr id="134" name="テキスト ボックス 133"/>
        <xdr:cNvSpPr txBox="1"/>
      </xdr:nvSpPr>
      <xdr:spPr>
        <a:xfrm>
          <a:off x="3924300" y="703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113316</xdr:rowOff>
    </xdr:from>
    <xdr:to>
      <xdr:col>3</xdr:col>
      <xdr:colOff>257175</xdr:colOff>
      <xdr:row>35</xdr:row>
      <xdr:rowOff>214916</xdr:rowOff>
    </xdr:to>
    <xdr:sp macro="" textlink="">
      <xdr:nvSpPr>
        <xdr:cNvPr id="135" name="円/楕円 134"/>
        <xdr:cNvSpPr/>
      </xdr:nvSpPr>
      <xdr:spPr bwMode="auto">
        <a:xfrm>
          <a:off x="3556000" y="672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225093</xdr:rowOff>
    </xdr:from>
    <xdr:ext cx="762000" cy="259045"/>
    <xdr:sp macro="" textlink="">
      <xdr:nvSpPr>
        <xdr:cNvPr id="136" name="テキスト ボックス 135"/>
        <xdr:cNvSpPr txBox="1"/>
      </xdr:nvSpPr>
      <xdr:spPr>
        <a:xfrm>
          <a:off x="3225800" y="649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281099</xdr:rowOff>
    </xdr:from>
    <xdr:to>
      <xdr:col>2</xdr:col>
      <xdr:colOff>692150</xdr:colOff>
      <xdr:row>35</xdr:row>
      <xdr:rowOff>39799</xdr:rowOff>
    </xdr:to>
    <xdr:sp macro="" textlink="">
      <xdr:nvSpPr>
        <xdr:cNvPr id="137" name="円/楕円 136"/>
        <xdr:cNvSpPr/>
      </xdr:nvSpPr>
      <xdr:spPr bwMode="auto">
        <a:xfrm>
          <a:off x="2857500" y="654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49976</xdr:rowOff>
    </xdr:from>
    <xdr:ext cx="762000" cy="259045"/>
    <xdr:sp macro="" textlink="">
      <xdr:nvSpPr>
        <xdr:cNvPr id="138" name="テキスト ボックス 137"/>
        <xdr:cNvSpPr txBox="1"/>
      </xdr:nvSpPr>
      <xdr:spPr>
        <a:xfrm>
          <a:off x="2527300" y="631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財政調整基金は将来の財政需要に備え、適正な積立を行っている。</a:t>
          </a:r>
          <a:endParaRPr lang="ja-JP" altLang="ja-JP" sz="1400">
            <a:effectLst/>
          </a:endParaRPr>
        </a:p>
        <a:p>
          <a:r>
            <a:rPr kumimoji="1" lang="ja-JP" altLang="ja-JP" sz="1100">
              <a:solidFill>
                <a:schemeClr val="dk1"/>
              </a:solidFill>
              <a:effectLst/>
              <a:latin typeface="+mn-lt"/>
              <a:ea typeface="+mn-ea"/>
              <a:cs typeface="+mn-cs"/>
            </a:rPr>
            <a:t>　実質収支、実質単年度収支も黒字で推移しており、今後も歳入、歳出のバランスを図り、適正な財政運営に努める。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固定資産税（</a:t>
          </a:r>
          <a:r>
            <a:rPr kumimoji="1" lang="ja-JP" altLang="ja-JP" sz="1100">
              <a:solidFill>
                <a:schemeClr val="dk1"/>
              </a:solidFill>
              <a:effectLst/>
              <a:latin typeface="+mn-lt"/>
              <a:ea typeface="+mn-ea"/>
              <a:cs typeface="+mn-cs"/>
            </a:rPr>
            <a:t>大規模償却資産</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が減少していることから、自主財源の確保に努め、将来を見据えた財政運営を目指す。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■観光施設事業所特別会計・・・夏場の宿泊施設事業については、環境学習等による増収が見込まれるものの、冬場のスキー場経営に関しては、改善を要すると判断される。</a:t>
          </a:r>
          <a:endParaRPr lang="ja-JP" altLang="ja-JP">
            <a:effectLst/>
          </a:endParaRPr>
        </a:p>
        <a:p>
          <a:r>
            <a:rPr kumimoji="1" lang="ja-JP" altLang="ja-JP" sz="1100">
              <a:solidFill>
                <a:schemeClr val="dk1"/>
              </a:solidFill>
              <a:effectLst/>
              <a:latin typeface="+mn-lt"/>
              <a:ea typeface="+mn-ea"/>
              <a:cs typeface="+mn-cs"/>
            </a:rPr>
            <a:t>■介護保険特別会計・・・小規模多機能型介護施設等の導入により、介護給付費が増加している。引き続き介護予防事業などに取り組み、介護給付費の抑制に努める。</a:t>
          </a:r>
          <a:endParaRPr lang="ja-JP" altLang="ja-JP">
            <a:effectLst/>
          </a:endParaRPr>
        </a:p>
        <a:p>
          <a:r>
            <a:rPr kumimoji="1" lang="ja-JP" altLang="ja-JP" sz="1100">
              <a:solidFill>
                <a:schemeClr val="dk1"/>
              </a:solidFill>
              <a:effectLst/>
              <a:latin typeface="+mn-lt"/>
              <a:ea typeface="+mn-ea"/>
              <a:cs typeface="+mn-cs"/>
            </a:rPr>
            <a:t>■国民健康保険特別会計・・・生活習慣病等による長期入院に係る高額療養費が国保財政に大きな負担となっていることから、生活習慣や食生活の改善などの推進に努める。　　　　　　　　　　　　　　　　　　　　　　　　　　　■下水道事業特別会計・・・下水道長寿命化計画に基づく修繕事業に着手する予定であることから、公債費比率の高騰に注視し、健全な財政運営に努める。</a:t>
          </a:r>
          <a:endParaRPr lang="ja-JP" altLang="ja-JP">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計画的な起債借り入れとこれまでの繰上償還により、実質公債費率が▲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％まで減少している。</a:t>
          </a:r>
          <a:endParaRPr lang="ja-JP" altLang="ja-JP" sz="1400">
            <a:effectLst/>
          </a:endParaRPr>
        </a:p>
        <a:p>
          <a:r>
            <a:rPr kumimoji="1" lang="ja-JP" altLang="ja-JP" sz="1100">
              <a:solidFill>
                <a:schemeClr val="dk1"/>
              </a:solidFill>
              <a:effectLst/>
              <a:latin typeface="+mn-lt"/>
              <a:ea typeface="+mn-ea"/>
              <a:cs typeface="+mn-cs"/>
            </a:rPr>
            <a:t>　平成２２年度に過疎地域に指定されたことに伴い、過疎債など交付税措置される有利な起債の借り入れが可能となることから、積極的な投資と地財措置分による繰上償還を行い、引き続き低い水準を</a:t>
          </a:r>
          <a:r>
            <a:rPr kumimoji="1" lang="ja-JP" altLang="en-US" sz="1100">
              <a:solidFill>
                <a:schemeClr val="dk1"/>
              </a:solidFill>
              <a:effectLst/>
              <a:latin typeface="+mn-lt"/>
              <a:ea typeface="+mn-ea"/>
              <a:cs typeface="+mn-cs"/>
            </a:rPr>
            <a:t>維持できる</a:t>
          </a:r>
          <a:r>
            <a:rPr kumimoji="1" lang="ja-JP" altLang="ja-JP" sz="1100">
              <a:solidFill>
                <a:schemeClr val="dk1"/>
              </a:solidFill>
              <a:effectLst/>
              <a:latin typeface="+mn-lt"/>
              <a:ea typeface="+mn-ea"/>
              <a:cs typeface="+mn-cs"/>
            </a:rPr>
            <a:t>ように努める。</a:t>
          </a:r>
          <a:endParaRPr lang="ja-JP" altLang="ja-JP" sz="1400">
            <a:effectLst/>
          </a:endParaRPr>
        </a:p>
        <a:p>
          <a:r>
            <a:rPr kumimoji="1" lang="ja-JP" altLang="ja-JP" sz="1100">
              <a:solidFill>
                <a:schemeClr val="dk1"/>
              </a:solidFill>
              <a:effectLst/>
              <a:latin typeface="+mn-lt"/>
              <a:ea typeface="+mn-ea"/>
              <a:cs typeface="+mn-cs"/>
            </a:rPr>
            <a:t>　また防災に強い村づくりを</a:t>
          </a:r>
          <a:r>
            <a:rPr kumimoji="1" lang="ja-JP" altLang="en-US" sz="1100">
              <a:solidFill>
                <a:schemeClr val="dk1"/>
              </a:solidFill>
              <a:effectLst/>
              <a:latin typeface="+mn-lt"/>
              <a:ea typeface="+mn-ea"/>
              <a:cs typeface="+mn-cs"/>
            </a:rPr>
            <a:t>推進す</a:t>
          </a:r>
          <a:r>
            <a:rPr kumimoji="1" lang="ja-JP" altLang="ja-JP" sz="1100">
              <a:solidFill>
                <a:schemeClr val="dk1"/>
              </a:solidFill>
              <a:effectLst/>
              <a:latin typeface="+mn-lt"/>
              <a:ea typeface="+mn-ea"/>
              <a:cs typeface="+mn-cs"/>
            </a:rPr>
            <a:t>るため、緊急防災・減災事業債についてもバランスよく活用していく。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将来的な財政負担を見据え、公共施設減価償却引当基金など新たな基金創設を行っているほか、実質公債費率も</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％まで下がっていることから、今後も優良債の活用と基金運用の適正化に努める。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election activeCell="AH16" sqref="AH16:AL1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2015188</v>
      </c>
      <c r="BO4" s="349"/>
      <c r="BP4" s="349"/>
      <c r="BQ4" s="349"/>
      <c r="BR4" s="349"/>
      <c r="BS4" s="349"/>
      <c r="BT4" s="349"/>
      <c r="BU4" s="350"/>
      <c r="BV4" s="348">
        <v>1980780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10.199999999999999</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1910129</v>
      </c>
      <c r="BO5" s="386"/>
      <c r="BP5" s="386"/>
      <c r="BQ5" s="386"/>
      <c r="BR5" s="386"/>
      <c r="BS5" s="386"/>
      <c r="BT5" s="386"/>
      <c r="BU5" s="387"/>
      <c r="BV5" s="385">
        <v>1910125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61.5</v>
      </c>
      <c r="CU5" s="383"/>
      <c r="CV5" s="383"/>
      <c r="CW5" s="383"/>
      <c r="CX5" s="383"/>
      <c r="CY5" s="383"/>
      <c r="CZ5" s="383"/>
      <c r="DA5" s="384"/>
      <c r="DB5" s="382">
        <v>52.8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105059</v>
      </c>
      <c r="BO6" s="386"/>
      <c r="BP6" s="386"/>
      <c r="BQ6" s="386"/>
      <c r="BR6" s="386"/>
      <c r="BS6" s="386"/>
      <c r="BT6" s="386"/>
      <c r="BU6" s="387"/>
      <c r="BV6" s="385">
        <v>70655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65.900000000000006</v>
      </c>
      <c r="CU6" s="423"/>
      <c r="CV6" s="423"/>
      <c r="CW6" s="423"/>
      <c r="CX6" s="423"/>
      <c r="CY6" s="423"/>
      <c r="CZ6" s="423"/>
      <c r="DA6" s="424"/>
      <c r="DB6" s="422">
        <v>57.5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1371</v>
      </c>
      <c r="BO7" s="386"/>
      <c r="BP7" s="386"/>
      <c r="BQ7" s="386"/>
      <c r="BR7" s="386"/>
      <c r="BS7" s="386"/>
      <c r="BT7" s="386"/>
      <c r="BU7" s="387"/>
      <c r="BV7" s="385">
        <v>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1020550</v>
      </c>
      <c r="CU7" s="386"/>
      <c r="CV7" s="386"/>
      <c r="CW7" s="386"/>
      <c r="CX7" s="386"/>
      <c r="CY7" s="386"/>
      <c r="CZ7" s="386"/>
      <c r="DA7" s="387"/>
      <c r="DB7" s="385">
        <v>1211614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103688</v>
      </c>
      <c r="BO8" s="386"/>
      <c r="BP8" s="386"/>
      <c r="BQ8" s="386"/>
      <c r="BR8" s="386"/>
      <c r="BS8" s="386"/>
      <c r="BT8" s="386"/>
      <c r="BU8" s="387"/>
      <c r="BV8" s="385">
        <v>70654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636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33034</v>
      </c>
      <c r="BO9" s="386"/>
      <c r="BP9" s="386"/>
      <c r="BQ9" s="386"/>
      <c r="BR9" s="386"/>
      <c r="BS9" s="386"/>
      <c r="BT9" s="386"/>
      <c r="BU9" s="387"/>
      <c r="BV9" s="385">
        <v>-94304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706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675</v>
      </c>
      <c r="BO10" s="386"/>
      <c r="BP10" s="386"/>
      <c r="BQ10" s="386"/>
      <c r="BR10" s="386"/>
      <c r="BS10" s="386"/>
      <c r="BT10" s="386"/>
      <c r="BU10" s="387"/>
      <c r="BV10" s="385">
        <v>505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102694</v>
      </c>
      <c r="BO11" s="386"/>
      <c r="BP11" s="386"/>
      <c r="BQ11" s="386"/>
      <c r="BR11" s="386"/>
      <c r="BS11" s="386"/>
      <c r="BT11" s="386"/>
      <c r="BU11" s="387"/>
      <c r="BV11" s="385">
        <v>147424</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603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38000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601</v>
      </c>
      <c r="S13" s="467"/>
      <c r="T13" s="467"/>
      <c r="U13" s="467"/>
      <c r="V13" s="468"/>
      <c r="W13" s="401" t="s">
        <v>124</v>
      </c>
      <c r="X13" s="402"/>
      <c r="Y13" s="402"/>
      <c r="Z13" s="402"/>
      <c r="AA13" s="402"/>
      <c r="AB13" s="392"/>
      <c r="AC13" s="436">
        <v>10</v>
      </c>
      <c r="AD13" s="437"/>
      <c r="AE13" s="437"/>
      <c r="AF13" s="437"/>
      <c r="AG13" s="476"/>
      <c r="AH13" s="436">
        <v>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98403</v>
      </c>
      <c r="BO13" s="386"/>
      <c r="BP13" s="386"/>
      <c r="BQ13" s="386"/>
      <c r="BR13" s="386"/>
      <c r="BS13" s="386"/>
      <c r="BT13" s="386"/>
      <c r="BU13" s="387"/>
      <c r="BV13" s="385">
        <v>53625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1.1000000000000001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600</v>
      </c>
      <c r="S14" s="467"/>
      <c r="T14" s="467"/>
      <c r="U14" s="467"/>
      <c r="V14" s="468"/>
      <c r="W14" s="375"/>
      <c r="X14" s="376"/>
      <c r="Y14" s="376"/>
      <c r="Z14" s="376"/>
      <c r="AA14" s="376"/>
      <c r="AB14" s="365"/>
      <c r="AC14" s="469">
        <v>2.8</v>
      </c>
      <c r="AD14" s="470"/>
      <c r="AE14" s="470"/>
      <c r="AF14" s="470"/>
      <c r="AG14" s="471"/>
      <c r="AH14" s="469">
        <v>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598</v>
      </c>
      <c r="S15" s="467"/>
      <c r="T15" s="467"/>
      <c r="U15" s="467"/>
      <c r="V15" s="468"/>
      <c r="W15" s="401" t="s">
        <v>131</v>
      </c>
      <c r="X15" s="402"/>
      <c r="Y15" s="402"/>
      <c r="Z15" s="402"/>
      <c r="AA15" s="402"/>
      <c r="AB15" s="392"/>
      <c r="AC15" s="436">
        <v>13</v>
      </c>
      <c r="AD15" s="437"/>
      <c r="AE15" s="437"/>
      <c r="AF15" s="437"/>
      <c r="AG15" s="476"/>
      <c r="AH15" s="436">
        <v>22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317825</v>
      </c>
      <c r="BO15" s="349"/>
      <c r="BP15" s="349"/>
      <c r="BQ15" s="349"/>
      <c r="BR15" s="349"/>
      <c r="BS15" s="349"/>
      <c r="BT15" s="349"/>
      <c r="BU15" s="350"/>
      <c r="BV15" s="348">
        <v>327357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v>
      </c>
      <c r="AD16" s="470"/>
      <c r="AE16" s="470"/>
      <c r="AF16" s="470"/>
      <c r="AG16" s="471"/>
      <c r="AH16" s="469">
        <v>5.3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845702</v>
      </c>
      <c r="BO16" s="386"/>
      <c r="BP16" s="386"/>
      <c r="BQ16" s="386"/>
      <c r="BR16" s="386"/>
      <c r="BS16" s="386"/>
      <c r="BT16" s="386"/>
      <c r="BU16" s="387"/>
      <c r="BV16" s="385">
        <v>999086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328</v>
      </c>
      <c r="AD17" s="437"/>
      <c r="AE17" s="437"/>
      <c r="AF17" s="437"/>
      <c r="AG17" s="476"/>
      <c r="AH17" s="436">
        <v>387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419583</v>
      </c>
      <c r="BO17" s="386"/>
      <c r="BP17" s="386"/>
      <c r="BQ17" s="386"/>
      <c r="BR17" s="386"/>
      <c r="BS17" s="386"/>
      <c r="BT17" s="386"/>
      <c r="BU17" s="387"/>
      <c r="BV17" s="385">
        <v>431704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390.46</v>
      </c>
      <c r="M18" s="498"/>
      <c r="N18" s="498"/>
      <c r="O18" s="498"/>
      <c r="P18" s="498"/>
      <c r="Q18" s="498"/>
      <c r="R18" s="499"/>
      <c r="S18" s="499"/>
      <c r="T18" s="499"/>
      <c r="U18" s="499"/>
      <c r="V18" s="500"/>
      <c r="W18" s="403"/>
      <c r="X18" s="404"/>
      <c r="Y18" s="404"/>
      <c r="Z18" s="404"/>
      <c r="AA18" s="404"/>
      <c r="AB18" s="395"/>
      <c r="AC18" s="501">
        <v>93.4</v>
      </c>
      <c r="AD18" s="502"/>
      <c r="AE18" s="502"/>
      <c r="AF18" s="502"/>
      <c r="AG18" s="503"/>
      <c r="AH18" s="501">
        <v>93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684203</v>
      </c>
      <c r="BO18" s="386"/>
      <c r="BP18" s="386"/>
      <c r="BQ18" s="386"/>
      <c r="BR18" s="386"/>
      <c r="BS18" s="386"/>
      <c r="BT18" s="386"/>
      <c r="BU18" s="387"/>
      <c r="BV18" s="385">
        <v>689736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1323463</v>
      </c>
      <c r="BO19" s="386"/>
      <c r="BP19" s="386"/>
      <c r="BQ19" s="386"/>
      <c r="BR19" s="386"/>
      <c r="BS19" s="386"/>
      <c r="BT19" s="386"/>
      <c r="BU19" s="387"/>
      <c r="BV19" s="385">
        <v>1477173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1721499</v>
      </c>
      <c r="BO23" s="386"/>
      <c r="BP23" s="386"/>
      <c r="BQ23" s="386"/>
      <c r="BR23" s="386"/>
      <c r="BS23" s="386"/>
      <c r="BT23" s="386"/>
      <c r="BU23" s="387"/>
      <c r="BV23" s="385">
        <v>1468899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7280</v>
      </c>
      <c r="R24" s="437"/>
      <c r="S24" s="437"/>
      <c r="T24" s="437"/>
      <c r="U24" s="437"/>
      <c r="V24" s="476"/>
      <c r="W24" s="531"/>
      <c r="X24" s="519"/>
      <c r="Y24" s="520"/>
      <c r="Z24" s="435" t="s">
        <v>154</v>
      </c>
      <c r="AA24" s="415"/>
      <c r="AB24" s="415"/>
      <c r="AC24" s="415"/>
      <c r="AD24" s="415"/>
      <c r="AE24" s="415"/>
      <c r="AF24" s="415"/>
      <c r="AG24" s="416"/>
      <c r="AH24" s="436">
        <v>36</v>
      </c>
      <c r="AI24" s="437"/>
      <c r="AJ24" s="437"/>
      <c r="AK24" s="437"/>
      <c r="AL24" s="476"/>
      <c r="AM24" s="436">
        <v>95040</v>
      </c>
      <c r="AN24" s="437"/>
      <c r="AO24" s="437"/>
      <c r="AP24" s="437"/>
      <c r="AQ24" s="437"/>
      <c r="AR24" s="476"/>
      <c r="AS24" s="436">
        <v>2640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730199</v>
      </c>
      <c r="BO24" s="386"/>
      <c r="BP24" s="386"/>
      <c r="BQ24" s="386"/>
      <c r="BR24" s="386"/>
      <c r="BS24" s="386"/>
      <c r="BT24" s="386"/>
      <c r="BU24" s="387"/>
      <c r="BV24" s="385">
        <v>497813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5820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2330</v>
      </c>
      <c r="BO25" s="349"/>
      <c r="BP25" s="349"/>
      <c r="BQ25" s="349"/>
      <c r="BR25" s="349"/>
      <c r="BS25" s="349"/>
      <c r="BT25" s="349"/>
      <c r="BU25" s="350"/>
      <c r="BV25" s="348">
        <v>2330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5530</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2910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5000</v>
      </c>
      <c r="BO27" s="555"/>
      <c r="BP27" s="555"/>
      <c r="BQ27" s="555"/>
      <c r="BR27" s="555"/>
      <c r="BS27" s="555"/>
      <c r="BT27" s="555"/>
      <c r="BU27" s="556"/>
      <c r="BV27" s="554">
        <v>5000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2250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871536</v>
      </c>
      <c r="BO28" s="349"/>
      <c r="BP28" s="349"/>
      <c r="BQ28" s="349"/>
      <c r="BR28" s="349"/>
      <c r="BS28" s="349"/>
      <c r="BT28" s="349"/>
      <c r="BU28" s="350"/>
      <c r="BV28" s="348">
        <v>872861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6</v>
      </c>
      <c r="M29" s="437"/>
      <c r="N29" s="437"/>
      <c r="O29" s="437"/>
      <c r="P29" s="476"/>
      <c r="Q29" s="436">
        <v>2030</v>
      </c>
      <c r="R29" s="437"/>
      <c r="S29" s="437"/>
      <c r="T29" s="437"/>
      <c r="U29" s="437"/>
      <c r="V29" s="476"/>
      <c r="W29" s="532"/>
      <c r="X29" s="533"/>
      <c r="Y29" s="534"/>
      <c r="Z29" s="435" t="s">
        <v>171</v>
      </c>
      <c r="AA29" s="415"/>
      <c r="AB29" s="415"/>
      <c r="AC29" s="415"/>
      <c r="AD29" s="415"/>
      <c r="AE29" s="415"/>
      <c r="AF29" s="415"/>
      <c r="AG29" s="416"/>
      <c r="AH29" s="436">
        <v>36</v>
      </c>
      <c r="AI29" s="437"/>
      <c r="AJ29" s="437"/>
      <c r="AK29" s="437"/>
      <c r="AL29" s="476"/>
      <c r="AM29" s="436">
        <v>95040</v>
      </c>
      <c r="AN29" s="437"/>
      <c r="AO29" s="437"/>
      <c r="AP29" s="437"/>
      <c r="AQ29" s="437"/>
      <c r="AR29" s="476"/>
      <c r="AS29" s="436">
        <v>2640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1231604</v>
      </c>
      <c r="BO29" s="386"/>
      <c r="BP29" s="386"/>
      <c r="BQ29" s="386"/>
      <c r="BR29" s="386"/>
      <c r="BS29" s="386"/>
      <c r="BT29" s="386"/>
      <c r="BU29" s="387"/>
      <c r="BV29" s="385">
        <v>1228858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93.5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2573233</v>
      </c>
      <c r="BO30" s="555"/>
      <c r="BP30" s="555"/>
      <c r="BQ30" s="555"/>
      <c r="BR30" s="555"/>
      <c r="BS30" s="555"/>
      <c r="BT30" s="555"/>
      <c r="BU30" s="556"/>
      <c r="BV30" s="554">
        <v>2430101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南会津地方広域市町村圏組合（計）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　・一般会計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IF('各会計、関係団体の財政状況及び健全化判断比率'!B33="","",'各会計、関係団体の財政状況及び健全化判断比率'!B33)</f>
        <v>温泉・特産事業特別会計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　・ふるさと市町村圏事業特別会計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IF('各会計、関係団体の財政状況及び健全化判断比率'!B34="","",'各会計、関係団体の財政状況及び健全化判断比率'!B34)</f>
        <v>観光施設事業特別会計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　・地域医療支援センター特別会計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　・あいづふるさと基金事業特別会計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福島県後期高齢者医療広域連合(計）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　・一般会計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　・特別会計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福島県市町村総合事務組合（計）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　・一般会計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487523</v>
      </c>
      <c r="S5" s="583"/>
      <c r="T5" s="583"/>
      <c r="U5" s="583"/>
      <c r="V5" s="583"/>
      <c r="W5" s="583"/>
      <c r="X5" s="583"/>
      <c r="Y5" s="584"/>
      <c r="Z5" s="585">
        <v>24.2</v>
      </c>
      <c r="AA5" s="585"/>
      <c r="AB5" s="585"/>
      <c r="AC5" s="585"/>
      <c r="AD5" s="586">
        <v>487523</v>
      </c>
      <c r="AE5" s="586"/>
      <c r="AF5" s="586"/>
      <c r="AG5" s="586"/>
      <c r="AH5" s="586"/>
      <c r="AI5" s="586"/>
      <c r="AJ5" s="586"/>
      <c r="AK5" s="586"/>
      <c r="AL5" s="587">
        <v>46.9</v>
      </c>
      <c r="AM5" s="588"/>
      <c r="AN5" s="588"/>
      <c r="AO5" s="589"/>
      <c r="AP5" s="579" t="s">
        <v>209</v>
      </c>
      <c r="AQ5" s="580"/>
      <c r="AR5" s="580"/>
      <c r="AS5" s="580"/>
      <c r="AT5" s="580"/>
      <c r="AU5" s="580"/>
      <c r="AV5" s="580"/>
      <c r="AW5" s="580"/>
      <c r="AX5" s="580"/>
      <c r="AY5" s="580"/>
      <c r="AZ5" s="580"/>
      <c r="BA5" s="580"/>
      <c r="BB5" s="580"/>
      <c r="BC5" s="580"/>
      <c r="BD5" s="580"/>
      <c r="BE5" s="580"/>
      <c r="BF5" s="581"/>
      <c r="BG5" s="593">
        <v>477604</v>
      </c>
      <c r="BH5" s="594"/>
      <c r="BI5" s="594"/>
      <c r="BJ5" s="594"/>
      <c r="BK5" s="594"/>
      <c r="BL5" s="594"/>
      <c r="BM5" s="594"/>
      <c r="BN5" s="595"/>
      <c r="BO5" s="596">
        <v>98</v>
      </c>
      <c r="BP5" s="596"/>
      <c r="BQ5" s="596"/>
      <c r="BR5" s="596"/>
      <c r="BS5" s="597">
        <v>79625</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8426</v>
      </c>
      <c r="S6" s="594"/>
      <c r="T6" s="594"/>
      <c r="U6" s="594"/>
      <c r="V6" s="594"/>
      <c r="W6" s="594"/>
      <c r="X6" s="594"/>
      <c r="Y6" s="595"/>
      <c r="Z6" s="596">
        <v>0.4</v>
      </c>
      <c r="AA6" s="596"/>
      <c r="AB6" s="596"/>
      <c r="AC6" s="596"/>
      <c r="AD6" s="597">
        <v>8426</v>
      </c>
      <c r="AE6" s="597"/>
      <c r="AF6" s="597"/>
      <c r="AG6" s="597"/>
      <c r="AH6" s="597"/>
      <c r="AI6" s="597"/>
      <c r="AJ6" s="597"/>
      <c r="AK6" s="597"/>
      <c r="AL6" s="598">
        <v>0.8</v>
      </c>
      <c r="AM6" s="599"/>
      <c r="AN6" s="599"/>
      <c r="AO6" s="600"/>
      <c r="AP6" s="590" t="s">
        <v>214</v>
      </c>
      <c r="AQ6" s="591"/>
      <c r="AR6" s="591"/>
      <c r="AS6" s="591"/>
      <c r="AT6" s="591"/>
      <c r="AU6" s="591"/>
      <c r="AV6" s="591"/>
      <c r="AW6" s="591"/>
      <c r="AX6" s="591"/>
      <c r="AY6" s="591"/>
      <c r="AZ6" s="591"/>
      <c r="BA6" s="591"/>
      <c r="BB6" s="591"/>
      <c r="BC6" s="591"/>
      <c r="BD6" s="591"/>
      <c r="BE6" s="591"/>
      <c r="BF6" s="592"/>
      <c r="BG6" s="593">
        <v>477604</v>
      </c>
      <c r="BH6" s="594"/>
      <c r="BI6" s="594"/>
      <c r="BJ6" s="594"/>
      <c r="BK6" s="594"/>
      <c r="BL6" s="594"/>
      <c r="BM6" s="594"/>
      <c r="BN6" s="595"/>
      <c r="BO6" s="596">
        <v>98</v>
      </c>
      <c r="BP6" s="596"/>
      <c r="BQ6" s="596"/>
      <c r="BR6" s="596"/>
      <c r="BS6" s="597">
        <v>79625</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41400</v>
      </c>
      <c r="CS6" s="594"/>
      <c r="CT6" s="594"/>
      <c r="CU6" s="594"/>
      <c r="CV6" s="594"/>
      <c r="CW6" s="594"/>
      <c r="CX6" s="594"/>
      <c r="CY6" s="595"/>
      <c r="CZ6" s="596">
        <v>2.2000000000000002</v>
      </c>
      <c r="DA6" s="596"/>
      <c r="DB6" s="596"/>
      <c r="DC6" s="596"/>
      <c r="DD6" s="602" t="s">
        <v>216</v>
      </c>
      <c r="DE6" s="594"/>
      <c r="DF6" s="594"/>
      <c r="DG6" s="594"/>
      <c r="DH6" s="594"/>
      <c r="DI6" s="594"/>
      <c r="DJ6" s="594"/>
      <c r="DK6" s="594"/>
      <c r="DL6" s="594"/>
      <c r="DM6" s="594"/>
      <c r="DN6" s="594"/>
      <c r="DO6" s="594"/>
      <c r="DP6" s="595"/>
      <c r="DQ6" s="602">
        <v>41400</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99</v>
      </c>
      <c r="S7" s="594"/>
      <c r="T7" s="594"/>
      <c r="U7" s="594"/>
      <c r="V7" s="594"/>
      <c r="W7" s="594"/>
      <c r="X7" s="594"/>
      <c r="Y7" s="595"/>
      <c r="Z7" s="596">
        <v>0</v>
      </c>
      <c r="AA7" s="596"/>
      <c r="AB7" s="596"/>
      <c r="AC7" s="596"/>
      <c r="AD7" s="597">
        <v>99</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20413</v>
      </c>
      <c r="BH7" s="594"/>
      <c r="BI7" s="594"/>
      <c r="BJ7" s="594"/>
      <c r="BK7" s="594"/>
      <c r="BL7" s="594"/>
      <c r="BM7" s="594"/>
      <c r="BN7" s="595"/>
      <c r="BO7" s="596">
        <v>4.2</v>
      </c>
      <c r="BP7" s="596"/>
      <c r="BQ7" s="596"/>
      <c r="BR7" s="596"/>
      <c r="BS7" s="597" t="s">
        <v>216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436417</v>
      </c>
      <c r="CS7" s="594"/>
      <c r="CT7" s="594"/>
      <c r="CU7" s="594"/>
      <c r="CV7" s="594"/>
      <c r="CW7" s="594"/>
      <c r="CX7" s="594"/>
      <c r="CY7" s="595"/>
      <c r="CZ7" s="596">
        <v>22.8</v>
      </c>
      <c r="DA7" s="596"/>
      <c r="DB7" s="596"/>
      <c r="DC7" s="596"/>
      <c r="DD7" s="602">
        <v>837</v>
      </c>
      <c r="DE7" s="594"/>
      <c r="DF7" s="594"/>
      <c r="DG7" s="594"/>
      <c r="DH7" s="594"/>
      <c r="DI7" s="594"/>
      <c r="DJ7" s="594"/>
      <c r="DK7" s="594"/>
      <c r="DL7" s="594"/>
      <c r="DM7" s="594"/>
      <c r="DN7" s="594"/>
      <c r="DO7" s="594"/>
      <c r="DP7" s="595"/>
      <c r="DQ7" s="602">
        <v>375076</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287</v>
      </c>
      <c r="S8" s="594"/>
      <c r="T8" s="594"/>
      <c r="U8" s="594"/>
      <c r="V8" s="594"/>
      <c r="W8" s="594"/>
      <c r="X8" s="594"/>
      <c r="Y8" s="595"/>
      <c r="Z8" s="596">
        <v>0</v>
      </c>
      <c r="AA8" s="596"/>
      <c r="AB8" s="596"/>
      <c r="AC8" s="596"/>
      <c r="AD8" s="597">
        <v>287</v>
      </c>
      <c r="AE8" s="597"/>
      <c r="AF8" s="597"/>
      <c r="AG8" s="597"/>
      <c r="AH8" s="597"/>
      <c r="AI8" s="597"/>
      <c r="AJ8" s="597"/>
      <c r="AK8" s="597"/>
      <c r="AL8" s="598">
        <v>0</v>
      </c>
      <c r="AM8" s="599"/>
      <c r="AN8" s="599"/>
      <c r="AO8" s="600"/>
      <c r="AP8" s="590" t="s">
        <v>221</v>
      </c>
      <c r="AQ8" s="591"/>
      <c r="AR8" s="591"/>
      <c r="AS8" s="591"/>
      <c r="AT8" s="591"/>
      <c r="AU8" s="591"/>
      <c r="AV8" s="591"/>
      <c r="AW8" s="591"/>
      <c r="AX8" s="591"/>
      <c r="AY8" s="591"/>
      <c r="AZ8" s="591"/>
      <c r="BA8" s="591"/>
      <c r="BB8" s="591"/>
      <c r="BC8" s="591"/>
      <c r="BD8" s="591"/>
      <c r="BE8" s="591"/>
      <c r="BF8" s="592"/>
      <c r="BG8" s="593">
        <v>909</v>
      </c>
      <c r="BH8" s="594"/>
      <c r="BI8" s="594"/>
      <c r="BJ8" s="594"/>
      <c r="BK8" s="594"/>
      <c r="BL8" s="594"/>
      <c r="BM8" s="594"/>
      <c r="BN8" s="595"/>
      <c r="BO8" s="596">
        <v>0.2</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250933</v>
      </c>
      <c r="CS8" s="594"/>
      <c r="CT8" s="594"/>
      <c r="CU8" s="594"/>
      <c r="CV8" s="594"/>
      <c r="CW8" s="594"/>
      <c r="CX8" s="594"/>
      <c r="CY8" s="595"/>
      <c r="CZ8" s="596">
        <v>13.1</v>
      </c>
      <c r="DA8" s="596"/>
      <c r="DB8" s="596"/>
      <c r="DC8" s="596"/>
      <c r="DD8" s="602">
        <v>142653</v>
      </c>
      <c r="DE8" s="594"/>
      <c r="DF8" s="594"/>
      <c r="DG8" s="594"/>
      <c r="DH8" s="594"/>
      <c r="DI8" s="594"/>
      <c r="DJ8" s="594"/>
      <c r="DK8" s="594"/>
      <c r="DL8" s="594"/>
      <c r="DM8" s="594"/>
      <c r="DN8" s="594"/>
      <c r="DO8" s="594"/>
      <c r="DP8" s="595"/>
      <c r="DQ8" s="602">
        <v>91761</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152</v>
      </c>
      <c r="S9" s="594"/>
      <c r="T9" s="594"/>
      <c r="U9" s="594"/>
      <c r="V9" s="594"/>
      <c r="W9" s="594"/>
      <c r="X9" s="594"/>
      <c r="Y9" s="595"/>
      <c r="Z9" s="596">
        <v>0</v>
      </c>
      <c r="AA9" s="596"/>
      <c r="AB9" s="596"/>
      <c r="AC9" s="596"/>
      <c r="AD9" s="597">
        <v>152</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16850</v>
      </c>
      <c r="BH9" s="594"/>
      <c r="BI9" s="594"/>
      <c r="BJ9" s="594"/>
      <c r="BK9" s="594"/>
      <c r="BL9" s="594"/>
      <c r="BM9" s="594"/>
      <c r="BN9" s="595"/>
      <c r="BO9" s="596">
        <v>3.5</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126139</v>
      </c>
      <c r="CS9" s="594"/>
      <c r="CT9" s="594"/>
      <c r="CU9" s="594"/>
      <c r="CV9" s="594"/>
      <c r="CW9" s="594"/>
      <c r="CX9" s="594"/>
      <c r="CY9" s="595"/>
      <c r="CZ9" s="596">
        <v>6.6</v>
      </c>
      <c r="DA9" s="596"/>
      <c r="DB9" s="596"/>
      <c r="DC9" s="596"/>
      <c r="DD9" s="602">
        <v>4046</v>
      </c>
      <c r="DE9" s="594"/>
      <c r="DF9" s="594"/>
      <c r="DG9" s="594"/>
      <c r="DH9" s="594"/>
      <c r="DI9" s="594"/>
      <c r="DJ9" s="594"/>
      <c r="DK9" s="594"/>
      <c r="DL9" s="594"/>
      <c r="DM9" s="594"/>
      <c r="DN9" s="594"/>
      <c r="DO9" s="594"/>
      <c r="DP9" s="595"/>
      <c r="DQ9" s="602">
        <v>72911</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8959</v>
      </c>
      <c r="S10" s="594"/>
      <c r="T10" s="594"/>
      <c r="U10" s="594"/>
      <c r="V10" s="594"/>
      <c r="W10" s="594"/>
      <c r="X10" s="594"/>
      <c r="Y10" s="595"/>
      <c r="Z10" s="596">
        <v>0.4</v>
      </c>
      <c r="AA10" s="596"/>
      <c r="AB10" s="596"/>
      <c r="AC10" s="596"/>
      <c r="AD10" s="597">
        <v>8959</v>
      </c>
      <c r="AE10" s="597"/>
      <c r="AF10" s="597"/>
      <c r="AG10" s="597"/>
      <c r="AH10" s="597"/>
      <c r="AI10" s="597"/>
      <c r="AJ10" s="597"/>
      <c r="AK10" s="597"/>
      <c r="AL10" s="598">
        <v>0.9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2290</v>
      </c>
      <c r="BH10" s="594"/>
      <c r="BI10" s="594"/>
      <c r="BJ10" s="594"/>
      <c r="BK10" s="594"/>
      <c r="BL10" s="594"/>
      <c r="BM10" s="594"/>
      <c r="BN10" s="595"/>
      <c r="BO10" s="596">
        <v>0.5</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2510</v>
      </c>
      <c r="CS10" s="594"/>
      <c r="CT10" s="594"/>
      <c r="CU10" s="594"/>
      <c r="CV10" s="594"/>
      <c r="CW10" s="594"/>
      <c r="CX10" s="594"/>
      <c r="CY10" s="595"/>
      <c r="CZ10" s="596">
        <v>0.1</v>
      </c>
      <c r="DA10" s="596"/>
      <c r="DB10" s="596"/>
      <c r="DC10" s="596"/>
      <c r="DD10" s="602" t="s">
        <v>113</v>
      </c>
      <c r="DE10" s="594"/>
      <c r="DF10" s="594"/>
      <c r="DG10" s="594"/>
      <c r="DH10" s="594"/>
      <c r="DI10" s="594"/>
      <c r="DJ10" s="594"/>
      <c r="DK10" s="594"/>
      <c r="DL10" s="594"/>
      <c r="DM10" s="594"/>
      <c r="DN10" s="594"/>
      <c r="DO10" s="594"/>
      <c r="DP10" s="595"/>
      <c r="DQ10" s="602" t="s">
        <v>113</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364</v>
      </c>
      <c r="BH11" s="594"/>
      <c r="BI11" s="594"/>
      <c r="BJ11" s="594"/>
      <c r="BK11" s="594"/>
      <c r="BL11" s="594"/>
      <c r="BM11" s="594"/>
      <c r="BN11" s="595"/>
      <c r="BO11" s="596">
        <v>0.1</v>
      </c>
      <c r="BP11" s="596"/>
      <c r="BQ11" s="596"/>
      <c r="BR11" s="596"/>
      <c r="BS11" s="602" t="s">
        <v>113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45325</v>
      </c>
      <c r="CS11" s="594"/>
      <c r="CT11" s="594"/>
      <c r="CU11" s="594"/>
      <c r="CV11" s="594"/>
      <c r="CW11" s="594"/>
      <c r="CX11" s="594"/>
      <c r="CY11" s="595"/>
      <c r="CZ11" s="596">
        <v>2.4</v>
      </c>
      <c r="DA11" s="596"/>
      <c r="DB11" s="596"/>
      <c r="DC11" s="596"/>
      <c r="DD11" s="602">
        <v>10530</v>
      </c>
      <c r="DE11" s="594"/>
      <c r="DF11" s="594"/>
      <c r="DG11" s="594"/>
      <c r="DH11" s="594"/>
      <c r="DI11" s="594"/>
      <c r="DJ11" s="594"/>
      <c r="DK11" s="594"/>
      <c r="DL11" s="594"/>
      <c r="DM11" s="594"/>
      <c r="DN11" s="594"/>
      <c r="DO11" s="594"/>
      <c r="DP11" s="595"/>
      <c r="DQ11" s="602">
        <v>31646</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454772</v>
      </c>
      <c r="BH12" s="594"/>
      <c r="BI12" s="594"/>
      <c r="BJ12" s="594"/>
      <c r="BK12" s="594"/>
      <c r="BL12" s="594"/>
      <c r="BM12" s="594"/>
      <c r="BN12" s="595"/>
      <c r="BO12" s="596">
        <v>93.3</v>
      </c>
      <c r="BP12" s="596"/>
      <c r="BQ12" s="596"/>
      <c r="BR12" s="596"/>
      <c r="BS12" s="602">
        <v>79625</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311889</v>
      </c>
      <c r="CS12" s="594"/>
      <c r="CT12" s="594"/>
      <c r="CU12" s="594"/>
      <c r="CV12" s="594"/>
      <c r="CW12" s="594"/>
      <c r="CX12" s="594"/>
      <c r="CY12" s="595"/>
      <c r="CZ12" s="596">
        <v>16.3</v>
      </c>
      <c r="DA12" s="596"/>
      <c r="DB12" s="596"/>
      <c r="DC12" s="596"/>
      <c r="DD12" s="602">
        <v>73185</v>
      </c>
      <c r="DE12" s="594"/>
      <c r="DF12" s="594"/>
      <c r="DG12" s="594"/>
      <c r="DH12" s="594"/>
      <c r="DI12" s="594"/>
      <c r="DJ12" s="594"/>
      <c r="DK12" s="594"/>
      <c r="DL12" s="594"/>
      <c r="DM12" s="594"/>
      <c r="DN12" s="594"/>
      <c r="DO12" s="594"/>
      <c r="DP12" s="595"/>
      <c r="DQ12" s="602">
        <v>189337</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1128</v>
      </c>
      <c r="S13" s="594"/>
      <c r="T13" s="594"/>
      <c r="U13" s="594"/>
      <c r="V13" s="594"/>
      <c r="W13" s="594"/>
      <c r="X13" s="594"/>
      <c r="Y13" s="595"/>
      <c r="Z13" s="596">
        <v>0.1</v>
      </c>
      <c r="AA13" s="596"/>
      <c r="AB13" s="596"/>
      <c r="AC13" s="596"/>
      <c r="AD13" s="597">
        <v>1128</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451207</v>
      </c>
      <c r="BH13" s="594"/>
      <c r="BI13" s="594"/>
      <c r="BJ13" s="594"/>
      <c r="BK13" s="594"/>
      <c r="BL13" s="594"/>
      <c r="BM13" s="594"/>
      <c r="BN13" s="595"/>
      <c r="BO13" s="596">
        <v>92.6</v>
      </c>
      <c r="BP13" s="596"/>
      <c r="BQ13" s="596"/>
      <c r="BR13" s="596"/>
      <c r="BS13" s="602">
        <v>79625</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271506</v>
      </c>
      <c r="CS13" s="594"/>
      <c r="CT13" s="594"/>
      <c r="CU13" s="594"/>
      <c r="CV13" s="594"/>
      <c r="CW13" s="594"/>
      <c r="CX13" s="594"/>
      <c r="CY13" s="595"/>
      <c r="CZ13" s="596">
        <v>14.2</v>
      </c>
      <c r="DA13" s="596"/>
      <c r="DB13" s="596"/>
      <c r="DC13" s="596"/>
      <c r="DD13" s="602">
        <v>169849</v>
      </c>
      <c r="DE13" s="594"/>
      <c r="DF13" s="594"/>
      <c r="DG13" s="594"/>
      <c r="DH13" s="594"/>
      <c r="DI13" s="594"/>
      <c r="DJ13" s="594"/>
      <c r="DK13" s="594"/>
      <c r="DL13" s="594"/>
      <c r="DM13" s="594"/>
      <c r="DN13" s="594"/>
      <c r="DO13" s="594"/>
      <c r="DP13" s="595"/>
      <c r="DQ13" s="602">
        <v>80466</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788</v>
      </c>
      <c r="BH14" s="594"/>
      <c r="BI14" s="594"/>
      <c r="BJ14" s="594"/>
      <c r="BK14" s="594"/>
      <c r="BL14" s="594"/>
      <c r="BM14" s="594"/>
      <c r="BN14" s="595"/>
      <c r="BO14" s="596">
        <v>0.2</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144387</v>
      </c>
      <c r="CS14" s="594"/>
      <c r="CT14" s="594"/>
      <c r="CU14" s="594"/>
      <c r="CV14" s="594"/>
      <c r="CW14" s="594"/>
      <c r="CX14" s="594"/>
      <c r="CY14" s="595"/>
      <c r="CZ14" s="596">
        <v>7.6</v>
      </c>
      <c r="DA14" s="596"/>
      <c r="DB14" s="596"/>
      <c r="DC14" s="596"/>
      <c r="DD14" s="602">
        <v>37176</v>
      </c>
      <c r="DE14" s="594"/>
      <c r="DF14" s="594"/>
      <c r="DG14" s="594"/>
      <c r="DH14" s="594"/>
      <c r="DI14" s="594"/>
      <c r="DJ14" s="594"/>
      <c r="DK14" s="594"/>
      <c r="DL14" s="594"/>
      <c r="DM14" s="594"/>
      <c r="DN14" s="594"/>
      <c r="DO14" s="594"/>
      <c r="DP14" s="595"/>
      <c r="DQ14" s="602">
        <v>81278</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21</v>
      </c>
      <c r="S15" s="594"/>
      <c r="T15" s="594"/>
      <c r="U15" s="594"/>
      <c r="V15" s="594"/>
      <c r="W15" s="594"/>
      <c r="X15" s="594"/>
      <c r="Y15" s="595"/>
      <c r="Z15" s="596">
        <v>0</v>
      </c>
      <c r="AA15" s="596"/>
      <c r="AB15" s="596"/>
      <c r="AC15" s="596"/>
      <c r="AD15" s="597">
        <v>21</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1631</v>
      </c>
      <c r="BH15" s="594"/>
      <c r="BI15" s="594"/>
      <c r="BJ15" s="594"/>
      <c r="BK15" s="594"/>
      <c r="BL15" s="594"/>
      <c r="BM15" s="594"/>
      <c r="BN15" s="595"/>
      <c r="BO15" s="596">
        <v>0.3</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107271</v>
      </c>
      <c r="CS15" s="594"/>
      <c r="CT15" s="594"/>
      <c r="CU15" s="594"/>
      <c r="CV15" s="594"/>
      <c r="CW15" s="594"/>
      <c r="CX15" s="594"/>
      <c r="CY15" s="595"/>
      <c r="CZ15" s="596">
        <v>5.6</v>
      </c>
      <c r="DA15" s="596"/>
      <c r="DB15" s="596"/>
      <c r="DC15" s="596"/>
      <c r="DD15" s="602">
        <v>14693</v>
      </c>
      <c r="DE15" s="594"/>
      <c r="DF15" s="594"/>
      <c r="DG15" s="594"/>
      <c r="DH15" s="594"/>
      <c r="DI15" s="594"/>
      <c r="DJ15" s="594"/>
      <c r="DK15" s="594"/>
      <c r="DL15" s="594"/>
      <c r="DM15" s="594"/>
      <c r="DN15" s="594"/>
      <c r="DO15" s="594"/>
      <c r="DP15" s="595"/>
      <c r="DQ15" s="602">
        <v>83552</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627058</v>
      </c>
      <c r="S16" s="594"/>
      <c r="T16" s="594"/>
      <c r="U16" s="594"/>
      <c r="V16" s="594"/>
      <c r="W16" s="594"/>
      <c r="X16" s="594"/>
      <c r="Y16" s="595"/>
      <c r="Z16" s="596">
        <v>31.1</v>
      </c>
      <c r="AA16" s="596"/>
      <c r="AB16" s="596"/>
      <c r="AC16" s="596"/>
      <c r="AD16" s="597">
        <v>527877</v>
      </c>
      <c r="AE16" s="597"/>
      <c r="AF16" s="597"/>
      <c r="AG16" s="597"/>
      <c r="AH16" s="597"/>
      <c r="AI16" s="597"/>
      <c r="AJ16" s="597"/>
      <c r="AK16" s="597"/>
      <c r="AL16" s="598">
        <v>50.8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113</v>
      </c>
      <c r="CS16" s="594"/>
      <c r="CT16" s="594"/>
      <c r="CU16" s="594"/>
      <c r="CV16" s="594"/>
      <c r="CW16" s="594"/>
      <c r="CX16" s="594"/>
      <c r="CY16" s="595"/>
      <c r="CZ16" s="596" t="s">
        <v>113</v>
      </c>
      <c r="DA16" s="596"/>
      <c r="DB16" s="596"/>
      <c r="DC16" s="596"/>
      <c r="DD16" s="602" t="s">
        <v>113</v>
      </c>
      <c r="DE16" s="594"/>
      <c r="DF16" s="594"/>
      <c r="DG16" s="594"/>
      <c r="DH16" s="594"/>
      <c r="DI16" s="594"/>
      <c r="DJ16" s="594"/>
      <c r="DK16" s="594"/>
      <c r="DL16" s="594"/>
      <c r="DM16" s="594"/>
      <c r="DN16" s="594"/>
      <c r="DO16" s="594"/>
      <c r="DP16" s="595"/>
      <c r="DQ16" s="602" t="s">
        <v>113</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527877</v>
      </c>
      <c r="S17" s="594"/>
      <c r="T17" s="594"/>
      <c r="U17" s="594"/>
      <c r="V17" s="594"/>
      <c r="W17" s="594"/>
      <c r="X17" s="594"/>
      <c r="Y17" s="595"/>
      <c r="Z17" s="596">
        <v>26.2</v>
      </c>
      <c r="AA17" s="596"/>
      <c r="AB17" s="596"/>
      <c r="AC17" s="596"/>
      <c r="AD17" s="597">
        <v>527877</v>
      </c>
      <c r="AE17" s="597"/>
      <c r="AF17" s="597"/>
      <c r="AG17" s="597"/>
      <c r="AH17" s="597"/>
      <c r="AI17" s="597"/>
      <c r="AJ17" s="597"/>
      <c r="AK17" s="597"/>
      <c r="AL17" s="598">
        <v>50.8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172352</v>
      </c>
      <c r="CS17" s="594"/>
      <c r="CT17" s="594"/>
      <c r="CU17" s="594"/>
      <c r="CV17" s="594"/>
      <c r="CW17" s="594"/>
      <c r="CX17" s="594"/>
      <c r="CY17" s="595"/>
      <c r="CZ17" s="596">
        <v>9</v>
      </c>
      <c r="DA17" s="596"/>
      <c r="DB17" s="596"/>
      <c r="DC17" s="596"/>
      <c r="DD17" s="602" t="s">
        <v>113</v>
      </c>
      <c r="DE17" s="594"/>
      <c r="DF17" s="594"/>
      <c r="DG17" s="594"/>
      <c r="DH17" s="594"/>
      <c r="DI17" s="594"/>
      <c r="DJ17" s="594"/>
      <c r="DK17" s="594"/>
      <c r="DL17" s="594"/>
      <c r="DM17" s="594"/>
      <c r="DN17" s="594"/>
      <c r="DO17" s="594"/>
      <c r="DP17" s="595"/>
      <c r="DQ17" s="602">
        <v>170977</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61031</v>
      </c>
      <c r="S18" s="594"/>
      <c r="T18" s="594"/>
      <c r="U18" s="594"/>
      <c r="V18" s="594"/>
      <c r="W18" s="594"/>
      <c r="X18" s="594"/>
      <c r="Y18" s="595"/>
      <c r="Z18" s="596">
        <v>3</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38150</v>
      </c>
      <c r="S19" s="594"/>
      <c r="T19" s="594"/>
      <c r="U19" s="594"/>
      <c r="V19" s="594"/>
      <c r="W19" s="594"/>
      <c r="X19" s="594"/>
      <c r="Y19" s="595"/>
      <c r="Z19" s="596">
        <v>1.9</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9919</v>
      </c>
      <c r="BH19" s="594"/>
      <c r="BI19" s="594"/>
      <c r="BJ19" s="594"/>
      <c r="BK19" s="594"/>
      <c r="BL19" s="594"/>
      <c r="BM19" s="594"/>
      <c r="BN19" s="595"/>
      <c r="BO19" s="596">
        <v>2</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1133653</v>
      </c>
      <c r="S20" s="594"/>
      <c r="T20" s="594"/>
      <c r="U20" s="594"/>
      <c r="V20" s="594"/>
      <c r="W20" s="594"/>
      <c r="X20" s="594"/>
      <c r="Y20" s="595"/>
      <c r="Z20" s="596">
        <v>56.3</v>
      </c>
      <c r="AA20" s="596"/>
      <c r="AB20" s="596"/>
      <c r="AC20" s="596"/>
      <c r="AD20" s="597">
        <v>1034472</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9919</v>
      </c>
      <c r="BH20" s="594"/>
      <c r="BI20" s="594"/>
      <c r="BJ20" s="594"/>
      <c r="BK20" s="594"/>
      <c r="BL20" s="594"/>
      <c r="BM20" s="594"/>
      <c r="BN20" s="595"/>
      <c r="BO20" s="596">
        <v>2</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1910129</v>
      </c>
      <c r="CS20" s="594"/>
      <c r="CT20" s="594"/>
      <c r="CU20" s="594"/>
      <c r="CV20" s="594"/>
      <c r="CW20" s="594"/>
      <c r="CX20" s="594"/>
      <c r="CY20" s="595"/>
      <c r="CZ20" s="596">
        <v>100</v>
      </c>
      <c r="DA20" s="596"/>
      <c r="DB20" s="596"/>
      <c r="DC20" s="596"/>
      <c r="DD20" s="602">
        <v>452969</v>
      </c>
      <c r="DE20" s="594"/>
      <c r="DF20" s="594"/>
      <c r="DG20" s="594"/>
      <c r="DH20" s="594"/>
      <c r="DI20" s="594"/>
      <c r="DJ20" s="594"/>
      <c r="DK20" s="594"/>
      <c r="DL20" s="594"/>
      <c r="DM20" s="594"/>
      <c r="DN20" s="594"/>
      <c r="DO20" s="594"/>
      <c r="DP20" s="595"/>
      <c r="DQ20" s="602">
        <v>1218404</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t="s">
        <v>113</v>
      </c>
      <c r="S21" s="594"/>
      <c r="T21" s="594"/>
      <c r="U21" s="594"/>
      <c r="V21" s="594"/>
      <c r="W21" s="594"/>
      <c r="X21" s="594"/>
      <c r="Y21" s="595"/>
      <c r="Z21" s="596" t="s">
        <v>113</v>
      </c>
      <c r="AA21" s="596"/>
      <c r="AB21" s="596"/>
      <c r="AC21" s="596"/>
      <c r="AD21" s="597" t="s">
        <v>113</v>
      </c>
      <c r="AE21" s="597"/>
      <c r="AF21" s="597"/>
      <c r="AG21" s="597"/>
      <c r="AH21" s="597"/>
      <c r="AI21" s="597"/>
      <c r="AJ21" s="597"/>
      <c r="AK21" s="597"/>
      <c r="AL21" s="598" t="s">
        <v>113</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9919</v>
      </c>
      <c r="BH21" s="594"/>
      <c r="BI21" s="594"/>
      <c r="BJ21" s="594"/>
      <c r="BK21" s="594"/>
      <c r="BL21" s="594"/>
      <c r="BM21" s="594"/>
      <c r="BN21" s="595"/>
      <c r="BO21" s="596">
        <v>2</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1008</v>
      </c>
      <c r="S22" s="594"/>
      <c r="T22" s="594"/>
      <c r="U22" s="594"/>
      <c r="V22" s="594"/>
      <c r="W22" s="594"/>
      <c r="X22" s="594"/>
      <c r="Y22" s="595"/>
      <c r="Z22" s="596">
        <v>0.1</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13891</v>
      </c>
      <c r="S23" s="594"/>
      <c r="T23" s="594"/>
      <c r="U23" s="594"/>
      <c r="V23" s="594"/>
      <c r="W23" s="594"/>
      <c r="X23" s="594"/>
      <c r="Y23" s="595"/>
      <c r="Z23" s="596">
        <v>0.7</v>
      </c>
      <c r="AA23" s="596"/>
      <c r="AB23" s="596"/>
      <c r="AC23" s="596"/>
      <c r="AD23" s="597">
        <v>4491</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417</v>
      </c>
      <c r="S24" s="594"/>
      <c r="T24" s="594"/>
      <c r="U24" s="594"/>
      <c r="V24" s="594"/>
      <c r="W24" s="594"/>
      <c r="X24" s="594"/>
      <c r="Y24" s="595"/>
      <c r="Z24" s="596">
        <v>0</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528108</v>
      </c>
      <c r="CS24" s="583"/>
      <c r="CT24" s="583"/>
      <c r="CU24" s="583"/>
      <c r="CV24" s="583"/>
      <c r="CW24" s="583"/>
      <c r="CX24" s="583"/>
      <c r="CY24" s="584"/>
      <c r="CZ24" s="622">
        <v>27.6</v>
      </c>
      <c r="DA24" s="623"/>
      <c r="DB24" s="623"/>
      <c r="DC24" s="624"/>
      <c r="DD24" s="621">
        <v>487111</v>
      </c>
      <c r="DE24" s="583"/>
      <c r="DF24" s="583"/>
      <c r="DG24" s="583"/>
      <c r="DH24" s="583"/>
      <c r="DI24" s="583"/>
      <c r="DJ24" s="583"/>
      <c r="DK24" s="584"/>
      <c r="DL24" s="621">
        <v>384389</v>
      </c>
      <c r="DM24" s="583"/>
      <c r="DN24" s="583"/>
      <c r="DO24" s="583"/>
      <c r="DP24" s="583"/>
      <c r="DQ24" s="583"/>
      <c r="DR24" s="583"/>
      <c r="DS24" s="583"/>
      <c r="DT24" s="583"/>
      <c r="DU24" s="583"/>
      <c r="DV24" s="584"/>
      <c r="DW24" s="587">
        <v>34.6</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101765</v>
      </c>
      <c r="S25" s="594"/>
      <c r="T25" s="594"/>
      <c r="U25" s="594"/>
      <c r="V25" s="594"/>
      <c r="W25" s="594"/>
      <c r="X25" s="594"/>
      <c r="Y25" s="595"/>
      <c r="Z25" s="596">
        <v>5</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341623</v>
      </c>
      <c r="CS25" s="625"/>
      <c r="CT25" s="625"/>
      <c r="CU25" s="625"/>
      <c r="CV25" s="625"/>
      <c r="CW25" s="625"/>
      <c r="CX25" s="625"/>
      <c r="CY25" s="626"/>
      <c r="CZ25" s="627">
        <v>17.899999999999999</v>
      </c>
      <c r="DA25" s="628"/>
      <c r="DB25" s="628"/>
      <c r="DC25" s="629"/>
      <c r="DD25" s="602">
        <v>310529</v>
      </c>
      <c r="DE25" s="625"/>
      <c r="DF25" s="625"/>
      <c r="DG25" s="625"/>
      <c r="DH25" s="625"/>
      <c r="DI25" s="625"/>
      <c r="DJ25" s="625"/>
      <c r="DK25" s="626"/>
      <c r="DL25" s="602">
        <v>310502</v>
      </c>
      <c r="DM25" s="625"/>
      <c r="DN25" s="625"/>
      <c r="DO25" s="625"/>
      <c r="DP25" s="625"/>
      <c r="DQ25" s="625"/>
      <c r="DR25" s="625"/>
      <c r="DS25" s="625"/>
      <c r="DT25" s="625"/>
      <c r="DU25" s="625"/>
      <c r="DV25" s="626"/>
      <c r="DW25" s="598">
        <v>27.9</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186874</v>
      </c>
      <c r="CS26" s="594"/>
      <c r="CT26" s="594"/>
      <c r="CU26" s="594"/>
      <c r="CV26" s="594"/>
      <c r="CW26" s="594"/>
      <c r="CX26" s="594"/>
      <c r="CY26" s="595"/>
      <c r="CZ26" s="627">
        <v>9.8000000000000007</v>
      </c>
      <c r="DA26" s="628"/>
      <c r="DB26" s="628"/>
      <c r="DC26" s="629"/>
      <c r="DD26" s="602">
        <v>163781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119408</v>
      </c>
      <c r="S27" s="594"/>
      <c r="T27" s="594"/>
      <c r="U27" s="594"/>
      <c r="V27" s="594"/>
      <c r="W27" s="594"/>
      <c r="X27" s="594"/>
      <c r="Y27" s="595"/>
      <c r="Z27" s="596">
        <v>5.9</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487523</v>
      </c>
      <c r="BH27" s="594"/>
      <c r="BI27" s="594"/>
      <c r="BJ27" s="594"/>
      <c r="BK27" s="594"/>
      <c r="BL27" s="594"/>
      <c r="BM27" s="594"/>
      <c r="BN27" s="595"/>
      <c r="BO27" s="596">
        <v>100</v>
      </c>
      <c r="BP27" s="596"/>
      <c r="BQ27" s="596"/>
      <c r="BR27" s="596"/>
      <c r="BS27" s="602">
        <v>79625</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14133</v>
      </c>
      <c r="CS27" s="625"/>
      <c r="CT27" s="625"/>
      <c r="CU27" s="625"/>
      <c r="CV27" s="625"/>
      <c r="CW27" s="625"/>
      <c r="CX27" s="625"/>
      <c r="CY27" s="626"/>
      <c r="CZ27" s="627">
        <v>0.7</v>
      </c>
      <c r="DA27" s="628"/>
      <c r="DB27" s="628"/>
      <c r="DC27" s="629"/>
      <c r="DD27" s="602">
        <v>5605</v>
      </c>
      <c r="DE27" s="625"/>
      <c r="DF27" s="625"/>
      <c r="DG27" s="625"/>
      <c r="DH27" s="625"/>
      <c r="DI27" s="625"/>
      <c r="DJ27" s="625"/>
      <c r="DK27" s="626"/>
      <c r="DL27" s="602">
        <v>5605</v>
      </c>
      <c r="DM27" s="625"/>
      <c r="DN27" s="625"/>
      <c r="DO27" s="625"/>
      <c r="DP27" s="625"/>
      <c r="DQ27" s="625"/>
      <c r="DR27" s="625"/>
      <c r="DS27" s="625"/>
      <c r="DT27" s="625"/>
      <c r="DU27" s="625"/>
      <c r="DV27" s="626"/>
      <c r="DW27" s="598">
        <v>0.5</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16628</v>
      </c>
      <c r="S28" s="594"/>
      <c r="T28" s="594"/>
      <c r="U28" s="594"/>
      <c r="V28" s="594"/>
      <c r="W28" s="594"/>
      <c r="X28" s="594"/>
      <c r="Y28" s="595"/>
      <c r="Z28" s="596">
        <v>0.8</v>
      </c>
      <c r="AA28" s="596"/>
      <c r="AB28" s="596"/>
      <c r="AC28" s="596"/>
      <c r="AD28" s="597" t="s">
        <v>113</v>
      </c>
      <c r="AE28" s="597"/>
      <c r="AF28" s="597"/>
      <c r="AG28" s="597"/>
      <c r="AH28" s="597"/>
      <c r="AI28" s="597"/>
      <c r="AJ28" s="597"/>
      <c r="AK28" s="597"/>
      <c r="AL28" s="598" t="s">
        <v>113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172352</v>
      </c>
      <c r="CS28" s="594"/>
      <c r="CT28" s="594"/>
      <c r="CU28" s="594"/>
      <c r="CV28" s="594"/>
      <c r="CW28" s="594"/>
      <c r="CX28" s="594"/>
      <c r="CY28" s="595"/>
      <c r="CZ28" s="627">
        <v>9</v>
      </c>
      <c r="DA28" s="628"/>
      <c r="DB28" s="628"/>
      <c r="DC28" s="629"/>
      <c r="DD28" s="602">
        <v>170977</v>
      </c>
      <c r="DE28" s="594"/>
      <c r="DF28" s="594"/>
      <c r="DG28" s="594"/>
      <c r="DH28" s="594"/>
      <c r="DI28" s="594"/>
      <c r="DJ28" s="594"/>
      <c r="DK28" s="595"/>
      <c r="DL28" s="602">
        <v>68282</v>
      </c>
      <c r="DM28" s="594"/>
      <c r="DN28" s="594"/>
      <c r="DO28" s="594"/>
      <c r="DP28" s="594"/>
      <c r="DQ28" s="594"/>
      <c r="DR28" s="594"/>
      <c r="DS28" s="594"/>
      <c r="DT28" s="594"/>
      <c r="DU28" s="594"/>
      <c r="DV28" s="595"/>
      <c r="DW28" s="598">
        <v>6.1</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10040</v>
      </c>
      <c r="S29" s="594"/>
      <c r="T29" s="594"/>
      <c r="U29" s="594"/>
      <c r="V29" s="594"/>
      <c r="W29" s="594"/>
      <c r="X29" s="594"/>
      <c r="Y29" s="595"/>
      <c r="Z29" s="596">
        <v>0.5</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172352</v>
      </c>
      <c r="CS29" s="625"/>
      <c r="CT29" s="625"/>
      <c r="CU29" s="625"/>
      <c r="CV29" s="625"/>
      <c r="CW29" s="625"/>
      <c r="CX29" s="625"/>
      <c r="CY29" s="626"/>
      <c r="CZ29" s="627">
        <v>9</v>
      </c>
      <c r="DA29" s="628"/>
      <c r="DB29" s="628"/>
      <c r="DC29" s="629"/>
      <c r="DD29" s="602">
        <v>170977</v>
      </c>
      <c r="DE29" s="625"/>
      <c r="DF29" s="625"/>
      <c r="DG29" s="625"/>
      <c r="DH29" s="625"/>
      <c r="DI29" s="625"/>
      <c r="DJ29" s="625"/>
      <c r="DK29" s="626"/>
      <c r="DL29" s="602">
        <v>68282</v>
      </c>
      <c r="DM29" s="625"/>
      <c r="DN29" s="625"/>
      <c r="DO29" s="625"/>
      <c r="DP29" s="625"/>
      <c r="DQ29" s="625"/>
      <c r="DR29" s="625"/>
      <c r="DS29" s="625"/>
      <c r="DT29" s="625"/>
      <c r="DU29" s="625"/>
      <c r="DV29" s="626"/>
      <c r="DW29" s="598">
        <v>6.1</v>
      </c>
      <c r="DX29" s="619"/>
      <c r="DY29" s="619"/>
      <c r="DZ29" s="619"/>
      <c r="EA29" s="619"/>
      <c r="EB29" s="619"/>
      <c r="EC29" s="620"/>
    </row>
    <row r="30" spans="2:133" ht="11.25" customHeight="1" x14ac:dyDescent="0.15">
      <c r="B30" s="590" t="s">
        <v>289</v>
      </c>
      <c r="C30" s="591"/>
      <c r="D30" s="591"/>
      <c r="E30" s="591"/>
      <c r="F30" s="591"/>
      <c r="G30" s="591"/>
      <c r="H30" s="591"/>
      <c r="I30" s="591"/>
      <c r="J30" s="591"/>
      <c r="K30" s="591"/>
      <c r="L30" s="591"/>
      <c r="M30" s="591"/>
      <c r="N30" s="591"/>
      <c r="O30" s="591"/>
      <c r="P30" s="591"/>
      <c r="Q30" s="592"/>
      <c r="R30" s="593">
        <v>113575</v>
      </c>
      <c r="S30" s="594"/>
      <c r="T30" s="594"/>
      <c r="U30" s="594"/>
      <c r="V30" s="594"/>
      <c r="W30" s="594"/>
      <c r="X30" s="594"/>
      <c r="Y30" s="595"/>
      <c r="Z30" s="596">
        <v>5.6</v>
      </c>
      <c r="AA30" s="596"/>
      <c r="AB30" s="596"/>
      <c r="AC30" s="596"/>
      <c r="AD30" s="597" t="s">
        <v>113</v>
      </c>
      <c r="AE30" s="597"/>
      <c r="AF30" s="597"/>
      <c r="AG30" s="597"/>
      <c r="AH30" s="597"/>
      <c r="AI30" s="597"/>
      <c r="AJ30" s="597"/>
      <c r="AK30" s="597"/>
      <c r="AL30" s="598" t="s">
        <v>113</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100</v>
      </c>
      <c r="BH30" s="652"/>
      <c r="BI30" s="652"/>
      <c r="BJ30" s="652"/>
      <c r="BK30" s="652"/>
      <c r="BL30" s="652"/>
      <c r="BM30" s="588">
        <v>100</v>
      </c>
      <c r="BN30" s="652"/>
      <c r="BO30" s="652"/>
      <c r="BP30" s="652"/>
      <c r="BQ30" s="653"/>
      <c r="BR30" s="651">
        <v>100</v>
      </c>
      <c r="BS30" s="652"/>
      <c r="BT30" s="652"/>
      <c r="BU30" s="652"/>
      <c r="BV30" s="652"/>
      <c r="BW30" s="652"/>
      <c r="BX30" s="588">
        <v>100</v>
      </c>
      <c r="BY30" s="652"/>
      <c r="BZ30" s="652"/>
      <c r="CA30" s="652"/>
      <c r="CB30" s="653"/>
      <c r="CD30" s="656"/>
      <c r="CE30" s="657"/>
      <c r="CF30" s="607" t="s">
        <v>292</v>
      </c>
      <c r="CG30" s="608"/>
      <c r="CH30" s="608"/>
      <c r="CI30" s="608"/>
      <c r="CJ30" s="608"/>
      <c r="CK30" s="608"/>
      <c r="CL30" s="608"/>
      <c r="CM30" s="608"/>
      <c r="CN30" s="608"/>
      <c r="CO30" s="608"/>
      <c r="CP30" s="608"/>
      <c r="CQ30" s="609"/>
      <c r="CR30" s="593">
        <v>161490</v>
      </c>
      <c r="CS30" s="594"/>
      <c r="CT30" s="594"/>
      <c r="CU30" s="594"/>
      <c r="CV30" s="594"/>
      <c r="CW30" s="594"/>
      <c r="CX30" s="594"/>
      <c r="CY30" s="595"/>
      <c r="CZ30" s="627">
        <v>8.5</v>
      </c>
      <c r="DA30" s="628"/>
      <c r="DB30" s="628"/>
      <c r="DC30" s="629"/>
      <c r="DD30" s="602">
        <v>160115</v>
      </c>
      <c r="DE30" s="594"/>
      <c r="DF30" s="594"/>
      <c r="DG30" s="594"/>
      <c r="DH30" s="594"/>
      <c r="DI30" s="594"/>
      <c r="DJ30" s="594"/>
      <c r="DK30" s="595"/>
      <c r="DL30" s="602">
        <v>57453</v>
      </c>
      <c r="DM30" s="594"/>
      <c r="DN30" s="594"/>
      <c r="DO30" s="594"/>
      <c r="DP30" s="594"/>
      <c r="DQ30" s="594"/>
      <c r="DR30" s="594"/>
      <c r="DS30" s="594"/>
      <c r="DT30" s="594"/>
      <c r="DU30" s="594"/>
      <c r="DV30" s="595"/>
      <c r="DW30" s="598">
        <v>5.2</v>
      </c>
      <c r="DX30" s="619"/>
      <c r="DY30" s="619"/>
      <c r="DZ30" s="619"/>
      <c r="EA30" s="619"/>
      <c r="EB30" s="619"/>
      <c r="EC30" s="620"/>
    </row>
    <row r="31" spans="2:133" ht="11.25" customHeight="1" x14ac:dyDescent="0.15">
      <c r="B31" s="590" t="s">
        <v>293</v>
      </c>
      <c r="C31" s="591"/>
      <c r="D31" s="591"/>
      <c r="E31" s="591"/>
      <c r="F31" s="591"/>
      <c r="G31" s="591"/>
      <c r="H31" s="591"/>
      <c r="I31" s="591"/>
      <c r="J31" s="591"/>
      <c r="K31" s="591"/>
      <c r="L31" s="591"/>
      <c r="M31" s="591"/>
      <c r="N31" s="591"/>
      <c r="O31" s="591"/>
      <c r="P31" s="591"/>
      <c r="Q31" s="592"/>
      <c r="R31" s="593">
        <v>34655</v>
      </c>
      <c r="S31" s="594"/>
      <c r="T31" s="594"/>
      <c r="U31" s="594"/>
      <c r="V31" s="594"/>
      <c r="W31" s="594"/>
      <c r="X31" s="594"/>
      <c r="Y31" s="595"/>
      <c r="Z31" s="596">
        <v>1.7</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100</v>
      </c>
      <c r="BH31" s="625"/>
      <c r="BI31" s="625"/>
      <c r="BJ31" s="625"/>
      <c r="BK31" s="625"/>
      <c r="BL31" s="625"/>
      <c r="BM31" s="599">
        <v>100</v>
      </c>
      <c r="BN31" s="649"/>
      <c r="BO31" s="649"/>
      <c r="BP31" s="649"/>
      <c r="BQ31" s="650"/>
      <c r="BR31" s="648">
        <v>100</v>
      </c>
      <c r="BS31" s="625"/>
      <c r="BT31" s="625"/>
      <c r="BU31" s="625"/>
      <c r="BV31" s="625"/>
      <c r="BW31" s="625"/>
      <c r="BX31" s="599">
        <v>100</v>
      </c>
      <c r="BY31" s="649"/>
      <c r="BZ31" s="649"/>
      <c r="CA31" s="649"/>
      <c r="CB31" s="650"/>
      <c r="CD31" s="656"/>
      <c r="CE31" s="657"/>
      <c r="CF31" s="607" t="s">
        <v>296</v>
      </c>
      <c r="CG31" s="608"/>
      <c r="CH31" s="608"/>
      <c r="CI31" s="608"/>
      <c r="CJ31" s="608"/>
      <c r="CK31" s="608"/>
      <c r="CL31" s="608"/>
      <c r="CM31" s="608"/>
      <c r="CN31" s="608"/>
      <c r="CO31" s="608"/>
      <c r="CP31" s="608"/>
      <c r="CQ31" s="609"/>
      <c r="CR31" s="593">
        <v>10862</v>
      </c>
      <c r="CS31" s="625"/>
      <c r="CT31" s="625"/>
      <c r="CU31" s="625"/>
      <c r="CV31" s="625"/>
      <c r="CW31" s="625"/>
      <c r="CX31" s="625"/>
      <c r="CY31" s="626"/>
      <c r="CZ31" s="627">
        <v>0.6</v>
      </c>
      <c r="DA31" s="628"/>
      <c r="DB31" s="628"/>
      <c r="DC31" s="629"/>
      <c r="DD31" s="602">
        <v>10862</v>
      </c>
      <c r="DE31" s="625"/>
      <c r="DF31" s="625"/>
      <c r="DG31" s="625"/>
      <c r="DH31" s="625"/>
      <c r="DI31" s="625"/>
      <c r="DJ31" s="625"/>
      <c r="DK31" s="626"/>
      <c r="DL31" s="602">
        <v>10829</v>
      </c>
      <c r="DM31" s="625"/>
      <c r="DN31" s="625"/>
      <c r="DO31" s="625"/>
      <c r="DP31" s="625"/>
      <c r="DQ31" s="625"/>
      <c r="DR31" s="625"/>
      <c r="DS31" s="625"/>
      <c r="DT31" s="625"/>
      <c r="DU31" s="625"/>
      <c r="DV31" s="626"/>
      <c r="DW31" s="598">
        <v>1</v>
      </c>
      <c r="DX31" s="619"/>
      <c r="DY31" s="619"/>
      <c r="DZ31" s="619"/>
      <c r="EA31" s="619"/>
      <c r="EB31" s="619"/>
      <c r="EC31" s="620"/>
    </row>
    <row r="32" spans="2:133" ht="11.25" customHeight="1" x14ac:dyDescent="0.15">
      <c r="B32" s="590" t="s">
        <v>297</v>
      </c>
      <c r="C32" s="591"/>
      <c r="D32" s="591"/>
      <c r="E32" s="591"/>
      <c r="F32" s="591"/>
      <c r="G32" s="591"/>
      <c r="H32" s="591"/>
      <c r="I32" s="591"/>
      <c r="J32" s="591"/>
      <c r="K32" s="591"/>
      <c r="L32" s="591"/>
      <c r="M32" s="591"/>
      <c r="N32" s="591"/>
      <c r="O32" s="591"/>
      <c r="P32" s="591"/>
      <c r="Q32" s="592"/>
      <c r="R32" s="593">
        <v>56058</v>
      </c>
      <c r="S32" s="594"/>
      <c r="T32" s="594"/>
      <c r="U32" s="594"/>
      <c r="V32" s="594"/>
      <c r="W32" s="594"/>
      <c r="X32" s="594"/>
      <c r="Y32" s="595"/>
      <c r="Z32" s="596">
        <v>2.8</v>
      </c>
      <c r="AA32" s="596"/>
      <c r="AB32" s="596"/>
      <c r="AC32" s="596"/>
      <c r="AD32" s="597">
        <v>26</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100</v>
      </c>
      <c r="BH32" s="661"/>
      <c r="BI32" s="661"/>
      <c r="BJ32" s="661"/>
      <c r="BK32" s="661"/>
      <c r="BL32" s="661"/>
      <c r="BM32" s="662">
        <v>100</v>
      </c>
      <c r="BN32" s="661"/>
      <c r="BO32" s="661"/>
      <c r="BP32" s="661"/>
      <c r="BQ32" s="663"/>
      <c r="BR32" s="660">
        <v>100</v>
      </c>
      <c r="BS32" s="661"/>
      <c r="BT32" s="661"/>
      <c r="BU32" s="661"/>
      <c r="BV32" s="661"/>
      <c r="BW32" s="661"/>
      <c r="BX32" s="662">
        <v>100</v>
      </c>
      <c r="BY32" s="661"/>
      <c r="BZ32" s="661"/>
      <c r="CA32" s="661"/>
      <c r="CB32" s="663"/>
      <c r="CD32" s="658"/>
      <c r="CE32" s="659"/>
      <c r="CF32" s="607" t="s">
        <v>299</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19"/>
      <c r="DY32" s="619"/>
      <c r="DZ32" s="619"/>
      <c r="EA32" s="619"/>
      <c r="EB32" s="619"/>
      <c r="EC32" s="620"/>
    </row>
    <row r="33" spans="2:133" ht="11.25" customHeight="1" x14ac:dyDescent="0.15">
      <c r="B33" s="590" t="s">
        <v>300</v>
      </c>
      <c r="C33" s="591"/>
      <c r="D33" s="591"/>
      <c r="E33" s="591"/>
      <c r="F33" s="591"/>
      <c r="G33" s="591"/>
      <c r="H33" s="591"/>
      <c r="I33" s="591"/>
      <c r="J33" s="591"/>
      <c r="K33" s="591"/>
      <c r="L33" s="591"/>
      <c r="M33" s="591"/>
      <c r="N33" s="591"/>
      <c r="O33" s="591"/>
      <c r="P33" s="591"/>
      <c r="Q33" s="592"/>
      <c r="R33" s="593">
        <v>414090</v>
      </c>
      <c r="S33" s="594"/>
      <c r="T33" s="594"/>
      <c r="U33" s="594"/>
      <c r="V33" s="594"/>
      <c r="W33" s="594"/>
      <c r="X33" s="594"/>
      <c r="Y33" s="595"/>
      <c r="Z33" s="596">
        <v>20.5</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929052</v>
      </c>
      <c r="CS33" s="625"/>
      <c r="CT33" s="625"/>
      <c r="CU33" s="625"/>
      <c r="CV33" s="625"/>
      <c r="CW33" s="625"/>
      <c r="CX33" s="625"/>
      <c r="CY33" s="626"/>
      <c r="CZ33" s="627">
        <v>48.6</v>
      </c>
      <c r="DA33" s="628"/>
      <c r="DB33" s="628"/>
      <c r="DC33" s="629"/>
      <c r="DD33" s="602">
        <v>687004</v>
      </c>
      <c r="DE33" s="625"/>
      <c r="DF33" s="625"/>
      <c r="DG33" s="625"/>
      <c r="DH33" s="625"/>
      <c r="DI33" s="625"/>
      <c r="DJ33" s="625"/>
      <c r="DK33" s="626"/>
      <c r="DL33" s="602">
        <v>299814</v>
      </c>
      <c r="DM33" s="625"/>
      <c r="DN33" s="625"/>
      <c r="DO33" s="625"/>
      <c r="DP33" s="625"/>
      <c r="DQ33" s="625"/>
      <c r="DR33" s="625"/>
      <c r="DS33" s="625"/>
      <c r="DT33" s="625"/>
      <c r="DU33" s="625"/>
      <c r="DV33" s="626"/>
      <c r="DW33" s="598">
        <v>27</v>
      </c>
      <c r="DX33" s="619"/>
      <c r="DY33" s="619"/>
      <c r="DZ33" s="619"/>
      <c r="EA33" s="619"/>
      <c r="EB33" s="619"/>
      <c r="EC33" s="620"/>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314354</v>
      </c>
      <c r="CS34" s="594"/>
      <c r="CT34" s="594"/>
      <c r="CU34" s="594"/>
      <c r="CV34" s="594"/>
      <c r="CW34" s="594"/>
      <c r="CX34" s="594"/>
      <c r="CY34" s="595"/>
      <c r="CZ34" s="627">
        <v>16.5</v>
      </c>
      <c r="DA34" s="628"/>
      <c r="DB34" s="628"/>
      <c r="DC34" s="629"/>
      <c r="DD34" s="602">
        <v>203669</v>
      </c>
      <c r="DE34" s="594"/>
      <c r="DF34" s="594"/>
      <c r="DG34" s="594"/>
      <c r="DH34" s="594"/>
      <c r="DI34" s="594"/>
      <c r="DJ34" s="594"/>
      <c r="DK34" s="595"/>
      <c r="DL34" s="602">
        <v>159704</v>
      </c>
      <c r="DM34" s="594"/>
      <c r="DN34" s="594"/>
      <c r="DO34" s="594"/>
      <c r="DP34" s="594"/>
      <c r="DQ34" s="594"/>
      <c r="DR34" s="594"/>
      <c r="DS34" s="594"/>
      <c r="DT34" s="594"/>
      <c r="DU34" s="594"/>
      <c r="DV34" s="595"/>
      <c r="DW34" s="598">
        <v>14.4</v>
      </c>
      <c r="DX34" s="619"/>
      <c r="DY34" s="619"/>
      <c r="DZ34" s="619"/>
      <c r="EA34" s="619"/>
      <c r="EB34" s="619"/>
      <c r="EC34" s="620"/>
    </row>
    <row r="35" spans="2:133" ht="11.25" customHeight="1" x14ac:dyDescent="0.15">
      <c r="B35" s="590" t="s">
        <v>306</v>
      </c>
      <c r="C35" s="591"/>
      <c r="D35" s="591"/>
      <c r="E35" s="591"/>
      <c r="F35" s="591"/>
      <c r="G35" s="591"/>
      <c r="H35" s="591"/>
      <c r="I35" s="591"/>
      <c r="J35" s="591"/>
      <c r="K35" s="591"/>
      <c r="L35" s="591"/>
      <c r="M35" s="591"/>
      <c r="N35" s="591"/>
      <c r="O35" s="591"/>
      <c r="P35" s="591"/>
      <c r="Q35" s="592"/>
      <c r="R35" s="593">
        <v>73090</v>
      </c>
      <c r="S35" s="594"/>
      <c r="T35" s="594"/>
      <c r="U35" s="594"/>
      <c r="V35" s="594"/>
      <c r="W35" s="594"/>
      <c r="X35" s="594"/>
      <c r="Y35" s="595"/>
      <c r="Z35" s="596">
        <v>3.6</v>
      </c>
      <c r="AA35" s="596"/>
      <c r="AB35" s="596"/>
      <c r="AC35" s="596"/>
      <c r="AD35" s="597" t="s">
        <v>113</v>
      </c>
      <c r="AE35" s="597"/>
      <c r="AF35" s="597"/>
      <c r="AG35" s="597"/>
      <c r="AH35" s="597"/>
      <c r="AI35" s="597"/>
      <c r="AJ35" s="597"/>
      <c r="AK35" s="597"/>
      <c r="AL35" s="598" t="s">
        <v>113</v>
      </c>
      <c r="AM35" s="599"/>
      <c r="AN35" s="599"/>
      <c r="AO35" s="600"/>
      <c r="AP35" s="186"/>
      <c r="AQ35" s="604" t="s">
        <v>307</v>
      </c>
      <c r="AR35" s="605"/>
      <c r="AS35" s="605"/>
      <c r="AT35" s="605"/>
      <c r="AU35" s="605"/>
      <c r="AV35" s="605"/>
      <c r="AW35" s="605"/>
      <c r="AX35" s="605"/>
      <c r="AY35" s="606"/>
      <c r="AZ35" s="582">
        <v>195609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5656</v>
      </c>
      <c r="CS35" s="625"/>
      <c r="CT35" s="625"/>
      <c r="CU35" s="625"/>
      <c r="CV35" s="625"/>
      <c r="CW35" s="625"/>
      <c r="CX35" s="625"/>
      <c r="CY35" s="626"/>
      <c r="CZ35" s="627">
        <v>0.3</v>
      </c>
      <c r="DA35" s="628"/>
      <c r="DB35" s="628"/>
      <c r="DC35" s="629"/>
      <c r="DD35" s="602">
        <v>5277</v>
      </c>
      <c r="DE35" s="625"/>
      <c r="DF35" s="625"/>
      <c r="DG35" s="625"/>
      <c r="DH35" s="625"/>
      <c r="DI35" s="625"/>
      <c r="DJ35" s="625"/>
      <c r="DK35" s="626"/>
      <c r="DL35" s="602">
        <v>5277</v>
      </c>
      <c r="DM35" s="625"/>
      <c r="DN35" s="625"/>
      <c r="DO35" s="625"/>
      <c r="DP35" s="625"/>
      <c r="DQ35" s="625"/>
      <c r="DR35" s="625"/>
      <c r="DS35" s="625"/>
      <c r="DT35" s="625"/>
      <c r="DU35" s="625"/>
      <c r="DV35" s="626"/>
      <c r="DW35" s="598">
        <v>0.5</v>
      </c>
      <c r="DX35" s="619"/>
      <c r="DY35" s="619"/>
      <c r="DZ35" s="619"/>
      <c r="EA35" s="619"/>
      <c r="EB35" s="619"/>
      <c r="EC35" s="620"/>
    </row>
    <row r="36" spans="2:133" ht="11.25" customHeight="1" x14ac:dyDescent="0.15">
      <c r="B36" s="636" t="s">
        <v>310</v>
      </c>
      <c r="C36" s="637"/>
      <c r="D36" s="637"/>
      <c r="E36" s="637"/>
      <c r="F36" s="637"/>
      <c r="G36" s="637"/>
      <c r="H36" s="637"/>
      <c r="I36" s="637"/>
      <c r="J36" s="637"/>
      <c r="K36" s="637"/>
      <c r="L36" s="637"/>
      <c r="M36" s="637"/>
      <c r="N36" s="637"/>
      <c r="O36" s="637"/>
      <c r="P36" s="637"/>
      <c r="Q36" s="638"/>
      <c r="R36" s="665">
        <v>2015188</v>
      </c>
      <c r="S36" s="666"/>
      <c r="T36" s="666"/>
      <c r="U36" s="666"/>
      <c r="V36" s="666"/>
      <c r="W36" s="666"/>
      <c r="X36" s="666"/>
      <c r="Y36" s="667"/>
      <c r="Z36" s="668">
        <v>100</v>
      </c>
      <c r="AA36" s="668"/>
      <c r="AB36" s="668"/>
      <c r="AC36" s="668"/>
      <c r="AD36" s="669">
        <v>1038989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124363</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-1074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191305</v>
      </c>
      <c r="CS36" s="594"/>
      <c r="CT36" s="594"/>
      <c r="CU36" s="594"/>
      <c r="CV36" s="594"/>
      <c r="CW36" s="594"/>
      <c r="CX36" s="594"/>
      <c r="CY36" s="595"/>
      <c r="CZ36" s="627">
        <v>10</v>
      </c>
      <c r="DA36" s="628"/>
      <c r="DB36" s="628"/>
      <c r="DC36" s="629"/>
      <c r="DD36" s="602">
        <v>153083</v>
      </c>
      <c r="DE36" s="594"/>
      <c r="DF36" s="594"/>
      <c r="DG36" s="594"/>
      <c r="DH36" s="594"/>
      <c r="DI36" s="594"/>
      <c r="DJ36" s="594"/>
      <c r="DK36" s="595"/>
      <c r="DL36" s="602">
        <v>63185</v>
      </c>
      <c r="DM36" s="594"/>
      <c r="DN36" s="594"/>
      <c r="DO36" s="594"/>
      <c r="DP36" s="594"/>
      <c r="DQ36" s="594"/>
      <c r="DR36" s="594"/>
      <c r="DS36" s="594"/>
      <c r="DT36" s="594"/>
      <c r="DU36" s="594"/>
      <c r="DV36" s="595"/>
      <c r="DW36" s="598">
        <v>5.7</v>
      </c>
      <c r="DX36" s="619"/>
      <c r="DY36" s="619"/>
      <c r="DZ36" s="619"/>
      <c r="EA36" s="619"/>
      <c r="EB36" s="619"/>
      <c r="EC36" s="620"/>
    </row>
    <row r="37" spans="2:133" ht="11.25" customHeight="1" x14ac:dyDescent="0.15">
      <c r="AQ37" s="672" t="s">
        <v>314</v>
      </c>
      <c r="AR37" s="673"/>
      <c r="AS37" s="673"/>
      <c r="AT37" s="673"/>
      <c r="AU37" s="673"/>
      <c r="AV37" s="673"/>
      <c r="AW37" s="673"/>
      <c r="AX37" s="673"/>
      <c r="AY37" s="674"/>
      <c r="AZ37" s="593">
        <v>39660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101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71892</v>
      </c>
      <c r="CS37" s="625"/>
      <c r="CT37" s="625"/>
      <c r="CU37" s="625"/>
      <c r="CV37" s="625"/>
      <c r="CW37" s="625"/>
      <c r="CX37" s="625"/>
      <c r="CY37" s="626"/>
      <c r="CZ37" s="627">
        <v>3.8</v>
      </c>
      <c r="DA37" s="628"/>
      <c r="DB37" s="628"/>
      <c r="DC37" s="629"/>
      <c r="DD37" s="602">
        <v>48492</v>
      </c>
      <c r="DE37" s="625"/>
      <c r="DF37" s="625"/>
      <c r="DG37" s="625"/>
      <c r="DH37" s="625"/>
      <c r="DI37" s="625"/>
      <c r="DJ37" s="625"/>
      <c r="DK37" s="626"/>
      <c r="DL37" s="602">
        <v>10903</v>
      </c>
      <c r="DM37" s="625"/>
      <c r="DN37" s="625"/>
      <c r="DO37" s="625"/>
      <c r="DP37" s="625"/>
      <c r="DQ37" s="625"/>
      <c r="DR37" s="625"/>
      <c r="DS37" s="625"/>
      <c r="DT37" s="625"/>
      <c r="DU37" s="625"/>
      <c r="DV37" s="626"/>
      <c r="DW37" s="598">
        <v>1</v>
      </c>
      <c r="DX37" s="619"/>
      <c r="DY37" s="619"/>
      <c r="DZ37" s="619"/>
      <c r="EA37" s="619"/>
      <c r="EB37" s="619"/>
      <c r="EC37" s="620"/>
    </row>
    <row r="38" spans="2:133" ht="11.25" customHeight="1" x14ac:dyDescent="0.15">
      <c r="AQ38" s="672" t="s">
        <v>317</v>
      </c>
      <c r="AR38" s="673"/>
      <c r="AS38" s="673"/>
      <c r="AT38" s="673"/>
      <c r="AU38" s="673"/>
      <c r="AV38" s="673"/>
      <c r="AW38" s="673"/>
      <c r="AX38" s="673"/>
      <c r="AY38" s="674"/>
      <c r="AZ38" s="593">
        <v>1262</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197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195609</v>
      </c>
      <c r="CS38" s="594"/>
      <c r="CT38" s="594"/>
      <c r="CU38" s="594"/>
      <c r="CV38" s="594"/>
      <c r="CW38" s="594"/>
      <c r="CX38" s="594"/>
      <c r="CY38" s="595"/>
      <c r="CZ38" s="627">
        <v>10.199999999999999</v>
      </c>
      <c r="DA38" s="628"/>
      <c r="DB38" s="628"/>
      <c r="DC38" s="629"/>
      <c r="DD38" s="602">
        <v>143432</v>
      </c>
      <c r="DE38" s="594"/>
      <c r="DF38" s="594"/>
      <c r="DG38" s="594"/>
      <c r="DH38" s="594"/>
      <c r="DI38" s="594"/>
      <c r="DJ38" s="594"/>
      <c r="DK38" s="595"/>
      <c r="DL38" s="602">
        <v>71648</v>
      </c>
      <c r="DM38" s="594"/>
      <c r="DN38" s="594"/>
      <c r="DO38" s="594"/>
      <c r="DP38" s="594"/>
      <c r="DQ38" s="594"/>
      <c r="DR38" s="594"/>
      <c r="DS38" s="594"/>
      <c r="DT38" s="594"/>
      <c r="DU38" s="594"/>
      <c r="DV38" s="595"/>
      <c r="DW38" s="598">
        <v>6.4</v>
      </c>
      <c r="DX38" s="619"/>
      <c r="DY38" s="619"/>
      <c r="DZ38" s="619"/>
      <c r="EA38" s="619"/>
      <c r="EB38" s="619"/>
      <c r="EC38" s="620"/>
    </row>
    <row r="39" spans="2:133" ht="11.25" customHeight="1" x14ac:dyDescent="0.15">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64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222128</v>
      </c>
      <c r="CS39" s="625"/>
      <c r="CT39" s="625"/>
      <c r="CU39" s="625"/>
      <c r="CV39" s="625"/>
      <c r="CW39" s="625"/>
      <c r="CX39" s="625"/>
      <c r="CY39" s="626"/>
      <c r="CZ39" s="627">
        <v>11.6</v>
      </c>
      <c r="DA39" s="628"/>
      <c r="DB39" s="628"/>
      <c r="DC39" s="629"/>
      <c r="DD39" s="602">
        <v>181543</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9498</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150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321</v>
      </c>
      <c r="CS40" s="594"/>
      <c r="CT40" s="594"/>
      <c r="CU40" s="594"/>
      <c r="CV40" s="594"/>
      <c r="CW40" s="594"/>
      <c r="CX40" s="594"/>
      <c r="CY40" s="595"/>
      <c r="CZ40" s="627" t="s">
        <v>321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20826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319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452969</v>
      </c>
      <c r="CS42" s="594"/>
      <c r="CT42" s="594"/>
      <c r="CU42" s="594"/>
      <c r="CV42" s="594"/>
      <c r="CW42" s="594"/>
      <c r="CX42" s="594"/>
      <c r="CY42" s="595"/>
      <c r="CZ42" s="627">
        <v>23.7</v>
      </c>
      <c r="DA42" s="676"/>
      <c r="DB42" s="676"/>
      <c r="DC42" s="677"/>
      <c r="DD42" s="602">
        <v>44289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321</v>
      </c>
      <c r="CS43" s="625"/>
      <c r="CT43" s="625"/>
      <c r="CU43" s="625"/>
      <c r="CV43" s="625"/>
      <c r="CW43" s="625"/>
      <c r="CX43" s="625"/>
      <c r="CY43" s="626"/>
      <c r="CZ43" s="627" t="s">
        <v>321</v>
      </c>
      <c r="DA43" s="628"/>
      <c r="DB43" s="628"/>
      <c r="DC43" s="629"/>
      <c r="DD43" s="602" t="s">
        <v>321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452969</v>
      </c>
      <c r="CS44" s="594"/>
      <c r="CT44" s="594"/>
      <c r="CU44" s="594"/>
      <c r="CV44" s="594"/>
      <c r="CW44" s="594"/>
      <c r="CX44" s="594"/>
      <c r="CY44" s="595"/>
      <c r="CZ44" s="627">
        <v>23.7</v>
      </c>
      <c r="DA44" s="676"/>
      <c r="DB44" s="676"/>
      <c r="DC44" s="677"/>
      <c r="DD44" s="602">
        <v>44289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334668</v>
      </c>
      <c r="CS45" s="625"/>
      <c r="CT45" s="625"/>
      <c r="CU45" s="625"/>
      <c r="CV45" s="625"/>
      <c r="CW45" s="625"/>
      <c r="CX45" s="625"/>
      <c r="CY45" s="626"/>
      <c r="CZ45" s="627">
        <v>17.5</v>
      </c>
      <c r="DA45" s="628"/>
      <c r="DB45" s="628"/>
      <c r="DC45" s="629"/>
      <c r="DD45" s="602">
        <v>32908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118301</v>
      </c>
      <c r="CS46" s="594"/>
      <c r="CT46" s="594"/>
      <c r="CU46" s="594"/>
      <c r="CV46" s="594"/>
      <c r="CW46" s="594"/>
      <c r="CX46" s="594"/>
      <c r="CY46" s="595"/>
      <c r="CZ46" s="627">
        <v>6.2</v>
      </c>
      <c r="DA46" s="676"/>
      <c r="DB46" s="676"/>
      <c r="DC46" s="677"/>
      <c r="DD46" s="602">
        <v>11381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321</v>
      </c>
      <c r="CS47" s="625"/>
      <c r="CT47" s="625"/>
      <c r="CU47" s="625"/>
      <c r="CV47" s="625"/>
      <c r="CW47" s="625"/>
      <c r="CX47" s="625"/>
      <c r="CY47" s="626"/>
      <c r="CZ47" s="627" t="s">
        <v>321</v>
      </c>
      <c r="DA47" s="628"/>
      <c r="DB47" s="628"/>
      <c r="DC47" s="629"/>
      <c r="DD47" s="602" t="s">
        <v>321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1910129</v>
      </c>
      <c r="CS49" s="661"/>
      <c r="CT49" s="661"/>
      <c r="CU49" s="661"/>
      <c r="CV49" s="661"/>
      <c r="CW49" s="661"/>
      <c r="CX49" s="661"/>
      <c r="CY49" s="688"/>
      <c r="CZ49" s="689">
        <v>100</v>
      </c>
      <c r="DA49" s="690"/>
      <c r="DB49" s="690"/>
      <c r="DC49" s="691"/>
      <c r="DD49" s="692">
        <v>1218404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F95" sqref="AF9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119</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v>-15</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104</v>
      </c>
      <c r="AG23" s="782"/>
      <c r="AH23" s="782"/>
      <c r="AI23" s="782"/>
      <c r="AJ23" s="785"/>
      <c r="AK23" s="786"/>
      <c r="AL23" s="787"/>
      <c r="AM23" s="787"/>
      <c r="AN23" s="787"/>
      <c r="AO23" s="787"/>
      <c r="AP23" s="782"/>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0</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v>2</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t="s">
        <v>383</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2</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t="s">
        <v>383</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t="s">
        <v>383</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v>3</v>
      </c>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391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0" t="s">
        <v>397</v>
      </c>
      <c r="AG66" s="801"/>
      <c r="AH66" s="801"/>
      <c r="AI66" s="801"/>
      <c r="AJ66" s="841"/>
      <c r="AK66" s="705" t="s">
        <v>398</v>
      </c>
      <c r="AL66" s="729"/>
      <c r="AM66" s="729"/>
      <c r="AN66" s="729"/>
      <c r="AO66" s="730"/>
      <c r="AP66" s="705" t="s">
        <v>399</v>
      </c>
      <c r="AQ66" s="706"/>
      <c r="AR66" s="706"/>
      <c r="AS66" s="706"/>
      <c r="AT66" s="707"/>
      <c r="AU66" s="705" t="s">
        <v>400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f>SUM(Q69:U72)</f>
        <v>1422</v>
      </c>
      <c r="R68" s="854"/>
      <c r="S68" s="854"/>
      <c r="T68" s="854"/>
      <c r="U68" s="854"/>
      <c r="V68" s="854">
        <f>SUM(V69:Z72)</f>
        <v>1404</v>
      </c>
      <c r="W68" s="854"/>
      <c r="X68" s="854"/>
      <c r="Y68" s="854"/>
      <c r="Z68" s="854"/>
      <c r="AA68" s="854">
        <f>SUM(AA69:AE72)</f>
        <v>18</v>
      </c>
      <c r="AB68" s="854"/>
      <c r="AC68" s="854"/>
      <c r="AD68" s="854"/>
      <c r="AE68" s="854"/>
      <c r="AF68" s="854">
        <f>SUM(AF69:AJ72)</f>
        <v>18</v>
      </c>
      <c r="AG68" s="854"/>
      <c r="AH68" s="854"/>
      <c r="AI68" s="854"/>
      <c r="AJ68" s="854"/>
      <c r="AK68" s="854">
        <f>SUM(AK69:AO72)</f>
        <v>15</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1369</v>
      </c>
      <c r="R69" s="819"/>
      <c r="S69" s="819"/>
      <c r="T69" s="819"/>
      <c r="U69" s="819"/>
      <c r="V69" s="819">
        <v>1355</v>
      </c>
      <c r="W69" s="819"/>
      <c r="X69" s="819"/>
      <c r="Y69" s="819"/>
      <c r="Z69" s="819"/>
      <c r="AA69" s="819">
        <f t="shared" ref="AA69:AA72" si="0">Q69-V69</f>
        <v>14</v>
      </c>
      <c r="AB69" s="819"/>
      <c r="AC69" s="819"/>
      <c r="AD69" s="819"/>
      <c r="AE69" s="819"/>
      <c r="AF69" s="819">
        <f>AA69</f>
        <v>14</v>
      </c>
      <c r="AG69" s="819"/>
      <c r="AH69" s="819"/>
      <c r="AI69" s="819"/>
      <c r="AJ69" s="819"/>
      <c r="AK69" s="819">
        <v>13</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6</v>
      </c>
      <c r="R70" s="819"/>
      <c r="S70" s="819"/>
      <c r="T70" s="819"/>
      <c r="U70" s="819"/>
      <c r="V70" s="819">
        <v>6</v>
      </c>
      <c r="W70" s="819"/>
      <c r="X70" s="819"/>
      <c r="Y70" s="819"/>
      <c r="Z70" s="819"/>
      <c r="AA70" s="819">
        <f t="shared" si="0"/>
        <v>0</v>
      </c>
      <c r="AB70" s="819"/>
      <c r="AC70" s="819"/>
      <c r="AD70" s="819"/>
      <c r="AE70" s="819"/>
      <c r="AF70" s="819">
        <f>AA70</f>
        <v>0</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42</v>
      </c>
      <c r="R71" s="819"/>
      <c r="S71" s="819"/>
      <c r="T71" s="819"/>
      <c r="U71" s="819"/>
      <c r="V71" s="819">
        <v>38</v>
      </c>
      <c r="W71" s="819"/>
      <c r="X71" s="819"/>
      <c r="Y71" s="819"/>
      <c r="Z71" s="819"/>
      <c r="AA71" s="819">
        <f t="shared" si="0"/>
        <v>4</v>
      </c>
      <c r="AB71" s="819"/>
      <c r="AC71" s="819"/>
      <c r="AD71" s="819"/>
      <c r="AE71" s="819"/>
      <c r="AF71" s="819">
        <f>AA71</f>
        <v>4</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5</v>
      </c>
      <c r="R72" s="819"/>
      <c r="S72" s="819"/>
      <c r="T72" s="819"/>
      <c r="U72" s="819"/>
      <c r="V72" s="819">
        <v>5</v>
      </c>
      <c r="W72" s="819"/>
      <c r="X72" s="819"/>
      <c r="Y72" s="819"/>
      <c r="Z72" s="819"/>
      <c r="AA72" s="819">
        <f t="shared" si="0"/>
        <v>0</v>
      </c>
      <c r="AB72" s="819"/>
      <c r="AC72" s="819"/>
      <c r="AD72" s="819"/>
      <c r="AE72" s="819"/>
      <c r="AF72" s="819">
        <f>AA72</f>
        <v>0</v>
      </c>
      <c r="AG72" s="819"/>
      <c r="AH72" s="819"/>
      <c r="AI72" s="819"/>
      <c r="AJ72" s="819"/>
      <c r="AK72" s="819">
        <v>2</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554</v>
      </c>
      <c r="C73" s="862"/>
      <c r="D73" s="862"/>
      <c r="E73" s="862"/>
      <c r="F73" s="862"/>
      <c r="G73" s="862"/>
      <c r="H73" s="862"/>
      <c r="I73" s="862"/>
      <c r="J73" s="862"/>
      <c r="K73" s="862"/>
      <c r="L73" s="862"/>
      <c r="M73" s="862"/>
      <c r="N73" s="862"/>
      <c r="O73" s="862"/>
      <c r="P73" s="863"/>
      <c r="Q73" s="864">
        <f>SUM(Q74:U75)</f>
        <v>248214</v>
      </c>
      <c r="R73" s="819"/>
      <c r="S73" s="819"/>
      <c r="T73" s="819"/>
      <c r="U73" s="819"/>
      <c r="V73" s="867">
        <f t="shared" ref="V73" si="1">SUM(V74:Z75)</f>
        <v>235379</v>
      </c>
      <c r="W73" s="868"/>
      <c r="X73" s="868"/>
      <c r="Y73" s="868"/>
      <c r="Z73" s="818"/>
      <c r="AA73" s="867">
        <f t="shared" ref="AA73" si="2">SUM(AA74:AE75)</f>
        <v>12835</v>
      </c>
      <c r="AB73" s="868"/>
      <c r="AC73" s="868"/>
      <c r="AD73" s="868"/>
      <c r="AE73" s="818"/>
      <c r="AF73" s="867">
        <f t="shared" ref="AF73" si="3">SUM(AF74:AJ75)</f>
        <v>12835</v>
      </c>
      <c r="AG73" s="868"/>
      <c r="AH73" s="868"/>
      <c r="AI73" s="868"/>
      <c r="AJ73" s="818"/>
      <c r="AK73" s="867">
        <f t="shared" ref="AK73" si="4">SUM(AK74:AO75)</f>
        <v>2000</v>
      </c>
      <c r="AL73" s="868"/>
      <c r="AM73" s="868"/>
      <c r="AN73" s="868"/>
      <c r="AO73" s="818"/>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548</v>
      </c>
      <c r="C74" s="862"/>
      <c r="D74" s="862"/>
      <c r="E74" s="862"/>
      <c r="F74" s="862"/>
      <c r="G74" s="862"/>
      <c r="H74" s="862"/>
      <c r="I74" s="862"/>
      <c r="J74" s="862"/>
      <c r="K74" s="862"/>
      <c r="L74" s="862"/>
      <c r="M74" s="862"/>
      <c r="N74" s="862"/>
      <c r="O74" s="862"/>
      <c r="P74" s="863"/>
      <c r="Q74" s="864">
        <v>2137</v>
      </c>
      <c r="R74" s="819"/>
      <c r="S74" s="819"/>
      <c r="T74" s="819"/>
      <c r="U74" s="819"/>
      <c r="V74" s="819">
        <v>2095</v>
      </c>
      <c r="W74" s="819"/>
      <c r="X74" s="819"/>
      <c r="Y74" s="819"/>
      <c r="Z74" s="819"/>
      <c r="AA74" s="819">
        <f t="shared" ref="AA74" si="5">Q74-V74</f>
        <v>42</v>
      </c>
      <c r="AB74" s="819"/>
      <c r="AC74" s="819"/>
      <c r="AD74" s="819"/>
      <c r="AE74" s="819"/>
      <c r="AF74" s="819">
        <v>42</v>
      </c>
      <c r="AG74" s="819"/>
      <c r="AH74" s="819"/>
      <c r="AI74" s="819"/>
      <c r="AJ74" s="819"/>
      <c r="AK74" s="819">
        <v>0</v>
      </c>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549</v>
      </c>
      <c r="C75" s="862"/>
      <c r="D75" s="862"/>
      <c r="E75" s="862"/>
      <c r="F75" s="862"/>
      <c r="G75" s="862"/>
      <c r="H75" s="862"/>
      <c r="I75" s="862"/>
      <c r="J75" s="862"/>
      <c r="K75" s="862"/>
      <c r="L75" s="862"/>
      <c r="M75" s="862"/>
      <c r="N75" s="862"/>
      <c r="O75" s="862"/>
      <c r="P75" s="863"/>
      <c r="Q75" s="869">
        <v>246077</v>
      </c>
      <c r="R75" s="868"/>
      <c r="S75" s="868"/>
      <c r="T75" s="868"/>
      <c r="U75" s="818"/>
      <c r="V75" s="867">
        <v>233284</v>
      </c>
      <c r="W75" s="868"/>
      <c r="X75" s="868"/>
      <c r="Y75" s="868"/>
      <c r="Z75" s="818"/>
      <c r="AA75" s="867">
        <f t="shared" ref="AA75:AA81" si="6">Q75-V75</f>
        <v>12793</v>
      </c>
      <c r="AB75" s="868"/>
      <c r="AC75" s="868"/>
      <c r="AD75" s="868"/>
      <c r="AE75" s="818"/>
      <c r="AF75" s="867">
        <v>12793</v>
      </c>
      <c r="AG75" s="868"/>
      <c r="AH75" s="868"/>
      <c r="AI75" s="868"/>
      <c r="AJ75" s="818"/>
      <c r="AK75" s="867">
        <v>2000</v>
      </c>
      <c r="AL75" s="868"/>
      <c r="AM75" s="868"/>
      <c r="AN75" s="868"/>
      <c r="AO75" s="818"/>
      <c r="AP75" s="867"/>
      <c r="AQ75" s="868"/>
      <c r="AR75" s="868"/>
      <c r="AS75" s="868"/>
      <c r="AT75" s="818"/>
      <c r="AU75" s="867"/>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555</v>
      </c>
      <c r="C76" s="862"/>
      <c r="D76" s="862"/>
      <c r="E76" s="862"/>
      <c r="F76" s="862"/>
      <c r="G76" s="862"/>
      <c r="H76" s="862"/>
      <c r="I76" s="862"/>
      <c r="J76" s="862"/>
      <c r="K76" s="862"/>
      <c r="L76" s="862"/>
      <c r="M76" s="862"/>
      <c r="N76" s="862"/>
      <c r="O76" s="862"/>
      <c r="P76" s="863"/>
      <c r="Q76" s="869">
        <f>SUM(Q77:U81)</f>
        <v>10952</v>
      </c>
      <c r="R76" s="868"/>
      <c r="S76" s="868"/>
      <c r="T76" s="868"/>
      <c r="U76" s="818"/>
      <c r="V76" s="867">
        <f t="shared" ref="V76" si="7">SUM(V77:Z81)</f>
        <v>9772</v>
      </c>
      <c r="W76" s="868"/>
      <c r="X76" s="868"/>
      <c r="Y76" s="868"/>
      <c r="Z76" s="818"/>
      <c r="AA76" s="867">
        <f t="shared" ref="AA76" si="8">SUM(AA77:AE81)</f>
        <v>1180</v>
      </c>
      <c r="AB76" s="868"/>
      <c r="AC76" s="868"/>
      <c r="AD76" s="868"/>
      <c r="AE76" s="818"/>
      <c r="AF76" s="867">
        <f t="shared" ref="AF76" si="9">SUM(AF77:AJ81)</f>
        <v>0</v>
      </c>
      <c r="AG76" s="868"/>
      <c r="AH76" s="868"/>
      <c r="AI76" s="868"/>
      <c r="AJ76" s="818"/>
      <c r="AK76" s="867">
        <f t="shared" ref="AK76" si="10">SUM(AK77:AO81)</f>
        <v>15</v>
      </c>
      <c r="AL76" s="868"/>
      <c r="AM76" s="868"/>
      <c r="AN76" s="868"/>
      <c r="AO76" s="818"/>
      <c r="AP76" s="867"/>
      <c r="AQ76" s="868"/>
      <c r="AR76" s="868"/>
      <c r="AS76" s="868"/>
      <c r="AT76" s="818"/>
      <c r="AU76" s="867"/>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548</v>
      </c>
      <c r="C77" s="862"/>
      <c r="D77" s="862"/>
      <c r="E77" s="862"/>
      <c r="F77" s="862"/>
      <c r="G77" s="862"/>
      <c r="H77" s="862"/>
      <c r="I77" s="862"/>
      <c r="J77" s="862"/>
      <c r="K77" s="862"/>
      <c r="L77" s="862"/>
      <c r="M77" s="862"/>
      <c r="N77" s="862"/>
      <c r="O77" s="862"/>
      <c r="P77" s="863"/>
      <c r="Q77" s="869">
        <v>9335</v>
      </c>
      <c r="R77" s="868"/>
      <c r="S77" s="868"/>
      <c r="T77" s="868"/>
      <c r="U77" s="818"/>
      <c r="V77" s="867">
        <v>8167</v>
      </c>
      <c r="W77" s="868"/>
      <c r="X77" s="868"/>
      <c r="Y77" s="868"/>
      <c r="Z77" s="818"/>
      <c r="AA77" s="819">
        <f t="shared" si="6"/>
        <v>1168</v>
      </c>
      <c r="AB77" s="819"/>
      <c r="AC77" s="819"/>
      <c r="AD77" s="819"/>
      <c r="AE77" s="819"/>
      <c r="AF77" s="867"/>
      <c r="AG77" s="868"/>
      <c r="AH77" s="868"/>
      <c r="AI77" s="868"/>
      <c r="AJ77" s="818"/>
      <c r="AK77" s="867">
        <v>15</v>
      </c>
      <c r="AL77" s="868"/>
      <c r="AM77" s="868"/>
      <c r="AN77" s="868"/>
      <c r="AO77" s="818"/>
      <c r="AP77" s="867"/>
      <c r="AQ77" s="868"/>
      <c r="AR77" s="868"/>
      <c r="AS77" s="868"/>
      <c r="AT77" s="818"/>
      <c r="AU77" s="867"/>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550</v>
      </c>
      <c r="C78" s="862"/>
      <c r="D78" s="862"/>
      <c r="E78" s="862"/>
      <c r="F78" s="862"/>
      <c r="G78" s="862"/>
      <c r="H78" s="862"/>
      <c r="I78" s="862"/>
      <c r="J78" s="862"/>
      <c r="K78" s="862"/>
      <c r="L78" s="862"/>
      <c r="M78" s="862"/>
      <c r="N78" s="862"/>
      <c r="O78" s="862"/>
      <c r="P78" s="863"/>
      <c r="Q78" s="864">
        <v>1528</v>
      </c>
      <c r="R78" s="819"/>
      <c r="S78" s="819"/>
      <c r="T78" s="819"/>
      <c r="U78" s="819"/>
      <c r="V78" s="819">
        <v>1527</v>
      </c>
      <c r="W78" s="819"/>
      <c r="X78" s="819"/>
      <c r="Y78" s="819"/>
      <c r="Z78" s="819"/>
      <c r="AA78" s="819">
        <f t="shared" si="6"/>
        <v>1</v>
      </c>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551</v>
      </c>
      <c r="C79" s="862"/>
      <c r="D79" s="862"/>
      <c r="E79" s="862"/>
      <c r="F79" s="862"/>
      <c r="G79" s="862"/>
      <c r="H79" s="862"/>
      <c r="I79" s="862"/>
      <c r="J79" s="862"/>
      <c r="K79" s="862"/>
      <c r="L79" s="862"/>
      <c r="M79" s="862"/>
      <c r="N79" s="862"/>
      <c r="O79" s="862"/>
      <c r="P79" s="863"/>
      <c r="Q79" s="864">
        <v>20</v>
      </c>
      <c r="R79" s="819"/>
      <c r="S79" s="819"/>
      <c r="T79" s="819"/>
      <c r="U79" s="819"/>
      <c r="V79" s="819">
        <v>19</v>
      </c>
      <c r="W79" s="819"/>
      <c r="X79" s="819"/>
      <c r="Y79" s="819"/>
      <c r="Z79" s="819"/>
      <c r="AA79" s="819">
        <f t="shared" si="6"/>
        <v>1</v>
      </c>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552</v>
      </c>
      <c r="C80" s="862"/>
      <c r="D80" s="862"/>
      <c r="E80" s="862"/>
      <c r="F80" s="862"/>
      <c r="G80" s="862"/>
      <c r="H80" s="862"/>
      <c r="I80" s="862"/>
      <c r="J80" s="862"/>
      <c r="K80" s="862"/>
      <c r="L80" s="862"/>
      <c r="M80" s="862"/>
      <c r="N80" s="862"/>
      <c r="O80" s="862"/>
      <c r="P80" s="863"/>
      <c r="Q80" s="864">
        <v>55</v>
      </c>
      <c r="R80" s="819"/>
      <c r="S80" s="819"/>
      <c r="T80" s="819"/>
      <c r="U80" s="819"/>
      <c r="V80" s="819">
        <v>46</v>
      </c>
      <c r="W80" s="819"/>
      <c r="X80" s="819"/>
      <c r="Y80" s="819"/>
      <c r="Z80" s="819"/>
      <c r="AA80" s="819">
        <f t="shared" si="6"/>
        <v>9</v>
      </c>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553</v>
      </c>
      <c r="C81" s="862"/>
      <c r="D81" s="862"/>
      <c r="E81" s="862"/>
      <c r="F81" s="862"/>
      <c r="G81" s="862"/>
      <c r="H81" s="862"/>
      <c r="I81" s="862"/>
      <c r="J81" s="862"/>
      <c r="K81" s="862"/>
      <c r="L81" s="862"/>
      <c r="M81" s="862"/>
      <c r="N81" s="862"/>
      <c r="O81" s="862"/>
      <c r="P81" s="863"/>
      <c r="Q81" s="864">
        <v>14</v>
      </c>
      <c r="R81" s="819"/>
      <c r="S81" s="819"/>
      <c r="T81" s="819"/>
      <c r="U81" s="819"/>
      <c r="V81" s="819">
        <v>13</v>
      </c>
      <c r="W81" s="819"/>
      <c r="X81" s="819"/>
      <c r="Y81" s="819"/>
      <c r="Z81" s="819"/>
      <c r="AA81" s="819">
        <f t="shared" si="6"/>
        <v>1</v>
      </c>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SUM(AF68,AF73,AF76)</f>
        <v>12853</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287</v>
      </c>
      <c r="AG109" s="883"/>
      <c r="AH109" s="883"/>
      <c r="AI109" s="883"/>
      <c r="AJ109" s="884"/>
      <c r="AK109" s="882" t="s">
        <v>286</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287</v>
      </c>
      <c r="BW109" s="883"/>
      <c r="BX109" s="883"/>
      <c r="BY109" s="883"/>
      <c r="BZ109" s="884"/>
      <c r="CA109" s="882" t="s">
        <v>286</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287</v>
      </c>
      <c r="DM109" s="883"/>
      <c r="DN109" s="883"/>
      <c r="DO109" s="883"/>
      <c r="DP109" s="884"/>
      <c r="DQ109" s="882" t="s">
        <v>286</v>
      </c>
      <c r="DR109" s="883"/>
      <c r="DS109" s="883"/>
      <c r="DT109" s="883"/>
      <c r="DU109" s="884"/>
      <c r="DV109" s="882" t="s">
        <v>411</v>
      </c>
      <c r="DW109" s="883"/>
      <c r="DX109" s="883"/>
      <c r="DY109" s="883"/>
      <c r="DZ109" s="885"/>
    </row>
    <row r="110" spans="1:131" s="197" customFormat="1" ht="26.25" customHeight="1" x14ac:dyDescent="0.15">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91391</v>
      </c>
      <c r="AB110" s="890"/>
      <c r="AC110" s="890"/>
      <c r="AD110" s="890"/>
      <c r="AE110" s="891"/>
      <c r="AF110" s="892">
        <v>76848</v>
      </c>
      <c r="AG110" s="890"/>
      <c r="AH110" s="890"/>
      <c r="AI110" s="890"/>
      <c r="AJ110" s="891"/>
      <c r="AK110" s="892">
        <v>69657</v>
      </c>
      <c r="AL110" s="890"/>
      <c r="AM110" s="890"/>
      <c r="AN110" s="890"/>
      <c r="AO110" s="891"/>
      <c r="AP110" s="893">
        <v>7.9</v>
      </c>
      <c r="AQ110" s="894"/>
      <c r="AR110" s="894"/>
      <c r="AS110" s="894"/>
      <c r="AT110" s="895"/>
      <c r="AU110" s="896" t="s">
        <v>61</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1327907</v>
      </c>
      <c r="BR110" s="927"/>
      <c r="BS110" s="927"/>
      <c r="BT110" s="927"/>
      <c r="BU110" s="927"/>
      <c r="BV110" s="927">
        <v>1468899</v>
      </c>
      <c r="BW110" s="927"/>
      <c r="BX110" s="927"/>
      <c r="BY110" s="927"/>
      <c r="BZ110" s="927"/>
      <c r="CA110" s="927">
        <v>1721499</v>
      </c>
      <c r="CB110" s="927"/>
      <c r="CC110" s="927"/>
      <c r="CD110" s="927"/>
      <c r="CE110" s="927"/>
      <c r="CF110" s="941">
        <v>194.6</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391</v>
      </c>
      <c r="DH110" s="927"/>
      <c r="DI110" s="927"/>
      <c r="DJ110" s="927"/>
      <c r="DK110" s="927"/>
      <c r="DL110" s="927" t="s">
        <v>391</v>
      </c>
      <c r="DM110" s="927"/>
      <c r="DN110" s="927"/>
      <c r="DO110" s="927"/>
      <c r="DP110" s="927"/>
      <c r="DQ110" s="927" t="s">
        <v>391</v>
      </c>
      <c r="DR110" s="927"/>
      <c r="DS110" s="927"/>
      <c r="DT110" s="927"/>
      <c r="DU110" s="927"/>
      <c r="DV110" s="928" t="s">
        <v>391</v>
      </c>
      <c r="DW110" s="928"/>
      <c r="DX110" s="928"/>
      <c r="DY110" s="928"/>
      <c r="DZ110" s="929"/>
    </row>
    <row r="111" spans="1:131" s="197" customFormat="1" ht="26.25" customHeight="1" x14ac:dyDescent="0.15">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391</v>
      </c>
      <c r="AB111" s="934"/>
      <c r="AC111" s="934"/>
      <c r="AD111" s="934"/>
      <c r="AE111" s="935"/>
      <c r="AF111" s="936" t="s">
        <v>391</v>
      </c>
      <c r="AG111" s="934"/>
      <c r="AH111" s="934"/>
      <c r="AI111" s="934"/>
      <c r="AJ111" s="935"/>
      <c r="AK111" s="936" t="s">
        <v>391</v>
      </c>
      <c r="AL111" s="934"/>
      <c r="AM111" s="934"/>
      <c r="AN111" s="934"/>
      <c r="AO111" s="935"/>
      <c r="AP111" s="937" t="s">
        <v>391</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t="s">
        <v>383</v>
      </c>
      <c r="BR111" s="920"/>
      <c r="BS111" s="920"/>
      <c r="BT111" s="920"/>
      <c r="BU111" s="920"/>
      <c r="BV111" s="920" t="s">
        <v>383</v>
      </c>
      <c r="BW111" s="920"/>
      <c r="BX111" s="920"/>
      <c r="BY111" s="920"/>
      <c r="BZ111" s="920"/>
      <c r="CA111" s="920" t="s">
        <v>383</v>
      </c>
      <c r="CB111" s="920"/>
      <c r="CC111" s="920"/>
      <c r="CD111" s="920"/>
      <c r="CE111" s="920"/>
      <c r="CF111" s="914" t="s">
        <v>383</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383</v>
      </c>
      <c r="DH111" s="920"/>
      <c r="DI111" s="920"/>
      <c r="DJ111" s="920"/>
      <c r="DK111" s="920"/>
      <c r="DL111" s="920" t="s">
        <v>383</v>
      </c>
      <c r="DM111" s="920"/>
      <c r="DN111" s="920"/>
      <c r="DO111" s="920"/>
      <c r="DP111" s="920"/>
      <c r="DQ111" s="920" t="s">
        <v>383</v>
      </c>
      <c r="DR111" s="920"/>
      <c r="DS111" s="920"/>
      <c r="DT111" s="920"/>
      <c r="DU111" s="920"/>
      <c r="DV111" s="921" t="s">
        <v>383</v>
      </c>
      <c r="DW111" s="921"/>
      <c r="DX111" s="921"/>
      <c r="DY111" s="921"/>
      <c r="DZ111" s="922"/>
    </row>
    <row r="112" spans="1:131" s="197" customFormat="1" ht="26.25" customHeight="1" x14ac:dyDescent="0.15">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305489</v>
      </c>
      <c r="BR112" s="920"/>
      <c r="BS112" s="920"/>
      <c r="BT112" s="920"/>
      <c r="BU112" s="920"/>
      <c r="BV112" s="920">
        <v>274904</v>
      </c>
      <c r="BW112" s="920"/>
      <c r="BX112" s="920"/>
      <c r="BY112" s="920"/>
      <c r="BZ112" s="920"/>
      <c r="CA112" s="920">
        <v>250380</v>
      </c>
      <c r="CB112" s="920"/>
      <c r="CC112" s="920"/>
      <c r="CD112" s="920"/>
      <c r="CE112" s="920"/>
      <c r="CF112" s="914">
        <v>28.3</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57574</v>
      </c>
      <c r="AB113" s="934"/>
      <c r="AC113" s="934"/>
      <c r="AD113" s="934"/>
      <c r="AE113" s="935"/>
      <c r="AF113" s="936">
        <v>55502</v>
      </c>
      <c r="AG113" s="934"/>
      <c r="AH113" s="934"/>
      <c r="AI113" s="934"/>
      <c r="AJ113" s="935"/>
      <c r="AK113" s="936">
        <v>43590</v>
      </c>
      <c r="AL113" s="934"/>
      <c r="AM113" s="934"/>
      <c r="AN113" s="934"/>
      <c r="AO113" s="935"/>
      <c r="AP113" s="937">
        <v>4.9000000000000004</v>
      </c>
      <c r="AQ113" s="938"/>
      <c r="AR113" s="938"/>
      <c r="AS113" s="938"/>
      <c r="AT113" s="939"/>
      <c r="AU113" s="899"/>
      <c r="AV113" s="900"/>
      <c r="AW113" s="900"/>
      <c r="AX113" s="900"/>
      <c r="AY113" s="901"/>
      <c r="AZ113" s="949" t="s">
        <v>425</v>
      </c>
      <c r="BA113" s="950"/>
      <c r="BB113" s="950"/>
      <c r="BC113" s="950"/>
      <c r="BD113" s="950"/>
      <c r="BE113" s="950"/>
      <c r="BF113" s="950"/>
      <c r="BG113" s="950"/>
      <c r="BH113" s="950"/>
      <c r="BI113" s="950"/>
      <c r="BJ113" s="950"/>
      <c r="BK113" s="950"/>
      <c r="BL113" s="950"/>
      <c r="BM113" s="950"/>
      <c r="BN113" s="950"/>
      <c r="BO113" s="950"/>
      <c r="BP113" s="951"/>
      <c r="BQ113" s="919" t="s">
        <v>113</v>
      </c>
      <c r="BR113" s="920"/>
      <c r="BS113" s="920"/>
      <c r="BT113" s="920"/>
      <c r="BU113" s="920"/>
      <c r="BV113" s="920" t="s">
        <v>113</v>
      </c>
      <c r="BW113" s="920"/>
      <c r="BX113" s="920"/>
      <c r="BY113" s="920"/>
      <c r="BZ113" s="920"/>
      <c r="CA113" s="920" t="s">
        <v>113</v>
      </c>
      <c r="CB113" s="920"/>
      <c r="CC113" s="920"/>
      <c r="CD113" s="920"/>
      <c r="CE113" s="920"/>
      <c r="CF113" s="914" t="s">
        <v>113</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113</v>
      </c>
      <c r="AB114" s="959"/>
      <c r="AC114" s="959"/>
      <c r="AD114" s="959"/>
      <c r="AE114" s="960"/>
      <c r="AF114" s="961" t="s">
        <v>113</v>
      </c>
      <c r="AG114" s="959"/>
      <c r="AH114" s="959"/>
      <c r="AI114" s="959"/>
      <c r="AJ114" s="960"/>
      <c r="AK114" s="961" t="s">
        <v>113</v>
      </c>
      <c r="AL114" s="959"/>
      <c r="AM114" s="959"/>
      <c r="AN114" s="959"/>
      <c r="AO114" s="960"/>
      <c r="AP114" s="962" t="s">
        <v>113</v>
      </c>
      <c r="AQ114" s="963"/>
      <c r="AR114" s="963"/>
      <c r="AS114" s="963"/>
      <c r="AT114" s="964"/>
      <c r="AU114" s="899"/>
      <c r="AV114" s="900"/>
      <c r="AW114" s="900"/>
      <c r="AX114" s="900"/>
      <c r="AY114" s="901"/>
      <c r="AZ114" s="949" t="s">
        <v>428</v>
      </c>
      <c r="BA114" s="950"/>
      <c r="BB114" s="950"/>
      <c r="BC114" s="950"/>
      <c r="BD114" s="950"/>
      <c r="BE114" s="950"/>
      <c r="BF114" s="950"/>
      <c r="BG114" s="950"/>
      <c r="BH114" s="950"/>
      <c r="BI114" s="950"/>
      <c r="BJ114" s="950"/>
      <c r="BK114" s="950"/>
      <c r="BL114" s="950"/>
      <c r="BM114" s="950"/>
      <c r="BN114" s="950"/>
      <c r="BO114" s="950"/>
      <c r="BP114" s="951"/>
      <c r="BQ114" s="919">
        <v>163976</v>
      </c>
      <c r="BR114" s="920"/>
      <c r="BS114" s="920"/>
      <c r="BT114" s="920"/>
      <c r="BU114" s="920"/>
      <c r="BV114" s="920">
        <v>109274</v>
      </c>
      <c r="BW114" s="920"/>
      <c r="BX114" s="920"/>
      <c r="BY114" s="920"/>
      <c r="BZ114" s="920"/>
      <c r="CA114" s="920">
        <v>265630</v>
      </c>
      <c r="CB114" s="920"/>
      <c r="CC114" s="920"/>
      <c r="CD114" s="920"/>
      <c r="CE114" s="920"/>
      <c r="CF114" s="914">
        <v>30</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899"/>
      <c r="AV115" s="900"/>
      <c r="AW115" s="900"/>
      <c r="AX115" s="900"/>
      <c r="AY115" s="901"/>
      <c r="AZ115" s="949" t="s">
        <v>431</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432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433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434</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436</v>
      </c>
      <c r="Z117" s="884"/>
      <c r="AA117" s="996">
        <v>148965</v>
      </c>
      <c r="AB117" s="966"/>
      <c r="AC117" s="966"/>
      <c r="AD117" s="966"/>
      <c r="AE117" s="967"/>
      <c r="AF117" s="965">
        <v>132350</v>
      </c>
      <c r="AG117" s="966"/>
      <c r="AH117" s="966"/>
      <c r="AI117" s="966"/>
      <c r="AJ117" s="967"/>
      <c r="AK117" s="965">
        <v>113247</v>
      </c>
      <c r="AL117" s="966"/>
      <c r="AM117" s="966"/>
      <c r="AN117" s="966"/>
      <c r="AO117" s="967"/>
      <c r="AP117" s="968"/>
      <c r="AQ117" s="969"/>
      <c r="AR117" s="969"/>
      <c r="AS117" s="969"/>
      <c r="AT117" s="970"/>
      <c r="AU117" s="899"/>
      <c r="AV117" s="900"/>
      <c r="AW117" s="900"/>
      <c r="AX117" s="900"/>
      <c r="AY117" s="901"/>
      <c r="AZ117" s="995" t="s">
        <v>437</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287</v>
      </c>
      <c r="AG118" s="883"/>
      <c r="AH118" s="883"/>
      <c r="AI118" s="883"/>
      <c r="AJ118" s="884"/>
      <c r="AK118" s="882" t="s">
        <v>286</v>
      </c>
      <c r="AL118" s="883"/>
      <c r="AM118" s="883"/>
      <c r="AN118" s="883"/>
      <c r="AO118" s="884"/>
      <c r="AP118" s="990" t="s">
        <v>411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439</v>
      </c>
      <c r="BP118" s="994"/>
      <c r="BQ118" s="985">
        <v>1797372</v>
      </c>
      <c r="BR118" s="986"/>
      <c r="BS118" s="986"/>
      <c r="BT118" s="986"/>
      <c r="BU118" s="986"/>
      <c r="BV118" s="986">
        <v>1853077</v>
      </c>
      <c r="BW118" s="986"/>
      <c r="BX118" s="986"/>
      <c r="BY118" s="986"/>
      <c r="BZ118" s="986"/>
      <c r="CA118" s="986">
        <v>2237509</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4116782</v>
      </c>
      <c r="BR119" s="927"/>
      <c r="BS119" s="927"/>
      <c r="BT119" s="927"/>
      <c r="BU119" s="927"/>
      <c r="BV119" s="927">
        <v>4204125</v>
      </c>
      <c r="BW119" s="927"/>
      <c r="BX119" s="927"/>
      <c r="BY119" s="927"/>
      <c r="BZ119" s="927"/>
      <c r="CA119" s="927">
        <v>4261193</v>
      </c>
      <c r="CB119" s="927"/>
      <c r="CC119" s="927"/>
      <c r="CD119" s="927"/>
      <c r="CE119" s="927"/>
      <c r="CF119" s="941">
        <v>481.6</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5311</v>
      </c>
      <c r="BR120" s="920"/>
      <c r="BS120" s="920"/>
      <c r="BT120" s="920"/>
      <c r="BU120" s="920"/>
      <c r="BV120" s="920">
        <v>3426</v>
      </c>
      <c r="BW120" s="920"/>
      <c r="BX120" s="920"/>
      <c r="BY120" s="920"/>
      <c r="BZ120" s="920"/>
      <c r="CA120" s="920">
        <v>1563</v>
      </c>
      <c r="CB120" s="920"/>
      <c r="CC120" s="920"/>
      <c r="CD120" s="920"/>
      <c r="CE120" s="920"/>
      <c r="CF120" s="914">
        <v>0.2</v>
      </c>
      <c r="CG120" s="915"/>
      <c r="CH120" s="915"/>
      <c r="CI120" s="915"/>
      <c r="CJ120" s="915"/>
      <c r="CK120" s="1013" t="s">
        <v>445</v>
      </c>
      <c r="CL120" s="1014"/>
      <c r="CM120" s="1014"/>
      <c r="CN120" s="1014"/>
      <c r="CO120" s="1015"/>
      <c r="CP120" s="1021" t="s">
        <v>446</v>
      </c>
      <c r="CQ120" s="1022"/>
      <c r="CR120" s="1022"/>
      <c r="CS120" s="1022"/>
      <c r="CT120" s="1022"/>
      <c r="CU120" s="1022"/>
      <c r="CV120" s="1022"/>
      <c r="CW120" s="1022"/>
      <c r="CX120" s="1022"/>
      <c r="CY120" s="1022"/>
      <c r="CZ120" s="1022"/>
      <c r="DA120" s="1022"/>
      <c r="DB120" s="1022"/>
      <c r="DC120" s="1022"/>
      <c r="DD120" s="1022"/>
      <c r="DE120" s="1022"/>
      <c r="DF120" s="1023"/>
      <c r="DG120" s="926">
        <v>264177</v>
      </c>
      <c r="DH120" s="927"/>
      <c r="DI120" s="927"/>
      <c r="DJ120" s="927"/>
      <c r="DK120" s="927"/>
      <c r="DL120" s="927">
        <v>233592</v>
      </c>
      <c r="DM120" s="927"/>
      <c r="DN120" s="927"/>
      <c r="DO120" s="927"/>
      <c r="DP120" s="927"/>
      <c r="DQ120" s="927">
        <v>209068</v>
      </c>
      <c r="DR120" s="927"/>
      <c r="DS120" s="927"/>
      <c r="DT120" s="927"/>
      <c r="DU120" s="927"/>
      <c r="DV120" s="928">
        <v>23.6</v>
      </c>
      <c r="DW120" s="928"/>
      <c r="DX120" s="928"/>
      <c r="DY120" s="928"/>
      <c r="DZ120" s="929"/>
    </row>
    <row r="121" spans="1:130" s="197" customFormat="1" ht="26.25" customHeight="1" x14ac:dyDescent="0.15">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1482963</v>
      </c>
      <c r="BR121" s="986"/>
      <c r="BS121" s="986"/>
      <c r="BT121" s="986"/>
      <c r="BU121" s="986"/>
      <c r="BV121" s="986">
        <v>1686200</v>
      </c>
      <c r="BW121" s="986"/>
      <c r="BX121" s="986"/>
      <c r="BY121" s="986"/>
      <c r="BZ121" s="986"/>
      <c r="CA121" s="986">
        <v>1719008</v>
      </c>
      <c r="CB121" s="986"/>
      <c r="CC121" s="986"/>
      <c r="CD121" s="986"/>
      <c r="CE121" s="986"/>
      <c r="CF121" s="1024">
        <v>194.3</v>
      </c>
      <c r="CG121" s="1025"/>
      <c r="CH121" s="1025"/>
      <c r="CI121" s="1025"/>
      <c r="CJ121" s="1025"/>
      <c r="CK121" s="1016"/>
      <c r="CL121" s="1017"/>
      <c r="CM121" s="1017"/>
      <c r="CN121" s="1017"/>
      <c r="CO121" s="1018"/>
      <c r="CP121" s="1007" t="s">
        <v>449</v>
      </c>
      <c r="CQ121" s="1008"/>
      <c r="CR121" s="1008"/>
      <c r="CS121" s="1008"/>
      <c r="CT121" s="1008"/>
      <c r="CU121" s="1008"/>
      <c r="CV121" s="1008"/>
      <c r="CW121" s="1008"/>
      <c r="CX121" s="1008"/>
      <c r="CY121" s="1008"/>
      <c r="CZ121" s="1008"/>
      <c r="DA121" s="1008"/>
      <c r="DB121" s="1008"/>
      <c r="DC121" s="1008"/>
      <c r="DD121" s="1008"/>
      <c r="DE121" s="1008"/>
      <c r="DF121" s="1009"/>
      <c r="DG121" s="919">
        <v>41312</v>
      </c>
      <c r="DH121" s="920"/>
      <c r="DI121" s="920"/>
      <c r="DJ121" s="920"/>
      <c r="DK121" s="920"/>
      <c r="DL121" s="920">
        <v>41312</v>
      </c>
      <c r="DM121" s="920"/>
      <c r="DN121" s="920"/>
      <c r="DO121" s="920"/>
      <c r="DP121" s="920"/>
      <c r="DQ121" s="920">
        <v>41312</v>
      </c>
      <c r="DR121" s="920"/>
      <c r="DS121" s="920"/>
      <c r="DT121" s="920"/>
      <c r="DU121" s="920"/>
      <c r="DV121" s="921">
        <v>4.7</v>
      </c>
      <c r="DW121" s="921"/>
      <c r="DX121" s="921"/>
      <c r="DY121" s="921"/>
      <c r="DZ121" s="922"/>
    </row>
    <row r="122" spans="1:130" s="197" customFormat="1" ht="26.25" customHeight="1" x14ac:dyDescent="0.15">
      <c r="A122" s="975"/>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391</v>
      </c>
      <c r="AB122" s="959"/>
      <c r="AC122" s="959"/>
      <c r="AD122" s="959"/>
      <c r="AE122" s="960"/>
      <c r="AF122" s="961" t="s">
        <v>391</v>
      </c>
      <c r="AG122" s="959"/>
      <c r="AH122" s="959"/>
      <c r="AI122" s="959"/>
      <c r="AJ122" s="960"/>
      <c r="AK122" s="961" t="s">
        <v>391</v>
      </c>
      <c r="AL122" s="959"/>
      <c r="AM122" s="959"/>
      <c r="AN122" s="959"/>
      <c r="AO122" s="960"/>
      <c r="AP122" s="962" t="s">
        <v>391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450</v>
      </c>
      <c r="BP122" s="994"/>
      <c r="BQ122" s="1034">
        <v>5605056</v>
      </c>
      <c r="BR122" s="1035"/>
      <c r="BS122" s="1035"/>
      <c r="BT122" s="1035"/>
      <c r="BU122" s="1035"/>
      <c r="BV122" s="1035">
        <v>5893751</v>
      </c>
      <c r="BW122" s="1035"/>
      <c r="BX122" s="1035"/>
      <c r="BY122" s="1035"/>
      <c r="BZ122" s="1035"/>
      <c r="CA122" s="1035">
        <v>5981764</v>
      </c>
      <c r="CB122" s="1035"/>
      <c r="CC122" s="1035"/>
      <c r="CD122" s="1035"/>
      <c r="CE122" s="1035"/>
      <c r="CF122" s="987"/>
      <c r="CG122" s="988"/>
      <c r="CH122" s="988"/>
      <c r="CI122" s="988"/>
      <c r="CJ122" s="989"/>
      <c r="CK122" s="1016"/>
      <c r="CL122" s="1017"/>
      <c r="CM122" s="1017"/>
      <c r="CN122" s="1017"/>
      <c r="CO122" s="1018"/>
      <c r="CP122" s="1007" t="s">
        <v>451</v>
      </c>
      <c r="CQ122" s="1008"/>
      <c r="CR122" s="1008"/>
      <c r="CS122" s="1008"/>
      <c r="CT122" s="1008"/>
      <c r="CU122" s="1008"/>
      <c r="CV122" s="1008"/>
      <c r="CW122" s="1008"/>
      <c r="CX122" s="1008"/>
      <c r="CY122" s="1008"/>
      <c r="CZ122" s="1008"/>
      <c r="DA122" s="1008"/>
      <c r="DB122" s="1008"/>
      <c r="DC122" s="1008"/>
      <c r="DD122" s="1008"/>
      <c r="DE122" s="1008"/>
      <c r="DF122" s="1009"/>
      <c r="DG122" s="919" t="s">
        <v>391</v>
      </c>
      <c r="DH122" s="920"/>
      <c r="DI122" s="920"/>
      <c r="DJ122" s="920"/>
      <c r="DK122" s="920"/>
      <c r="DL122" s="920" t="s">
        <v>391</v>
      </c>
      <c r="DM122" s="920"/>
      <c r="DN122" s="920"/>
      <c r="DO122" s="920"/>
      <c r="DP122" s="920"/>
      <c r="DQ122" s="920" t="s">
        <v>391</v>
      </c>
      <c r="DR122" s="920"/>
      <c r="DS122" s="920"/>
      <c r="DT122" s="920"/>
      <c r="DU122" s="920"/>
      <c r="DV122" s="921" t="s">
        <v>391</v>
      </c>
      <c r="DW122" s="921"/>
      <c r="DX122" s="921"/>
      <c r="DY122" s="921"/>
      <c r="DZ122" s="922"/>
    </row>
    <row r="123" spans="1:130" s="197" customFormat="1" ht="26.25" customHeight="1" thickBot="1" x14ac:dyDescent="0.2">
      <c r="A123" s="975"/>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391</v>
      </c>
      <c r="AB123" s="959"/>
      <c r="AC123" s="959"/>
      <c r="AD123" s="959"/>
      <c r="AE123" s="960"/>
      <c r="AF123" s="961" t="s">
        <v>391</v>
      </c>
      <c r="AG123" s="959"/>
      <c r="AH123" s="959"/>
      <c r="AI123" s="959"/>
      <c r="AJ123" s="960"/>
      <c r="AK123" s="961" t="s">
        <v>391</v>
      </c>
      <c r="AL123" s="959"/>
      <c r="AM123" s="959"/>
      <c r="AN123" s="959"/>
      <c r="AO123" s="960"/>
      <c r="AP123" s="962" t="s">
        <v>391</v>
      </c>
      <c r="AQ123" s="963"/>
      <c r="AR123" s="963"/>
      <c r="AS123" s="963"/>
      <c r="AT123" s="964"/>
      <c r="AU123" s="1031" t="s">
        <v>452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391</v>
      </c>
      <c r="BR123" s="1027"/>
      <c r="BS123" s="1027"/>
      <c r="BT123" s="1027"/>
      <c r="BU123" s="1027"/>
      <c r="BV123" s="1027" t="s">
        <v>391</v>
      </c>
      <c r="BW123" s="1027"/>
      <c r="BX123" s="1027"/>
      <c r="BY123" s="1027"/>
      <c r="BZ123" s="1027"/>
      <c r="CA123" s="1027" t="s">
        <v>391</v>
      </c>
      <c r="CB123" s="1027"/>
      <c r="CC123" s="1027"/>
      <c r="CD123" s="1027"/>
      <c r="CE123" s="1027"/>
      <c r="CF123" s="1028"/>
      <c r="CG123" s="1029"/>
      <c r="CH123" s="1029"/>
      <c r="CI123" s="1029"/>
      <c r="CJ123" s="1030"/>
      <c r="CK123" s="1016"/>
      <c r="CL123" s="1017"/>
      <c r="CM123" s="1017"/>
      <c r="CN123" s="1017"/>
      <c r="CO123" s="1018"/>
      <c r="CP123" s="1007" t="s">
        <v>453</v>
      </c>
      <c r="CQ123" s="1008"/>
      <c r="CR123" s="1008"/>
      <c r="CS123" s="1008"/>
      <c r="CT123" s="1008"/>
      <c r="CU123" s="1008"/>
      <c r="CV123" s="1008"/>
      <c r="CW123" s="1008"/>
      <c r="CX123" s="1008"/>
      <c r="CY123" s="1008"/>
      <c r="CZ123" s="1008"/>
      <c r="DA123" s="1008"/>
      <c r="DB123" s="1008"/>
      <c r="DC123" s="1008"/>
      <c r="DD123" s="1008"/>
      <c r="DE123" s="1008"/>
      <c r="DF123" s="1009"/>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7" customFormat="1" ht="26.25" customHeight="1" x14ac:dyDescent="0.15">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454</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455</v>
      </c>
      <c r="CL125" s="1014"/>
      <c r="CM125" s="1014"/>
      <c r="CN125" s="1014"/>
      <c r="CO125" s="1015"/>
      <c r="CP125" s="940" t="s">
        <v>456</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457</v>
      </c>
      <c r="AY126" s="1037"/>
      <c r="AZ126" s="1037"/>
      <c r="BA126" s="1037"/>
      <c r="BB126" s="1037"/>
      <c r="BC126" s="1037"/>
      <c r="BD126" s="1037"/>
      <c r="BE126" s="1038"/>
      <c r="BF126" s="1052" t="s">
        <v>458</v>
      </c>
      <c r="BG126" s="1037"/>
      <c r="BH126" s="1037"/>
      <c r="BI126" s="1037"/>
      <c r="BJ126" s="1037"/>
      <c r="BK126" s="1037"/>
      <c r="BL126" s="1038"/>
      <c r="BM126" s="1052" t="s">
        <v>459</v>
      </c>
      <c r="BN126" s="1037"/>
      <c r="BO126" s="1037"/>
      <c r="BP126" s="1037"/>
      <c r="BQ126" s="1037"/>
      <c r="BR126" s="1037"/>
      <c r="BS126" s="1038"/>
      <c r="BT126" s="1052" t="s">
        <v>460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461</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462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463</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464</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465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466</v>
      </c>
      <c r="X128" s="1073"/>
      <c r="Y128" s="1073"/>
      <c r="Z128" s="1074"/>
      <c r="AA128" s="1089">
        <v>1268</v>
      </c>
      <c r="AB128" s="1090"/>
      <c r="AC128" s="1090"/>
      <c r="AD128" s="1090"/>
      <c r="AE128" s="1091"/>
      <c r="AF128" s="1092">
        <v>1474</v>
      </c>
      <c r="AG128" s="1090"/>
      <c r="AH128" s="1090"/>
      <c r="AI128" s="1090"/>
      <c r="AJ128" s="1091"/>
      <c r="AK128" s="1092">
        <v>1375</v>
      </c>
      <c r="AL128" s="1090"/>
      <c r="AM128" s="1090"/>
      <c r="AN128" s="1090"/>
      <c r="AO128" s="1091"/>
      <c r="AP128" s="1093"/>
      <c r="AQ128" s="1094"/>
      <c r="AR128" s="1094"/>
      <c r="AS128" s="1094"/>
      <c r="AT128" s="1095"/>
      <c r="AU128" s="235"/>
      <c r="AV128" s="235"/>
      <c r="AW128" s="235"/>
      <c r="AX128" s="1054" t="s">
        <v>467</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468</v>
      </c>
      <c r="X129" s="1061"/>
      <c r="Y129" s="1061"/>
      <c r="Z129" s="1062"/>
      <c r="AA129" s="958">
        <v>1261241</v>
      </c>
      <c r="AB129" s="959"/>
      <c r="AC129" s="959"/>
      <c r="AD129" s="959"/>
      <c r="AE129" s="960"/>
      <c r="AF129" s="961">
        <v>1211614</v>
      </c>
      <c r="AG129" s="959"/>
      <c r="AH129" s="959"/>
      <c r="AI129" s="959"/>
      <c r="AJ129" s="960"/>
      <c r="AK129" s="961">
        <v>1020550</v>
      </c>
      <c r="AL129" s="959"/>
      <c r="AM129" s="959"/>
      <c r="AN129" s="959"/>
      <c r="AO129" s="960"/>
      <c r="AP129" s="1063"/>
      <c r="AQ129" s="1064"/>
      <c r="AR129" s="1064"/>
      <c r="AS129" s="1064"/>
      <c r="AT129" s="1065"/>
      <c r="AU129" s="235"/>
      <c r="AV129" s="235"/>
      <c r="AW129" s="235"/>
      <c r="AX129" s="1054" t="s">
        <v>469</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471</v>
      </c>
      <c r="X130" s="1061"/>
      <c r="Y130" s="1061"/>
      <c r="Z130" s="1062"/>
      <c r="AA130" s="958">
        <v>144718</v>
      </c>
      <c r="AB130" s="959"/>
      <c r="AC130" s="959"/>
      <c r="AD130" s="959"/>
      <c r="AE130" s="960"/>
      <c r="AF130" s="961">
        <v>143888</v>
      </c>
      <c r="AG130" s="959"/>
      <c r="AH130" s="959"/>
      <c r="AI130" s="959"/>
      <c r="AJ130" s="960"/>
      <c r="AK130" s="961">
        <v>135749</v>
      </c>
      <c r="AL130" s="959"/>
      <c r="AM130" s="959"/>
      <c r="AN130" s="959"/>
      <c r="AO130" s="960"/>
      <c r="AP130" s="1063"/>
      <c r="AQ130" s="1064"/>
      <c r="AR130" s="1064"/>
      <c r="AS130" s="1064"/>
      <c r="AT130" s="1065"/>
      <c r="AU130" s="235"/>
      <c r="AV130" s="235"/>
      <c r="AW130" s="235"/>
      <c r="AX130" s="1113" t="s">
        <v>472</v>
      </c>
      <c r="AY130" s="1045"/>
      <c r="AZ130" s="1045"/>
      <c r="BA130" s="1045"/>
      <c r="BB130" s="1045"/>
      <c r="BC130" s="1045"/>
      <c r="BD130" s="1045"/>
      <c r="BE130" s="1046"/>
      <c r="BF130" s="1075" t="s">
        <v>391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473</v>
      </c>
      <c r="X131" s="1084"/>
      <c r="Y131" s="1084"/>
      <c r="Z131" s="1085"/>
      <c r="AA131" s="997">
        <v>1116523</v>
      </c>
      <c r="AB131" s="998"/>
      <c r="AC131" s="998"/>
      <c r="AD131" s="998"/>
      <c r="AE131" s="999"/>
      <c r="AF131" s="1000">
        <v>1067726</v>
      </c>
      <c r="AG131" s="998"/>
      <c r="AH131" s="998"/>
      <c r="AI131" s="998"/>
      <c r="AJ131" s="999"/>
      <c r="AK131" s="1000">
        <v>884801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475</v>
      </c>
      <c r="W132" s="1101"/>
      <c r="X132" s="1101"/>
      <c r="Y132" s="1101"/>
      <c r="Z132" s="1102"/>
      <c r="AA132" s="1103">
        <v>0.26681044599999998</v>
      </c>
      <c r="AB132" s="1104"/>
      <c r="AC132" s="1104"/>
      <c r="AD132" s="1104"/>
      <c r="AE132" s="1105"/>
      <c r="AF132" s="1106">
        <v>-1.218664714</v>
      </c>
      <c r="AG132" s="1104"/>
      <c r="AH132" s="1104"/>
      <c r="AI132" s="1104"/>
      <c r="AJ132" s="1105"/>
      <c r="AK132" s="1106">
        <v>-2.6985728990000002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476</v>
      </c>
      <c r="W133" s="1108"/>
      <c r="X133" s="1108"/>
      <c r="Y133" s="1108"/>
      <c r="Z133" s="1109"/>
      <c r="AA133" s="1110">
        <v>4</v>
      </c>
      <c r="AB133" s="1111"/>
      <c r="AC133" s="1111"/>
      <c r="AD133" s="1111"/>
      <c r="AE133" s="1112"/>
      <c r="AF133" s="1110">
        <v>1.1000000000000001</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election activeCell="O75" sqref="O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I5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H1" workbookViewId="0">
      <selection activeCell="L14" sqref="L1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7" t="s">
        <v>479</v>
      </c>
      <c r="L7" s="254"/>
      <c r="M7" s="255" t="s">
        <v>480</v>
      </c>
      <c r="N7" s="256"/>
    </row>
    <row r="8" spans="1:16" x14ac:dyDescent="0.15">
      <c r="A8" s="248"/>
      <c r="B8" s="244"/>
      <c r="C8" s="244"/>
      <c r="D8" s="244"/>
      <c r="E8" s="244"/>
      <c r="F8" s="244"/>
      <c r="G8" s="257"/>
      <c r="H8" s="258"/>
      <c r="I8" s="258"/>
      <c r="J8" s="259"/>
      <c r="K8" s="1118"/>
      <c r="L8" s="260" t="s">
        <v>481</v>
      </c>
      <c r="M8" s="261" t="s">
        <v>482</v>
      </c>
      <c r="N8" s="262" t="s">
        <v>483</v>
      </c>
    </row>
    <row r="9" spans="1:16" x14ac:dyDescent="0.15">
      <c r="A9" s="248"/>
      <c r="B9" s="244"/>
      <c r="C9" s="244"/>
      <c r="D9" s="244"/>
      <c r="E9" s="244"/>
      <c r="F9" s="244"/>
      <c r="G9" s="1119" t="s">
        <v>484</v>
      </c>
      <c r="H9" s="1120"/>
      <c r="I9" s="1120"/>
      <c r="J9" s="1121"/>
      <c r="K9" s="263">
        <v>341623</v>
      </c>
      <c r="L9" s="264">
        <v>566539</v>
      </c>
      <c r="M9" s="265">
        <v>198661</v>
      </c>
      <c r="N9" s="266">
        <v>185.2</v>
      </c>
    </row>
    <row r="10" spans="1:16" x14ac:dyDescent="0.15">
      <c r="A10" s="248"/>
      <c r="B10" s="244"/>
      <c r="C10" s="244"/>
      <c r="D10" s="244"/>
      <c r="E10" s="244"/>
      <c r="F10" s="244"/>
      <c r="G10" s="1119" t="s">
        <v>485</v>
      </c>
      <c r="H10" s="1120"/>
      <c r="I10" s="1120"/>
      <c r="J10" s="1121"/>
      <c r="K10" s="267">
        <v>21464</v>
      </c>
      <c r="L10" s="268">
        <v>35595</v>
      </c>
      <c r="M10" s="269">
        <v>22571</v>
      </c>
      <c r="N10" s="270">
        <v>57.7</v>
      </c>
    </row>
    <row r="11" spans="1:16" ht="13.5" customHeight="1" x14ac:dyDescent="0.15">
      <c r="A11" s="248"/>
      <c r="B11" s="244"/>
      <c r="C11" s="244"/>
      <c r="D11" s="244"/>
      <c r="E11" s="244"/>
      <c r="F11" s="244"/>
      <c r="G11" s="1119" t="s">
        <v>486</v>
      </c>
      <c r="H11" s="1120"/>
      <c r="I11" s="1120"/>
      <c r="J11" s="1121"/>
      <c r="K11" s="267">
        <v>41383</v>
      </c>
      <c r="L11" s="268">
        <v>68629</v>
      </c>
      <c r="M11" s="269">
        <v>24639</v>
      </c>
      <c r="N11" s="270">
        <v>178.5</v>
      </c>
    </row>
    <row r="12" spans="1:16" ht="13.5" customHeight="1" x14ac:dyDescent="0.15">
      <c r="A12" s="248"/>
      <c r="B12" s="244"/>
      <c r="C12" s="244"/>
      <c r="D12" s="244"/>
      <c r="E12" s="244"/>
      <c r="F12" s="244"/>
      <c r="G12" s="1119" t="s">
        <v>487</v>
      </c>
      <c r="H12" s="1120"/>
      <c r="I12" s="1120"/>
      <c r="J12" s="1121"/>
      <c r="K12" s="267" t="s">
        <v>488</v>
      </c>
      <c r="L12" s="268" t="s">
        <v>488</v>
      </c>
      <c r="M12" s="269">
        <v>3341</v>
      </c>
      <c r="N12" s="270" t="s">
        <v>488</v>
      </c>
    </row>
    <row r="13" spans="1:16" ht="13.5" customHeight="1" x14ac:dyDescent="0.15">
      <c r="A13" s="248"/>
      <c r="B13" s="244"/>
      <c r="C13" s="244"/>
      <c r="D13" s="244"/>
      <c r="E13" s="244"/>
      <c r="F13" s="244"/>
      <c r="G13" s="1119" t="s">
        <v>489</v>
      </c>
      <c r="H13" s="1120"/>
      <c r="I13" s="1120"/>
      <c r="J13" s="1121"/>
      <c r="K13" s="267" t="s">
        <v>488</v>
      </c>
      <c r="L13" s="268" t="s">
        <v>488</v>
      </c>
      <c r="M13" s="269" t="s">
        <v>488</v>
      </c>
      <c r="N13" s="270" t="s">
        <v>488</v>
      </c>
    </row>
    <row r="14" spans="1:16" ht="13.5" customHeight="1" x14ac:dyDescent="0.15">
      <c r="A14" s="248"/>
      <c r="B14" s="244"/>
      <c r="C14" s="244"/>
      <c r="D14" s="244"/>
      <c r="E14" s="244"/>
      <c r="F14" s="244"/>
      <c r="G14" s="1119" t="s">
        <v>490</v>
      </c>
      <c r="H14" s="1120"/>
      <c r="I14" s="1120"/>
      <c r="J14" s="1121"/>
      <c r="K14" s="267">
        <v>50454</v>
      </c>
      <c r="L14" s="268">
        <v>83672</v>
      </c>
      <c r="M14" s="269">
        <v>9231</v>
      </c>
      <c r="N14" s="270">
        <v>806.4</v>
      </c>
    </row>
    <row r="15" spans="1:16" ht="13.5" customHeight="1" x14ac:dyDescent="0.15">
      <c r="A15" s="248"/>
      <c r="B15" s="244"/>
      <c r="C15" s="244"/>
      <c r="D15" s="244"/>
      <c r="E15" s="244"/>
      <c r="F15" s="244"/>
      <c r="G15" s="1119" t="s">
        <v>491</v>
      </c>
      <c r="H15" s="1120"/>
      <c r="I15" s="1120"/>
      <c r="J15" s="1121"/>
      <c r="K15" s="267" t="s">
        <v>488</v>
      </c>
      <c r="L15" s="268" t="s">
        <v>488</v>
      </c>
      <c r="M15" s="269">
        <v>4542</v>
      </c>
      <c r="N15" s="270" t="s">
        <v>488</v>
      </c>
    </row>
    <row r="16" spans="1:16" x14ac:dyDescent="0.15">
      <c r="A16" s="248"/>
      <c r="B16" s="244"/>
      <c r="C16" s="244"/>
      <c r="D16" s="244"/>
      <c r="E16" s="244"/>
      <c r="F16" s="244"/>
      <c r="G16" s="1122" t="s">
        <v>492</v>
      </c>
      <c r="H16" s="1123"/>
      <c r="I16" s="1123"/>
      <c r="J16" s="1124"/>
      <c r="K16" s="268">
        <v>-32872</v>
      </c>
      <c r="L16" s="268">
        <v>-54514</v>
      </c>
      <c r="M16" s="269">
        <v>-20623</v>
      </c>
      <c r="N16" s="270">
        <v>164.3</v>
      </c>
    </row>
    <row r="17" spans="1:16" x14ac:dyDescent="0.15">
      <c r="A17" s="248"/>
      <c r="B17" s="244"/>
      <c r="C17" s="244"/>
      <c r="D17" s="244"/>
      <c r="E17" s="244"/>
      <c r="F17" s="244"/>
      <c r="G17" s="1122" t="s">
        <v>171</v>
      </c>
      <c r="H17" s="1123"/>
      <c r="I17" s="1123"/>
      <c r="J17" s="1124"/>
      <c r="K17" s="268">
        <v>422052</v>
      </c>
      <c r="L17" s="268">
        <v>699920</v>
      </c>
      <c r="M17" s="269">
        <v>242361</v>
      </c>
      <c r="N17" s="270">
        <v>188.8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14" t="s">
        <v>497</v>
      </c>
      <c r="H21" s="1115"/>
      <c r="I21" s="1115"/>
      <c r="J21" s="1116"/>
      <c r="K21" s="280">
        <v>59.7</v>
      </c>
      <c r="L21" s="281">
        <v>22.07</v>
      </c>
      <c r="M21" s="282">
        <v>37.630000000000003</v>
      </c>
      <c r="N21" s="249"/>
      <c r="O21" s="283"/>
      <c r="P21" s="279"/>
    </row>
    <row r="22" spans="1:16" s="284" customFormat="1" x14ac:dyDescent="0.15">
      <c r="A22" s="279"/>
      <c r="B22" s="249"/>
      <c r="C22" s="249"/>
      <c r="D22" s="249"/>
      <c r="E22" s="249"/>
      <c r="F22" s="249"/>
      <c r="G22" s="1114" t="s">
        <v>498</v>
      </c>
      <c r="H22" s="1115"/>
      <c r="I22" s="1115"/>
      <c r="J22" s="1116"/>
      <c r="K22" s="285">
        <v>93.5</v>
      </c>
      <c r="L22" s="286">
        <v>93.5</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7" t="s">
        <v>479</v>
      </c>
      <c r="L30" s="254"/>
      <c r="M30" s="255" t="s">
        <v>480</v>
      </c>
      <c r="N30" s="256"/>
    </row>
    <row r="31" spans="1:16" x14ac:dyDescent="0.15">
      <c r="A31" s="248"/>
      <c r="B31" s="244"/>
      <c r="C31" s="244"/>
      <c r="D31" s="244"/>
      <c r="E31" s="244"/>
      <c r="F31" s="244"/>
      <c r="G31" s="257"/>
      <c r="H31" s="258"/>
      <c r="I31" s="258"/>
      <c r="J31" s="259"/>
      <c r="K31" s="1118"/>
      <c r="L31" s="260" t="s">
        <v>481</v>
      </c>
      <c r="M31" s="261" t="s">
        <v>482</v>
      </c>
      <c r="N31" s="262" t="s">
        <v>483</v>
      </c>
    </row>
    <row r="32" spans="1:16" ht="27" customHeight="1" x14ac:dyDescent="0.15">
      <c r="A32" s="248"/>
      <c r="B32" s="244"/>
      <c r="C32" s="244"/>
      <c r="D32" s="244"/>
      <c r="E32" s="244"/>
      <c r="F32" s="244"/>
      <c r="G32" s="1130" t="s">
        <v>501</v>
      </c>
      <c r="H32" s="1131"/>
      <c r="I32" s="1131"/>
      <c r="J32" s="1132"/>
      <c r="K32" s="294">
        <v>69657</v>
      </c>
      <c r="L32" s="294">
        <v>115517</v>
      </c>
      <c r="M32" s="295">
        <v>131612</v>
      </c>
      <c r="N32" s="296">
        <v>-12.2</v>
      </c>
    </row>
    <row r="33" spans="1:16" ht="13.5" customHeight="1" x14ac:dyDescent="0.15">
      <c r="A33" s="248"/>
      <c r="B33" s="244"/>
      <c r="C33" s="244"/>
      <c r="D33" s="244"/>
      <c r="E33" s="244"/>
      <c r="F33" s="244"/>
      <c r="G33" s="1130" t="s">
        <v>502</v>
      </c>
      <c r="H33" s="1131"/>
      <c r="I33" s="1131"/>
      <c r="J33" s="1132"/>
      <c r="K33" s="294" t="s">
        <v>488</v>
      </c>
      <c r="L33" s="294" t="s">
        <v>488</v>
      </c>
      <c r="M33" s="295" t="s">
        <v>488</v>
      </c>
      <c r="N33" s="296" t="s">
        <v>488</v>
      </c>
    </row>
    <row r="34" spans="1:16" ht="27" customHeight="1" x14ac:dyDescent="0.15">
      <c r="A34" s="248"/>
      <c r="B34" s="244"/>
      <c r="C34" s="244"/>
      <c r="D34" s="244"/>
      <c r="E34" s="244"/>
      <c r="F34" s="244"/>
      <c r="G34" s="1130" t="s">
        <v>503</v>
      </c>
      <c r="H34" s="1131"/>
      <c r="I34" s="1131"/>
      <c r="J34" s="1132"/>
      <c r="K34" s="294" t="s">
        <v>488</v>
      </c>
      <c r="L34" s="294" t="s">
        <v>488</v>
      </c>
      <c r="M34" s="295">
        <v>41</v>
      </c>
      <c r="N34" s="296" t="s">
        <v>488</v>
      </c>
    </row>
    <row r="35" spans="1:16" ht="27" customHeight="1" x14ac:dyDescent="0.15">
      <c r="A35" s="248"/>
      <c r="B35" s="244"/>
      <c r="C35" s="244"/>
      <c r="D35" s="244"/>
      <c r="E35" s="244"/>
      <c r="F35" s="244"/>
      <c r="G35" s="1130" t="s">
        <v>504</v>
      </c>
      <c r="H35" s="1131"/>
      <c r="I35" s="1131"/>
      <c r="J35" s="1132"/>
      <c r="K35" s="294">
        <v>43590</v>
      </c>
      <c r="L35" s="294">
        <v>72289</v>
      </c>
      <c r="M35" s="295">
        <v>31555</v>
      </c>
      <c r="N35" s="296">
        <v>129.1</v>
      </c>
    </row>
    <row r="36" spans="1:16" ht="27" customHeight="1" x14ac:dyDescent="0.15">
      <c r="A36" s="248"/>
      <c r="B36" s="244"/>
      <c r="C36" s="244"/>
      <c r="D36" s="244"/>
      <c r="E36" s="244"/>
      <c r="F36" s="244"/>
      <c r="G36" s="1130" t="s">
        <v>505</v>
      </c>
      <c r="H36" s="1131"/>
      <c r="I36" s="1131"/>
      <c r="J36" s="1132"/>
      <c r="K36" s="294" t="s">
        <v>488</v>
      </c>
      <c r="L36" s="294" t="s">
        <v>488</v>
      </c>
      <c r="M36" s="295">
        <v>5720</v>
      </c>
      <c r="N36" s="296" t="s">
        <v>488</v>
      </c>
    </row>
    <row r="37" spans="1:16" ht="13.5" customHeight="1" x14ac:dyDescent="0.15">
      <c r="A37" s="248"/>
      <c r="B37" s="244"/>
      <c r="C37" s="244"/>
      <c r="D37" s="244"/>
      <c r="E37" s="244"/>
      <c r="F37" s="244"/>
      <c r="G37" s="1130" t="s">
        <v>506</v>
      </c>
      <c r="H37" s="1131"/>
      <c r="I37" s="1131"/>
      <c r="J37" s="1132"/>
      <c r="K37" s="294" t="s">
        <v>488</v>
      </c>
      <c r="L37" s="294" t="s">
        <v>488</v>
      </c>
      <c r="M37" s="295">
        <v>1648</v>
      </c>
      <c r="N37" s="296" t="s">
        <v>488</v>
      </c>
    </row>
    <row r="38" spans="1:16" ht="27" customHeight="1" x14ac:dyDescent="0.15">
      <c r="A38" s="248"/>
      <c r="B38" s="244"/>
      <c r="C38" s="244"/>
      <c r="D38" s="244"/>
      <c r="E38" s="244"/>
      <c r="F38" s="244"/>
      <c r="G38" s="1133" t="s">
        <v>507</v>
      </c>
      <c r="H38" s="1134"/>
      <c r="I38" s="1134"/>
      <c r="J38" s="1135"/>
      <c r="K38" s="297" t="s">
        <v>488</v>
      </c>
      <c r="L38" s="297" t="s">
        <v>488</v>
      </c>
      <c r="M38" s="298">
        <v>64</v>
      </c>
      <c r="N38" s="299" t="s">
        <v>488</v>
      </c>
      <c r="O38" s="293"/>
    </row>
    <row r="39" spans="1:16" x14ac:dyDescent="0.15">
      <c r="A39" s="248"/>
      <c r="B39" s="244"/>
      <c r="C39" s="244"/>
      <c r="D39" s="244"/>
      <c r="E39" s="244"/>
      <c r="F39" s="244"/>
      <c r="G39" s="1133" t="s">
        <v>508</v>
      </c>
      <c r="H39" s="1134"/>
      <c r="I39" s="1134"/>
      <c r="J39" s="1135"/>
      <c r="K39" s="300">
        <v>-1375</v>
      </c>
      <c r="L39" s="300">
        <v>-2280</v>
      </c>
      <c r="M39" s="301">
        <v>-9298</v>
      </c>
      <c r="N39" s="302">
        <v>-75.5</v>
      </c>
      <c r="O39" s="293"/>
    </row>
    <row r="40" spans="1:16" ht="27" customHeight="1" x14ac:dyDescent="0.15">
      <c r="A40" s="248"/>
      <c r="B40" s="244"/>
      <c r="C40" s="244"/>
      <c r="D40" s="244"/>
      <c r="E40" s="244"/>
      <c r="F40" s="244"/>
      <c r="G40" s="1130" t="s">
        <v>509</v>
      </c>
      <c r="H40" s="1131"/>
      <c r="I40" s="1131"/>
      <c r="J40" s="1132"/>
      <c r="K40" s="300">
        <v>-135749</v>
      </c>
      <c r="L40" s="300">
        <v>-225123</v>
      </c>
      <c r="M40" s="301">
        <v>-121787</v>
      </c>
      <c r="N40" s="302">
        <v>84.8</v>
      </c>
      <c r="O40" s="293"/>
    </row>
    <row r="41" spans="1:16" x14ac:dyDescent="0.15">
      <c r="A41" s="248"/>
      <c r="B41" s="244"/>
      <c r="C41" s="244"/>
      <c r="D41" s="244"/>
      <c r="E41" s="244"/>
      <c r="F41" s="244"/>
      <c r="G41" s="1136" t="s">
        <v>281</v>
      </c>
      <c r="H41" s="1137"/>
      <c r="I41" s="1137"/>
      <c r="J41" s="1138"/>
      <c r="K41" s="294">
        <v>-23877</v>
      </c>
      <c r="L41" s="300">
        <v>-39597</v>
      </c>
      <c r="M41" s="301">
        <v>39554</v>
      </c>
      <c r="N41" s="302">
        <v>-200.1</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25" t="s">
        <v>479</v>
      </c>
      <c r="J49" s="1127" t="s">
        <v>513</v>
      </c>
      <c r="K49" s="1128"/>
      <c r="L49" s="1128"/>
      <c r="M49" s="1128"/>
      <c r="N49" s="1129"/>
    </row>
    <row r="50" spans="1:14" x14ac:dyDescent="0.15">
      <c r="A50" s="248"/>
      <c r="B50" s="244"/>
      <c r="C50" s="244"/>
      <c r="D50" s="244"/>
      <c r="E50" s="244"/>
      <c r="F50" s="244"/>
      <c r="G50" s="312"/>
      <c r="H50" s="313"/>
      <c r="I50" s="1126"/>
      <c r="J50" s="314" t="s">
        <v>514</v>
      </c>
      <c r="K50" s="315" t="s">
        <v>515</v>
      </c>
      <c r="L50" s="316" t="s">
        <v>516</v>
      </c>
      <c r="M50" s="317" t="s">
        <v>517</v>
      </c>
      <c r="N50" s="318" t="s">
        <v>518</v>
      </c>
    </row>
    <row r="51" spans="1:14" x14ac:dyDescent="0.15">
      <c r="A51" s="248"/>
      <c r="B51" s="244"/>
      <c r="C51" s="244"/>
      <c r="D51" s="244"/>
      <c r="E51" s="244"/>
      <c r="F51" s="244"/>
      <c r="G51" s="310" t="s">
        <v>519</v>
      </c>
      <c r="H51" s="311"/>
      <c r="I51" s="319">
        <v>179331</v>
      </c>
      <c r="J51" s="320">
        <v>295438</v>
      </c>
      <c r="K51" s="321">
        <v>12.6</v>
      </c>
      <c r="L51" s="322">
        <v>325581</v>
      </c>
      <c r="M51" s="323">
        <v>11.5</v>
      </c>
      <c r="N51" s="324">
        <v>1.1000000000000001</v>
      </c>
    </row>
    <row r="52" spans="1:14" x14ac:dyDescent="0.15">
      <c r="A52" s="248"/>
      <c r="B52" s="244"/>
      <c r="C52" s="244"/>
      <c r="D52" s="244"/>
      <c r="E52" s="244"/>
      <c r="F52" s="244"/>
      <c r="G52" s="325"/>
      <c r="H52" s="326" t="s">
        <v>520</v>
      </c>
      <c r="I52" s="327">
        <v>109540</v>
      </c>
      <c r="J52" s="328">
        <v>180461</v>
      </c>
      <c r="K52" s="329">
        <v>2.7</v>
      </c>
      <c r="L52" s="330">
        <v>165116</v>
      </c>
      <c r="M52" s="331">
        <v>0.9</v>
      </c>
      <c r="N52" s="332">
        <v>1.8</v>
      </c>
    </row>
    <row r="53" spans="1:14" x14ac:dyDescent="0.15">
      <c r="A53" s="248"/>
      <c r="B53" s="244"/>
      <c r="C53" s="244"/>
      <c r="D53" s="244"/>
      <c r="E53" s="244"/>
      <c r="F53" s="244"/>
      <c r="G53" s="310" t="s">
        <v>521</v>
      </c>
      <c r="H53" s="311"/>
      <c r="I53" s="319">
        <v>197125</v>
      </c>
      <c r="J53" s="320">
        <v>328542</v>
      </c>
      <c r="K53" s="321">
        <v>11.2</v>
      </c>
      <c r="L53" s="322">
        <v>203567</v>
      </c>
      <c r="M53" s="323">
        <v>-37.5</v>
      </c>
      <c r="N53" s="324">
        <v>48.7</v>
      </c>
    </row>
    <row r="54" spans="1:14" x14ac:dyDescent="0.15">
      <c r="A54" s="248"/>
      <c r="B54" s="244"/>
      <c r="C54" s="244"/>
      <c r="D54" s="244"/>
      <c r="E54" s="244"/>
      <c r="F54" s="244"/>
      <c r="G54" s="325"/>
      <c r="H54" s="326" t="s">
        <v>520</v>
      </c>
      <c r="I54" s="327">
        <v>134302</v>
      </c>
      <c r="J54" s="328">
        <v>223837</v>
      </c>
      <c r="K54" s="329">
        <v>24</v>
      </c>
      <c r="L54" s="330">
        <v>121137</v>
      </c>
      <c r="M54" s="331">
        <v>-26.6</v>
      </c>
      <c r="N54" s="332">
        <v>50.6</v>
      </c>
    </row>
    <row r="55" spans="1:14" x14ac:dyDescent="0.15">
      <c r="A55" s="248"/>
      <c r="B55" s="244"/>
      <c r="C55" s="244"/>
      <c r="D55" s="244"/>
      <c r="E55" s="244"/>
      <c r="F55" s="244"/>
      <c r="G55" s="310" t="s">
        <v>522</v>
      </c>
      <c r="H55" s="311"/>
      <c r="I55" s="319">
        <v>323893</v>
      </c>
      <c r="J55" s="320">
        <v>549903</v>
      </c>
      <c r="K55" s="321">
        <v>67.400000000000006</v>
      </c>
      <c r="L55" s="322">
        <v>185018</v>
      </c>
      <c r="M55" s="323">
        <v>-9.1</v>
      </c>
      <c r="N55" s="324">
        <v>76.5</v>
      </c>
    </row>
    <row r="56" spans="1:14" x14ac:dyDescent="0.15">
      <c r="A56" s="248"/>
      <c r="B56" s="244"/>
      <c r="C56" s="244"/>
      <c r="D56" s="244"/>
      <c r="E56" s="244"/>
      <c r="F56" s="244"/>
      <c r="G56" s="325"/>
      <c r="H56" s="326" t="s">
        <v>520</v>
      </c>
      <c r="I56" s="327">
        <v>149021</v>
      </c>
      <c r="J56" s="328">
        <v>253007</v>
      </c>
      <c r="K56" s="329">
        <v>13</v>
      </c>
      <c r="L56" s="330">
        <v>95064</v>
      </c>
      <c r="M56" s="331">
        <v>-21.5</v>
      </c>
      <c r="N56" s="332">
        <v>34.5</v>
      </c>
    </row>
    <row r="57" spans="1:14" x14ac:dyDescent="0.15">
      <c r="A57" s="248"/>
      <c r="B57" s="244"/>
      <c r="C57" s="244"/>
      <c r="D57" s="244"/>
      <c r="E57" s="244"/>
      <c r="F57" s="244"/>
      <c r="G57" s="310" t="s">
        <v>523</v>
      </c>
      <c r="H57" s="311"/>
      <c r="I57" s="319">
        <v>307656</v>
      </c>
      <c r="J57" s="320">
        <v>512760</v>
      </c>
      <c r="K57" s="321">
        <v>-6.8</v>
      </c>
      <c r="L57" s="322">
        <v>238802</v>
      </c>
      <c r="M57" s="323">
        <v>29.1</v>
      </c>
      <c r="N57" s="324">
        <v>-35.9</v>
      </c>
    </row>
    <row r="58" spans="1:14" x14ac:dyDescent="0.15">
      <c r="A58" s="248"/>
      <c r="B58" s="244"/>
      <c r="C58" s="244"/>
      <c r="D58" s="244"/>
      <c r="E58" s="244"/>
      <c r="F58" s="244"/>
      <c r="G58" s="325"/>
      <c r="H58" s="326" t="s">
        <v>520</v>
      </c>
      <c r="I58" s="327">
        <v>245672</v>
      </c>
      <c r="J58" s="328">
        <v>409453</v>
      </c>
      <c r="K58" s="329">
        <v>61.8</v>
      </c>
      <c r="L58" s="330">
        <v>128562</v>
      </c>
      <c r="M58" s="331">
        <v>35.200000000000003</v>
      </c>
      <c r="N58" s="332">
        <v>26.6</v>
      </c>
    </row>
    <row r="59" spans="1:14" x14ac:dyDescent="0.15">
      <c r="A59" s="248"/>
      <c r="B59" s="244"/>
      <c r="C59" s="244"/>
      <c r="D59" s="244"/>
      <c r="E59" s="244"/>
      <c r="F59" s="244"/>
      <c r="G59" s="310" t="s">
        <v>524</v>
      </c>
      <c r="H59" s="311"/>
      <c r="I59" s="319">
        <v>452969</v>
      </c>
      <c r="J59" s="320">
        <v>751192</v>
      </c>
      <c r="K59" s="321">
        <v>46.5</v>
      </c>
      <c r="L59" s="322">
        <v>288550</v>
      </c>
      <c r="M59" s="323">
        <v>20.8</v>
      </c>
      <c r="N59" s="324">
        <v>25.7</v>
      </c>
    </row>
    <row r="60" spans="1:14" x14ac:dyDescent="0.15">
      <c r="A60" s="248"/>
      <c r="B60" s="244"/>
      <c r="C60" s="244"/>
      <c r="D60" s="244"/>
      <c r="E60" s="244"/>
      <c r="F60" s="244"/>
      <c r="G60" s="325"/>
      <c r="H60" s="326" t="s">
        <v>520</v>
      </c>
      <c r="I60" s="333">
        <v>118301</v>
      </c>
      <c r="J60" s="328">
        <v>196187</v>
      </c>
      <c r="K60" s="329">
        <v>-52.1</v>
      </c>
      <c r="L60" s="330">
        <v>141525</v>
      </c>
      <c r="M60" s="331">
        <v>10.1</v>
      </c>
      <c r="N60" s="332">
        <v>-62.2</v>
      </c>
    </row>
    <row r="61" spans="1:14" x14ac:dyDescent="0.15">
      <c r="A61" s="248"/>
      <c r="B61" s="244"/>
      <c r="C61" s="244"/>
      <c r="D61" s="244"/>
      <c r="E61" s="244"/>
      <c r="F61" s="244"/>
      <c r="G61" s="310" t="s">
        <v>525</v>
      </c>
      <c r="H61" s="334"/>
      <c r="I61" s="335">
        <v>292195</v>
      </c>
      <c r="J61" s="336">
        <v>487567</v>
      </c>
      <c r="K61" s="337">
        <v>26.2</v>
      </c>
      <c r="L61" s="338">
        <v>248304</v>
      </c>
      <c r="M61" s="339">
        <v>3</v>
      </c>
      <c r="N61" s="324">
        <v>23.2</v>
      </c>
    </row>
    <row r="62" spans="1:14" x14ac:dyDescent="0.15">
      <c r="A62" s="248"/>
      <c r="B62" s="244"/>
      <c r="C62" s="244"/>
      <c r="D62" s="244"/>
      <c r="E62" s="244"/>
      <c r="F62" s="244"/>
      <c r="G62" s="325"/>
      <c r="H62" s="326" t="s">
        <v>520</v>
      </c>
      <c r="I62" s="327">
        <v>151367</v>
      </c>
      <c r="J62" s="328">
        <v>252589</v>
      </c>
      <c r="K62" s="329">
        <v>9.9</v>
      </c>
      <c r="L62" s="330">
        <v>130281</v>
      </c>
      <c r="M62" s="331">
        <v>-0.4</v>
      </c>
      <c r="N62" s="332">
        <v>10.3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SheetLayoutView="100" workbookViewId="0">
      <selection activeCell="G48" sqref="G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66.400000000000006</v>
      </c>
      <c r="G47" s="12">
        <v>75.709999999999994</v>
      </c>
      <c r="H47" s="12">
        <v>61.24</v>
      </c>
      <c r="I47" s="12">
        <v>72.040000000000006</v>
      </c>
      <c r="J47" s="13">
        <v>85.4</v>
      </c>
    </row>
    <row r="48" spans="2:10" ht="57.75" customHeight="1" x14ac:dyDescent="0.15">
      <c r="B48" s="14"/>
      <c r="C48" s="1141" t="s">
        <v>4</v>
      </c>
      <c r="D48" s="1141"/>
      <c r="E48" s="1142"/>
      <c r="F48" s="15">
        <v>12.5</v>
      </c>
      <c r="G48" s="16">
        <v>15.95</v>
      </c>
      <c r="H48" s="16">
        <v>13.08</v>
      </c>
      <c r="I48" s="16">
        <v>5.83</v>
      </c>
      <c r="J48" s="17">
        <v>10.16</v>
      </c>
    </row>
    <row r="49" spans="2:10" ht="57.75" customHeight="1" thickBot="1" x14ac:dyDescent="0.2">
      <c r="B49" s="18"/>
      <c r="C49" s="1143" t="s">
        <v>5</v>
      </c>
      <c r="D49" s="1143"/>
      <c r="E49" s="1144"/>
      <c r="F49" s="19">
        <v>11.39</v>
      </c>
      <c r="G49" s="20">
        <v>17.84</v>
      </c>
      <c r="H49" s="20">
        <v>10.49</v>
      </c>
      <c r="I49" s="20">
        <v>4.43</v>
      </c>
      <c r="J49" s="21">
        <v>9.64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0</v>
      </c>
      <c r="G34" s="33">
        <v>0</v>
      </c>
      <c r="H34" s="33">
        <v>0</v>
      </c>
      <c r="I34" s="33">
        <v>0</v>
      </c>
      <c r="J34" s="34" t="s">
        <v>533</v>
      </c>
      <c r="K34" s="22"/>
      <c r="L34" s="22"/>
      <c r="M34" s="22"/>
      <c r="N34" s="22"/>
      <c r="O34" s="22"/>
      <c r="P34" s="22"/>
    </row>
    <row r="35" spans="1:16" ht="39" customHeight="1" x14ac:dyDescent="0.15">
      <c r="A35" s="22"/>
      <c r="B35" s="35"/>
      <c r="C35" s="1145" t="s">
        <v>534</v>
      </c>
      <c r="D35" s="1146"/>
      <c r="E35" s="1147"/>
      <c r="F35" s="36">
        <v>12.5</v>
      </c>
      <c r="G35" s="37">
        <v>15.95</v>
      </c>
      <c r="H35" s="37">
        <v>13.07</v>
      </c>
      <c r="I35" s="37">
        <v>5.83</v>
      </c>
      <c r="J35" s="38">
        <v>11.66</v>
      </c>
      <c r="K35" s="22"/>
      <c r="L35" s="22"/>
      <c r="M35" s="22"/>
      <c r="N35" s="22"/>
      <c r="O35" s="22"/>
      <c r="P35" s="22"/>
    </row>
    <row r="36" spans="1:16" ht="39" customHeight="1" x14ac:dyDescent="0.15">
      <c r="A36" s="22"/>
      <c r="B36" s="35"/>
      <c r="C36" s="1145" t="s">
        <v>535</v>
      </c>
      <c r="D36" s="1146"/>
      <c r="E36" s="1147"/>
      <c r="F36" s="36">
        <v>0.44</v>
      </c>
      <c r="G36" s="37">
        <v>0.7</v>
      </c>
      <c r="H36" s="37">
        <v>0.56000000000000005</v>
      </c>
      <c r="I36" s="37">
        <v>0.3</v>
      </c>
      <c r="J36" s="38">
        <v>0.31</v>
      </c>
      <c r="K36" s="22"/>
      <c r="L36" s="22"/>
      <c r="M36" s="22"/>
      <c r="N36" s="22"/>
      <c r="O36" s="22"/>
      <c r="P36" s="22"/>
    </row>
    <row r="37" spans="1:16" ht="39" customHeight="1" x14ac:dyDescent="0.15">
      <c r="A37" s="22"/>
      <c r="B37" s="35"/>
      <c r="C37" s="1145" t="s">
        <v>536</v>
      </c>
      <c r="D37" s="1146"/>
      <c r="E37" s="1147"/>
      <c r="F37" s="36">
        <v>0.11</v>
      </c>
      <c r="G37" s="37">
        <v>0.14000000000000001</v>
      </c>
      <c r="H37" s="37">
        <v>0.06</v>
      </c>
      <c r="I37" s="37">
        <v>0.12</v>
      </c>
      <c r="J37" s="38">
        <v>0.17</v>
      </c>
      <c r="K37" s="22"/>
      <c r="L37" s="22"/>
      <c r="M37" s="22"/>
      <c r="N37" s="22"/>
      <c r="O37" s="22"/>
      <c r="P37" s="22"/>
    </row>
    <row r="38" spans="1:16" ht="39" customHeight="1" x14ac:dyDescent="0.15">
      <c r="A38" s="22"/>
      <c r="B38" s="35"/>
      <c r="C38" s="1145" t="s">
        <v>537</v>
      </c>
      <c r="D38" s="1146"/>
      <c r="E38" s="1147"/>
      <c r="F38" s="36">
        <v>0.26</v>
      </c>
      <c r="G38" s="37">
        <v>0.26</v>
      </c>
      <c r="H38" s="37">
        <v>0.17</v>
      </c>
      <c r="I38" s="37">
        <v>0.15</v>
      </c>
      <c r="J38" s="38">
        <v>0.16</v>
      </c>
      <c r="K38" s="22"/>
      <c r="L38" s="22"/>
      <c r="M38" s="22"/>
      <c r="N38" s="22"/>
      <c r="O38" s="22"/>
      <c r="P38" s="22"/>
    </row>
    <row r="39" spans="1:16" ht="39" customHeight="1" x14ac:dyDescent="0.15">
      <c r="A39" s="22"/>
      <c r="B39" s="35"/>
      <c r="C39" s="1145" t="s">
        <v>538</v>
      </c>
      <c r="D39" s="1146"/>
      <c r="E39" s="1147"/>
      <c r="F39" s="36">
        <v>0.97</v>
      </c>
      <c r="G39" s="37">
        <v>0.66</v>
      </c>
      <c r="H39" s="37">
        <v>0.46</v>
      </c>
      <c r="I39" s="37">
        <v>0.05</v>
      </c>
      <c r="J39" s="38">
        <v>0</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160</v>
      </c>
      <c r="L45" s="60">
        <v>122</v>
      </c>
      <c r="M45" s="60">
        <v>91</v>
      </c>
      <c r="N45" s="60">
        <v>77</v>
      </c>
      <c r="O45" s="61">
        <v>70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15</v>
      </c>
      <c r="F48" s="1155"/>
      <c r="G48" s="1155"/>
      <c r="H48" s="1155"/>
      <c r="I48" s="1155"/>
      <c r="J48" s="1156"/>
      <c r="K48" s="63">
        <v>88</v>
      </c>
      <c r="L48" s="64">
        <v>83</v>
      </c>
      <c r="M48" s="64">
        <v>58</v>
      </c>
      <c r="N48" s="64">
        <v>56</v>
      </c>
      <c r="O48" s="65">
        <v>44</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190</v>
      </c>
      <c r="L52" s="64">
        <v>174</v>
      </c>
      <c r="M52" s="64">
        <v>145</v>
      </c>
      <c r="N52" s="64">
        <v>145</v>
      </c>
      <c r="O52" s="65">
        <v>137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58</v>
      </c>
      <c r="L53" s="69">
        <v>31</v>
      </c>
      <c r="M53" s="69">
        <v>4</v>
      </c>
      <c r="N53" s="69">
        <v>-12</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SheetLayoutView="100" workbookViewId="0">
      <selection activeCell="J43" sqref="J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69" t="s">
        <v>24</v>
      </c>
      <c r="C41" s="1170"/>
      <c r="D41" s="81"/>
      <c r="E41" s="1175" t="s">
        <v>25</v>
      </c>
      <c r="F41" s="1175"/>
      <c r="G41" s="1175"/>
      <c r="H41" s="1176"/>
      <c r="I41" s="82">
        <v>1179</v>
      </c>
      <c r="J41" s="83">
        <v>1155</v>
      </c>
      <c r="K41" s="83">
        <v>1328</v>
      </c>
      <c r="L41" s="83">
        <v>1469</v>
      </c>
      <c r="M41" s="84">
        <v>1721</v>
      </c>
    </row>
    <row r="42" spans="2:13" ht="27.75" customHeight="1" x14ac:dyDescent="0.15">
      <c r="B42" s="1171"/>
      <c r="C42" s="1172"/>
      <c r="D42" s="85"/>
      <c r="E42" s="1177" t="s">
        <v>26</v>
      </c>
      <c r="F42" s="1177"/>
      <c r="G42" s="1177"/>
      <c r="H42" s="1178"/>
      <c r="I42" s="86" t="s">
        <v>488</v>
      </c>
      <c r="J42" s="87" t="s">
        <v>488</v>
      </c>
      <c r="K42" s="87" t="s">
        <v>488</v>
      </c>
      <c r="L42" s="87" t="s">
        <v>488</v>
      </c>
      <c r="M42" s="88" t="s">
        <v>488</v>
      </c>
    </row>
    <row r="43" spans="2:13" ht="27.75" customHeight="1" x14ac:dyDescent="0.15">
      <c r="B43" s="1171"/>
      <c r="C43" s="1172"/>
      <c r="D43" s="85"/>
      <c r="E43" s="1177" t="s">
        <v>27</v>
      </c>
      <c r="F43" s="1177"/>
      <c r="G43" s="1177"/>
      <c r="H43" s="1178"/>
      <c r="I43" s="86">
        <v>443</v>
      </c>
      <c r="J43" s="87">
        <v>366</v>
      </c>
      <c r="K43" s="87">
        <v>305</v>
      </c>
      <c r="L43" s="87">
        <v>275</v>
      </c>
      <c r="M43" s="88">
        <v>250</v>
      </c>
    </row>
    <row r="44" spans="2:13" ht="27.75" customHeight="1" x14ac:dyDescent="0.15">
      <c r="B44" s="1171"/>
      <c r="C44" s="1172"/>
      <c r="D44" s="85"/>
      <c r="E44" s="1177" t="s">
        <v>28</v>
      </c>
      <c r="F44" s="1177"/>
      <c r="G44" s="1177"/>
      <c r="H44" s="1178"/>
      <c r="I44" s="86" t="s">
        <v>488</v>
      </c>
      <c r="J44" s="87" t="s">
        <v>488</v>
      </c>
      <c r="K44" s="87" t="s">
        <v>488</v>
      </c>
      <c r="L44" s="87" t="s">
        <v>488</v>
      </c>
      <c r="M44" s="88" t="s">
        <v>488</v>
      </c>
    </row>
    <row r="45" spans="2:13" ht="27.75" customHeight="1" x14ac:dyDescent="0.15">
      <c r="B45" s="1171"/>
      <c r="C45" s="1172"/>
      <c r="D45" s="85"/>
      <c r="E45" s="1177" t="s">
        <v>29</v>
      </c>
      <c r="F45" s="1177"/>
      <c r="G45" s="1177"/>
      <c r="H45" s="1178"/>
      <c r="I45" s="86">
        <v>201</v>
      </c>
      <c r="J45" s="87">
        <v>183</v>
      </c>
      <c r="K45" s="87">
        <v>164</v>
      </c>
      <c r="L45" s="87">
        <v>109</v>
      </c>
      <c r="M45" s="88">
        <v>266</v>
      </c>
    </row>
    <row r="46" spans="2:13" ht="27.75" customHeight="1" x14ac:dyDescent="0.15">
      <c r="B46" s="1171"/>
      <c r="C46" s="1172"/>
      <c r="D46" s="85"/>
      <c r="E46" s="1177" t="s">
        <v>30</v>
      </c>
      <c r="F46" s="1177"/>
      <c r="G46" s="1177"/>
      <c r="H46" s="1178"/>
      <c r="I46" s="86" t="s">
        <v>488</v>
      </c>
      <c r="J46" s="87" t="s">
        <v>488</v>
      </c>
      <c r="K46" s="87" t="s">
        <v>488</v>
      </c>
      <c r="L46" s="87" t="s">
        <v>488</v>
      </c>
      <c r="M46" s="88" t="s">
        <v>488</v>
      </c>
    </row>
    <row r="47" spans="2:13" ht="27.75" customHeight="1" x14ac:dyDescent="0.15">
      <c r="B47" s="1171"/>
      <c r="C47" s="1172"/>
      <c r="D47" s="85"/>
      <c r="E47" s="1177" t="s">
        <v>31</v>
      </c>
      <c r="F47" s="1177"/>
      <c r="G47" s="1177"/>
      <c r="H47" s="1178"/>
      <c r="I47" s="86" t="s">
        <v>488</v>
      </c>
      <c r="J47" s="87" t="s">
        <v>488</v>
      </c>
      <c r="K47" s="87" t="s">
        <v>488</v>
      </c>
      <c r="L47" s="87" t="s">
        <v>488</v>
      </c>
      <c r="M47" s="88" t="s">
        <v>488</v>
      </c>
    </row>
    <row r="48" spans="2:13" ht="27.75" customHeight="1" x14ac:dyDescent="0.15">
      <c r="B48" s="1173"/>
      <c r="C48" s="1174"/>
      <c r="D48" s="85"/>
      <c r="E48" s="1177" t="s">
        <v>32</v>
      </c>
      <c r="F48" s="1177"/>
      <c r="G48" s="1177"/>
      <c r="H48" s="1178"/>
      <c r="I48" s="86" t="s">
        <v>488</v>
      </c>
      <c r="J48" s="87" t="s">
        <v>488</v>
      </c>
      <c r="K48" s="87" t="s">
        <v>488</v>
      </c>
      <c r="L48" s="87" t="s">
        <v>488</v>
      </c>
      <c r="M48" s="88" t="s">
        <v>488</v>
      </c>
    </row>
    <row r="49" spans="2:13" ht="27.75" customHeight="1" x14ac:dyDescent="0.15">
      <c r="B49" s="1179" t="s">
        <v>33</v>
      </c>
      <c r="C49" s="1180"/>
      <c r="D49" s="89"/>
      <c r="E49" s="1177" t="s">
        <v>34</v>
      </c>
      <c r="F49" s="1177"/>
      <c r="G49" s="1177"/>
      <c r="H49" s="1178"/>
      <c r="I49" s="86">
        <v>3570</v>
      </c>
      <c r="J49" s="87">
        <v>3707</v>
      </c>
      <c r="K49" s="87">
        <v>4117</v>
      </c>
      <c r="L49" s="87">
        <v>4204</v>
      </c>
      <c r="M49" s="88">
        <v>4261</v>
      </c>
    </row>
    <row r="50" spans="2:13" ht="27.75" customHeight="1" x14ac:dyDescent="0.15">
      <c r="B50" s="1171"/>
      <c r="C50" s="1172"/>
      <c r="D50" s="85"/>
      <c r="E50" s="1177" t="s">
        <v>35</v>
      </c>
      <c r="F50" s="1177"/>
      <c r="G50" s="1177"/>
      <c r="H50" s="1178"/>
      <c r="I50" s="86">
        <v>8</v>
      </c>
      <c r="J50" s="87">
        <v>7</v>
      </c>
      <c r="K50" s="87">
        <v>5</v>
      </c>
      <c r="L50" s="87">
        <v>3</v>
      </c>
      <c r="M50" s="88">
        <v>2</v>
      </c>
    </row>
    <row r="51" spans="2:13" ht="27.75" customHeight="1" x14ac:dyDescent="0.15">
      <c r="B51" s="1173"/>
      <c r="C51" s="1174"/>
      <c r="D51" s="85"/>
      <c r="E51" s="1177" t="s">
        <v>36</v>
      </c>
      <c r="F51" s="1177"/>
      <c r="G51" s="1177"/>
      <c r="H51" s="1178"/>
      <c r="I51" s="86">
        <v>1408</v>
      </c>
      <c r="J51" s="87">
        <v>1363</v>
      </c>
      <c r="K51" s="87">
        <v>1483</v>
      </c>
      <c r="L51" s="87">
        <v>1686</v>
      </c>
      <c r="M51" s="88">
        <v>1719</v>
      </c>
    </row>
    <row r="52" spans="2:13" ht="27.75" customHeight="1" thickBot="1" x14ac:dyDescent="0.2">
      <c r="B52" s="1181" t="s">
        <v>37</v>
      </c>
      <c r="C52" s="1182"/>
      <c r="D52" s="90"/>
      <c r="E52" s="1183" t="s">
        <v>38</v>
      </c>
      <c r="F52" s="1183"/>
      <c r="G52" s="1183"/>
      <c r="H52" s="1184"/>
      <c r="I52" s="91">
        <v>-3162</v>
      </c>
      <c r="J52" s="92">
        <v>-3373</v>
      </c>
      <c r="K52" s="92">
        <v>-3808</v>
      </c>
      <c r="L52" s="92">
        <v>-4041</v>
      </c>
      <c r="M52" s="93">
        <v>-3744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295438</v>
      </c>
      <c r="E3" s="116"/>
      <c r="F3" s="117">
        <v>325581</v>
      </c>
      <c r="G3" s="118"/>
      <c r="H3" s="119"/>
    </row>
    <row r="4" spans="1:8" x14ac:dyDescent="0.15">
      <c r="A4" s="120"/>
      <c r="B4" s="121"/>
      <c r="C4" s="122"/>
      <c r="D4" s="123">
        <v>180461</v>
      </c>
      <c r="E4" s="124"/>
      <c r="F4" s="125">
        <v>165116</v>
      </c>
      <c r="G4" s="126"/>
      <c r="H4" s="127"/>
    </row>
    <row r="5" spans="1:8" x14ac:dyDescent="0.15">
      <c r="A5" s="108" t="s">
        <v>521</v>
      </c>
      <c r="B5" s="113"/>
      <c r="C5" s="114"/>
      <c r="D5" s="115">
        <v>328542</v>
      </c>
      <c r="E5" s="116"/>
      <c r="F5" s="117">
        <v>203567</v>
      </c>
      <c r="G5" s="118"/>
      <c r="H5" s="119"/>
    </row>
    <row r="6" spans="1:8" x14ac:dyDescent="0.15">
      <c r="A6" s="120"/>
      <c r="B6" s="121"/>
      <c r="C6" s="122"/>
      <c r="D6" s="123">
        <v>223837</v>
      </c>
      <c r="E6" s="124"/>
      <c r="F6" s="125">
        <v>121137</v>
      </c>
      <c r="G6" s="126"/>
      <c r="H6" s="127"/>
    </row>
    <row r="7" spans="1:8" x14ac:dyDescent="0.15">
      <c r="A7" s="108" t="s">
        <v>522</v>
      </c>
      <c r="B7" s="113"/>
      <c r="C7" s="114"/>
      <c r="D7" s="115">
        <v>549903</v>
      </c>
      <c r="E7" s="116"/>
      <c r="F7" s="117">
        <v>185018</v>
      </c>
      <c r="G7" s="118"/>
      <c r="H7" s="119"/>
    </row>
    <row r="8" spans="1:8" x14ac:dyDescent="0.15">
      <c r="A8" s="120"/>
      <c r="B8" s="121"/>
      <c r="C8" s="122"/>
      <c r="D8" s="123">
        <v>253007</v>
      </c>
      <c r="E8" s="124"/>
      <c r="F8" s="125">
        <v>95064</v>
      </c>
      <c r="G8" s="126"/>
      <c r="H8" s="127"/>
    </row>
    <row r="9" spans="1:8" x14ac:dyDescent="0.15">
      <c r="A9" s="108" t="s">
        <v>523</v>
      </c>
      <c r="B9" s="113"/>
      <c r="C9" s="114"/>
      <c r="D9" s="115">
        <v>512760</v>
      </c>
      <c r="E9" s="116"/>
      <c r="F9" s="117">
        <v>238802</v>
      </c>
      <c r="G9" s="118"/>
      <c r="H9" s="119"/>
    </row>
    <row r="10" spans="1:8" x14ac:dyDescent="0.15">
      <c r="A10" s="120"/>
      <c r="B10" s="121"/>
      <c r="C10" s="122"/>
      <c r="D10" s="123">
        <v>409453</v>
      </c>
      <c r="E10" s="124"/>
      <c r="F10" s="125">
        <v>128562</v>
      </c>
      <c r="G10" s="126"/>
      <c r="H10" s="127"/>
    </row>
    <row r="11" spans="1:8" x14ac:dyDescent="0.15">
      <c r="A11" s="108" t="s">
        <v>524</v>
      </c>
      <c r="B11" s="113"/>
      <c r="C11" s="114"/>
      <c r="D11" s="115">
        <v>751192</v>
      </c>
      <c r="E11" s="116"/>
      <c r="F11" s="117">
        <v>288550</v>
      </c>
      <c r="G11" s="118"/>
      <c r="H11" s="119"/>
    </row>
    <row r="12" spans="1:8" x14ac:dyDescent="0.15">
      <c r="A12" s="120"/>
      <c r="B12" s="121"/>
      <c r="C12" s="128"/>
      <c r="D12" s="123">
        <v>196187</v>
      </c>
      <c r="E12" s="124"/>
      <c r="F12" s="125">
        <v>141525</v>
      </c>
      <c r="G12" s="126"/>
      <c r="H12" s="127"/>
    </row>
    <row r="13" spans="1:8" x14ac:dyDescent="0.15">
      <c r="A13" s="108"/>
      <c r="B13" s="113"/>
      <c r="C13" s="129"/>
      <c r="D13" s="130">
        <v>487567</v>
      </c>
      <c r="E13" s="131"/>
      <c r="F13" s="132">
        <v>248304</v>
      </c>
      <c r="G13" s="133"/>
      <c r="H13" s="119"/>
    </row>
    <row r="14" spans="1:8" x14ac:dyDescent="0.15">
      <c r="A14" s="120"/>
      <c r="B14" s="121"/>
      <c r="C14" s="122"/>
      <c r="D14" s="123">
        <v>252589</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12.5</v>
      </c>
      <c r="C19" s="134">
        <f>ROUND(VALUE(SUBSTITUTE(実質収支比率等に係る経年分析!G$48,"▲","-")),2)</f>
        <v>15.95</v>
      </c>
      <c r="D19" s="134">
        <f>ROUND(VALUE(SUBSTITUTE(実質収支比率等に係る経年分析!H$48,"▲","-")),2)</f>
        <v>13.08</v>
      </c>
      <c r="E19" s="134">
        <f>ROUND(VALUE(SUBSTITUTE(実質収支比率等に係る経年分析!I$48,"▲","-")),2)</f>
        <v>5.83</v>
      </c>
      <c r="F19" s="134">
        <f>ROUND(VALUE(SUBSTITUTE(実質収支比率等に係る経年分析!J$48,"▲","-")),2)</f>
        <v>10.16</v>
      </c>
    </row>
    <row r="20" spans="1:11" x14ac:dyDescent="0.15">
      <c r="A20" s="134" t="s">
        <v>43</v>
      </c>
      <c r="B20" s="134">
        <f>ROUND(VALUE(SUBSTITUTE(実質収支比率等に係る経年分析!F$47,"▲","-")),2)</f>
        <v>66.400000000000006</v>
      </c>
      <c r="C20" s="134">
        <f>ROUND(VALUE(SUBSTITUTE(実質収支比率等に係る経年分析!G$47,"▲","-")),2)</f>
        <v>75.709999999999994</v>
      </c>
      <c r="D20" s="134">
        <f>ROUND(VALUE(SUBSTITUTE(実質収支比率等に係る経年分析!H$47,"▲","-")),2)</f>
        <v>61.24</v>
      </c>
      <c r="E20" s="134">
        <f>ROUND(VALUE(SUBSTITUTE(実質収支比率等に係る経年分析!I$47,"▲","-")),2)</f>
        <v>72.040000000000006</v>
      </c>
      <c r="F20" s="134">
        <f>ROUND(VALUE(SUBSTITUTE(実質収支比率等に係る経年分析!J$47,"▲","-")),2)</f>
        <v>85.4</v>
      </c>
    </row>
    <row r="21" spans="1:11" x14ac:dyDescent="0.15">
      <c r="A21" s="134" t="s">
        <v>44</v>
      </c>
      <c r="B21" s="134">
        <f>IF(ISNUMBER(VALUE(SUBSTITUTE(実質収支比率等に係る経年分析!F$49,"▲","-"))),ROUND(VALUE(SUBSTITUTE(実質収支比率等に係る経年分析!F$49,"▲","-")),2),NA())</f>
        <v>11.39</v>
      </c>
      <c r="C21" s="134">
        <f>IF(ISNUMBER(VALUE(SUBSTITUTE(実質収支比率等に係る経年分析!G$49,"▲","-"))),ROUND(VALUE(SUBSTITUTE(実質収支比率等に係る経年分析!G$49,"▲","-")),2),NA())</f>
        <v>17.84</v>
      </c>
      <c r="D21" s="134">
        <f>IF(ISNUMBER(VALUE(SUBSTITUTE(実質収支比率等に係る経年分析!H$49,"▲","-"))),ROUND(VALUE(SUBSTITUTE(実質収支比率等に係る経年分析!H$49,"▲","-")),2),NA())</f>
        <v>10.49</v>
      </c>
      <c r="E21" s="134">
        <f>IF(ISNUMBER(VALUE(SUBSTITUTE(実質収支比率等に係る経年分析!I$49,"▲","-"))),ROUND(VALUE(SUBSTITUTE(実質収支比率等に係る経年分析!I$49,"▲","-")),2),NA())</f>
        <v>4.43</v>
      </c>
      <c r="F21" s="134">
        <f>IF(ISNUMBER(VALUE(SUBSTITUTE(実質収支比率等に係る経年分析!J$49,"▲","-"))),ROUND(VALUE(SUBSTITUTE(実質収支比率等に係る経年分析!J$49,"▲","-")),2),NA())</f>
        <v>9.64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観光施設事業特別会計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11.66</v>
      </c>
    </row>
    <row r="36" spans="1:16" x14ac:dyDescent="0.15">
      <c r="A36" s="135" t="str">
        <f>IF(連結実質赤字比率に係る赤字・黒字の構成分析!C$34="",NA(),連結実質赤字比率に係る赤字・黒字の構成分析!C$34)</f>
        <v>診療所特別会計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1.5</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190</v>
      </c>
      <c r="E42" s="136"/>
      <c r="F42" s="136"/>
      <c r="G42" s="136">
        <f>'実質公債費比率（分子）の構造'!L$52</f>
        <v>174</v>
      </c>
      <c r="H42" s="136"/>
      <c r="I42" s="136"/>
      <c r="J42" s="136">
        <f>'実質公債費比率（分子）の構造'!M$52</f>
        <v>145</v>
      </c>
      <c r="K42" s="136"/>
      <c r="L42" s="136"/>
      <c r="M42" s="136">
        <f>'実質公債費比率（分子）の構造'!N$52</f>
        <v>145</v>
      </c>
      <c r="N42" s="136"/>
      <c r="O42" s="136"/>
      <c r="P42" s="136">
        <f>'実質公債費比率（分子）の構造'!O$52</f>
        <v>137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88</v>
      </c>
      <c r="C46" s="136"/>
      <c r="D46" s="136"/>
      <c r="E46" s="136">
        <f>'実質公債費比率（分子）の構造'!L$48</f>
        <v>83</v>
      </c>
      <c r="F46" s="136"/>
      <c r="G46" s="136"/>
      <c r="H46" s="136">
        <f>'実質公債費比率（分子）の構造'!M$48</f>
        <v>58</v>
      </c>
      <c r="I46" s="136"/>
      <c r="J46" s="136"/>
      <c r="K46" s="136">
        <f>'実質公債費比率（分子）の構造'!N$48</f>
        <v>56</v>
      </c>
      <c r="L46" s="136"/>
      <c r="M46" s="136"/>
      <c r="N46" s="136">
        <f>'実質公債費比率（分子）の構造'!O$48</f>
        <v>44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160</v>
      </c>
      <c r="C49" s="136"/>
      <c r="D49" s="136"/>
      <c r="E49" s="136">
        <f>'実質公債費比率（分子）の構造'!L$45</f>
        <v>122</v>
      </c>
      <c r="F49" s="136"/>
      <c r="G49" s="136"/>
      <c r="H49" s="136">
        <f>'実質公債費比率（分子）の構造'!M$45</f>
        <v>91</v>
      </c>
      <c r="I49" s="136"/>
      <c r="J49" s="136"/>
      <c r="K49" s="136">
        <f>'実質公債費比率（分子）の構造'!N$45</f>
        <v>77</v>
      </c>
      <c r="L49" s="136"/>
      <c r="M49" s="136"/>
      <c r="N49" s="136">
        <f>'実質公債費比率（分子）の構造'!O$45</f>
        <v>70</v>
      </c>
      <c r="O49" s="136"/>
      <c r="P49" s="136"/>
    </row>
    <row r="50" spans="1:16" x14ac:dyDescent="0.15">
      <c r="A50" s="136" t="s">
        <v>59</v>
      </c>
      <c r="B50" s="136" t="e">
        <f>NA()</f>
        <v>#N/A</v>
      </c>
      <c r="C50" s="136">
        <f>IF(ISNUMBER('実質公債費比率（分子）の構造'!K$53),'実質公債費比率（分子）の構造'!K$53,NA())</f>
        <v>58</v>
      </c>
      <c r="D50" s="136" t="e">
        <f>NA()</f>
        <v>#N/A</v>
      </c>
      <c r="E50" s="136" t="e">
        <f>NA()</f>
        <v>#N/A</v>
      </c>
      <c r="F50" s="136">
        <f>IF(ISNUMBER('実質公債費比率（分子）の構造'!L$53),'実質公債費比率（分子）の構造'!L$53,NA())</f>
        <v>31</v>
      </c>
      <c r="G50" s="136" t="e">
        <f>NA()</f>
        <v>#N/A</v>
      </c>
      <c r="H50" s="136" t="e">
        <f>NA()</f>
        <v>#N/A</v>
      </c>
      <c r="I50" s="136">
        <f>IF(ISNUMBER('実質公債費比率（分子）の構造'!M$53),'実質公債費比率（分子）の構造'!M$53,NA())</f>
        <v>4</v>
      </c>
      <c r="J50" s="136" t="e">
        <f>NA()</f>
        <v>#N/A</v>
      </c>
      <c r="K50" s="136" t="e">
        <f>NA()</f>
        <v>#N/A</v>
      </c>
      <c r="L50" s="136">
        <f>IF(ISNUMBER('実質公債費比率（分子）の構造'!N$53),'実質公債費比率（分子）の構造'!N$53,NA())</f>
        <v>-12</v>
      </c>
      <c r="M50" s="136" t="e">
        <f>NA()</f>
        <v>#N/A</v>
      </c>
      <c r="N50" s="136" t="e">
        <f>NA()</f>
        <v>#N/A</v>
      </c>
      <c r="O50" s="136">
        <f>IF(ISNUMBER('実質公債費比率（分子）の構造'!O$53),'実質公債費比率（分子）の構造'!O$53,NA())</f>
        <v>-23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1408</v>
      </c>
      <c r="E56" s="135"/>
      <c r="F56" s="135"/>
      <c r="G56" s="135">
        <f>'将来負担比率（分子）の構造'!J$51</f>
        <v>1363</v>
      </c>
      <c r="H56" s="135"/>
      <c r="I56" s="135"/>
      <c r="J56" s="135">
        <f>'将来負担比率（分子）の構造'!K$51</f>
        <v>1483</v>
      </c>
      <c r="K56" s="135"/>
      <c r="L56" s="135"/>
      <c r="M56" s="135">
        <f>'将来負担比率（分子）の構造'!L$51</f>
        <v>1686</v>
      </c>
      <c r="N56" s="135"/>
      <c r="O56" s="135"/>
      <c r="P56" s="135">
        <f>'将来負担比率（分子）の構造'!M$51</f>
        <v>1719</v>
      </c>
    </row>
    <row r="57" spans="1:16" x14ac:dyDescent="0.15">
      <c r="A57" s="135" t="s">
        <v>35</v>
      </c>
      <c r="B57" s="135"/>
      <c r="C57" s="135"/>
      <c r="D57" s="135">
        <f>'将来負担比率（分子）の構造'!I$50</f>
        <v>8</v>
      </c>
      <c r="E57" s="135"/>
      <c r="F57" s="135"/>
      <c r="G57" s="135">
        <f>'将来負担比率（分子）の構造'!J$50</f>
        <v>7</v>
      </c>
      <c r="H57" s="135"/>
      <c r="I57" s="135"/>
      <c r="J57" s="135">
        <f>'将来負担比率（分子）の構造'!K$50</f>
        <v>5</v>
      </c>
      <c r="K57" s="135"/>
      <c r="L57" s="135"/>
      <c r="M57" s="135">
        <f>'将来負担比率（分子）の構造'!L$50</f>
        <v>3</v>
      </c>
      <c r="N57" s="135"/>
      <c r="O57" s="135"/>
      <c r="P57" s="135">
        <f>'将来負担比率（分子）の構造'!M$50</f>
        <v>2</v>
      </c>
    </row>
    <row r="58" spans="1:16" x14ac:dyDescent="0.15">
      <c r="A58" s="135" t="s">
        <v>34</v>
      </c>
      <c r="B58" s="135"/>
      <c r="C58" s="135"/>
      <c r="D58" s="135">
        <f>'将来負担比率（分子）の構造'!I$49</f>
        <v>3570</v>
      </c>
      <c r="E58" s="135"/>
      <c r="F58" s="135"/>
      <c r="G58" s="135">
        <f>'将来負担比率（分子）の構造'!J$49</f>
        <v>3707</v>
      </c>
      <c r="H58" s="135"/>
      <c r="I58" s="135"/>
      <c r="J58" s="135">
        <f>'将来負担比率（分子）の構造'!K$49</f>
        <v>4117</v>
      </c>
      <c r="K58" s="135"/>
      <c r="L58" s="135"/>
      <c r="M58" s="135">
        <f>'将来負担比率（分子）の構造'!L$49</f>
        <v>4204</v>
      </c>
      <c r="N58" s="135"/>
      <c r="O58" s="135"/>
      <c r="P58" s="135">
        <f>'将来負担比率（分子）の構造'!M$49</f>
        <v>4261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201</v>
      </c>
      <c r="C62" s="135"/>
      <c r="D62" s="135"/>
      <c r="E62" s="135">
        <f>'将来負担比率（分子）の構造'!J$45</f>
        <v>183</v>
      </c>
      <c r="F62" s="135"/>
      <c r="G62" s="135"/>
      <c r="H62" s="135">
        <f>'将来負担比率（分子）の構造'!K$45</f>
        <v>164</v>
      </c>
      <c r="I62" s="135"/>
      <c r="J62" s="135"/>
      <c r="K62" s="135">
        <f>'将来負担比率（分子）の構造'!L$45</f>
        <v>109</v>
      </c>
      <c r="L62" s="135"/>
      <c r="M62" s="135"/>
      <c r="N62" s="135">
        <f>'将来負担比率（分子）の構造'!M$45</f>
        <v>266</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443</v>
      </c>
      <c r="C64" s="135"/>
      <c r="D64" s="135"/>
      <c r="E64" s="135">
        <f>'将来負担比率（分子）の構造'!J$43</f>
        <v>366</v>
      </c>
      <c r="F64" s="135"/>
      <c r="G64" s="135"/>
      <c r="H64" s="135">
        <f>'将来負担比率（分子）の構造'!K$43</f>
        <v>305</v>
      </c>
      <c r="I64" s="135"/>
      <c r="J64" s="135"/>
      <c r="K64" s="135">
        <f>'将来負担比率（分子）の構造'!L$43</f>
        <v>275</v>
      </c>
      <c r="L64" s="135"/>
      <c r="M64" s="135"/>
      <c r="N64" s="135">
        <f>'将来負担比率（分子）の構造'!M$43</f>
        <v>250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1179</v>
      </c>
      <c r="C66" s="135"/>
      <c r="D66" s="135"/>
      <c r="E66" s="135">
        <f>'将来負担比率（分子）の構造'!J$41</f>
        <v>1155</v>
      </c>
      <c r="F66" s="135"/>
      <c r="G66" s="135"/>
      <c r="H66" s="135">
        <f>'将来負担比率（分子）の構造'!K$41</f>
        <v>1328</v>
      </c>
      <c r="I66" s="135"/>
      <c r="J66" s="135"/>
      <c r="K66" s="135">
        <f>'将来負担比率（分子）の構造'!L$41</f>
        <v>1469</v>
      </c>
      <c r="L66" s="135"/>
      <c r="M66" s="135"/>
      <c r="N66" s="135">
        <f>'将来負担比率（分子）の構造'!M$41</f>
        <v>1721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鹿山 徹</cp:lastModifiedBy>
  <dcterms:created xsi:type="dcterms:W3CDTF">2016-02-15T00:45:42Z</dcterms:created>
  <dcterms:modified xsi:type="dcterms:W3CDTF">2016-04-19T09:46:29Z</dcterms:modified>
  <cp:category/>
</cp:coreProperties>
</file>