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styles.xml" ContentType="application/vnd.openxmlformats-officedocument.spreadsheetml.styles+xml"/>
  <Override PartName="/xl/ctrlProps/ctrlProp38.xml" ContentType="application/vnd.ms-excel.controlproperties+xml"/>
  <Override PartName="/xl/ctrlProps/ctrlProp67.xml" ContentType="application/vnd.ms-excel.controlproperties+xml"/>
  <Override PartName="/xl/ctrlProps/ctrlProp85.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74.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52.xml" ContentType="application/vnd.ms-excel.controlproperties+xml"/>
  <Override PartName="/xl/ctrlProps/ctrlProp81.xml" ContentType="application/vnd.ms-excel.controlproperties+xml"/>
  <Override PartName="/xl/ctrlProps/ctrlProp34.xml" ContentType="application/vnd.ms-excel.controlproperties+xml"/>
  <Override PartName="/xl/ctrlProps/ctrlProp63.xml" ContentType="application/vnd.ms-excel.controlproperties+xml"/>
  <Override PartName="/xl/ctrlProps/ctrlProp16.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worksheets/sheet3.xml" ContentType="application/vnd.openxmlformats-officedocument.spreadsheetml.worksheet+xml"/>
  <Override PartName="/xl/ctrlProps/ctrlProp23.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ctrlProps/ctrlProp61.xml" ContentType="application/vnd.ms-excel.controlproperties+xml"/>
  <Override PartName="/xl/ctrlProps/ctrlProp14.xml" ContentType="application/vnd.ms-excel.controlproperties+xml"/>
  <Override PartName="/xl/ctrlProps/ctrlProp41.xml" ContentType="application/vnd.ms-excel.controlproperties+xml"/>
  <Override PartName="/xl/ctrlProps/ctrlProp70.xml" ContentType="application/vnd.ms-excel.controlproperties+xml"/>
  <Override PartName="/xl/worksheets/sheet1.xml" ContentType="application/vnd.openxmlformats-officedocument.spreadsheetml.worksheet+xml"/>
  <Override PartName="/xl/ctrlProps/ctrlProp21.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2.xml" ContentType="application/vnd.ms-excel.controlproperties+xml"/>
  <Default Extension="bin" ContentType="application/vnd.openxmlformats-officedocument.spreadsheetml.printerSettings"/>
  <Override PartName="/xl/ctrlProps/ctrlProp68.xml" ContentType="application/vnd.ms-excel.controlproperties+xml"/>
  <Override PartName="/xl/ctrlProps/ctrlProp79.xml" ContentType="application/vnd.ms-excel.controlproperties+xml"/>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39.xml" ContentType="application/vnd.ms-excel.controlproperties+xml"/>
  <Override PartName="/xl/ctrlProps/ctrlProp86.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28.xml" ContentType="application/vnd.ms-excel.controlproperties+xml"/>
  <Override PartName="/xl/ctrlProps/ctrlProp57.xml" ContentType="application/vnd.ms-excel.controlproperties+xml"/>
  <Override PartName="/xl/ctrlProps/ctrlProp75.xml" ContentType="application/vnd.ms-excel.controlproperties+xml"/>
  <Default Extension="emf" ContentType="image/x-emf"/>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64.xml" ContentType="application/vnd.ms-excel.controlproperties+xml"/>
  <Override PartName="/xl/ctrlProps/ctrlProp17.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ctrlProps/ctrlProp15.xml" ContentType="application/vnd.ms-excel.controlproperties+xml"/>
  <Override PartName="/xl/ctrlProps/ctrlProp44.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9.xml" ContentType="application/vnd.ms-excel.controlproperties+xml"/>
  <Override PartName="/xl/ctrlProps/ctrlProp35.xml" ContentType="application/vnd.ms-excel.controlproperties+xml"/>
  <Override PartName="/xl/ctrlProps/ctrlProp62.xml" ContentType="application/vnd.ms-excel.controlproperties+xml"/>
  <Override PartName="/xl/ctrlProps/ctrlProp91.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60.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Override PartName="/xl/ctrlProps/ctrlProp7.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31.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89.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87.xml" ContentType="application/vnd.ms-excel.controlproperties+xml"/>
  <Override PartName="/xl/ctrlProps/ctrlProp69.xml" ContentType="application/vnd.ms-excel.controlproperties+xml"/>
  <Override PartName="/xl/theme/theme1.xml" ContentType="application/vnd.openxmlformats-officedocument.theme+xml"/>
  <Override PartName="/xl/ctrlProps/ctrlProp47.xml" ContentType="application/vnd.ms-excel.controlproperties+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36.xml" ContentType="application/vnd.ms-excel.controlproperties+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785" yWindow="-15" windowWidth="4800" windowHeight="11760"/>
  </bookViews>
  <sheets>
    <sheet name="輸血に関するアンケート調査票" sheetId="12" r:id="rId1"/>
    <sheet name="別紙 " sheetId="35" r:id="rId2"/>
    <sheet name="血漿分画製剤の種類等" sheetId="15" state="hidden" r:id="rId3"/>
    <sheet name="問題点" sheetId="6" state="hidden" r:id="rId4"/>
  </sheets>
  <definedNames>
    <definedName name="_xlnm.Print_Area" localSheetId="0">輸血に関するアンケート調査票!$A$1:$N$581</definedName>
  </definedNames>
  <calcPr calcId="125725"/>
</workbook>
</file>

<file path=xl/calcChain.xml><?xml version="1.0" encoding="utf-8"?>
<calcChain xmlns="http://schemas.openxmlformats.org/spreadsheetml/2006/main">
  <c r="L399" i="12"/>
  <c r="L398"/>
  <c r="L397"/>
  <c r="L396"/>
  <c r="L395"/>
  <c r="L394"/>
  <c r="L393"/>
  <c r="L392"/>
  <c r="L391"/>
  <c r="L380"/>
  <c r="L379"/>
  <c r="L378"/>
  <c r="L377"/>
  <c r="L376"/>
  <c r="L375"/>
  <c r="L374"/>
  <c r="L373"/>
  <c r="L372"/>
  <c r="L359"/>
  <c r="L358"/>
  <c r="L357"/>
  <c r="L356"/>
  <c r="L355"/>
  <c r="L354"/>
  <c r="L353"/>
  <c r="L352"/>
  <c r="L351"/>
  <c r="L335"/>
  <c r="L336"/>
  <c r="L337"/>
  <c r="L338"/>
  <c r="L339"/>
  <c r="L340"/>
  <c r="L341"/>
  <c r="L342"/>
  <c r="L334"/>
  <c r="K290" l="1"/>
  <c r="J269"/>
  <c r="C263"/>
  <c r="C262"/>
  <c r="J227"/>
  <c r="V99" l="1"/>
  <c r="U99"/>
  <c r="U100" l="1"/>
  <c r="Q124" l="1"/>
  <c r="P124"/>
  <c r="O124"/>
  <c r="N124"/>
  <c r="D177" l="1"/>
  <c r="N238" l="1"/>
  <c r="O238"/>
  <c r="J295"/>
  <c r="K291"/>
  <c r="K289"/>
  <c r="I285"/>
  <c r="I284"/>
  <c r="I283"/>
  <c r="N239" l="1"/>
  <c r="O327"/>
  <c r="N327"/>
  <c r="N328" l="1"/>
  <c r="N256"/>
  <c r="O256"/>
  <c r="N118"/>
  <c r="P118"/>
  <c r="O118"/>
  <c r="Q118"/>
  <c r="S118"/>
  <c r="N111"/>
  <c r="T118"/>
  <c r="Q112"/>
  <c r="O111"/>
  <c r="S105"/>
  <c r="R105"/>
  <c r="Q105"/>
  <c r="P105"/>
  <c r="O105"/>
  <c r="N105"/>
  <c r="S99"/>
  <c r="R99"/>
  <c r="Q99"/>
  <c r="P99"/>
  <c r="O99"/>
  <c r="N99"/>
  <c r="N93"/>
  <c r="N119" l="1"/>
  <c r="N106"/>
  <c r="S119"/>
  <c r="N100"/>
  <c r="N125"/>
  <c r="N112"/>
  <c r="O257"/>
  <c r="S93"/>
  <c r="T93"/>
  <c r="Q93"/>
  <c r="P93"/>
  <c r="O93"/>
  <c r="T87"/>
  <c r="S87"/>
  <c r="R87"/>
  <c r="Q87"/>
  <c r="O87"/>
  <c r="N87"/>
  <c r="U46"/>
  <c r="T46"/>
  <c r="S46"/>
  <c r="R46"/>
  <c r="P46"/>
  <c r="O46"/>
  <c r="N46"/>
  <c r="N94" l="1"/>
  <c r="S94"/>
  <c r="N47"/>
  <c r="Q88"/>
  <c r="N88"/>
  <c r="P38"/>
  <c r="O38"/>
  <c r="N38"/>
  <c r="H343"/>
  <c r="J343"/>
  <c r="J360"/>
  <c r="H360"/>
  <c r="J400"/>
  <c r="H400"/>
  <c r="J381"/>
  <c r="H381"/>
  <c r="L79"/>
  <c r="K526"/>
  <c r="K469"/>
  <c r="K452"/>
  <c r="K435"/>
  <c r="I303"/>
  <c r="I304"/>
  <c r="I302"/>
  <c r="F400"/>
  <c r="D400"/>
  <c r="F381"/>
  <c r="D381"/>
  <c r="F360"/>
  <c r="D360"/>
  <c r="O31"/>
  <c r="N31"/>
  <c r="S25"/>
  <c r="R25"/>
  <c r="P25"/>
  <c r="O25"/>
  <c r="Q25"/>
  <c r="N25"/>
  <c r="X10"/>
  <c r="W10"/>
  <c r="V10"/>
  <c r="U10"/>
  <c r="T10"/>
  <c r="S10"/>
  <c r="R10"/>
  <c r="Q10"/>
  <c r="O10"/>
  <c r="N10"/>
  <c r="L381" l="1"/>
  <c r="K530"/>
  <c r="L343"/>
  <c r="L360"/>
  <c r="L400"/>
  <c r="N39"/>
  <c r="N26"/>
  <c r="N32"/>
  <c r="R26"/>
  <c r="N11"/>
  <c r="Q11"/>
  <c r="I244"/>
  <c r="J230" l="1"/>
  <c r="H230"/>
  <c r="F230"/>
  <c r="D230"/>
  <c r="H227"/>
  <c r="F227"/>
  <c r="D227"/>
  <c r="J180"/>
  <c r="H180"/>
  <c r="F177"/>
  <c r="F180"/>
  <c r="D180"/>
  <c r="F343"/>
  <c r="D343"/>
  <c r="I526" l="1"/>
  <c r="I469" l="1"/>
  <c r="J275" l="1"/>
  <c r="J177" l="1"/>
  <c r="H177"/>
  <c r="I240" l="1"/>
  <c r="K308"/>
  <c r="J314"/>
  <c r="I435"/>
  <c r="J296"/>
  <c r="J297"/>
  <c r="J316" l="1"/>
  <c r="J315"/>
  <c r="K310"/>
  <c r="K309"/>
  <c r="I452" l="1"/>
  <c r="I530" s="1"/>
</calcChain>
</file>

<file path=xl/sharedStrings.xml><?xml version="1.0" encoding="utf-8"?>
<sst xmlns="http://schemas.openxmlformats.org/spreadsheetml/2006/main" count="1199" uniqueCount="719">
  <si>
    <t>フィブリノゲン配合剤</t>
    <rPh sb="7" eb="10">
      <t>ハイゴウザイ</t>
    </rPh>
    <phoneticPr fontId="2"/>
  </si>
  <si>
    <t>薬剤師</t>
    <rPh sb="0" eb="3">
      <t>ヤクザイシ</t>
    </rPh>
    <phoneticPr fontId="2"/>
  </si>
  <si>
    <t>看護師</t>
    <rPh sb="0" eb="3">
      <t>カンゴシ</t>
    </rPh>
    <phoneticPr fontId="2"/>
  </si>
  <si>
    <t>その他</t>
    <rPh sb="2" eb="3">
      <t>タ</t>
    </rPh>
    <phoneticPr fontId="2"/>
  </si>
  <si>
    <t>合計</t>
    <rPh sb="0" eb="2">
      <t>ゴウケイ</t>
    </rPh>
    <phoneticPr fontId="2"/>
  </si>
  <si>
    <t>提出日：</t>
    <rPh sb="0" eb="2">
      <t>テイシュツ</t>
    </rPh>
    <rPh sb="2" eb="3">
      <t>ビ</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</si>
  <si>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</si>
  <si>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</si>
  <si>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</si>
  <si>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１）輸血部門の設置</t>
    <rPh sb="2" eb="4">
      <t>ユケツ</t>
    </rPh>
    <rPh sb="4" eb="5">
      <t>ブ</t>
    </rPh>
    <rPh sb="5" eb="6">
      <t>モン</t>
    </rPh>
    <rPh sb="7" eb="9">
      <t>セッチ</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</si>
  <si>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</si>
  <si>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</si>
  <si>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</si>
  <si>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</si>
  <si>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</si>
  <si>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</si>
  <si>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</si>
  <si>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</si>
  <si>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</si>
  <si>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</si>
  <si>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</si>
  <si>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</si>
  <si>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</si>
  <si>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</si>
  <si>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</si>
  <si>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</si>
  <si>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血小板</t>
    <rPh sb="0" eb="3">
      <t>ケッショウバン</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</si>
  <si>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</si>
  <si>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</si>
  <si>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</si>
  <si>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</si>
  <si>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</si>
  <si>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</si>
  <si>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</si>
  <si>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</si>
  <si>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</si>
  <si>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</si>
  <si>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</si>
  <si>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</si>
  <si>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</si>
  <si>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</si>
  <si>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</si>
  <si>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</si>
  <si>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</si>
  <si>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</si>
  <si>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</si>
  <si>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</si>
  <si>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</si>
  <si>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</si>
  <si>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</si>
  <si>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</si>
  <si>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</si>
  <si>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</si>
  <si>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乾燥抗D(Rho)人グロブリン</t>
    <rPh sb="0" eb="2">
      <t>カンソウ</t>
    </rPh>
    <rPh sb="2" eb="3">
      <t>コウ</t>
    </rPh>
    <rPh sb="9" eb="10">
      <t>ヒト</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</si>
  <si>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</si>
  <si>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</si>
  <si>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</si>
  <si>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</si>
  <si>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</si>
  <si>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</si>
  <si>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</si>
  <si>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</si>
  <si>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</si>
  <si>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</si>
  <si>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</si>
  <si>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ｴﾌﾟﾀｺｸﾞｱﾙﾌｧ</t>
    <phoneticPr fontId="2"/>
  </si>
  <si>
    <t>５００単位</t>
    <rPh sb="3" eb="5">
      <t>タンイ</t>
    </rPh>
    <phoneticPr fontId="2"/>
  </si>
  <si>
    <t>２０００単位</t>
    <rPh sb="4" eb="6">
      <t>タンイ</t>
    </rPh>
    <phoneticPr fontId="2"/>
  </si>
  <si>
    <t>ｵｸﾄｺｸﾞｱﾙﾌｧ</t>
    <phoneticPr fontId="2"/>
  </si>
  <si>
    <t>ﾙﾘｵｸﾄｺｸﾞｱﾙﾌｧ</t>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</si>
  <si>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</si>
  <si>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</si>
  <si>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</si>
  <si>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</si>
  <si>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製　品　名</t>
    <rPh sb="0" eb="1">
      <t>セイ</t>
    </rPh>
    <rPh sb="2" eb="3">
      <t>ヒン</t>
    </rPh>
    <rPh sb="4" eb="5">
      <t>メイ</t>
    </rPh>
    <phoneticPr fontId="2"/>
  </si>
  <si>
    <t>フィブリノゲン加第ⅩⅢ因子</t>
    <rPh sb="7" eb="8">
      <t>カ</t>
    </rPh>
    <rPh sb="8" eb="9">
      <t>ダイ</t>
    </rPh>
    <rPh sb="11" eb="13">
      <t>インシ</t>
    </rPh>
    <phoneticPr fontId="2"/>
  </si>
  <si>
    <t>５０００単位</t>
    <rPh sb="4" eb="6">
      <t>タンイ</t>
    </rPh>
    <phoneticPr fontId="2"/>
  </si>
  <si>
    <t>１００００単位</t>
    <rPh sb="5" eb="7">
      <t>タンイ</t>
    </rPh>
    <phoneticPr fontId="2"/>
  </si>
  <si>
    <t>３ｍＬ</t>
    <phoneticPr fontId="2"/>
  </si>
  <si>
    <t>２ｍＬ</t>
    <phoneticPr fontId="2"/>
  </si>
  <si>
    <t>３.０×２.５ｃｍ</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</si>
  <si>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</si>
  <si>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</si>
  <si>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</si>
  <si>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</si>
  <si>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</si>
  <si>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 置 年 月 日</t>
    <rPh sb="0" eb="1">
      <t>セツ</t>
    </rPh>
    <rPh sb="2" eb="3">
      <t>オ</t>
    </rPh>
    <rPh sb="4" eb="5">
      <t>ネン</t>
    </rPh>
    <rPh sb="6" eb="7">
      <t>ガツ</t>
    </rPh>
    <rPh sb="8" eb="9">
      <t>ニチ</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</si>
  <si>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</si>
  <si>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</si>
  <si>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</si>
  <si>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</si>
  <si>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</si>
  <si>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</si>
  <si>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</si>
  <si>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</si>
  <si>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</si>
  <si>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</si>
  <si>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３）血液製剤の保管場所（複数回答可）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</si>
  <si>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２）輸血部門の設置場所</t>
    <rPh sb="2" eb="4">
      <t>ユケツ</t>
    </rPh>
    <rPh sb="4" eb="5">
      <t>ブ</t>
    </rPh>
    <rPh sb="5" eb="6">
      <t>モン</t>
    </rPh>
    <rPh sb="7" eb="9">
      <t>セッチ</t>
    </rPh>
    <rPh sb="9" eb="11">
      <t>バショ</t>
    </rPh>
    <phoneticPr fontId="2"/>
  </si>
  <si>
    <t>６）警報装置の設置</t>
    <rPh sb="2" eb="4">
      <t>ケイホウ</t>
    </rPh>
    <rPh sb="4" eb="6">
      <t>ソウチ</t>
    </rPh>
    <rPh sb="7" eb="9">
      <t>セッチ</t>
    </rPh>
    <phoneticPr fontId="2"/>
  </si>
  <si>
    <t>８）払出時の運搬容器</t>
    <rPh sb="2" eb="4">
      <t>ハライダシ</t>
    </rPh>
    <rPh sb="4" eb="5">
      <t>ジ</t>
    </rPh>
    <rPh sb="6" eb="8">
      <t>ウンパン</t>
    </rPh>
    <rPh sb="8" eb="10">
      <t>ヨウキ</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</si>
  <si>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</si>
  <si>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</si>
  <si>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</si>
  <si>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</si>
  <si>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</si>
  <si>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</si>
  <si>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</si>
  <si>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</si>
  <si>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</si>
  <si>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</si>
  <si>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</si>
  <si>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</si>
  <si>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</si>
  <si>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</si>
  <si>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</si>
  <si>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</si>
  <si>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</si>
  <si>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</si>
  <si>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</si>
  <si>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</si>
  <si>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</si>
  <si>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</si>
  <si>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</si>
  <si>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</si>
  <si>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</si>
  <si>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</si>
  <si>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</si>
  <si>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</si>
  <si>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</si>
  <si>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</si>
  <si>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</si>
  <si>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</si>
  <si>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</si>
  <si>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</si>
  <si>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</si>
  <si>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</si>
  <si>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</si>
  <si>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</si>
  <si>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</si>
  <si>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</si>
  <si>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</si>
  <si>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</si>
  <si>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</si>
  <si>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</si>
  <si>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</si>
  <si>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</si>
  <si>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</si>
  <si>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</si>
  <si>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</si>
  <si>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</si>
  <si>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</si>
  <si>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</si>
  <si>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</si>
  <si>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</si>
  <si>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</si>
  <si>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</si>
  <si>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</si>
  <si>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</si>
  <si>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</si>
  <si>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</si>
  <si>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</si>
  <si>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</si>
  <si>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</si>
  <si>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</si>
  <si>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</si>
  <si>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</si>
  <si>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</si>
  <si>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</si>
  <si>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</si>
  <si>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</si>
  <si>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</si>
  <si>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</si>
  <si>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</si>
  <si>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</si>
  <si>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</si>
  <si>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</si>
  <si>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</si>
  <si>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</si>
  <si>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</si>
  <si>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</si>
  <si>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</si>
  <si>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</si>
  <si>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</si>
  <si>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</si>
  <si>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</si>
  <si>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</si>
  <si>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</si>
  <si>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</si>
  <si>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</si>
  <si>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</si>
  <si>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</si>
  <si>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</si>
  <si>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</si>
  <si>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</si>
  <si>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</si>
  <si>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</si>
  <si>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</si>
  <si>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</si>
  <si>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</si>
  <si>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血しょう分画製剤の種類等</t>
    <rPh sb="0" eb="1">
      <t>ケッ</t>
    </rPh>
    <rPh sb="4" eb="5">
      <t>ブン</t>
    </rPh>
    <rPh sb="5" eb="6">
      <t>ガ</t>
    </rPh>
    <rPh sb="6" eb="8">
      <t>セイザイ</t>
    </rPh>
    <rPh sb="9" eb="11">
      <t>シュルイ</t>
    </rPh>
    <rPh sb="11" eb="12">
      <t>トウ</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</si>
  <si>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</si>
  <si>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</si>
  <si>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</si>
  <si>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</si>
  <si>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</si>
  <si>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</si>
  <si>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</si>
  <si>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</si>
  <si>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t>
  </si>
  <si>
    <t>第Ⅶ因子</t>
  </si>
  <si>
    <t>第Ⅷ因子</t>
  </si>
  <si>
    <t>静　　注</t>
  </si>
  <si>
    <t>筋　　注</t>
  </si>
  <si>
    <t>第Ⅸ因子</t>
  </si>
  <si>
    <t>第ⅩⅢ因子</t>
  </si>
  <si>
    <t>人血清アルブミン</t>
    <rPh sb="0" eb="1">
      <t>ヒト</t>
    </rPh>
    <rPh sb="1" eb="3">
      <t>ケッセイ</t>
    </rPh>
    <phoneticPr fontId="4"/>
  </si>
  <si>
    <t>トロンビン（人由来）</t>
  </si>
  <si>
    <t>フィブリノゲン加第第ⅩⅢ因子</t>
  </si>
  <si>
    <t>フィブリノゲン配合剤</t>
  </si>
  <si>
    <t>ヒスタミン加人免疫グロブリン</t>
    <rPh sb="5" eb="6">
      <t>カ</t>
    </rPh>
    <rPh sb="6" eb="7">
      <t>ヒト</t>
    </rPh>
    <rPh sb="7" eb="9">
      <t>メンエキ</t>
    </rPh>
    <phoneticPr fontId="2"/>
  </si>
  <si>
    <t>乾燥濃縮人血液凝固第Ⅷ因子</t>
    <rPh sb="0" eb="2">
      <t>カンソウ</t>
    </rPh>
    <rPh sb="2" eb="4">
      <t>ノウシュク</t>
    </rPh>
    <rPh sb="4" eb="5">
      <t>ヒト</t>
    </rPh>
    <rPh sb="5" eb="7">
      <t>ケツエキ</t>
    </rPh>
    <rPh sb="7" eb="9">
      <t>ギョウコ</t>
    </rPh>
    <rPh sb="9" eb="10">
      <t>ダイ</t>
    </rPh>
    <rPh sb="11" eb="13">
      <t>インシ</t>
    </rPh>
    <phoneticPr fontId="2"/>
  </si>
  <si>
    <t>乾燥濃縮人血液凝固第Ⅸ因子</t>
    <rPh sb="0" eb="2">
      <t>カンソウ</t>
    </rPh>
    <rPh sb="2" eb="4">
      <t>ノウシュク</t>
    </rPh>
    <rPh sb="4" eb="5">
      <t>ヒト</t>
    </rPh>
    <rPh sb="5" eb="7">
      <t>ケツエキ</t>
    </rPh>
    <rPh sb="7" eb="9">
      <t>ギョウコ</t>
    </rPh>
    <rPh sb="9" eb="10">
      <t>ダイ</t>
    </rPh>
    <rPh sb="11" eb="13">
      <t>インシ</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</si>
  <si>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</si>
  <si>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</si>
  <si>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</si>
  <si>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</si>
  <si>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</si>
  <si>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</si>
  <si>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</si>
  <si>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</si>
  <si>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</si>
  <si>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</si>
  <si>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乾燥濃縮人血液凝固第Ⅷ因子</t>
    <phoneticPr fontId="2"/>
  </si>
  <si>
    <t>乾燥濃縮人血液凝固第Ⅸ因子</t>
    <phoneticPr fontId="2"/>
  </si>
  <si>
    <t>ﾉﾅｺｸﾞｱﾙﾌｧ</t>
    <phoneticPr fontId="2"/>
  </si>
  <si>
    <t>トロンビン</t>
    <phoneticPr fontId="2"/>
  </si>
  <si>
    <t>ベリプラストＰ</t>
    <phoneticPr fontId="2"/>
  </si>
  <si>
    <t>０.５ｍＬ</t>
    <phoneticPr fontId="2"/>
  </si>
  <si>
    <t>５ｍＬ</t>
    <phoneticPr fontId="2"/>
  </si>
  <si>
    <t>ボルヒール</t>
    <phoneticPr fontId="2"/>
  </si>
  <si>
    <t>１ｍＬ</t>
    <phoneticPr fontId="2"/>
  </si>
  <si>
    <t>４.８×４.８ｃｍ</t>
    <phoneticPr fontId="2"/>
  </si>
  <si>
    <t>９.５×４.８ｃｍ</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</si>
  <si>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</si>
  <si>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</si>
  <si>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</si>
  <si>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</si>
  <si>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</si>
  <si>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４）自記温度記録計の設置</t>
    <rPh sb="2" eb="4">
      <t>ジキ</t>
    </rPh>
    <rPh sb="4" eb="6">
      <t>オンド</t>
    </rPh>
    <rPh sb="6" eb="9">
      <t>キロクケイ</t>
    </rPh>
    <rPh sb="10" eb="12">
      <t>セッチ</t>
    </rPh>
    <phoneticPr fontId="2"/>
  </si>
  <si>
    <t>輸血実施</t>
    <rPh sb="0" eb="2">
      <t>ユケツ</t>
    </rPh>
    <rPh sb="2" eb="4">
      <t>ジッシ</t>
    </rPh>
    <phoneticPr fontId="2"/>
  </si>
  <si>
    <t>自己血輸血</t>
    <rPh sb="0" eb="2">
      <t>ジコ</t>
    </rPh>
    <rPh sb="2" eb="3">
      <t>ケツ</t>
    </rPh>
    <rPh sb="3" eb="5">
      <t>ユケツ</t>
    </rPh>
    <phoneticPr fontId="2"/>
  </si>
  <si>
    <t>下記青枠内に記入願います。</t>
    <rPh sb="0" eb="2">
      <t>カキ</t>
    </rPh>
    <rPh sb="2" eb="3">
      <t>アオ</t>
    </rPh>
    <rPh sb="3" eb="5">
      <t>ワクナイ</t>
    </rPh>
    <rPh sb="6" eb="8">
      <t>キニュウ</t>
    </rPh>
    <rPh sb="8" eb="9">
      <t>ネガ</t>
    </rPh>
    <phoneticPr fontId="2"/>
  </si>
  <si>
    <t>アンケート回答へのご協力誠にありがとうございました。</t>
    <rPh sb="5" eb="7">
      <t>カイトウ</t>
    </rPh>
    <rPh sb="10" eb="12">
      <t>キョウリョク</t>
    </rPh>
    <rPh sb="12" eb="13">
      <t>マコト</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</si>
  <si>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</si>
  <si>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</si>
  <si>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</si>
  <si>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</si>
  <si>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</si>
  <si>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</si>
  <si>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</si>
  <si>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</si>
  <si>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</si>
  <si>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</si>
  <si>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</si>
  <si>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血液</t>
    <rPh sb="0" eb="2">
      <t>ケツエキ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</si>
  <si>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</si>
  <si>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</si>
  <si>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</si>
  <si>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</si>
  <si>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その他</t>
    <rPh sb="2" eb="3">
      <t>タ</t>
    </rPh>
    <phoneticPr fontId="2"/>
  </si>
  <si>
    <t>小児科</t>
    <rPh sb="0" eb="3">
      <t>ショウニカ</t>
    </rPh>
    <phoneticPr fontId="2"/>
  </si>
  <si>
    <t>産婦人科</t>
    <rPh sb="0" eb="4">
      <t>サンフジンカ</t>
    </rPh>
    <phoneticPr fontId="2"/>
  </si>
  <si>
    <t>泌尿器科</t>
    <rPh sb="0" eb="4">
      <t>ヒニョウキカ</t>
    </rPh>
    <phoneticPr fontId="2"/>
  </si>
  <si>
    <t>麻酔・救急集中治療科</t>
    <rPh sb="0" eb="2">
      <t>マスイ</t>
    </rPh>
    <rPh sb="3" eb="5">
      <t>キュウキュウ</t>
    </rPh>
    <rPh sb="5" eb="7">
      <t>シュウチュウ</t>
    </rPh>
    <rPh sb="7" eb="9">
      <t>チリョウ</t>
    </rPh>
    <rPh sb="9" eb="10">
      <t>カ</t>
    </rPh>
    <phoneticPr fontId="2"/>
  </si>
  <si>
    <t>７）冷蔵庫・冷凍庫の保守点検の頻度</t>
    <rPh sb="2" eb="4">
      <t>レイゾウ</t>
    </rPh>
    <rPh sb="4" eb="5">
      <t>コ</t>
    </rPh>
    <rPh sb="6" eb="9">
      <t>レイトウコ</t>
    </rPh>
    <rPh sb="10" eb="12">
      <t>ホシュ</t>
    </rPh>
    <rPh sb="12" eb="14">
      <t>テンケン</t>
    </rPh>
    <rPh sb="15" eb="17">
      <t>ヒンド</t>
    </rPh>
    <phoneticPr fontId="2"/>
  </si>
  <si>
    <t>合計</t>
    <rPh sb="0" eb="2">
      <t>ゴウケイ</t>
    </rPh>
    <phoneticPr fontId="2"/>
  </si>
  <si>
    <t>全血製剤</t>
    <rPh sb="0" eb="2">
      <t>ゼンケツ</t>
    </rPh>
    <rPh sb="2" eb="4">
      <t>セイザイ</t>
    </rPh>
    <phoneticPr fontId="2"/>
  </si>
  <si>
    <t>男</t>
    <rPh sb="0" eb="1">
      <t>オトコ</t>
    </rPh>
    <phoneticPr fontId="2"/>
  </si>
  <si>
    <t>女</t>
    <rPh sb="0" eb="1">
      <t>オンナ</t>
    </rPh>
    <phoneticPr fontId="2"/>
  </si>
  <si>
    <t>血漿分画製剤使用</t>
    <phoneticPr fontId="2"/>
  </si>
  <si>
    <t>輸血管理料</t>
    <phoneticPr fontId="2"/>
  </si>
  <si>
    <t>２）輸血療法委員会を設置していない理由（複数回答可）</t>
    <phoneticPr fontId="2"/>
  </si>
  <si>
    <t>規　　格</t>
    <phoneticPr fontId="2"/>
  </si>
  <si>
    <t>11）輸血前後の感染症検査用検体の保管</t>
    <rPh sb="3" eb="5">
      <t>ユケツ</t>
    </rPh>
    <rPh sb="5" eb="7">
      <t>ゼンゴ</t>
    </rPh>
    <rPh sb="8" eb="11">
      <t>カンセンショウ</t>
    </rPh>
    <rPh sb="11" eb="14">
      <t>ケンサヨウ</t>
    </rPh>
    <rPh sb="14" eb="16">
      <t>ケンタイ</t>
    </rPh>
    <rPh sb="17" eb="19">
      <t>ホカン</t>
    </rPh>
    <phoneticPr fontId="2"/>
  </si>
  <si>
    <t>1.医療機関について</t>
    <rPh sb="2" eb="4">
      <t>イリョウ</t>
    </rPh>
    <rPh sb="4" eb="6">
      <t>キカン</t>
    </rPh>
    <phoneticPr fontId="2"/>
  </si>
  <si>
    <t>2）I&amp;A認定（施設の安全対策の保証）状況について</t>
    <rPh sb="5" eb="7">
      <t>ニンテイ</t>
    </rPh>
    <rPh sb="8" eb="10">
      <t>シセツ</t>
    </rPh>
    <rPh sb="11" eb="13">
      <t>アンゼン</t>
    </rPh>
    <rPh sb="13" eb="15">
      <t>タイサク</t>
    </rPh>
    <rPh sb="16" eb="18">
      <t>ホショウ</t>
    </rPh>
    <rPh sb="19" eb="21">
      <t>ジョウキョウ</t>
    </rPh>
    <phoneticPr fontId="2"/>
  </si>
  <si>
    <t>I&amp;Aの認定状況について、選択してください。</t>
    <phoneticPr fontId="2"/>
  </si>
  <si>
    <t>4.輸血用血液製剤使用状況</t>
    <rPh sb="2" eb="5">
      <t>ユケツヨウ</t>
    </rPh>
    <rPh sb="5" eb="7">
      <t>ケツエキ</t>
    </rPh>
    <rPh sb="7" eb="9">
      <t>セイザイ</t>
    </rPh>
    <rPh sb="9" eb="11">
      <t>シヨウ</t>
    </rPh>
    <rPh sb="11" eb="13">
      <t>ジョウキョウ</t>
    </rPh>
    <phoneticPr fontId="2"/>
  </si>
  <si>
    <t>２００単位 １ｍL</t>
    <rPh sb="3" eb="5">
      <t>タンイ</t>
    </rPh>
    <phoneticPr fontId="2"/>
  </si>
  <si>
    <t>１０００単位 ５ｍL</t>
    <rPh sb="4" eb="6">
      <t>タンイ</t>
    </rPh>
    <phoneticPr fontId="2"/>
  </si>
  <si>
    <t>１g ２０ｍL</t>
    <phoneticPr fontId="2"/>
  </si>
  <si>
    <t>５ｇ １００ｍL</t>
  </si>
  <si>
    <t>２.５ｇ ５０ｍL</t>
    <phoneticPr fontId="2"/>
  </si>
  <si>
    <t>１０g １００mL</t>
    <phoneticPr fontId="2"/>
  </si>
  <si>
    <t>５ｇ ５０ｍL</t>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</si>
  <si>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</si>
  <si>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</si>
  <si>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</si>
  <si>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</si>
  <si>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</si>
  <si>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</si>
  <si>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</si>
  <si>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</si>
  <si>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</si>
  <si>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</si>
  <si>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</si>
  <si>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2) 輸血用血液製剤の在庫状況</t>
    <rPh sb="3" eb="5">
      <t>ユケツ</t>
    </rPh>
    <rPh sb="5" eb="6">
      <t>ヨウ</t>
    </rPh>
    <rPh sb="6" eb="8">
      <t>ケツエキ</t>
    </rPh>
    <rPh sb="8" eb="10">
      <t>セイザイ</t>
    </rPh>
    <rPh sb="11" eb="13">
      <t>ザイコ</t>
    </rPh>
    <rPh sb="13" eb="15">
      <t>ジョウキョウ</t>
    </rPh>
    <phoneticPr fontId="2"/>
  </si>
  <si>
    <t>12）輸血前後の感染症検査の実施</t>
    <rPh sb="3" eb="5">
      <t>ユケツ</t>
    </rPh>
    <rPh sb="5" eb="7">
      <t>ゼンゴ</t>
    </rPh>
    <rPh sb="8" eb="11">
      <t>カンセンショウ</t>
    </rPh>
    <rPh sb="11" eb="13">
      <t>ケンサ</t>
    </rPh>
    <rPh sb="14" eb="16">
      <t>ジッシ</t>
    </rPh>
    <phoneticPr fontId="2"/>
  </si>
  <si>
    <t>この「輸血に関するアンケート調査票」に関する感想・疑問点・設問項目の改善点がありましたら、</t>
    <rPh sb="3" eb="5">
      <t>ユケツ</t>
    </rPh>
    <rPh sb="6" eb="7">
      <t>カン</t>
    </rPh>
    <rPh sb="14" eb="16">
      <t>チョウサ</t>
    </rPh>
    <rPh sb="16" eb="17">
      <t>ヒョウ</t>
    </rPh>
    <rPh sb="19" eb="20">
      <t>カン</t>
    </rPh>
    <rPh sb="22" eb="24">
      <t>カンソウ</t>
    </rPh>
    <rPh sb="25" eb="28">
      <t>ギモンテン</t>
    </rPh>
    <rPh sb="29" eb="31">
      <t>セツモン</t>
    </rPh>
    <rPh sb="31" eb="33">
      <t>コウモク</t>
    </rPh>
    <rPh sb="34" eb="36">
      <t>カイゼン</t>
    </rPh>
    <rPh sb="36" eb="37">
      <t>テン</t>
    </rPh>
    <phoneticPr fontId="2"/>
  </si>
  <si>
    <t>5-2.輸血患者について</t>
    <rPh sb="4" eb="6">
      <t>ユケツ</t>
    </rPh>
    <rPh sb="6" eb="8">
      <t>カンジャ</t>
    </rPh>
    <phoneticPr fontId="2"/>
  </si>
  <si>
    <t>循環器系</t>
    <rPh sb="0" eb="3">
      <t>ジュンカンキ</t>
    </rPh>
    <rPh sb="3" eb="4">
      <t>ケイ</t>
    </rPh>
    <phoneticPr fontId="2"/>
  </si>
  <si>
    <t>妊娠・分娩</t>
    <rPh sb="0" eb="2">
      <t>ニンシン</t>
    </rPh>
    <rPh sb="3" eb="5">
      <t>ブンベン</t>
    </rPh>
    <phoneticPr fontId="2"/>
  </si>
  <si>
    <t>不詳</t>
    <rPh sb="0" eb="2">
      <t>フショウ</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</si>
  <si>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</si>
  <si>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</si>
  <si>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</si>
  <si>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(Ir)-PC-LR15</t>
    <phoneticPr fontId="2"/>
  </si>
  <si>
    <t>(Ir)-PC-LR20</t>
    <phoneticPr fontId="2"/>
  </si>
  <si>
    <t>(Ir)-PC-LR10-HLA</t>
    <phoneticPr fontId="2"/>
  </si>
  <si>
    <t>(Ir)-RBC-LR2</t>
    <phoneticPr fontId="2"/>
  </si>
  <si>
    <t>(Ir)-WRC-LR1</t>
    <phoneticPr fontId="2"/>
  </si>
  <si>
    <t>(Ir)-WRC-LR2</t>
    <phoneticPr fontId="2"/>
  </si>
  <si>
    <t>(Ir)-FTRC-LR1</t>
    <phoneticPr fontId="2"/>
  </si>
  <si>
    <t>(Ir)-FTRC-LR2</t>
    <phoneticPr fontId="2"/>
  </si>
  <si>
    <t>静注用免疫グロブリン
(献血由来)</t>
    <rPh sb="0" eb="1">
      <t>セイ</t>
    </rPh>
    <rPh sb="1" eb="2">
      <t>チュウ</t>
    </rPh>
    <rPh sb="2" eb="3">
      <t>ヨウ</t>
    </rPh>
    <rPh sb="3" eb="5">
      <t>メンエキ</t>
    </rPh>
    <rPh sb="12" eb="14">
      <t>ケンケツ</t>
    </rPh>
    <rPh sb="14" eb="16">
      <t>ユライ</t>
    </rPh>
    <phoneticPr fontId="2"/>
  </si>
  <si>
    <t>乾燥抗HBs人免疫グロブリン</t>
    <rPh sb="0" eb="2">
      <t>カンソウ</t>
    </rPh>
    <rPh sb="2" eb="3">
      <t>コウ</t>
    </rPh>
    <rPh sb="6" eb="7">
      <t>ヒト</t>
    </rPh>
    <rPh sb="7" eb="9">
      <t>メンエキ</t>
    </rPh>
    <phoneticPr fontId="2"/>
  </si>
  <si>
    <t>乾燥濃縮人血液凝固加活性化第Ⅶ因子</t>
    <rPh sb="0" eb="2">
      <t>カンソウ</t>
    </rPh>
    <rPh sb="2" eb="4">
      <t>ノウシュク</t>
    </rPh>
    <rPh sb="4" eb="5">
      <t>ヒト</t>
    </rPh>
    <rPh sb="5" eb="7">
      <t>ケツエキ</t>
    </rPh>
    <rPh sb="7" eb="9">
      <t>ギョウコ</t>
    </rPh>
    <rPh sb="9" eb="10">
      <t>カ</t>
    </rPh>
    <rPh sb="10" eb="13">
      <t>カッセイカ</t>
    </rPh>
    <rPh sb="13" eb="14">
      <t>ダイ</t>
    </rPh>
    <rPh sb="15" eb="17">
      <t>インシ</t>
    </rPh>
    <phoneticPr fontId="2"/>
  </si>
  <si>
    <t>1.56mg</t>
    <phoneticPr fontId="2"/>
  </si>
  <si>
    <t>1）輸血管理料の取得について</t>
    <phoneticPr fontId="2"/>
  </si>
  <si>
    <t>↓</t>
    <phoneticPr fontId="2"/>
  </si>
  <si>
    <t>合計</t>
    <rPh sb="0" eb="2">
      <t>ゴウケイ</t>
    </rPh>
    <phoneticPr fontId="2"/>
  </si>
  <si>
    <t>2.赤血球製剤</t>
    <rPh sb="2" eb="5">
      <t>セッケッキュウ</t>
    </rPh>
    <rPh sb="5" eb="7">
      <t>セイザイ</t>
    </rPh>
    <phoneticPr fontId="2"/>
  </si>
  <si>
    <t>(Ir)-RBC-LR1</t>
    <phoneticPr fontId="2"/>
  </si>
  <si>
    <t>(Ir)-WB-LR1</t>
    <phoneticPr fontId="2"/>
  </si>
  <si>
    <t>(Ir)-WB-LR2</t>
    <phoneticPr fontId="2"/>
  </si>
  <si>
    <t>○輸血用血液製剤廃棄状況</t>
    <rPh sb="8" eb="10">
      <t>ハイキ</t>
    </rPh>
    <rPh sb="10" eb="12">
      <t>ジョウキョウ</t>
    </rPh>
    <phoneticPr fontId="2"/>
  </si>
  <si>
    <t>トロンビン（局所止血剤）</t>
    <rPh sb="6" eb="8">
      <t>キョクショ</t>
    </rPh>
    <rPh sb="8" eb="11">
      <t>シケツザイ</t>
    </rPh>
    <phoneticPr fontId="2"/>
  </si>
  <si>
    <t>１００ｍＬ</t>
    <phoneticPr fontId="2"/>
  </si>
  <si>
    <t>人血清アルブミン（献血由来）</t>
    <rPh sb="0" eb="1">
      <t>ヒト</t>
    </rPh>
    <rPh sb="1" eb="3">
      <t>ケッセイ</t>
    </rPh>
    <rPh sb="9" eb="11">
      <t>ケンケツ</t>
    </rPh>
    <rPh sb="11" eb="13">
      <t>ユライ</t>
    </rPh>
    <phoneticPr fontId="2"/>
  </si>
  <si>
    <t>→</t>
    <phoneticPr fontId="2"/>
  </si>
  <si>
    <t>血液及び造血器</t>
    <rPh sb="0" eb="2">
      <t>ケツエキ</t>
    </rPh>
    <rPh sb="2" eb="3">
      <t>オヨ</t>
    </rPh>
    <rPh sb="4" eb="6">
      <t>ゾウケツ</t>
    </rPh>
    <rPh sb="6" eb="7">
      <t>キ</t>
    </rPh>
    <phoneticPr fontId="2"/>
  </si>
  <si>
    <t>消化器系</t>
    <rPh sb="0" eb="2">
      <t>ショウカ</t>
    </rPh>
    <rPh sb="2" eb="3">
      <t>キ</t>
    </rPh>
    <rPh sb="3" eb="4">
      <t>ケイ</t>
    </rPh>
    <phoneticPr fontId="2"/>
  </si>
  <si>
    <t>尿路性器系</t>
    <rPh sb="0" eb="2">
      <t>ニョウロ</t>
    </rPh>
    <rPh sb="2" eb="3">
      <t>セイ</t>
    </rPh>
    <rPh sb="3" eb="4">
      <t>キ</t>
    </rPh>
    <rPh sb="4" eb="5">
      <t>ケイ</t>
    </rPh>
    <phoneticPr fontId="2"/>
  </si>
  <si>
    <t>損傷・中毒及び
その他の外因</t>
    <rPh sb="0" eb="2">
      <t>ソンショウ</t>
    </rPh>
    <rPh sb="3" eb="5">
      <t>チュウドク</t>
    </rPh>
    <rPh sb="5" eb="6">
      <t>オヨ</t>
    </rPh>
    <rPh sb="10" eb="11">
      <t>ホカ</t>
    </rPh>
    <rPh sb="12" eb="13">
      <t>ソト</t>
    </rPh>
    <rPh sb="13" eb="14">
      <t>イン</t>
    </rPh>
    <phoneticPr fontId="2"/>
  </si>
  <si>
    <t>（　　　　　　　）</t>
    <phoneticPr fontId="2"/>
  </si>
  <si>
    <t>（　　　　　　　）</t>
    <phoneticPr fontId="2"/>
  </si>
  <si>
    <t>９）輸血用血液製剤と血漿分画製剤の管理の一元化</t>
    <phoneticPr fontId="2"/>
  </si>
  <si>
    <t>１）外来輸血の実施</t>
    <rPh sb="2" eb="4">
      <t>ガイライ</t>
    </rPh>
    <rPh sb="4" eb="6">
      <t>ユケツ</t>
    </rPh>
    <rPh sb="7" eb="9">
      <t>ジッシ</t>
    </rPh>
    <phoneticPr fontId="2"/>
  </si>
  <si>
    <t>（単位：U（ユニット））</t>
    <phoneticPr fontId="2"/>
  </si>
  <si>
    <t>200単位 1mL</t>
    <rPh sb="3" eb="5">
      <t>タンイ</t>
    </rPh>
    <phoneticPr fontId="2"/>
  </si>
  <si>
    <t>1000単位 5mL</t>
    <rPh sb="4" eb="6">
      <t>タンイ</t>
    </rPh>
    <phoneticPr fontId="2"/>
  </si>
  <si>
    <t>５）自記温度記録計の記録の頻度</t>
    <rPh sb="2" eb="4">
      <t>ジキ</t>
    </rPh>
    <rPh sb="4" eb="6">
      <t>オンド</t>
    </rPh>
    <rPh sb="6" eb="9">
      <t>キロクケイ</t>
    </rPh>
    <rPh sb="10" eb="12">
      <t>キロク</t>
    </rPh>
    <rPh sb="13" eb="15">
      <t>ヒンド</t>
    </rPh>
    <phoneticPr fontId="2"/>
  </si>
  <si>
    <t>(Ir)-PC-LR15-HLA</t>
    <phoneticPr fontId="2"/>
  </si>
  <si>
    <t>(Ir)-PC-LR20-HLA</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</si>
  <si>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</si>
  <si>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</si>
  <si>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</si>
  <si>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</si>
  <si>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</si>
  <si>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</si>
  <si>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</si>
  <si>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ﾂﾛｸﾄｺｸﾞｱﾙﾌｧ</t>
    <phoneticPr fontId="2"/>
  </si>
  <si>
    <t>第　Ⅷ　因　子</t>
    <phoneticPr fontId="2"/>
  </si>
  <si>
    <t>第　Ⅷ　因　子
（遺伝子組み換え）</t>
    <rPh sb="9" eb="12">
      <t>イデンシ</t>
    </rPh>
    <rPh sb="12" eb="13">
      <t>ク</t>
    </rPh>
    <rPh sb="14" eb="15">
      <t>カ</t>
    </rPh>
    <phoneticPr fontId="2"/>
  </si>
  <si>
    <t>ｴﾌﾗﾛｸﾄｺｸﾞｱﾙﾌｧ</t>
    <phoneticPr fontId="2"/>
  </si>
  <si>
    <t>７５０単位</t>
    <rPh sb="3" eb="5">
      <t>タンイ</t>
    </rPh>
    <phoneticPr fontId="2"/>
  </si>
  <si>
    <t>第　Ⅸ　因　子</t>
    <phoneticPr fontId="2"/>
  </si>
  <si>
    <t>人血液凝固第Ⅸ因子複合体</t>
    <rPh sb="9" eb="12">
      <t>フクゴウタイ</t>
    </rPh>
    <phoneticPr fontId="2"/>
  </si>
  <si>
    <t>２００単位</t>
    <rPh sb="3" eb="5">
      <t>タンイ</t>
    </rPh>
    <phoneticPr fontId="2"/>
  </si>
  <si>
    <t>８００単位</t>
    <rPh sb="3" eb="5">
      <t>タンイ</t>
    </rPh>
    <phoneticPr fontId="2"/>
  </si>
  <si>
    <t>乾燥濃縮人血液凝固第Ⅸ因子</t>
    <phoneticPr fontId="2"/>
  </si>
  <si>
    <t>１６００単位</t>
    <rPh sb="4" eb="6">
      <t>タンイ</t>
    </rPh>
    <phoneticPr fontId="2"/>
  </si>
  <si>
    <t>ｴﾌﾄﾚﾉﾅｺｸﾞｱﾙﾌｧ</t>
    <phoneticPr fontId="2"/>
  </si>
  <si>
    <t>ﾉﾅｺｸﾞｶﾞﾝﾏ</t>
    <phoneticPr fontId="2"/>
  </si>
  <si>
    <t>タコシール</t>
    <phoneticPr fontId="2"/>
  </si>
  <si>
    <t>血液凝固因子迂回活性複合体</t>
    <rPh sb="6" eb="8">
      <t>ウカイ</t>
    </rPh>
    <rPh sb="8" eb="10">
      <t>カッセイ</t>
    </rPh>
    <rPh sb="10" eb="13">
      <t>フクゴウタイ</t>
    </rPh>
    <phoneticPr fontId="2"/>
  </si>
  <si>
    <t>乾燥人血液凝固因子抗体迂回活性複合体</t>
    <rPh sb="0" eb="2">
      <t>カンソウ</t>
    </rPh>
    <rPh sb="2" eb="3">
      <t>ヒト</t>
    </rPh>
    <rPh sb="3" eb="5">
      <t>ケツエキ</t>
    </rPh>
    <rPh sb="5" eb="7">
      <t>ギョウコ</t>
    </rPh>
    <rPh sb="7" eb="9">
      <t>インシ</t>
    </rPh>
    <rPh sb="9" eb="11">
      <t>コウタイ</t>
    </rPh>
    <rPh sb="11" eb="13">
      <t>ウカイ</t>
    </rPh>
    <rPh sb="13" eb="15">
      <t>カッセイ</t>
    </rPh>
    <rPh sb="15" eb="18">
      <t>フクゴウタイ</t>
    </rPh>
    <phoneticPr fontId="2"/>
  </si>
  <si>
    <t>乾燥濃縮人血液凝固第ⅩⅢ因子</t>
    <rPh sb="0" eb="2">
      <t>カンソウ</t>
    </rPh>
    <rPh sb="2" eb="4">
      <t>ノウシュク</t>
    </rPh>
    <rPh sb="4" eb="5">
      <t>ヒト</t>
    </rPh>
    <rPh sb="5" eb="7">
      <t>ケツエキ</t>
    </rPh>
    <rPh sb="7" eb="9">
      <t>ギョウコ</t>
    </rPh>
    <rPh sb="9" eb="10">
      <t>ダイ</t>
    </rPh>
    <rPh sb="12" eb="14">
      <t>インシ</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</si>
  <si>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</si>
  <si>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</si>
  <si>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</si>
  <si>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</si>
  <si>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</si>
  <si>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所　　　属</t>
    <rPh sb="0" eb="1">
      <t>ショ</t>
    </rPh>
    <rPh sb="4" eb="5">
      <t>ゾク</t>
    </rPh>
    <phoneticPr fontId="2"/>
  </si>
  <si>
    <t>氏　　　名</t>
    <rPh sb="0" eb="1">
      <t>シ</t>
    </rPh>
    <rPh sb="4" eb="5">
      <t>メイ</t>
    </rPh>
    <phoneticPr fontId="2"/>
  </si>
  <si>
    <t>時　　　期</t>
    <rPh sb="0" eb="1">
      <t>トキ</t>
    </rPh>
    <rPh sb="4" eb="5">
      <t>キ</t>
    </rPh>
    <phoneticPr fontId="2"/>
  </si>
  <si>
    <t>職　　種</t>
    <rPh sb="0" eb="1">
      <t>ショク</t>
    </rPh>
    <rPh sb="3" eb="4">
      <t>タネ</t>
    </rPh>
    <phoneticPr fontId="2"/>
  </si>
  <si>
    <t>取得済、または取得予定の時期を記入してください</t>
    <rPh sb="0" eb="2">
      <t>シュトク</t>
    </rPh>
    <rPh sb="2" eb="3">
      <t>ズ</t>
    </rPh>
    <rPh sb="7" eb="9">
      <t>シュトク</t>
    </rPh>
    <rPh sb="9" eb="11">
      <t>ヨテイ</t>
    </rPh>
    <rPh sb="12" eb="14">
      <t>ジキ</t>
    </rPh>
    <rPh sb="15" eb="17">
      <t>キニュウ</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</si>
  <si>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</si>
  <si>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</si>
  <si>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</si>
  <si>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</si>
  <si>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</si>
  <si>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</si>
  <si>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</si>
  <si>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t>5）診療科別輸血状況（輸血単位数）</t>
    <rPh sb="11" eb="13">
      <t>ユケツ</t>
    </rPh>
    <rPh sb="13" eb="16">
      <t>タンイスウ</t>
    </rPh>
    <phoneticPr fontId="2"/>
  </si>
  <si>
    <t>4）診療科別輸血状況（輸血患者数）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</si>
  <si>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２）在宅輸血の実施</t>
    <rPh sb="2" eb="4">
      <t>ザイタク</t>
    </rPh>
    <rPh sb="4" eb="6">
      <t>ユケツ</t>
    </rPh>
    <rPh sb="7" eb="9">
      <t>ジッシ</t>
    </rPh>
    <phoneticPr fontId="2"/>
  </si>
  <si>
    <t>３）在宅輸血の際の交差適合試験の実施</t>
    <rPh sb="2" eb="4">
      <t>ザイタク</t>
    </rPh>
    <rPh sb="4" eb="6">
      <t>ユケツ</t>
    </rPh>
    <rPh sb="7" eb="8">
      <t>サイ</t>
    </rPh>
    <rPh sb="9" eb="11">
      <t>コウサ</t>
    </rPh>
    <rPh sb="11" eb="13">
      <t>テキゴウ</t>
    </rPh>
    <rPh sb="13" eb="15">
      <t>シケン</t>
    </rPh>
    <rPh sb="16" eb="18">
      <t>ジッシ</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</si>
  <si>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</si>
  <si>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</si>
  <si>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</si>
  <si>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</si>
  <si>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</si>
  <si>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</si>
  <si>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(Ir)-PC-LR5***</t>
    <phoneticPr fontId="2"/>
  </si>
  <si>
    <t>一　　般　　名</t>
    <rPh sb="0" eb="1">
      <t>イチ</t>
    </rPh>
    <rPh sb="3" eb="4">
      <t>ハン</t>
    </rPh>
    <rPh sb="6" eb="7">
      <t>メイ</t>
    </rPh>
    <phoneticPr fontId="4"/>
  </si>
  <si>
    <t>製　　品　　名</t>
    <rPh sb="0" eb="1">
      <t>セイ</t>
    </rPh>
    <rPh sb="3" eb="4">
      <t>ヒン</t>
    </rPh>
    <rPh sb="6" eb="7">
      <t>メイ</t>
    </rPh>
    <phoneticPr fontId="4"/>
  </si>
  <si>
    <t>ノボセブンＨＩ　静注用（ノボ）</t>
    <rPh sb="8" eb="10">
      <t>ジョウチュウ</t>
    </rPh>
    <rPh sb="10" eb="11">
      <t>ヨウ</t>
    </rPh>
    <phoneticPr fontId="4"/>
  </si>
  <si>
    <t>コージネイトＦＳ　バイオセット注（バイエル）</t>
    <rPh sb="15" eb="16">
      <t>チュウ</t>
    </rPh>
    <phoneticPr fontId="4"/>
  </si>
  <si>
    <t>献血アルブミネート　静注（日本製薬＝武田）
プラズマプロテインフラクション　静注液（バクスター）</t>
    <rPh sb="0" eb="2">
      <t>ケンケツ</t>
    </rPh>
    <rPh sb="10" eb="12">
      <t>ジョウチュウ</t>
    </rPh>
    <rPh sb="13" eb="15">
      <t>ニホン</t>
    </rPh>
    <rPh sb="15" eb="17">
      <t>セイヤク</t>
    </rPh>
    <rPh sb="18" eb="20">
      <t>タケダ</t>
    </rPh>
    <rPh sb="38" eb="40">
      <t>ジョウチュウ</t>
    </rPh>
    <rPh sb="40" eb="41">
      <t>エキ</t>
    </rPh>
    <phoneticPr fontId="4"/>
  </si>
  <si>
    <t>ガンマガード　静注用（バクスター）</t>
    <rPh sb="7" eb="9">
      <t>ジョウチュウ</t>
    </rPh>
    <rPh sb="9" eb="10">
      <t>ヨウ</t>
    </rPh>
    <phoneticPr fontId="4"/>
  </si>
  <si>
    <t>乾燥ＨＢグロブリン　筋注用（日本製薬＝武田）
ヘブスブリン　筋注用（日血機＝田辺三菱）</t>
    <rPh sb="0" eb="2">
      <t>カンソウ</t>
    </rPh>
    <rPh sb="10" eb="12">
      <t>キンチュウ</t>
    </rPh>
    <rPh sb="12" eb="13">
      <t>ヨウ</t>
    </rPh>
    <rPh sb="14" eb="16">
      <t>ニホン</t>
    </rPh>
    <rPh sb="16" eb="18">
      <t>セイヤク</t>
    </rPh>
    <rPh sb="19" eb="21">
      <t>タケダ</t>
    </rPh>
    <rPh sb="30" eb="32">
      <t>キンチュウ</t>
    </rPh>
    <rPh sb="32" eb="33">
      <t>ヨウ</t>
    </rPh>
    <rPh sb="34" eb="35">
      <t>ニチ</t>
    </rPh>
    <rPh sb="35" eb="36">
      <t>ケツ</t>
    </rPh>
    <rPh sb="36" eb="37">
      <t>キ</t>
    </rPh>
    <rPh sb="38" eb="40">
      <t>タナベ</t>
    </rPh>
    <phoneticPr fontId="4"/>
  </si>
  <si>
    <t>抗Ｄグロブリン「ニチヤク」　筋注用（日本製薬＝武田）
抗Ｄ人免疫グロブリン「ベネシス」　筋注用（日血機＝田辺三菱）</t>
    <rPh sb="0" eb="1">
      <t>コウ</t>
    </rPh>
    <rPh sb="14" eb="16">
      <t>キンチュウ</t>
    </rPh>
    <rPh sb="16" eb="17">
      <t>ヨウ</t>
    </rPh>
    <rPh sb="18" eb="20">
      <t>ニホン</t>
    </rPh>
    <rPh sb="20" eb="22">
      <t>セイヤク</t>
    </rPh>
    <rPh sb="23" eb="25">
      <t>タケダ</t>
    </rPh>
    <rPh sb="44" eb="46">
      <t>キンチュウ</t>
    </rPh>
    <rPh sb="46" eb="47">
      <t>ヨウ</t>
    </rPh>
    <rPh sb="48" eb="49">
      <t>ニチ</t>
    </rPh>
    <rPh sb="49" eb="50">
      <t>ケツ</t>
    </rPh>
    <rPh sb="50" eb="52">
      <t>ミツビシ</t>
    </rPh>
    <rPh sb="52" eb="54">
      <t>タナベ</t>
    </rPh>
    <phoneticPr fontId="4"/>
  </si>
  <si>
    <t>テタノセーラ　筋注用（化血研＝アステラス）
テタノブリン　筋注用（日血機＝田辺三菱）
破傷風グロブリン「ニチヤク」　筋注用（日本製薬＝武田）</t>
    <rPh sb="7" eb="9">
      <t>キンチュウ</t>
    </rPh>
    <rPh sb="9" eb="10">
      <t>ヨウ</t>
    </rPh>
    <rPh sb="11" eb="12">
      <t>カ</t>
    </rPh>
    <rPh sb="12" eb="13">
      <t>ケツ</t>
    </rPh>
    <rPh sb="13" eb="14">
      <t>ケン</t>
    </rPh>
    <rPh sb="29" eb="31">
      <t>キンチュウ</t>
    </rPh>
    <rPh sb="31" eb="32">
      <t>ヨウ</t>
    </rPh>
    <rPh sb="33" eb="34">
      <t>ニチ</t>
    </rPh>
    <rPh sb="34" eb="35">
      <t>ケツ</t>
    </rPh>
    <rPh sb="35" eb="36">
      <t>キ</t>
    </rPh>
    <rPh sb="37" eb="39">
      <t>タナベ</t>
    </rPh>
    <rPh sb="39" eb="41">
      <t>ミツビシ</t>
    </rPh>
    <rPh sb="58" eb="60">
      <t>キンチュウ</t>
    </rPh>
    <rPh sb="60" eb="61">
      <t>ヨウ</t>
    </rPh>
    <phoneticPr fontId="4"/>
  </si>
  <si>
    <t>献血ベニロン－Ⅰ　静注用（化血研＝帝人ファーマ）</t>
    <rPh sb="0" eb="2">
      <t>ケンケツ</t>
    </rPh>
    <rPh sb="9" eb="11">
      <t>ジョウチュウ</t>
    </rPh>
    <rPh sb="11" eb="12">
      <t>ヨウ</t>
    </rPh>
    <rPh sb="13" eb="14">
      <t>カ</t>
    </rPh>
    <rPh sb="14" eb="15">
      <t>ケツ</t>
    </rPh>
    <rPh sb="15" eb="16">
      <t>ケン</t>
    </rPh>
    <rPh sb="17" eb="19">
      <t>テイジン</t>
    </rPh>
    <phoneticPr fontId="4"/>
  </si>
  <si>
    <t>アンスロビンＰ　注射用（化血研＝ＣＳＬベーリング）
献血ノンスロン　注射用（日本製薬＝武田）
ノイアート　静注用（日血機＝田辺三菱）</t>
    <rPh sb="8" eb="11">
      <t>チュウシャヨウ</t>
    </rPh>
    <rPh sb="12" eb="13">
      <t>カ</t>
    </rPh>
    <rPh sb="13" eb="14">
      <t>ケツ</t>
    </rPh>
    <rPh sb="14" eb="15">
      <t>ケン</t>
    </rPh>
    <rPh sb="26" eb="28">
      <t>ケンケツ</t>
    </rPh>
    <rPh sb="34" eb="36">
      <t>チュウシャ</t>
    </rPh>
    <rPh sb="36" eb="37">
      <t>ヨウ</t>
    </rPh>
    <rPh sb="38" eb="40">
      <t>ニホン</t>
    </rPh>
    <rPh sb="40" eb="42">
      <t>セイヤク</t>
    </rPh>
    <rPh sb="43" eb="45">
      <t>タケダ</t>
    </rPh>
    <rPh sb="53" eb="55">
      <t>ジョウチュウ</t>
    </rPh>
    <rPh sb="55" eb="56">
      <t>ヨウ</t>
    </rPh>
    <rPh sb="57" eb="58">
      <t>ヒ</t>
    </rPh>
    <rPh sb="58" eb="59">
      <t>ケツ</t>
    </rPh>
    <rPh sb="60" eb="62">
      <t>ミツビシ</t>
    </rPh>
    <rPh sb="61" eb="63">
      <t>タナベ</t>
    </rPh>
    <rPh sb="63" eb="65">
      <t>ミツビシ</t>
    </rPh>
    <phoneticPr fontId="4"/>
  </si>
  <si>
    <t>注射用アナクトＣ　（化血研＝帝人ファーマ）</t>
    <rPh sb="0" eb="2">
      <t>チュウシャ</t>
    </rPh>
    <rPh sb="2" eb="3">
      <t>ヨウ</t>
    </rPh>
    <rPh sb="10" eb="11">
      <t>カ</t>
    </rPh>
    <rPh sb="11" eb="12">
      <t>ケツ</t>
    </rPh>
    <rPh sb="12" eb="13">
      <t>ケン</t>
    </rPh>
    <rPh sb="14" eb="16">
      <t>テイジン</t>
    </rPh>
    <phoneticPr fontId="4"/>
  </si>
  <si>
    <t>ベリナートＰ　静注用（ＣＳＬベーリング）</t>
    <rPh sb="7" eb="9">
      <t>ジョウチュウ</t>
    </rPh>
    <rPh sb="9" eb="10">
      <t>ヨウ</t>
    </rPh>
    <phoneticPr fontId="4"/>
  </si>
  <si>
    <t>乾燥人血液凝固因子
抗体迂回活性複合体</t>
    <rPh sb="12" eb="14">
      <t>ウカイ</t>
    </rPh>
    <phoneticPr fontId="4"/>
  </si>
  <si>
    <t>ファイバ　注射用（バクスター）</t>
    <rPh sb="5" eb="8">
      <t>チュウシャヨウ</t>
    </rPh>
    <phoneticPr fontId="4"/>
  </si>
  <si>
    <t>ＰＰＳＢ－ＨＴ「ニチヤク」　静注用（日本製薬＝武田）</t>
    <rPh sb="14" eb="16">
      <t>ジョウチュウ</t>
    </rPh>
    <rPh sb="16" eb="17">
      <t>ヨウ</t>
    </rPh>
    <rPh sb="18" eb="20">
      <t>ニホン</t>
    </rPh>
    <rPh sb="20" eb="22">
      <t>セイヤク</t>
    </rPh>
    <rPh sb="23" eb="25">
      <t>タケダ</t>
    </rPh>
    <phoneticPr fontId="4"/>
  </si>
  <si>
    <t>フィブリノゲンＨＴ「ベネシス」　静注用（日血機＝田辺三菱）</t>
    <rPh sb="16" eb="18">
      <t>ジョウチュウ</t>
    </rPh>
    <rPh sb="18" eb="19">
      <t>ヨウ</t>
    </rPh>
    <rPh sb="20" eb="21">
      <t>ヒ</t>
    </rPh>
    <rPh sb="21" eb="22">
      <t>ケツ</t>
    </rPh>
    <rPh sb="22" eb="23">
      <t>キ</t>
    </rPh>
    <rPh sb="24" eb="26">
      <t>タナベ</t>
    </rPh>
    <rPh sb="26" eb="28">
      <t>ミツビシ</t>
    </rPh>
    <phoneticPr fontId="4"/>
  </si>
  <si>
    <t>サングロポール　点滴静注用（ＣＳＬベーリング）</t>
    <rPh sb="8" eb="10">
      <t>テンテキ</t>
    </rPh>
    <rPh sb="10" eb="12">
      <t>ジョウチュウ</t>
    </rPh>
    <rPh sb="12" eb="13">
      <t>ヨウ</t>
    </rPh>
    <phoneticPr fontId="4"/>
  </si>
  <si>
    <t>献血グロブリン「化血研」　注射用（化血研＝アルフレッサファーマ）</t>
    <rPh sb="0" eb="2">
      <t>ケンケツ</t>
    </rPh>
    <rPh sb="8" eb="9">
      <t>カ</t>
    </rPh>
    <rPh sb="9" eb="10">
      <t>ケツ</t>
    </rPh>
    <rPh sb="10" eb="11">
      <t>ケン</t>
    </rPh>
    <rPh sb="13" eb="16">
      <t>チュウシャヨウ</t>
    </rPh>
    <rPh sb="17" eb="18">
      <t>カ</t>
    </rPh>
    <rPh sb="18" eb="19">
      <t>ケツ</t>
    </rPh>
    <rPh sb="19" eb="20">
      <t>ケン</t>
    </rPh>
    <phoneticPr fontId="4"/>
  </si>
  <si>
    <t>献血グロベニン－Ⅰ　静注用（日本製薬＝武田）</t>
    <rPh sb="0" eb="2">
      <t>ケンケツ</t>
    </rPh>
    <rPh sb="10" eb="12">
      <t>ジョウチュウ</t>
    </rPh>
    <rPh sb="12" eb="13">
      <t>ヨウ</t>
    </rPh>
    <rPh sb="14" eb="16">
      <t>ニホン</t>
    </rPh>
    <rPh sb="16" eb="18">
      <t>セイヤク</t>
    </rPh>
    <rPh sb="19" eb="21">
      <t>タケダ</t>
    </rPh>
    <phoneticPr fontId="4"/>
  </si>
  <si>
    <t>抗ＨＢｓ人免疫グロブリン「日赤」　筋注（日血機＝日赤）
ヘパトセーラ　筋注（化血研＝アステラス）</t>
    <rPh sb="0" eb="1">
      <t>コウ</t>
    </rPh>
    <rPh sb="4" eb="5">
      <t>ヒト</t>
    </rPh>
    <rPh sb="5" eb="7">
      <t>メンエキ</t>
    </rPh>
    <rPh sb="13" eb="15">
      <t>ニッセキ</t>
    </rPh>
    <rPh sb="17" eb="19">
      <t>キンチュウ</t>
    </rPh>
    <rPh sb="20" eb="21">
      <t>ヒ</t>
    </rPh>
    <rPh sb="21" eb="22">
      <t>ケツ</t>
    </rPh>
    <rPh sb="22" eb="23">
      <t>キ</t>
    </rPh>
    <rPh sb="24" eb="26">
      <t>ニッセキ</t>
    </rPh>
    <rPh sb="35" eb="37">
      <t>キンチュウ</t>
    </rPh>
    <rPh sb="38" eb="39">
      <t>カ</t>
    </rPh>
    <rPh sb="39" eb="40">
      <t>ケツ</t>
    </rPh>
    <rPh sb="40" eb="41">
      <t>ケン</t>
    </rPh>
    <phoneticPr fontId="4"/>
  </si>
  <si>
    <t>テタガムＰ　筋注シリンジ（ＣＳＬベーリング）</t>
    <rPh sb="6" eb="8">
      <t>キンチュウ</t>
    </rPh>
    <phoneticPr fontId="4"/>
  </si>
  <si>
    <t>乾燥濃縮人血液凝固第ⅩⅢ因子</t>
    <rPh sb="2" eb="4">
      <t>ノウシュク</t>
    </rPh>
    <rPh sb="4" eb="5">
      <t>ヒト</t>
    </rPh>
    <rPh sb="5" eb="7">
      <t>ケツエキ</t>
    </rPh>
    <rPh sb="7" eb="9">
      <t>ギョウコ</t>
    </rPh>
    <phoneticPr fontId="4"/>
  </si>
  <si>
    <t>フィブロガミンＰ　静注用（ＣＳＬベーリング）</t>
    <rPh sb="9" eb="11">
      <t>ジョウチュウ</t>
    </rPh>
    <rPh sb="11" eb="12">
      <t>ヨウ</t>
    </rPh>
    <phoneticPr fontId="4"/>
  </si>
  <si>
    <t>献血アルブミン「ベネシス」　静注（日血機＝田辺三菱）
献血アルブミン－ニチヤク　注（日本製薬＝武田）
アルブミナー　静注（ＣＳＬベーリング）
ブミネート　静注液（バクスター）
献血アルブミン“化血研” 注（化血研＝アステラス）
（化血研＝アルフレッサ）　
アルブミン－ベーリング　静注（ＣＳＬベーリング）
赤十字アルブミン　静注（日血機＝日赤）</t>
    <rPh sb="0" eb="2">
      <t>ケンケツ</t>
    </rPh>
    <rPh sb="14" eb="16">
      <t>ジョウチュウ</t>
    </rPh>
    <rPh sb="17" eb="18">
      <t>ヒ</t>
    </rPh>
    <rPh sb="18" eb="19">
      <t>ケツ</t>
    </rPh>
    <rPh sb="19" eb="20">
      <t>キ</t>
    </rPh>
    <rPh sb="21" eb="23">
      <t>タナベ</t>
    </rPh>
    <rPh sb="23" eb="25">
      <t>ミツビシ</t>
    </rPh>
    <rPh sb="27" eb="29">
      <t>ケンケツ</t>
    </rPh>
    <rPh sb="40" eb="41">
      <t>チュウ</t>
    </rPh>
    <rPh sb="42" eb="44">
      <t>ニホン</t>
    </rPh>
    <rPh sb="44" eb="46">
      <t>セイヤク</t>
    </rPh>
    <rPh sb="47" eb="49">
      <t>タケダ</t>
    </rPh>
    <rPh sb="58" eb="60">
      <t>ジョウチュウ</t>
    </rPh>
    <rPh sb="77" eb="79">
      <t>ジョウチュウ</t>
    </rPh>
    <rPh sb="79" eb="80">
      <t>エキ</t>
    </rPh>
    <rPh sb="88" eb="90">
      <t>ケンケツ</t>
    </rPh>
    <rPh sb="96" eb="97">
      <t>カ</t>
    </rPh>
    <rPh sb="97" eb="98">
      <t>ケツ</t>
    </rPh>
    <rPh sb="98" eb="99">
      <t>ケン</t>
    </rPh>
    <rPh sb="101" eb="102">
      <t>チュウ</t>
    </rPh>
    <rPh sb="103" eb="104">
      <t>カ</t>
    </rPh>
    <rPh sb="104" eb="105">
      <t>ケツ</t>
    </rPh>
    <rPh sb="105" eb="106">
      <t>ケン</t>
    </rPh>
    <rPh sb="115" eb="117">
      <t>カケツ</t>
    </rPh>
    <rPh sb="117" eb="118">
      <t>ケン</t>
    </rPh>
    <rPh sb="140" eb="142">
      <t>ジョウチュウ</t>
    </rPh>
    <rPh sb="153" eb="156">
      <t>セキジュウジ</t>
    </rPh>
    <rPh sb="162" eb="164">
      <t>ジョウチュウ</t>
    </rPh>
    <rPh sb="165" eb="166">
      <t>ヒ</t>
    </rPh>
    <rPh sb="166" eb="167">
      <t>ケツ</t>
    </rPh>
    <phoneticPr fontId="4"/>
  </si>
  <si>
    <t>人血清アルブミン（遺伝子組換え）</t>
    <rPh sb="0" eb="1">
      <t>ヒト</t>
    </rPh>
    <rPh sb="1" eb="3">
      <t>ケッセイ</t>
    </rPh>
    <rPh sb="9" eb="12">
      <t>イデンシ</t>
    </rPh>
    <rPh sb="12" eb="13">
      <t>ク</t>
    </rPh>
    <rPh sb="13" eb="14">
      <t>カ</t>
    </rPh>
    <phoneticPr fontId="4"/>
  </si>
  <si>
    <t>人血清
アルブミン</t>
    <rPh sb="0" eb="1">
      <t>ヒト</t>
    </rPh>
    <rPh sb="1" eb="3">
      <t>ケッセイ</t>
    </rPh>
    <phoneticPr fontId="4"/>
  </si>
  <si>
    <t>メドウェイ注（田辺三菱）</t>
    <rPh sb="5" eb="6">
      <t>チュウ</t>
    </rPh>
    <phoneticPr fontId="4"/>
  </si>
  <si>
    <t>ハプトグロビン　静注（日血機＝田辺三菱）</t>
    <rPh sb="8" eb="10">
      <t>ジョウチュウ</t>
    </rPh>
    <rPh sb="11" eb="12">
      <t>ニチ</t>
    </rPh>
    <rPh sb="12" eb="13">
      <t>ケツ</t>
    </rPh>
    <rPh sb="13" eb="14">
      <t>キ</t>
    </rPh>
    <rPh sb="15" eb="17">
      <t>タナベ</t>
    </rPh>
    <rPh sb="17" eb="19">
      <t>ミツビシ</t>
    </rPh>
    <phoneticPr fontId="4"/>
  </si>
  <si>
    <t>日赤ポリグロビンＮ　5％静注（日血機－日赤）</t>
    <rPh sb="0" eb="2">
      <t>ニッセキ</t>
    </rPh>
    <rPh sb="12" eb="14">
      <t>ジョウチュウ</t>
    </rPh>
    <rPh sb="15" eb="16">
      <t>ニチ</t>
    </rPh>
    <rPh sb="16" eb="17">
      <t>ケツ</t>
    </rPh>
    <rPh sb="17" eb="18">
      <t>キ</t>
    </rPh>
    <rPh sb="19" eb="21">
      <t>ニッセキ</t>
    </rPh>
    <phoneticPr fontId="4"/>
  </si>
  <si>
    <t>ヘブスブリンIＨ　静注（日血機＝田辺三菱）</t>
    <rPh sb="9" eb="11">
      <t>ジョウチュウ</t>
    </rPh>
    <rPh sb="12" eb="13">
      <t>ニチ</t>
    </rPh>
    <rPh sb="13" eb="14">
      <t>ケツ</t>
    </rPh>
    <rPh sb="14" eb="15">
      <t>キ</t>
    </rPh>
    <rPh sb="16" eb="18">
      <t>タナベ</t>
    </rPh>
    <phoneticPr fontId="4"/>
  </si>
  <si>
    <t>テタノブリンIＨ　静注（日血機＝田辺三菱）</t>
    <rPh sb="9" eb="11">
      <t>ジョウチュウ</t>
    </rPh>
    <rPh sb="12" eb="13">
      <t>ニチ</t>
    </rPh>
    <rPh sb="13" eb="14">
      <t>ケツ</t>
    </rPh>
    <rPh sb="14" eb="15">
      <t>キ</t>
    </rPh>
    <rPh sb="16" eb="18">
      <t>タナベ</t>
    </rPh>
    <phoneticPr fontId="4"/>
  </si>
  <si>
    <t>献血ヴェノグロブリンＩＨ　静注（日血機＝田辺三菱）</t>
    <rPh sb="0" eb="2">
      <t>ケンケツ</t>
    </rPh>
    <rPh sb="13" eb="15">
      <t>ジョウチュウ</t>
    </rPh>
    <rPh sb="16" eb="17">
      <t>ニチ</t>
    </rPh>
    <rPh sb="17" eb="18">
      <t>ケツ</t>
    </rPh>
    <rPh sb="18" eb="19">
      <t>キ</t>
    </rPh>
    <rPh sb="20" eb="22">
      <t>タナベ</t>
    </rPh>
    <phoneticPr fontId="4"/>
  </si>
  <si>
    <t>アドベイト　注射用（バクスター）</t>
    <rPh sb="6" eb="8">
      <t>チュウシャ</t>
    </rPh>
    <rPh sb="8" eb="9">
      <t>ヨウ</t>
    </rPh>
    <phoneticPr fontId="4"/>
  </si>
  <si>
    <t>ベネフィクス　静注用（ファイザー＝武田）</t>
    <rPh sb="7" eb="9">
      <t>ジョウチュウ</t>
    </rPh>
    <rPh sb="9" eb="10">
      <t>ヨウ</t>
    </rPh>
    <rPh sb="17" eb="19">
      <t>タケダ</t>
    </rPh>
    <phoneticPr fontId="4"/>
  </si>
  <si>
    <t>ヒスタミン加人免疫グロブリン</t>
    <rPh sb="5" eb="6">
      <t>カ</t>
    </rPh>
    <phoneticPr fontId="4"/>
  </si>
  <si>
    <t>ヒスタグロビン皮下注用（化血研＝日本臓器）</t>
    <rPh sb="7" eb="9">
      <t>ヒカ</t>
    </rPh>
    <rPh sb="9" eb="10">
      <t>チュウ</t>
    </rPh>
    <rPh sb="10" eb="11">
      <t>ヨウ</t>
    </rPh>
    <rPh sb="12" eb="13">
      <t>カ</t>
    </rPh>
    <rPh sb="13" eb="14">
      <t>ケツ</t>
    </rPh>
    <rPh sb="14" eb="15">
      <t>ケン</t>
    </rPh>
    <rPh sb="16" eb="18">
      <t>ニホン</t>
    </rPh>
    <rPh sb="18" eb="20">
      <t>ゾウキ</t>
    </rPh>
    <phoneticPr fontId="4"/>
  </si>
  <si>
    <t>【その他】</t>
    <rPh sb="3" eb="4">
      <t>タ</t>
    </rPh>
    <phoneticPr fontId="4"/>
  </si>
  <si>
    <t>種　　類</t>
    <rPh sb="0" eb="1">
      <t>タネ</t>
    </rPh>
    <rPh sb="3" eb="4">
      <t>タグイ</t>
    </rPh>
    <phoneticPr fontId="4"/>
  </si>
  <si>
    <t>製　　　品　　　名</t>
    <rPh sb="0" eb="1">
      <t>セイ</t>
    </rPh>
    <rPh sb="4" eb="5">
      <t>ヒン</t>
    </rPh>
    <rPh sb="8" eb="9">
      <t>メイ</t>
    </rPh>
    <phoneticPr fontId="4"/>
  </si>
  <si>
    <t>献血トロンビン「ベネシス」　経口・外用（日血機＝田辺三菱）</t>
    <rPh sb="0" eb="2">
      <t>ケンケツ</t>
    </rPh>
    <rPh sb="14" eb="16">
      <t>ケイコウ</t>
    </rPh>
    <rPh sb="17" eb="19">
      <t>ガイヨウ</t>
    </rPh>
    <rPh sb="20" eb="21">
      <t>ニチ</t>
    </rPh>
    <rPh sb="21" eb="22">
      <t>ケツ</t>
    </rPh>
    <rPh sb="22" eb="23">
      <t>キ</t>
    </rPh>
    <rPh sb="24" eb="26">
      <t>タナベ</t>
    </rPh>
    <rPh sb="26" eb="28">
      <t>ミツビシ</t>
    </rPh>
    <phoneticPr fontId="4"/>
  </si>
  <si>
    <t>組織接着剤</t>
  </si>
  <si>
    <t>ボルヒール（化血研＝帝人）</t>
    <rPh sb="6" eb="9">
      <t>カケツケン</t>
    </rPh>
    <rPh sb="10" eb="12">
      <t>テイジン</t>
    </rPh>
    <phoneticPr fontId="4"/>
  </si>
  <si>
    <t>８.外来輸血及び在宅輸血について</t>
    <rPh sb="2" eb="4">
      <t>ガイライ</t>
    </rPh>
    <rPh sb="4" eb="6">
      <t>ユケツ</t>
    </rPh>
    <rPh sb="6" eb="7">
      <t>オヨ</t>
    </rPh>
    <rPh sb="8" eb="10">
      <t>ザイタク</t>
    </rPh>
    <rPh sb="10" eb="12">
      <t>ユケツ</t>
    </rPh>
    <phoneticPr fontId="2"/>
  </si>
  <si>
    <t>７-1. 血漿分画製剤使用状況</t>
    <rPh sb="5" eb="7">
      <t>ケッショウ</t>
    </rPh>
    <rPh sb="7" eb="9">
      <t>ブンカク</t>
    </rPh>
    <rPh sb="9" eb="11">
      <t>セイザイ</t>
    </rPh>
    <rPh sb="11" eb="13">
      <t>シヨウ</t>
    </rPh>
    <rPh sb="13" eb="15">
      <t>ジョウキョウ</t>
    </rPh>
    <phoneticPr fontId="2"/>
  </si>
  <si>
    <t>規　格</t>
    <phoneticPr fontId="2"/>
  </si>
  <si>
    <t>規　格</t>
    <rPh sb="0" eb="1">
      <t>キ</t>
    </rPh>
    <rPh sb="2" eb="3">
      <t>カク</t>
    </rPh>
    <phoneticPr fontId="2"/>
  </si>
  <si>
    <t>合　　　計</t>
    <rPh sb="0" eb="1">
      <t>ア</t>
    </rPh>
    <rPh sb="4" eb="5">
      <t>ケイ</t>
    </rPh>
    <phoneticPr fontId="2"/>
  </si>
  <si>
    <t>組
織
接
着
剤</t>
    <rPh sb="0" eb="1">
      <t>グミ</t>
    </rPh>
    <rPh sb="2" eb="3">
      <t>オル</t>
    </rPh>
    <rPh sb="4" eb="5">
      <t>セツ</t>
    </rPh>
    <rPh sb="6" eb="7">
      <t>キセル</t>
    </rPh>
    <rPh sb="8" eb="9">
      <t>ザイ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</si>
  <si>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</si>
  <si>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乾燥人フィブリノゲン</t>
    <rPh sb="6" eb="8">
      <t>カンソウ</t>
    </rPh>
    <phoneticPr fontId="2"/>
  </si>
  <si>
    <t>　　　　　　乾燥濃縮人アンチトロンビンⅢ</t>
    <rPh sb="6" eb="8">
      <t>カンソウ</t>
    </rPh>
    <rPh sb="8" eb="10">
      <t>ノウシュク</t>
    </rPh>
    <rPh sb="10" eb="11">
      <t>ヒト</t>
    </rPh>
    <phoneticPr fontId="2"/>
  </si>
  <si>
    <t>　　　　　　人ハプトグロビン</t>
    <phoneticPr fontId="2"/>
  </si>
  <si>
    <t>　　　　　　乾燥濃縮ヒトC1-インアクチベーター</t>
    <rPh sb="6" eb="8">
      <t>カンソウ</t>
    </rPh>
    <rPh sb="8" eb="10">
      <t>ノウシュク</t>
    </rPh>
    <phoneticPr fontId="2"/>
  </si>
  <si>
    <t>　その他（　　　　　　　　　　　　　　　　　　　　　　　  　）</t>
    <rPh sb="3" eb="4">
      <t>タ</t>
    </rPh>
    <phoneticPr fontId="2"/>
  </si>
  <si>
    <t>　使　用（本）　</t>
    <rPh sb="5" eb="6">
      <t>ホン</t>
    </rPh>
    <phoneticPr fontId="2"/>
  </si>
  <si>
    <r>
      <t>５）交差適合試験の検査実施者　</t>
    </r>
    <r>
      <rPr>
        <b/>
        <sz val="9"/>
        <color theme="1"/>
        <rFont val="メイリオ"/>
        <family val="3"/>
        <charset val="128"/>
      </rPr>
      <t>※４）の設問で”自施設”を選択した場合のみ回答してください。</t>
    </r>
    <rPh sb="9" eb="11">
      <t>ケンサ</t>
    </rPh>
    <rPh sb="11" eb="13">
      <t>ジッシ</t>
    </rPh>
    <rPh sb="13" eb="14">
      <t>モノ</t>
    </rPh>
    <rPh sb="23" eb="24">
      <t>ジ</t>
    </rPh>
    <rPh sb="24" eb="26">
      <t>シセツ</t>
    </rPh>
    <rPh sb="28" eb="30">
      <t>センタク</t>
    </rPh>
    <phoneticPr fontId="2"/>
  </si>
  <si>
    <r>
      <t>４）交差適合試験の実施施設　　</t>
    </r>
    <r>
      <rPr>
        <b/>
        <sz val="9"/>
        <color theme="1"/>
        <rFont val="メイリオ"/>
        <family val="3"/>
        <charset val="128"/>
      </rPr>
      <t>※３）の設問で”有”を選択した場合のみ回答してください。</t>
    </r>
    <rPh sb="2" eb="4">
      <t>コウサ</t>
    </rPh>
    <rPh sb="6" eb="8">
      <t>シケン</t>
    </rPh>
    <rPh sb="9" eb="11">
      <t>ジッシ</t>
    </rPh>
    <rPh sb="11" eb="13">
      <t>シセツ</t>
    </rPh>
    <rPh sb="19" eb="21">
      <t>セツモン</t>
    </rPh>
    <rPh sb="23" eb="24">
      <t>アリ</t>
    </rPh>
    <rPh sb="26" eb="28">
      <t>センタク</t>
    </rPh>
    <rPh sb="30" eb="32">
      <t>バアイ</t>
    </rPh>
    <rPh sb="34" eb="36">
      <t>カイトウ</t>
    </rPh>
    <phoneticPr fontId="2"/>
  </si>
  <si>
    <t>（　　　　　　　）</t>
    <phoneticPr fontId="2"/>
  </si>
  <si>
    <t>（　　　　　　　）</t>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</si>
  <si>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</si>
  <si>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</si>
  <si>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</si>
  <si>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</si>
  <si>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</si>
  <si>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</si>
  <si>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</si>
  <si>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r>
      <rPr>
        <sz val="10"/>
        <color theme="1"/>
        <rFont val="メイリオ"/>
        <family val="3"/>
        <charset val="128"/>
      </rPr>
      <t>2016年1月1日から12月31日までに輸血管理料を取得していた場合は「有」を、そうでない場合は「無」を、さらに</t>
    </r>
    <r>
      <rPr>
        <u/>
        <sz val="10"/>
        <color theme="1"/>
        <rFont val="メイリオ"/>
        <family val="3"/>
        <charset val="128"/>
      </rPr>
      <t>2016年内に取得した場合は「新」を選択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60" eb="62">
      <t>ネンナイ</t>
    </rPh>
    <rPh sb="63" eb="65">
      <t>シュトク</t>
    </rPh>
    <rPh sb="67" eb="69">
      <t>バアイ</t>
    </rPh>
    <rPh sb="71" eb="72">
      <t>シン</t>
    </rPh>
    <rPh sb="89" eb="90">
      <t>オヨ</t>
    </rPh>
    <rPh sb="92" eb="93">
      <t>シン</t>
    </rPh>
    <phoneticPr fontId="2"/>
  </si>
  <si>
    <t>(Ir)-PC-LR10</t>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</si>
  <si>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</si>
  <si>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</si>
  <si>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</si>
  <si>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</si>
  <si>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</si>
  <si>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</si>
  <si>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脳神経外科</t>
    <rPh sb="0" eb="3">
      <t>ノウシンケイ</t>
    </rPh>
    <rPh sb="3" eb="5">
      <t>ゲカ</t>
    </rPh>
    <phoneticPr fontId="2"/>
  </si>
  <si>
    <t>呼吸器外科</t>
    <rPh sb="0" eb="3">
      <t>コキュウキ</t>
    </rPh>
    <rPh sb="3" eb="5">
      <t>ゲカ</t>
    </rPh>
    <phoneticPr fontId="2"/>
  </si>
  <si>
    <t>消化器外科</t>
    <rPh sb="0" eb="3">
      <t>ショウカキ</t>
    </rPh>
    <rPh sb="3" eb="5">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</si>
  <si>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</si>
  <si>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</si>
  <si>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</si>
  <si>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泌尿器科</t>
    <rPh sb="0" eb="4">
      <t>ヒニョウキカ</t>
    </rPh>
    <phoneticPr fontId="2"/>
  </si>
  <si>
    <t>歯科口腔外科</t>
    <rPh sb="0" eb="2">
      <t>シカ</t>
    </rPh>
    <rPh sb="2" eb="4">
      <t>コウクウ</t>
    </rPh>
    <rPh sb="4" eb="6">
      <t>ゲカ</t>
    </rPh>
    <phoneticPr fontId="2"/>
  </si>
  <si>
    <t>その他</t>
    <rPh sb="2" eb="3">
      <t>タ</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</si>
  <si>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</si>
  <si>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</si>
  <si>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合計</t>
    <rPh sb="0" eb="2">
      <t>ゴウケイ</t>
    </rPh>
    <phoneticPr fontId="2"/>
  </si>
  <si>
    <t>６-1.自己血輸血</t>
    <rPh sb="4" eb="6">
      <t>ジコ</t>
    </rPh>
    <rPh sb="6" eb="7">
      <t>ケツ</t>
    </rPh>
    <rPh sb="7" eb="9">
      <t>ユケツ</t>
    </rPh>
    <phoneticPr fontId="2"/>
  </si>
  <si>
    <t>1) 輸血用血液製剤使用・廃棄状況</t>
    <phoneticPr fontId="2"/>
  </si>
  <si>
    <t>　※2016年４月30日の場合→ 20160430と入力</t>
    <phoneticPr fontId="2"/>
  </si>
  <si>
    <t>4）輸血療法委員会の開催回数（回/年）</t>
    <rPh sb="2" eb="4">
      <t>ユケツ</t>
    </rPh>
    <rPh sb="4" eb="6">
      <t>リョウホウ</t>
    </rPh>
    <phoneticPr fontId="2"/>
  </si>
  <si>
    <t>5）医療施設内における各学会の認定を受けた看護師及び臨床検査技師の人数を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phoneticPr fontId="2"/>
  </si>
  <si>
    <t>3）輸血療法委員会委員長の職種等</t>
    <phoneticPr fontId="2"/>
  </si>
  <si>
    <t>件</t>
    <rPh sb="0" eb="1">
      <t>ケン</t>
    </rPh>
    <phoneticPr fontId="2"/>
  </si>
  <si>
    <t>（本）</t>
    <rPh sb="1" eb="2">
      <t>ホン</t>
    </rPh>
    <phoneticPr fontId="2"/>
  </si>
  <si>
    <t>使用本数 [a]</t>
    <rPh sb="2" eb="4">
      <t>ホンスウ</t>
    </rPh>
    <phoneticPr fontId="2"/>
  </si>
  <si>
    <t>血液製剤製剤使用量合計</t>
    <rPh sb="0" eb="2">
      <t>ケツエキ</t>
    </rPh>
    <rPh sb="2" eb="4">
      <t>セイザイ</t>
    </rPh>
    <rPh sb="4" eb="6">
      <t>セイザイ</t>
    </rPh>
    <rPh sb="6" eb="7">
      <t>シ</t>
    </rPh>
    <rPh sb="7" eb="8">
      <t>ヨウ</t>
    </rPh>
    <rPh sb="8" eb="9">
      <t>リョウ</t>
    </rPh>
    <rPh sb="9" eb="11">
      <t>ゴウケイ</t>
    </rPh>
    <phoneticPr fontId="2"/>
  </si>
  <si>
    <t>６-2.自己血輸血</t>
    <rPh sb="4" eb="6">
      <t>ジコ</t>
    </rPh>
    <rPh sb="6" eb="7">
      <t>ケツ</t>
    </rPh>
    <rPh sb="7" eb="9">
      <t>ユケツ</t>
    </rPh>
    <phoneticPr fontId="2"/>
  </si>
  <si>
    <t>在　庫
（単位数）</t>
    <rPh sb="0" eb="1">
      <t>ザイ</t>
    </rPh>
    <rPh sb="2" eb="3">
      <t>コ</t>
    </rPh>
    <rPh sb="5" eb="8">
      <t>タンイスウ</t>
    </rPh>
    <phoneticPr fontId="2"/>
  </si>
  <si>
    <t>在　庫
（本数）</t>
    <rPh sb="0" eb="1">
      <t>ザイ</t>
    </rPh>
    <rPh sb="2" eb="3">
      <t>コ</t>
    </rPh>
    <rPh sb="5" eb="7">
      <t>ホンスウ</t>
    </rPh>
    <phoneticPr fontId="2"/>
  </si>
  <si>
    <t>入力禁止</t>
    <rPh sb="0" eb="2">
      <t>ニュウリョク</t>
    </rPh>
    <rPh sb="2" eb="4">
      <t>キンシ</t>
    </rPh>
    <phoneticPr fontId="2"/>
  </si>
  <si>
    <t>1.医療機関について</t>
    <rPh sb="2" eb="4">
      <t>イリョウ</t>
    </rPh>
    <rPh sb="4" eb="6">
      <t>キカン</t>
    </rPh>
    <phoneticPr fontId="2"/>
  </si>
  <si>
    <t>医療機関種別</t>
    <rPh sb="0" eb="2">
      <t>イリョウ</t>
    </rPh>
    <rPh sb="2" eb="4">
      <t>キカン</t>
    </rPh>
    <rPh sb="4" eb="6">
      <t>シュベツ</t>
    </rPh>
    <phoneticPr fontId="2"/>
  </si>
  <si>
    <t>病院</t>
    <rPh sb="0" eb="2">
      <t>ビョウイン</t>
    </rPh>
    <phoneticPr fontId="2"/>
  </si>
  <si>
    <t>診療所</t>
    <rPh sb="0" eb="3">
      <t>シンリョウジョ</t>
    </rPh>
    <phoneticPr fontId="2"/>
  </si>
  <si>
    <t>保健所管轄地</t>
    <rPh sb="0" eb="3">
      <t>ホケンジョ</t>
    </rPh>
    <rPh sb="3" eb="5">
      <t>カンカツ</t>
    </rPh>
    <rPh sb="5" eb="6">
      <t>チ</t>
    </rPh>
    <phoneticPr fontId="2"/>
  </si>
  <si>
    <t>県北</t>
    <rPh sb="0" eb="1">
      <t>ケン</t>
    </rPh>
    <rPh sb="1" eb="2">
      <t>キタ</t>
    </rPh>
    <phoneticPr fontId="2"/>
  </si>
  <si>
    <t>県中</t>
    <rPh sb="0" eb="1">
      <t>ケン</t>
    </rPh>
    <rPh sb="1" eb="2">
      <t>ナカ</t>
    </rPh>
    <phoneticPr fontId="2"/>
  </si>
  <si>
    <t>県南</t>
    <rPh sb="0" eb="2">
      <t>ケンナン</t>
    </rPh>
    <phoneticPr fontId="2"/>
  </si>
  <si>
    <t>会津</t>
    <rPh sb="0" eb="2">
      <t>アイヅ</t>
    </rPh>
    <phoneticPr fontId="2"/>
  </si>
  <si>
    <t>南会津</t>
    <rPh sb="0" eb="3">
      <t>ミナミアイヅ</t>
    </rPh>
    <phoneticPr fontId="2"/>
  </si>
  <si>
    <t>相双</t>
    <rPh sb="0" eb="2">
      <t>ソウソウ</t>
    </rPh>
    <phoneticPr fontId="2"/>
  </si>
  <si>
    <t>郡山市</t>
    <rPh sb="0" eb="3">
      <t>コオリヤマシ</t>
    </rPh>
    <phoneticPr fontId="2"/>
  </si>
  <si>
    <t>いわき市</t>
    <rPh sb="3" eb="4">
      <t>シ</t>
    </rPh>
    <phoneticPr fontId="2"/>
  </si>
  <si>
    <t>輸血管理料</t>
    <rPh sb="0" eb="2">
      <t>ユケツ</t>
    </rPh>
    <rPh sb="2" eb="4">
      <t>カンリ</t>
    </rPh>
    <rPh sb="4" eb="5">
      <t>リョウ</t>
    </rPh>
    <phoneticPr fontId="2"/>
  </si>
  <si>
    <t>有</t>
    <rPh sb="0" eb="1">
      <t>アリ</t>
    </rPh>
    <phoneticPr fontId="2"/>
  </si>
  <si>
    <t>無</t>
    <rPh sb="0" eb="1">
      <t>ナシ</t>
    </rPh>
    <phoneticPr fontId="2"/>
  </si>
  <si>
    <t>新</t>
    <rPh sb="0" eb="1">
      <t>シン</t>
    </rPh>
    <phoneticPr fontId="2"/>
  </si>
  <si>
    <t>管理料の種類</t>
    <rPh sb="0" eb="2">
      <t>カンリ</t>
    </rPh>
    <rPh sb="2" eb="3">
      <t>リョウ</t>
    </rPh>
    <rPh sb="4" eb="6">
      <t>シュルイ</t>
    </rPh>
    <phoneticPr fontId="2"/>
  </si>
  <si>
    <t>Ⅰ</t>
  </si>
  <si>
    <t>Ⅰ</t>
    <phoneticPr fontId="2"/>
  </si>
  <si>
    <t>Ⅱ</t>
  </si>
  <si>
    <t>Ⅱ</t>
    <phoneticPr fontId="2"/>
  </si>
  <si>
    <t>０.5ｇ １０ｍL</t>
    <phoneticPr fontId="2"/>
  </si>
  <si>
    <t>０.5ｇ １０ｍL</t>
    <phoneticPr fontId="2"/>
  </si>
  <si>
    <t>輸血適正使用加算</t>
    <rPh sb="0" eb="2">
      <t>ユケツ</t>
    </rPh>
    <rPh sb="2" eb="4">
      <t>テキセイ</t>
    </rPh>
    <rPh sb="4" eb="6">
      <t>シヨウ</t>
    </rPh>
    <rPh sb="6" eb="8">
      <t>カサン</t>
    </rPh>
    <phoneticPr fontId="2"/>
  </si>
  <si>
    <t>①-1 貯血式自己血輸血（液状保存）</t>
    <rPh sb="4" eb="6">
      <t>チョケツ</t>
    </rPh>
    <rPh sb="6" eb="7">
      <t>シキ</t>
    </rPh>
    <rPh sb="7" eb="10">
      <t>ジコケツ</t>
    </rPh>
    <rPh sb="10" eb="12">
      <t>ユケツ</t>
    </rPh>
    <rPh sb="13" eb="15">
      <t>エキジョウ</t>
    </rPh>
    <rPh sb="15" eb="17">
      <t>ホゾン</t>
    </rPh>
    <phoneticPr fontId="2"/>
  </si>
  <si>
    <t>①-2 貯血式自己血輸血（凍結保存）</t>
    <rPh sb="13" eb="15">
      <t>トウケツ</t>
    </rPh>
    <phoneticPr fontId="2"/>
  </si>
  <si>
    <t>10）輸血用血液製剤管理(簿)等</t>
    <rPh sb="3" eb="6">
      <t>ユケツヨウ</t>
    </rPh>
    <rPh sb="6" eb="8">
      <t>ケツエキ</t>
    </rPh>
    <rPh sb="8" eb="10">
      <t>セイザイ</t>
    </rPh>
    <rPh sb="10" eb="12">
      <t>カンリ</t>
    </rPh>
    <rPh sb="13" eb="14">
      <t>ボ</t>
    </rPh>
    <rPh sb="15" eb="16">
      <t>トウ</t>
    </rPh>
    <phoneticPr fontId="2"/>
  </si>
  <si>
    <t>3.輸血用血液製剤の保管方法及び管理について（指針等）</t>
    <rPh sb="4" eb="5">
      <t>ヨウ</t>
    </rPh>
    <rPh sb="5" eb="7">
      <t>ケツエキ</t>
    </rPh>
    <rPh sb="7" eb="9">
      <t>セイザイ</t>
    </rPh>
    <phoneticPr fontId="2"/>
  </si>
  <si>
    <t>輸血用血液製剤製剤使用量合計</t>
    <rPh sb="0" eb="3">
      <t>ユケツヨウ</t>
    </rPh>
    <rPh sb="3" eb="5">
      <t>ケツエキ</t>
    </rPh>
    <rPh sb="5" eb="7">
      <t>セイザイ</t>
    </rPh>
    <rPh sb="7" eb="9">
      <t>セイザイ</t>
    </rPh>
    <rPh sb="9" eb="10">
      <t>シ</t>
    </rPh>
    <rPh sb="10" eb="11">
      <t>ヨウ</t>
    </rPh>
    <rPh sb="11" eb="12">
      <t>リョウ</t>
    </rPh>
    <rPh sb="12" eb="14">
      <t>ゴウケイ</t>
    </rPh>
    <phoneticPr fontId="2"/>
  </si>
  <si>
    <t>I＆A認定</t>
    <rPh sb="3" eb="5">
      <t>ニンテイ</t>
    </rPh>
    <phoneticPr fontId="2"/>
  </si>
  <si>
    <t>*** 血小板由来の高単位製剤</t>
    <rPh sb="4" eb="7">
      <t>ケッショウバン</t>
    </rPh>
    <rPh sb="7" eb="9">
      <t>ユライ</t>
    </rPh>
    <rPh sb="10" eb="11">
      <t>コウ</t>
    </rPh>
    <rPh sb="11" eb="13">
      <t>タンイ</t>
    </rPh>
    <rPh sb="13" eb="15">
      <t>セイザイ</t>
    </rPh>
    <phoneticPr fontId="2"/>
  </si>
  <si>
    <t>*** 血小板由来の高単位製剤</t>
    <phoneticPr fontId="2"/>
  </si>
  <si>
    <t>悪性新生物
（白血病を含む）</t>
    <rPh sb="0" eb="2">
      <t>アクセイ</t>
    </rPh>
    <rPh sb="2" eb="5">
      <t>シンセイブツ</t>
    </rPh>
    <rPh sb="7" eb="10">
      <t>ハッケツビョウ</t>
    </rPh>
    <rPh sb="11" eb="12">
      <t>フク</t>
    </rPh>
    <phoneticPr fontId="2"/>
  </si>
  <si>
    <t>※2016年４月30日の場合→ 20160430と入力</t>
    <phoneticPr fontId="2"/>
  </si>
  <si>
    <t>6）輸血療法委員会の職種別人数</t>
    <rPh sb="10" eb="13">
      <t>ショクシュベツ</t>
    </rPh>
    <rPh sb="13" eb="15">
      <t>ニンズウ</t>
    </rPh>
    <phoneticPr fontId="2"/>
  </si>
  <si>
    <t>5-1 .輸血患者および輸血使用状況について</t>
    <rPh sb="5" eb="7">
      <t>ユケツ</t>
    </rPh>
    <rPh sb="7" eb="9">
      <t>カンジャ</t>
    </rPh>
    <rPh sb="12" eb="14">
      <t>ユケツ</t>
    </rPh>
    <rPh sb="14" eb="16">
      <t>シヨウ</t>
    </rPh>
    <rPh sb="16" eb="18">
      <t>ジョウキョウ</t>
    </rPh>
    <phoneticPr fontId="2"/>
  </si>
  <si>
    <t>実施件数</t>
    <rPh sb="0" eb="2">
      <t>ジッシ</t>
    </rPh>
    <rPh sb="2" eb="4">
      <t>ケンスウ</t>
    </rPh>
    <phoneticPr fontId="2"/>
  </si>
  <si>
    <t>6）在宅輸血同意書関係等</t>
    <rPh sb="2" eb="4">
      <t>ザイタク</t>
    </rPh>
    <rPh sb="4" eb="6">
      <t>ユケツ</t>
    </rPh>
    <rPh sb="6" eb="9">
      <t>ドウイショ</t>
    </rPh>
    <rPh sb="9" eb="11">
      <t>カンケイ</t>
    </rPh>
    <rPh sb="11" eb="12">
      <t>トウ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</si>
  <si>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</si>
  <si>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輸血療法委員会の設置</t>
    <rPh sb="0" eb="2">
      <t>ユケツ</t>
    </rPh>
    <rPh sb="2" eb="4">
      <t>リョウホウ</t>
    </rPh>
    <rPh sb="4" eb="7">
      <t>イインカイ</t>
    </rPh>
    <rPh sb="8" eb="10">
      <t>セッチ</t>
    </rPh>
    <phoneticPr fontId="2"/>
  </si>
  <si>
    <t>有</t>
    <rPh sb="0" eb="1">
      <t>アリ</t>
    </rPh>
    <phoneticPr fontId="2"/>
  </si>
  <si>
    <t>無</t>
    <rPh sb="0" eb="1">
      <t>ナシ</t>
    </rPh>
    <phoneticPr fontId="2"/>
  </si>
  <si>
    <t>新</t>
    <rPh sb="0" eb="1">
      <t>シン</t>
    </rPh>
    <phoneticPr fontId="2"/>
  </si>
  <si>
    <t>輸血療法委員会を設置していない理由</t>
    <rPh sb="0" eb="2">
      <t>ユケツ</t>
    </rPh>
    <rPh sb="2" eb="4">
      <t>リョウホウ</t>
    </rPh>
    <rPh sb="4" eb="7">
      <t>イインカイ</t>
    </rPh>
    <rPh sb="8" eb="10">
      <t>セッチ</t>
    </rPh>
    <rPh sb="15" eb="17">
      <t>リユウ</t>
    </rPh>
    <phoneticPr fontId="2"/>
  </si>
  <si>
    <t>①</t>
    <phoneticPr fontId="2"/>
  </si>
  <si>
    <t>②</t>
    <phoneticPr fontId="2"/>
  </si>
  <si>
    <t>③</t>
    <phoneticPr fontId="2"/>
  </si>
  <si>
    <t>④</t>
    <phoneticPr fontId="2"/>
  </si>
  <si>
    <t>輸血部門の設置</t>
    <rPh sb="0" eb="2">
      <t>ユケツ</t>
    </rPh>
    <rPh sb="2" eb="4">
      <t>ブモン</t>
    </rPh>
    <rPh sb="5" eb="7">
      <t>セッチ</t>
    </rPh>
    <phoneticPr fontId="2"/>
  </si>
  <si>
    <t>輸血部門の設置場所</t>
    <rPh sb="0" eb="2">
      <t>ユケツ</t>
    </rPh>
    <rPh sb="2" eb="4">
      <t>ブモン</t>
    </rPh>
    <rPh sb="5" eb="7">
      <t>セッチ</t>
    </rPh>
    <rPh sb="7" eb="9">
      <t>バショ</t>
    </rPh>
    <phoneticPr fontId="2"/>
  </si>
  <si>
    <t>輸血部</t>
    <rPh sb="0" eb="2">
      <t>ユケツ</t>
    </rPh>
    <rPh sb="2" eb="3">
      <t>ブ</t>
    </rPh>
    <phoneticPr fontId="2"/>
  </si>
  <si>
    <t>検査部</t>
    <rPh sb="0" eb="2">
      <t>ケンサ</t>
    </rPh>
    <rPh sb="2" eb="3">
      <t>ブ</t>
    </rPh>
    <phoneticPr fontId="2"/>
  </si>
  <si>
    <t>薬剤部</t>
    <rPh sb="0" eb="2">
      <t>ヤクザイ</t>
    </rPh>
    <rPh sb="2" eb="3">
      <t>ブ</t>
    </rPh>
    <phoneticPr fontId="2"/>
  </si>
  <si>
    <t>その他</t>
    <rPh sb="2" eb="3">
      <t>タ</t>
    </rPh>
    <phoneticPr fontId="2"/>
  </si>
  <si>
    <t>血液製剤保管場所</t>
    <rPh sb="0" eb="2">
      <t>ケツエキ</t>
    </rPh>
    <rPh sb="2" eb="4">
      <t>セイザイ</t>
    </rPh>
    <rPh sb="4" eb="6">
      <t>ホカン</t>
    </rPh>
    <rPh sb="6" eb="8">
      <t>バショ</t>
    </rPh>
    <phoneticPr fontId="2"/>
  </si>
  <si>
    <t>自記温度記録計の設置</t>
    <rPh sb="0" eb="2">
      <t>ジキ</t>
    </rPh>
    <rPh sb="2" eb="4">
      <t>オンド</t>
    </rPh>
    <rPh sb="4" eb="6">
      <t>キロク</t>
    </rPh>
    <rPh sb="6" eb="7">
      <t>ケイ</t>
    </rPh>
    <rPh sb="8" eb="10">
      <t>セッチ</t>
    </rPh>
    <phoneticPr fontId="2"/>
  </si>
  <si>
    <t>自記温度計の記録の頻度</t>
    <rPh sb="0" eb="2">
      <t>ジキ</t>
    </rPh>
    <rPh sb="2" eb="5">
      <t>オンドケイ</t>
    </rPh>
    <rPh sb="6" eb="8">
      <t>キロク</t>
    </rPh>
    <rPh sb="9" eb="11">
      <t>ヒンド</t>
    </rPh>
    <phoneticPr fontId="2"/>
  </si>
  <si>
    <t>毎日</t>
    <rPh sb="0" eb="2">
      <t>マイニチ</t>
    </rPh>
    <phoneticPr fontId="2"/>
  </si>
  <si>
    <t>週に1回</t>
    <rPh sb="0" eb="1">
      <t>シュウ</t>
    </rPh>
    <rPh sb="3" eb="4">
      <t>カイ</t>
    </rPh>
    <phoneticPr fontId="2"/>
  </si>
  <si>
    <t>月に1回</t>
    <rPh sb="0" eb="1">
      <t>ツキ</t>
    </rPh>
    <rPh sb="3" eb="4">
      <t>カイ</t>
    </rPh>
    <phoneticPr fontId="2"/>
  </si>
  <si>
    <t>半年に1回</t>
    <rPh sb="0" eb="2">
      <t>ハントシ</t>
    </rPh>
    <rPh sb="4" eb="5">
      <t>カイ</t>
    </rPh>
    <phoneticPr fontId="2"/>
  </si>
  <si>
    <t>年に1回</t>
    <rPh sb="0" eb="1">
      <t>ネン</t>
    </rPh>
    <rPh sb="3" eb="4">
      <t>カイ</t>
    </rPh>
    <phoneticPr fontId="2"/>
  </si>
  <si>
    <t>冷蔵庫・冷凍庫の保守点検頻度</t>
    <rPh sb="0" eb="3">
      <t>レイゾウコ</t>
    </rPh>
    <rPh sb="4" eb="7">
      <t>レイトウコ</t>
    </rPh>
    <rPh sb="8" eb="10">
      <t>ホシュ</t>
    </rPh>
    <rPh sb="10" eb="12">
      <t>テンケン</t>
    </rPh>
    <rPh sb="12" eb="14">
      <t>ヒンド</t>
    </rPh>
    <phoneticPr fontId="2"/>
  </si>
  <si>
    <t>警報装置の設置</t>
    <rPh sb="0" eb="2">
      <t>ケイホウ</t>
    </rPh>
    <rPh sb="2" eb="4">
      <t>ソウチ</t>
    </rPh>
    <rPh sb="5" eb="7">
      <t>セッチ</t>
    </rPh>
    <phoneticPr fontId="2"/>
  </si>
  <si>
    <t>有</t>
    <rPh sb="0" eb="1">
      <t>アリ</t>
    </rPh>
    <phoneticPr fontId="2"/>
  </si>
  <si>
    <t>無</t>
    <rPh sb="0" eb="1">
      <t>ナシ</t>
    </rPh>
    <phoneticPr fontId="2"/>
  </si>
  <si>
    <t>払出時の運搬容器</t>
    <rPh sb="0" eb="2">
      <t>ハライダシ</t>
    </rPh>
    <rPh sb="2" eb="3">
      <t>ジ</t>
    </rPh>
    <rPh sb="4" eb="6">
      <t>ウンパン</t>
    </rPh>
    <rPh sb="6" eb="8">
      <t>ヨウキ</t>
    </rPh>
    <phoneticPr fontId="2"/>
  </si>
  <si>
    <t>輸血用血液製剤と血漿分画製剤の管理の一元化</t>
    <rPh sb="0" eb="2">
      <t>ユケツ</t>
    </rPh>
    <rPh sb="2" eb="3">
      <t>ヨウ</t>
    </rPh>
    <rPh sb="3" eb="5">
      <t>ケツエキ</t>
    </rPh>
    <rPh sb="5" eb="7">
      <t>セイザイ</t>
    </rPh>
    <rPh sb="8" eb="10">
      <t>ケッショウ</t>
    </rPh>
    <rPh sb="10" eb="12">
      <t>ブンカク</t>
    </rPh>
    <rPh sb="12" eb="14">
      <t>セイザイ</t>
    </rPh>
    <rPh sb="15" eb="17">
      <t>カンリ</t>
    </rPh>
    <rPh sb="18" eb="21">
      <t>イチゲンカ</t>
    </rPh>
    <phoneticPr fontId="2"/>
  </si>
  <si>
    <t>輸血用血液製剤管理簿等</t>
    <rPh sb="0" eb="3">
      <t>ユケツヨウ</t>
    </rPh>
    <rPh sb="3" eb="5">
      <t>ケツエキ</t>
    </rPh>
    <rPh sb="5" eb="7">
      <t>セイザイ</t>
    </rPh>
    <rPh sb="7" eb="9">
      <t>カンリ</t>
    </rPh>
    <rPh sb="9" eb="10">
      <t>ボ</t>
    </rPh>
    <rPh sb="10" eb="11">
      <t>トウ</t>
    </rPh>
    <phoneticPr fontId="2"/>
  </si>
  <si>
    <t>コンピュータ管理</t>
    <rPh sb="6" eb="8">
      <t>カンリ</t>
    </rPh>
    <phoneticPr fontId="2"/>
  </si>
  <si>
    <t>手書き伝票</t>
    <rPh sb="0" eb="2">
      <t>テガ</t>
    </rPh>
    <rPh sb="3" eb="5">
      <t>デンピョウ</t>
    </rPh>
    <phoneticPr fontId="2"/>
  </si>
  <si>
    <t>両方</t>
    <rPh sb="0" eb="2">
      <t>リョウホウ</t>
    </rPh>
    <phoneticPr fontId="2"/>
  </si>
  <si>
    <t>その他</t>
    <rPh sb="2" eb="3">
      <t>タ</t>
    </rPh>
    <phoneticPr fontId="2"/>
  </si>
  <si>
    <t>輸血前後の感染症検査用検体の保管</t>
    <rPh sb="0" eb="2">
      <t>ユケツ</t>
    </rPh>
    <rPh sb="2" eb="4">
      <t>ゼンゴ</t>
    </rPh>
    <rPh sb="5" eb="8">
      <t>カンセンショウ</t>
    </rPh>
    <rPh sb="8" eb="11">
      <t>ケンサヨウ</t>
    </rPh>
    <rPh sb="11" eb="13">
      <t>ケンタイ</t>
    </rPh>
    <rPh sb="14" eb="16">
      <t>ホカン</t>
    </rPh>
    <phoneticPr fontId="2"/>
  </si>
  <si>
    <t>輸血前後の感染症検査の実施</t>
    <rPh sb="0" eb="2">
      <t>ユケツ</t>
    </rPh>
    <rPh sb="2" eb="4">
      <t>ゼンゴ</t>
    </rPh>
    <rPh sb="5" eb="8">
      <t>カンセンショウ</t>
    </rPh>
    <rPh sb="8" eb="10">
      <t>ケンサ</t>
    </rPh>
    <rPh sb="11" eb="13">
      <t>ジッシ</t>
    </rPh>
    <phoneticPr fontId="2"/>
  </si>
  <si>
    <t>輸血前のみ</t>
    <rPh sb="0" eb="2">
      <t>ユケツ</t>
    </rPh>
    <rPh sb="2" eb="3">
      <t>マエ</t>
    </rPh>
    <phoneticPr fontId="2"/>
  </si>
  <si>
    <t>輸血後のみ</t>
    <rPh sb="0" eb="2">
      <t>ユケツ</t>
    </rPh>
    <rPh sb="2" eb="3">
      <t>ゴ</t>
    </rPh>
    <phoneticPr fontId="2"/>
  </si>
  <si>
    <t>行っていない</t>
    <rPh sb="0" eb="1">
      <t>オコナ</t>
    </rPh>
    <phoneticPr fontId="2"/>
  </si>
  <si>
    <t>輸血実施</t>
    <rPh sb="0" eb="2">
      <t>ユケツ</t>
    </rPh>
    <rPh sb="2" eb="4">
      <t>ジッシ</t>
    </rPh>
    <phoneticPr fontId="2"/>
  </si>
  <si>
    <t>(2016年1月～12月)</t>
    <rPh sb="5" eb="6">
      <t>ネン</t>
    </rPh>
    <rPh sb="7" eb="8">
      <t>ガツ</t>
    </rPh>
    <rPh sb="11" eb="12">
      <t>ガツ</t>
    </rPh>
    <phoneticPr fontId="2"/>
  </si>
  <si>
    <t>委員のうち、看護師及び臨床検査技師については、各学会の認定を受けている人数も記入してください。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</si>
  <si>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</si>
  <si>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</si>
  <si>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</si>
  <si>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</si>
  <si>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</si>
  <si>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自己血実施</t>
    <rPh sb="0" eb="3">
      <t>ジコケツ</t>
    </rPh>
    <rPh sb="3" eb="5">
      <t>ジッシ</t>
    </rPh>
    <phoneticPr fontId="2"/>
  </si>
  <si>
    <t>(Ir)-WB-LR1</t>
    <phoneticPr fontId="2"/>
  </si>
  <si>
    <t>(Ir)-WB-LR2</t>
    <phoneticPr fontId="2"/>
  </si>
  <si>
    <t>(Ir)-WRC-LR1</t>
    <phoneticPr fontId="2"/>
  </si>
  <si>
    <t>(Ir)-WRC-LR2</t>
    <phoneticPr fontId="2"/>
  </si>
  <si>
    <t>(Ir)-FTRC-LR1</t>
    <phoneticPr fontId="2"/>
  </si>
  <si>
    <t>(Ir)-FTRC-LR2</t>
    <phoneticPr fontId="2"/>
  </si>
  <si>
    <t>FFP-LR120</t>
    <phoneticPr fontId="2"/>
  </si>
  <si>
    <t>FFP-LR240</t>
    <phoneticPr fontId="2"/>
  </si>
  <si>
    <t>FFP-LR480</t>
    <phoneticPr fontId="2"/>
  </si>
  <si>
    <t>(Ir)-PC-LR5***</t>
    <phoneticPr fontId="2"/>
  </si>
  <si>
    <t>(Ir)-PC-LR15</t>
    <phoneticPr fontId="2"/>
  </si>
  <si>
    <t>(Ir)-PC-LR20</t>
    <phoneticPr fontId="2"/>
  </si>
  <si>
    <t>(Ir)-PC-LR10-HLA</t>
    <phoneticPr fontId="2"/>
  </si>
  <si>
    <t>(Ir)-PC-LR15-HLA</t>
    <phoneticPr fontId="2"/>
  </si>
  <si>
    <t>(Ir)-PC-LR20-HLA</t>
    <phoneticPr fontId="2"/>
  </si>
  <si>
    <t>（　　　　　　　）</t>
    <phoneticPr fontId="2"/>
  </si>
  <si>
    <t>80～89歳</t>
    <rPh sb="5" eb="6">
      <t>サイ</t>
    </rPh>
    <phoneticPr fontId="2"/>
  </si>
  <si>
    <t>90歳以上</t>
    <rPh sb="2" eb="5">
      <t>サイイジョウ</t>
    </rPh>
    <phoneticPr fontId="2"/>
  </si>
  <si>
    <t>１ｇ ５ｍL</t>
    <phoneticPr fontId="2"/>
  </si>
  <si>
    <t>2.輸血療法委員会等について</t>
    <rPh sb="2" eb="4">
      <t>ユケツ</t>
    </rPh>
    <rPh sb="4" eb="6">
      <t>リョウホウ</t>
    </rPh>
    <rPh sb="6" eb="9">
      <t>イインカイ</t>
    </rPh>
    <rPh sb="9" eb="10">
      <t>トウ</t>
    </rPh>
    <phoneticPr fontId="2"/>
  </si>
  <si>
    <r>
      <t>　使用および廃棄した血液製剤の単位数の記入を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</si>
  <si>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　単位数が把握できない場合は、</t>
    </r>
    <r>
      <rPr>
        <b/>
        <sz val="11"/>
        <color theme="1"/>
        <rFont val="メイリオ"/>
        <family val="3"/>
        <charset val="128"/>
      </rPr>
      <t>本数での使用・廃棄状況を</t>
    </r>
    <r>
      <rPr>
        <b/>
        <u/>
        <sz val="11"/>
        <color theme="5" tint="0.39997558519241921"/>
        <rFont val="メイリオ"/>
        <family val="3"/>
        <charset val="128"/>
      </rPr>
      <t>赤色</t>
    </r>
    <r>
      <rPr>
        <b/>
        <u/>
        <sz val="11"/>
        <color theme="1"/>
        <rFont val="メイリオ"/>
        <family val="3"/>
        <charset val="128"/>
      </rPr>
      <t>欄内</t>
    </r>
    <r>
      <rPr>
        <sz val="11"/>
        <color theme="1"/>
        <rFont val="メイリオ"/>
        <family val="3"/>
        <charset val="128"/>
      </rPr>
      <t>に記入願いします。</t>
    </r>
    <rPh sb="1" eb="4">
      <t>タンイスウ</t>
    </rPh>
    <rPh sb="5" eb="7">
      <t>ハアク</t>
    </rPh>
    <rPh sb="11" eb="13">
      <t>バアイ</t>
    </rPh>
    <rPh sb="15" eb="17">
      <t>ホンスウ</t>
    </rPh>
    <rPh sb="19" eb="21">
      <t>シヨウ</t>
    </rPh>
    <rPh sb="22" eb="24">
      <t>ハイキ</t>
    </rPh>
    <rPh sb="24" eb="26">
      <t>ジョウキョウ</t>
    </rPh>
    <rPh sb="27" eb="28">
      <t>アカ</t>
    </rPh>
    <rPh sb="28" eb="29">
      <t>イロ</t>
    </rPh>
    <rPh sb="29" eb="30">
      <t>ラン</t>
    </rPh>
    <rPh sb="30" eb="31">
      <t>ナイ</t>
    </rPh>
    <rPh sb="32" eb="34">
      <t>キニュウ</t>
    </rPh>
    <rPh sb="34" eb="35">
      <t>ネガ</t>
    </rPh>
    <phoneticPr fontId="2"/>
  </si>
  <si>
    <r>
      <t>※</t>
    </r>
    <r>
      <rPr>
        <b/>
        <u/>
        <sz val="10"/>
        <color theme="5" tint="0.39997558519241921"/>
        <rFont val="メイリオ"/>
        <family val="3"/>
        <charset val="128"/>
      </rPr>
      <t>赤欄</t>
    </r>
    <r>
      <rPr>
        <b/>
        <u/>
        <sz val="10"/>
        <color theme="1"/>
        <rFont val="メイリオ"/>
        <family val="3"/>
        <charset val="128"/>
      </rPr>
      <t>部分</t>
    </r>
    <r>
      <rPr>
        <b/>
        <sz val="10"/>
        <color theme="1"/>
        <rFont val="メイリオ"/>
        <family val="3"/>
        <charset val="128"/>
      </rPr>
      <t>へ記入後、上記表に自動計算されます。</t>
    </r>
    <rPh sb="1" eb="2">
      <t>アカ</t>
    </rPh>
    <rPh sb="2" eb="3">
      <t>ラン</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</si>
  <si>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</si>
  <si>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（↑例：2017年1月1日の場合、20170101と入力）</t>
    <rPh sb="2" eb="3">
      <t>レイ</t>
    </rPh>
    <rPh sb="8" eb="9">
      <t>ネン</t>
    </rPh>
    <rPh sb="10" eb="11">
      <t>ガツ</t>
    </rPh>
    <rPh sb="12" eb="13">
      <t>ニチ</t>
    </rPh>
    <rPh sb="14" eb="16">
      <t>バアイ</t>
    </rPh>
    <rPh sb="26" eb="28">
      <t>ニュウリョク</t>
    </rPh>
    <phoneticPr fontId="2"/>
  </si>
  <si>
    <t>(Ir)-PC-LR10</t>
    <phoneticPr fontId="2"/>
  </si>
  <si>
    <t>　　2）疾病別輸血状況（輸血患者数）</t>
    <rPh sb="14" eb="16">
      <t>カンジャ</t>
    </rPh>
    <phoneticPr fontId="2"/>
  </si>
  <si>
    <t>　　3）疾病別輸血状況（輸血単位数）</t>
    <rPh sb="12" eb="14">
      <t>ユケツ</t>
    </rPh>
    <rPh sb="14" eb="17">
      <t>タンイスウ</t>
    </rPh>
    <phoneticPr fontId="2"/>
  </si>
  <si>
    <t>廃棄量
（採血量-使用量）</t>
    <rPh sb="0" eb="2">
      <t>ハイキ</t>
    </rPh>
    <rPh sb="2" eb="3">
      <t>リョウ</t>
    </rPh>
    <rPh sb="5" eb="7">
      <t>サイケツ</t>
    </rPh>
    <rPh sb="7" eb="8">
      <t>リョウ</t>
    </rPh>
    <rPh sb="9" eb="11">
      <t>シヨウ</t>
    </rPh>
    <rPh sb="11" eb="12">
      <t>リョウ</t>
    </rPh>
    <phoneticPr fontId="2"/>
  </si>
  <si>
    <r>
      <t>※</t>
    </r>
    <r>
      <rPr>
        <b/>
        <sz val="10"/>
        <color theme="4"/>
        <rFont val="メイリオ"/>
        <family val="3"/>
        <charset val="128"/>
      </rPr>
      <t>青欄</t>
    </r>
    <r>
      <rPr>
        <b/>
        <sz val="10"/>
        <color theme="1"/>
        <rFont val="メイリオ"/>
        <family val="3"/>
        <charset val="128"/>
      </rPr>
      <t>部分へ記入後、左記表に自動計算されます。</t>
    </r>
    <rPh sb="10" eb="11">
      <t>ヒダリ</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</si>
  <si>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</si>
  <si>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(Ir)-RBC-LR2</t>
    <phoneticPr fontId="2"/>
  </si>
  <si>
    <t>(Ir)-RBC-LR1</t>
    <phoneticPr fontId="2"/>
  </si>
  <si>
    <r>
      <t>　※単位数は</t>
    </r>
    <r>
      <rPr>
        <b/>
        <u/>
        <sz val="9"/>
        <rFont val="メイリオ"/>
        <family val="3"/>
        <charset val="128"/>
      </rPr>
      <t>200mL由来製剤を１単位（１U）</t>
    </r>
    <r>
      <rPr>
        <sz val="9"/>
        <color theme="1"/>
        <rFont val="メイリオ"/>
        <family val="3"/>
        <charset val="128"/>
      </rPr>
      <t>として換算（例：(Ir)-RBC-LR1を2本使用→(Ir)-RBC-LR1を2単位使用）</t>
    </r>
    <rPh sb="2" eb="5">
      <t>タンイスウ</t>
    </rPh>
    <rPh sb="29" eb="30">
      <t>レイ</t>
    </rPh>
    <rPh sb="45" eb="46">
      <t>ホン</t>
    </rPh>
    <rPh sb="46" eb="48">
      <t>シヨウ</t>
    </rPh>
    <rPh sb="63" eb="65">
      <t>タンイ</t>
    </rPh>
    <rPh sb="65" eb="67">
      <t>シヨウ</t>
    </rPh>
    <phoneticPr fontId="2"/>
  </si>
  <si>
    <t>　　成分由来製剤は、バッグ数に単位数を乗じて算定した数字を換算単位数としてください。</t>
    <phoneticPr fontId="2"/>
  </si>
  <si>
    <t>　（例：(Ir)-PC-LR10を5本使用→ (Ir)-PC-LR10を50単位使用）</t>
    <phoneticPr fontId="2"/>
  </si>
  <si>
    <t>アンチトロンビンガンマ
（遺伝子組換え）</t>
    <rPh sb="13" eb="16">
      <t>イデンシ</t>
    </rPh>
    <rPh sb="16" eb="18">
      <t>クミカ</t>
    </rPh>
    <phoneticPr fontId="2"/>
  </si>
  <si>
    <t>○</t>
    <phoneticPr fontId="2"/>
  </si>
  <si>
    <t>その他</t>
    <phoneticPr fontId="2"/>
  </si>
  <si>
    <t>アコアラン　静注用（協和発酵キリン）</t>
    <rPh sb="6" eb="8">
      <t>ジョウチュウ</t>
    </rPh>
    <rPh sb="8" eb="9">
      <t>ヨウ</t>
    </rPh>
    <rPh sb="10" eb="12">
      <t>キョウワ</t>
    </rPh>
    <rPh sb="12" eb="14">
      <t>ハッコウ</t>
    </rPh>
    <phoneticPr fontId="2"/>
  </si>
  <si>
    <t>エフトレナノコグアルファ
（遺伝子組換え）</t>
    <rPh sb="14" eb="17">
      <t>イデンシ</t>
    </rPh>
    <rPh sb="17" eb="19">
      <t>クミカ</t>
    </rPh>
    <phoneticPr fontId="2"/>
  </si>
  <si>
    <t>○</t>
    <phoneticPr fontId="2"/>
  </si>
  <si>
    <t>第Ⅸ因子</t>
    <phoneticPr fontId="2"/>
  </si>
  <si>
    <t>オルプロリクス静注用（バイオジェン）</t>
    <rPh sb="7" eb="9">
      <t>ジョウチュウ</t>
    </rPh>
    <rPh sb="9" eb="10">
      <t>ヨウ</t>
    </rPh>
    <phoneticPr fontId="2"/>
  </si>
  <si>
    <t>エフラロクトコグアルファ
（遺伝子組換え）</t>
    <rPh sb="14" eb="17">
      <t>イデンシ</t>
    </rPh>
    <rPh sb="17" eb="19">
      <t>クミカ</t>
    </rPh>
    <phoneticPr fontId="2"/>
  </si>
  <si>
    <t>第Ⅷ因子</t>
    <phoneticPr fontId="2"/>
  </si>
  <si>
    <t>イロクテイト静注用（バイオジェン）</t>
    <rPh sb="6" eb="8">
      <t>ジョウチュウ</t>
    </rPh>
    <rPh sb="8" eb="9">
      <t>ヨウ</t>
    </rPh>
    <phoneticPr fontId="2"/>
  </si>
  <si>
    <t>エプタコグアルファ(活性型)
（遺伝子組換え）</t>
    <phoneticPr fontId="4"/>
  </si>
  <si>
    <t>オクトコグアルファ
（遺伝子組換え）</t>
    <phoneticPr fontId="4"/>
  </si>
  <si>
    <t>オクトコグベータ
（遺伝子組換え）</t>
    <phoneticPr fontId="4"/>
  </si>
  <si>
    <t>コバールトリイ静注用（バイエル）</t>
    <rPh sb="7" eb="9">
      <t>ジョウチュウ</t>
    </rPh>
    <rPh sb="9" eb="10">
      <t>ヨウ</t>
    </rPh>
    <phoneticPr fontId="4"/>
  </si>
  <si>
    <t>カトリデカコグ
（遺伝子組換え）</t>
    <phoneticPr fontId="4"/>
  </si>
  <si>
    <t>第XⅢ因子</t>
    <phoneticPr fontId="2"/>
  </si>
  <si>
    <t>ノボサーティーン　静注用（ノボ）</t>
    <rPh sb="9" eb="11">
      <t>ジョウチュウ</t>
    </rPh>
    <rPh sb="11" eb="12">
      <t>ヨウ</t>
    </rPh>
    <phoneticPr fontId="4"/>
  </si>
  <si>
    <t>加熱人血しょうたん白</t>
    <phoneticPr fontId="4"/>
  </si>
  <si>
    <t>加熱人
血しょう</t>
    <phoneticPr fontId="4"/>
  </si>
  <si>
    <t>乾燥イオン交換樹脂処理
人免疫グロブリン</t>
    <phoneticPr fontId="4"/>
  </si>
  <si>
    <t>乾燥抗ＨＢs人免疫グロブリン</t>
    <phoneticPr fontId="4"/>
  </si>
  <si>
    <t>乾燥抗Ｄ（Rho）人免疫グロブリン</t>
    <phoneticPr fontId="4"/>
  </si>
  <si>
    <t>乾燥抗破傷風人免疫グロブリン</t>
    <phoneticPr fontId="4"/>
  </si>
  <si>
    <t>乾燥スルホ化人免疫グロブリン</t>
    <phoneticPr fontId="4"/>
  </si>
  <si>
    <t>乾燥濃縮人アンチトロンビンⅢ</t>
    <phoneticPr fontId="4"/>
  </si>
  <si>
    <t>乾燥濃縮人活性化プロテインＣ</t>
    <phoneticPr fontId="4"/>
  </si>
  <si>
    <t>乾燥濃縮人血液凝固第Ⅷ因子</t>
    <phoneticPr fontId="4"/>
  </si>
  <si>
    <t>クロスエイトＭ/ＭＣ　静注用（日血機＝日赤）
コンファクトＦ　注射用（化血研＝アステラス）
コンコエイト－ＨＴ（日血機＝田辺三菱）</t>
    <rPh sb="11" eb="13">
      <t>ジョウチュウ</t>
    </rPh>
    <rPh sb="13" eb="14">
      <t>ヨウ</t>
    </rPh>
    <rPh sb="15" eb="16">
      <t>ヒ</t>
    </rPh>
    <rPh sb="16" eb="17">
      <t>ケツ</t>
    </rPh>
    <rPh sb="17" eb="18">
      <t>キ</t>
    </rPh>
    <rPh sb="19" eb="20">
      <t>ニチ</t>
    </rPh>
    <rPh sb="20" eb="21">
      <t>セキ</t>
    </rPh>
    <rPh sb="31" eb="34">
      <t>チュウシャヨウ</t>
    </rPh>
    <rPh sb="35" eb="36">
      <t>カ</t>
    </rPh>
    <rPh sb="36" eb="37">
      <t>ケツ</t>
    </rPh>
    <rPh sb="37" eb="38">
      <t>ケン</t>
    </rPh>
    <rPh sb="56" eb="57">
      <t>ヒ</t>
    </rPh>
    <rPh sb="57" eb="58">
      <t>ケツ</t>
    </rPh>
    <rPh sb="58" eb="59">
      <t>キ</t>
    </rPh>
    <rPh sb="60" eb="62">
      <t>タナベ</t>
    </rPh>
    <rPh sb="62" eb="64">
      <t>ミツビシ</t>
    </rPh>
    <phoneticPr fontId="4"/>
  </si>
  <si>
    <t>乾燥濃縮人血液凝固第Ⅸ因子</t>
    <phoneticPr fontId="4"/>
  </si>
  <si>
    <t>クリスマシンＭ　静注用（日血機＝田辺三菱）
ノバクトＭ　静注用（化血研＝アステラス）　</t>
    <rPh sb="8" eb="10">
      <t>ジョウチュウ</t>
    </rPh>
    <rPh sb="10" eb="11">
      <t>ヨウ</t>
    </rPh>
    <rPh sb="12" eb="13">
      <t>ニチ</t>
    </rPh>
    <rPh sb="13" eb="14">
      <t>ケツ</t>
    </rPh>
    <rPh sb="14" eb="15">
      <t>キ</t>
    </rPh>
    <rPh sb="16" eb="18">
      <t>タナベ</t>
    </rPh>
    <rPh sb="18" eb="20">
      <t>ミツビシ</t>
    </rPh>
    <rPh sb="28" eb="30">
      <t>ジョウチュウ</t>
    </rPh>
    <rPh sb="30" eb="31">
      <t>ヨウ</t>
    </rPh>
    <phoneticPr fontId="4"/>
  </si>
  <si>
    <t>乾燥濃縮人Ｃ１－インアクチベーター</t>
    <phoneticPr fontId="4"/>
  </si>
  <si>
    <t>乾燥人血液凝固第Ⅸ因子複合体</t>
    <phoneticPr fontId="4"/>
  </si>
  <si>
    <t>乾燥人血液凝固第Ⅹ因子加活性化第Ⅶ因子</t>
    <rPh sb="11" eb="12">
      <t>カ</t>
    </rPh>
    <rPh sb="12" eb="15">
      <t>カッセイカ</t>
    </rPh>
    <rPh sb="15" eb="16">
      <t>ダイ</t>
    </rPh>
    <rPh sb="17" eb="19">
      <t>インシ</t>
    </rPh>
    <phoneticPr fontId="4"/>
  </si>
  <si>
    <t>第Ⅶa因子+第Ⅹ因子</t>
    <rPh sb="6" eb="7">
      <t>ダイ</t>
    </rPh>
    <rPh sb="8" eb="10">
      <t>インシ</t>
    </rPh>
    <phoneticPr fontId="2"/>
  </si>
  <si>
    <t>バイクロット配合　静注用（化血研）</t>
    <rPh sb="6" eb="8">
      <t>ハイゴウ</t>
    </rPh>
    <rPh sb="9" eb="11">
      <t>ジョウチュウ</t>
    </rPh>
    <rPh sb="11" eb="12">
      <t>ヨウ</t>
    </rPh>
    <rPh sb="13" eb="16">
      <t>カケツケン</t>
    </rPh>
    <phoneticPr fontId="4"/>
  </si>
  <si>
    <t>乾燥人フィブリノゲン</t>
    <phoneticPr fontId="4"/>
  </si>
  <si>
    <t>乾燥ｐＨ4処理人免疫グロブリン</t>
    <phoneticPr fontId="4"/>
  </si>
  <si>
    <t>乾燥ペプシン処理人免疫グロブリン</t>
    <phoneticPr fontId="4"/>
  </si>
  <si>
    <t>乾燥ポリエチレングリコール処理
人免疫グロブリン</t>
    <phoneticPr fontId="4"/>
  </si>
  <si>
    <t>抗ＨＢs人免疫グロブリン</t>
    <phoneticPr fontId="4"/>
  </si>
  <si>
    <t>抗破傷風人免疫グロブリン</t>
    <phoneticPr fontId="4"/>
  </si>
  <si>
    <t>ツロクトコグアルファ
（遺伝子組換え）</t>
    <phoneticPr fontId="4"/>
  </si>
  <si>
    <t>第Ⅷ因子</t>
    <phoneticPr fontId="2"/>
  </si>
  <si>
    <t>ノボエイト　静注用（ノボ）</t>
    <rPh sb="6" eb="8">
      <t>ジョウチュウ</t>
    </rPh>
    <rPh sb="8" eb="9">
      <t>ヨウ</t>
    </rPh>
    <phoneticPr fontId="4"/>
  </si>
  <si>
    <t>ノナコグアルファ
（遺伝子組換え）</t>
    <phoneticPr fontId="4"/>
  </si>
  <si>
    <t>○</t>
    <phoneticPr fontId="4"/>
  </si>
  <si>
    <t>第Ⅸ因子</t>
    <phoneticPr fontId="4"/>
  </si>
  <si>
    <t>ノナコグガンマ
（遺伝子組換え）</t>
    <phoneticPr fontId="4"/>
  </si>
  <si>
    <t>リクスビス　静注用（バクスアルタ）</t>
    <rPh sb="6" eb="8">
      <t>ジョウチュウ</t>
    </rPh>
    <rPh sb="8" eb="9">
      <t>ヨウ</t>
    </rPh>
    <phoneticPr fontId="4"/>
  </si>
  <si>
    <t>○</t>
    <phoneticPr fontId="2"/>
  </si>
  <si>
    <t>皮下注</t>
    <rPh sb="0" eb="3">
      <t>ヒカチュウ</t>
    </rPh>
    <phoneticPr fontId="2"/>
  </si>
  <si>
    <t>人血清
アルブミン</t>
    <phoneticPr fontId="4"/>
  </si>
  <si>
    <t>人ハプトグロビン</t>
    <phoneticPr fontId="4"/>
  </si>
  <si>
    <t>人免疫グロブリン</t>
    <phoneticPr fontId="4"/>
  </si>
  <si>
    <t>グロブリン筋注「JB」（日血機＝田辺三菱）
グロブリン筋注「ベネシス」（日血機＝田辺三菱）
ガンマーグロブリン筋注「化血研」（化血研＝アルフレッサファーマ）
ガンマグロブリン筋注「ニチヤク」（日本製薬＝武田）　　　　　　　　　</t>
    <rPh sb="27" eb="29">
      <t>キンチュウ</t>
    </rPh>
    <rPh sb="36" eb="37">
      <t>ニチ</t>
    </rPh>
    <rPh sb="37" eb="38">
      <t>ケツ</t>
    </rPh>
    <rPh sb="38" eb="39">
      <t>キ</t>
    </rPh>
    <rPh sb="55" eb="57">
      <t>キンチュウ</t>
    </rPh>
    <rPh sb="58" eb="61">
      <t>カケツケン</t>
    </rPh>
    <rPh sb="87" eb="89">
      <t>キンチュウ</t>
    </rPh>
    <rPh sb="96" eb="98">
      <t>ニホン</t>
    </rPh>
    <rPh sb="98" eb="100">
      <t>セイヤク</t>
    </rPh>
    <rPh sb="101" eb="103">
      <t>タケダ</t>
    </rPh>
    <phoneticPr fontId="4"/>
  </si>
  <si>
    <t>ｐＨ4処理酸性人免疫グロブリン</t>
    <phoneticPr fontId="4"/>
  </si>
  <si>
    <t>ｐＨ4処理酸性人免疫グロブリン
（皮下注射）</t>
    <rPh sb="17" eb="19">
      <t>ヒカ</t>
    </rPh>
    <rPh sb="19" eb="21">
      <t>チュウシャ</t>
    </rPh>
    <phoneticPr fontId="4"/>
  </si>
  <si>
    <t>ハイゼントラ　皮下注（ＣＳＬベーリング）</t>
    <rPh sb="7" eb="10">
      <t>ヒカチュウ</t>
    </rPh>
    <phoneticPr fontId="4"/>
  </si>
  <si>
    <t>ポリエチレングリコール処理抗ＨＢs人免疫グロブリン</t>
    <phoneticPr fontId="4"/>
  </si>
  <si>
    <t>ポリエチレングリコール処理抗破傷風人免疫グロブリン</t>
    <phoneticPr fontId="4"/>
  </si>
  <si>
    <t>ポリエチレングリコール処理
人免疫グロブリン</t>
    <phoneticPr fontId="4"/>
  </si>
  <si>
    <t>ルリオクトコグアルファ
（遺伝子組換え）</t>
    <phoneticPr fontId="4"/>
  </si>
  <si>
    <t>ルリオクトコグアルファ ペゴル
（遺伝子組換え）</t>
    <phoneticPr fontId="4"/>
  </si>
  <si>
    <t>アディノベイト　注射用（バクスター）</t>
    <rPh sb="8" eb="10">
      <t>チュウシャ</t>
    </rPh>
    <rPh sb="10" eb="11">
      <t>ヨウ</t>
    </rPh>
    <phoneticPr fontId="4"/>
  </si>
  <si>
    <t>ベリプラストＰコンビセット（ＣＳＬベーリング）</t>
    <phoneticPr fontId="4"/>
  </si>
  <si>
    <t>タココンブ（ＣＳＬベーリング）　/　タコシール（ＣＳＬベーリング）</t>
    <phoneticPr fontId="4"/>
  </si>
  <si>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</si>
  <si>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</si>
  <si>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</si>
  <si>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</si>
  <si>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</si>
  <si>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7-２. 血漿分画製剤使用状況（血液凝固因子製剤他）</t>
    <rPh sb="16" eb="18">
      <t>ケツエキ</t>
    </rPh>
    <rPh sb="18" eb="20">
      <t>ギョウコ</t>
    </rPh>
    <rPh sb="20" eb="22">
      <t>インシ</t>
    </rPh>
    <rPh sb="22" eb="24">
      <t>セイザイ</t>
    </rPh>
    <rPh sb="24" eb="25">
      <t>ホカ</t>
    </rPh>
    <phoneticPr fontId="2"/>
  </si>
  <si>
    <t>血液凝固因子製剤他合計</t>
    <rPh sb="8" eb="9">
      <t>ホカ</t>
    </rPh>
    <phoneticPr fontId="2"/>
  </si>
  <si>
    <r>
      <t>　</t>
    </r>
    <r>
      <rPr>
        <b/>
        <u/>
        <sz val="11"/>
        <color rgb="FFFF0000"/>
        <rFont val="メイリオ"/>
        <family val="3"/>
        <charset val="128"/>
      </rPr>
      <t>※単位数、本数どちらか一つの項目への記入のみで構いません。</t>
    </r>
    <phoneticPr fontId="2"/>
  </si>
  <si>
    <t>輸血適正使用加算</t>
    <phoneticPr fontId="2"/>
  </si>
  <si>
    <t>↓</t>
    <phoneticPr fontId="2"/>
  </si>
  <si>
    <t>○輸血用血液製剤使用</t>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</si>
  <si>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と思う情報について記入願います。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49" eb="52">
      <t>キニュウネガ</t>
    </rPh>
    <phoneticPr fontId="2"/>
  </si>
  <si>
    <t>輸血に関するアンケート調査票</t>
    <rPh sb="0" eb="2">
      <t>ユケツ</t>
    </rPh>
    <rPh sb="3" eb="4">
      <t>カン</t>
    </rPh>
    <rPh sb="11" eb="13">
      <t>チョウサ</t>
    </rPh>
    <rPh sb="13" eb="14">
      <t>ヒョウ</t>
    </rPh>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</si>
  <si>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</si>
  <si>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</si>
  <si>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</si>
  <si>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★5-2は、病床数200床以上の施設のみご回答ください。</t>
    <phoneticPr fontId="2"/>
  </si>
  <si>
    <t>　   1）年代別及び男女別輸血状況</t>
    <phoneticPr fontId="2"/>
  </si>
  <si>
    <t>10.輸血に関するアンケート調査票について</t>
    <rPh sb="3" eb="5">
      <t>ユケツ</t>
    </rPh>
    <rPh sb="6" eb="7">
      <t>カン</t>
    </rPh>
    <rPh sb="14" eb="16">
      <t>チョウサ</t>
    </rPh>
    <rPh sb="16" eb="17">
      <t>ヒョウ</t>
    </rPh>
    <phoneticPr fontId="2"/>
  </si>
  <si>
    <t>9.その他</t>
    <rPh sb="4" eb="5">
      <t>タ</t>
    </rPh>
    <phoneticPr fontId="2"/>
  </si>
</sst>
</file>

<file path=xl/styles.xml><?xml version="1.0" encoding="utf-8"?>
<styleSheet xmlns="http://schemas.openxmlformats.org/spreadsheetml/2006/main">
  <numFmts count="8">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s>
  <fonts count="9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5"/>
      <name val="ＭＳ 明朝"/>
      <family val="1"/>
      <charset val="128"/>
    </font>
    <font>
      <sz val="10"/>
      <name val="ＭＳ 明朝"/>
      <family val="1"/>
      <charset val="128"/>
    </font>
    <font>
      <sz val="10"/>
      <name val="ＭＳ Ｐ明朝"/>
      <family val="1"/>
      <charset val="128"/>
    </font>
    <font>
      <sz val="10"/>
      <color rgb="FFFF0000"/>
      <name val="ＭＳ 明朝"/>
      <family val="1"/>
      <charset val="128"/>
    </font>
    <font>
      <sz val="11"/>
      <color rgb="FFFF0000"/>
      <name val="ＭＳ Ｐゴシック"/>
      <family val="3"/>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sz val="13"/>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1"/>
      <color rgb="FFFF0000"/>
      <name val="ＭＳ Ｐゴシック"/>
      <family val="2"/>
      <charset val="128"/>
      <scheme val="minor"/>
    </font>
    <font>
      <sz val="14"/>
      <name val="ＭＳ ゴシック"/>
      <family val="3"/>
      <charset val="128"/>
    </font>
    <font>
      <sz val="11"/>
      <name val="ＭＳ ゴシック"/>
      <family val="3"/>
      <charset val="128"/>
    </font>
    <font>
      <sz val="10"/>
      <color rgb="FFFF0000"/>
      <name val="ＭＳ Ｐ明朝"/>
      <family val="1"/>
      <charset val="128"/>
    </font>
    <font>
      <sz val="11"/>
      <name val="ＭＳ Ｐゴシック"/>
      <family val="2"/>
      <charset val="128"/>
      <scheme val="minor"/>
    </font>
    <font>
      <sz val="11"/>
      <color theme="1"/>
      <name val="ＭＳ ゴシック"/>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sz val="16"/>
      <color rgb="FFFF0000"/>
      <name val="メイリオ"/>
      <family val="3"/>
      <charset val="128"/>
    </font>
    <font>
      <b/>
      <u/>
      <sz val="11"/>
      <color theme="3" tint="0.39997558519241921"/>
      <name val="メイリオ"/>
      <family val="3"/>
      <charset val="128"/>
    </font>
    <font>
      <b/>
      <u/>
      <sz val="11"/>
      <color theme="5" tint="0.39997558519241921"/>
      <name val="メイリオ"/>
      <family val="3"/>
      <charset val="128"/>
    </font>
    <font>
      <b/>
      <u/>
      <sz val="10"/>
      <color theme="3" tint="0.39997558519241921"/>
      <name val="メイリオ"/>
      <family val="3"/>
      <charset val="128"/>
    </font>
    <font>
      <b/>
      <u/>
      <sz val="10"/>
      <color theme="5" tint="0.39997558519241921"/>
      <name val="メイリオ"/>
      <family val="3"/>
      <charset val="128"/>
    </font>
    <font>
      <sz val="12"/>
      <name val="メイリオ"/>
      <family val="3"/>
      <charset val="128"/>
    </font>
    <font>
      <b/>
      <u/>
      <sz val="10"/>
      <color theme="4"/>
      <name val="メイリオ"/>
      <family val="3"/>
      <charset val="128"/>
    </font>
    <font>
      <b/>
      <u/>
      <sz val="9"/>
      <name val="メイリオ"/>
      <family val="3"/>
      <charset val="128"/>
    </font>
    <font>
      <sz val="10"/>
      <color theme="1"/>
      <name val="ＭＳ Ｐゴシック"/>
      <family val="2"/>
      <charset val="128"/>
      <scheme val="minor"/>
    </font>
    <font>
      <b/>
      <u/>
      <sz val="11"/>
      <color rgb="FFFF0000"/>
      <name val="メイリオ"/>
      <family val="3"/>
      <charset val="128"/>
    </font>
    <font>
      <b/>
      <sz val="11"/>
      <name val="メイリオ"/>
      <family val="3"/>
      <charset val="128"/>
    </font>
    <font>
      <sz val="7"/>
      <name val="メイリオ"/>
      <family val="3"/>
      <charset val="128"/>
    </font>
    <font>
      <u/>
      <sz val="12"/>
      <name val="メイリオ"/>
      <family val="3"/>
      <charset val="128"/>
    </font>
    <font>
      <sz val="6"/>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s>
  <borders count="199">
    <border>
      <left/>
      <right/>
      <top/>
      <bottom/>
      <diagonal/>
    </border>
    <border>
      <left/>
      <right/>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hair">
        <color auto="1"/>
      </top>
      <bottom style="hair">
        <color auto="1"/>
      </bottom>
      <diagonal/>
    </border>
    <border>
      <left/>
      <right style="medium">
        <color indexed="64"/>
      </right>
      <top/>
      <bottom style="hair">
        <color auto="1"/>
      </bottom>
      <diagonal/>
    </border>
    <border>
      <left/>
      <right style="hair">
        <color auto="1"/>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hair">
        <color auto="1"/>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right/>
      <top/>
      <bottom style="hair">
        <color auto="1"/>
      </bottom>
      <diagonal/>
    </border>
    <border>
      <left style="thin">
        <color indexed="64"/>
      </left>
      <right style="hair">
        <color auto="1"/>
      </right>
      <top style="hair">
        <color auto="1"/>
      </top>
      <bottom style="medium">
        <color indexed="64"/>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style="thin">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style="medium">
        <color indexed="64"/>
      </right>
      <top style="medium">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medium">
        <color indexed="64"/>
      </right>
      <top/>
      <bottom/>
      <diagonal/>
    </border>
    <border diagonalUp="1">
      <left style="thin">
        <color auto="1"/>
      </left>
      <right/>
      <top style="thin">
        <color indexed="64"/>
      </top>
      <bottom/>
      <diagonal style="thin">
        <color auto="1"/>
      </diagonal>
    </border>
    <border diagonalUp="1">
      <left/>
      <right style="thin">
        <color indexed="64"/>
      </right>
      <top style="thin">
        <color indexed="64"/>
      </top>
      <bottom/>
      <diagonal style="thin">
        <color auto="1"/>
      </diagonal>
    </border>
    <border diagonalUp="1">
      <left style="thin">
        <color auto="1"/>
      </left>
      <right style="hair">
        <color auto="1"/>
      </right>
      <top style="hair">
        <color auto="1"/>
      </top>
      <bottom style="hair">
        <color auto="1"/>
      </bottom>
      <diagonal style="thin">
        <color auto="1"/>
      </diagonal>
    </border>
    <border diagonalUp="1">
      <left style="hair">
        <color auto="1"/>
      </left>
      <right style="thin">
        <color indexed="64"/>
      </right>
      <top style="hair">
        <color auto="1"/>
      </top>
      <bottom style="hair">
        <color auto="1"/>
      </bottom>
      <diagonal style="thin">
        <color auto="1"/>
      </diagonal>
    </border>
    <border diagonalUp="1">
      <left style="thin">
        <color auto="1"/>
      </left>
      <right/>
      <top/>
      <bottom style="thin">
        <color indexed="64"/>
      </bottom>
      <diagonal style="thin">
        <color auto="1"/>
      </diagonal>
    </border>
    <border diagonalUp="1">
      <left/>
      <right style="thin">
        <color indexed="64"/>
      </right>
      <top/>
      <bottom style="thin">
        <color indexed="64"/>
      </bottom>
      <diagonal style="thin">
        <color auto="1"/>
      </diagonal>
    </border>
    <border>
      <left style="hair">
        <color auto="1"/>
      </left>
      <right style="medium">
        <color theme="9"/>
      </right>
      <top style="thin">
        <color auto="1"/>
      </top>
      <bottom style="hair">
        <color auto="1"/>
      </bottom>
      <diagonal/>
    </border>
    <border>
      <left style="hair">
        <color auto="1"/>
      </left>
      <right style="medium">
        <color theme="9"/>
      </right>
      <top style="hair">
        <color auto="1"/>
      </top>
      <bottom style="thin">
        <color auto="1"/>
      </bottom>
      <diagonal/>
    </border>
    <border>
      <left/>
      <right style="medium">
        <color theme="9"/>
      </right>
      <top style="thin">
        <color auto="1"/>
      </top>
      <bottom style="hair">
        <color auto="1"/>
      </bottom>
      <diagonal/>
    </border>
    <border>
      <left style="hair">
        <color auto="1"/>
      </left>
      <right style="medium">
        <color theme="9"/>
      </right>
      <top style="hair">
        <color auto="1"/>
      </top>
      <bottom style="hair">
        <color auto="1"/>
      </bottom>
      <diagonal/>
    </border>
    <border>
      <left style="hair">
        <color auto="1"/>
      </left>
      <right style="medium">
        <color theme="9"/>
      </right>
      <top style="thin">
        <color indexed="64"/>
      </top>
      <bottom style="thin">
        <color indexed="64"/>
      </bottom>
      <diagonal/>
    </border>
    <border>
      <left style="hair">
        <color auto="1"/>
      </left>
      <right style="medium">
        <color theme="9"/>
      </right>
      <top/>
      <bottom style="hair">
        <color auto="1"/>
      </bottom>
      <diagonal/>
    </border>
    <border>
      <left style="hair">
        <color auto="1"/>
      </left>
      <right style="medium">
        <color theme="9"/>
      </right>
      <top style="hair">
        <color auto="1"/>
      </top>
      <bottom/>
      <diagonal/>
    </border>
    <border>
      <left/>
      <right style="medium">
        <color theme="9"/>
      </right>
      <top style="thin">
        <color indexed="64"/>
      </top>
      <bottom style="thin">
        <color indexed="64"/>
      </bottom>
      <diagonal/>
    </border>
    <border>
      <left/>
      <right style="medium">
        <color theme="9"/>
      </right>
      <top/>
      <bottom style="thin">
        <color auto="1"/>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215">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3" xfId="0" applyFont="1" applyBorder="1">
      <alignment vertical="center"/>
    </xf>
    <xf numFmtId="0" fontId="10" fillId="0" borderId="34" xfId="0" applyFont="1" applyBorder="1">
      <alignment vertical="center"/>
    </xf>
    <xf numFmtId="0" fontId="10" fillId="0" borderId="62" xfId="0" applyFont="1" applyBorder="1">
      <alignment vertical="center"/>
    </xf>
    <xf numFmtId="0" fontId="10" fillId="0" borderId="70" xfId="0" applyFont="1"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71" xfId="0" applyFont="1" applyBorder="1">
      <alignment vertical="center"/>
    </xf>
    <xf numFmtId="0" fontId="10" fillId="0" borderId="72" xfId="0" applyFont="1" applyBorder="1">
      <alignment vertical="center"/>
    </xf>
    <xf numFmtId="0" fontId="10" fillId="0" borderId="71" xfId="0" applyFont="1" applyBorder="1" applyAlignment="1">
      <alignment vertical="center" shrinkToFit="1"/>
    </xf>
    <xf numFmtId="0" fontId="10" fillId="0" borderId="72" xfId="0" applyFont="1" applyBorder="1" applyAlignment="1">
      <alignment vertical="center" shrinkToFit="1"/>
    </xf>
    <xf numFmtId="0" fontId="10" fillId="0" borderId="27" xfId="0" applyFont="1" applyBorder="1" applyAlignment="1">
      <alignment vertical="center" shrinkToFit="1"/>
    </xf>
    <xf numFmtId="0" fontId="10" fillId="0" borderId="58" xfId="0" applyFont="1" applyBorder="1" applyAlignment="1">
      <alignment horizontal="center" vertical="center" wrapText="1"/>
    </xf>
    <xf numFmtId="0" fontId="12" fillId="0" borderId="0" xfId="4" applyFont="1" applyAlignment="1">
      <alignment horizontal="justify" vertical="center"/>
    </xf>
    <xf numFmtId="0" fontId="11" fillId="0" borderId="0" xfId="4">
      <alignment vertical="center"/>
    </xf>
    <xf numFmtId="0" fontId="11" fillId="0" borderId="0" xfId="4" applyAlignment="1">
      <alignment horizontal="right" vertical="center"/>
    </xf>
    <xf numFmtId="0" fontId="12" fillId="0" borderId="0" xfId="4" applyFont="1" applyAlignment="1">
      <alignment vertical="center"/>
    </xf>
    <xf numFmtId="0" fontId="13" fillId="0" borderId="44" xfId="4" applyFont="1" applyBorder="1" applyAlignment="1">
      <alignment vertical="center"/>
    </xf>
    <xf numFmtId="0" fontId="18" fillId="0" borderId="0" xfId="0" applyFont="1">
      <alignment vertical="center"/>
    </xf>
    <xf numFmtId="0" fontId="8" fillId="0" borderId="0" xfId="0" applyFont="1">
      <alignment vertical="center"/>
    </xf>
    <xf numFmtId="0" fontId="22" fillId="0" borderId="0" xfId="0" applyFont="1">
      <alignment vertical="center"/>
    </xf>
    <xf numFmtId="0" fontId="7" fillId="0" borderId="0" xfId="0" applyFont="1">
      <alignment vertical="center"/>
    </xf>
    <xf numFmtId="0" fontId="24" fillId="0" borderId="0" xfId="0" applyFont="1">
      <alignment vertical="center"/>
    </xf>
    <xf numFmtId="0" fontId="26" fillId="0" borderId="0" xfId="0" applyFont="1" applyFill="1" applyBorder="1">
      <alignment vertical="center"/>
    </xf>
    <xf numFmtId="0" fontId="23" fillId="0" borderId="0" xfId="0" applyFont="1">
      <alignment vertical="center"/>
    </xf>
    <xf numFmtId="0" fontId="20" fillId="0" borderId="0" xfId="0" applyFont="1">
      <alignment vertical="center"/>
    </xf>
    <xf numFmtId="0" fontId="26" fillId="0" borderId="0" xfId="0" applyFont="1">
      <alignment vertical="center"/>
    </xf>
    <xf numFmtId="0" fontId="26" fillId="0" borderId="0" xfId="0" applyFont="1" applyAlignment="1">
      <alignment vertical="center"/>
    </xf>
    <xf numFmtId="0" fontId="26" fillId="0" borderId="0" xfId="0" applyFont="1" applyFill="1">
      <alignment vertical="center"/>
    </xf>
    <xf numFmtId="0" fontId="26" fillId="0" borderId="0" xfId="0" applyFont="1" applyBorder="1">
      <alignment vertical="center"/>
    </xf>
    <xf numFmtId="0" fontId="26" fillId="0" borderId="0" xfId="0" applyFont="1" applyAlignment="1">
      <alignment vertical="center" wrapText="1"/>
    </xf>
    <xf numFmtId="0" fontId="22" fillId="0" borderId="0" xfId="0" applyFont="1" applyBorder="1">
      <alignment vertical="center"/>
    </xf>
    <xf numFmtId="0" fontId="20" fillId="0" borderId="0" xfId="0" applyFont="1" applyBorder="1">
      <alignment vertical="center"/>
    </xf>
    <xf numFmtId="0" fontId="28" fillId="0" borderId="0" xfId="0" applyFont="1">
      <alignment vertical="center"/>
    </xf>
    <xf numFmtId="0" fontId="28" fillId="0" borderId="0" xfId="0" applyFont="1" applyBorder="1">
      <alignment vertical="center"/>
    </xf>
    <xf numFmtId="0" fontId="29" fillId="0" borderId="0" xfId="0" applyFont="1">
      <alignment vertical="center"/>
    </xf>
    <xf numFmtId="0" fontId="17" fillId="0" borderId="0" xfId="0" applyFont="1">
      <alignment vertical="center"/>
    </xf>
    <xf numFmtId="0" fontId="30"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20" fillId="0" borderId="0" xfId="0" applyFont="1" applyFill="1" applyBorder="1" applyAlignment="1">
      <alignment vertical="center"/>
    </xf>
    <xf numFmtId="0" fontId="31"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Fill="1" applyBorder="1" applyAlignment="1">
      <alignment vertical="center"/>
    </xf>
    <xf numFmtId="0" fontId="26" fillId="2" borderId="2" xfId="0" applyFont="1" applyFill="1" applyBorder="1">
      <alignment vertical="center"/>
    </xf>
    <xf numFmtId="0" fontId="26" fillId="2" borderId="0" xfId="0" applyFont="1" applyFill="1" applyBorder="1">
      <alignment vertical="center"/>
    </xf>
    <xf numFmtId="0" fontId="26" fillId="2" borderId="1" xfId="0" applyFont="1" applyFill="1" applyBorder="1">
      <alignment vertical="center"/>
    </xf>
    <xf numFmtId="0" fontId="32" fillId="0" borderId="1" xfId="0" applyFont="1" applyBorder="1" applyAlignment="1">
      <alignment vertical="center"/>
    </xf>
    <xf numFmtId="0" fontId="26" fillId="0" borderId="0" xfId="0" applyFont="1" applyFill="1" applyBorder="1" applyAlignment="1">
      <alignment horizontal="center" vertical="center"/>
    </xf>
    <xf numFmtId="38" fontId="26" fillId="0" borderId="0" xfId="1" applyFont="1" applyFill="1" applyBorder="1" applyAlignment="1">
      <alignment horizontal="center" vertical="center" shrinkToFit="1"/>
    </xf>
    <xf numFmtId="182" fontId="26" fillId="0" borderId="0" xfId="1" applyNumberFormat="1" applyFont="1" applyFill="1" applyBorder="1" applyAlignment="1">
      <alignment horizontal="center" vertical="center" shrinkToFit="1"/>
    </xf>
    <xf numFmtId="38" fontId="26" fillId="3" borderId="0" xfId="1" applyFont="1" applyFill="1" applyBorder="1" applyAlignment="1">
      <alignment horizontal="center" vertical="center" shrinkToFit="1"/>
    </xf>
    <xf numFmtId="38" fontId="26" fillId="0" borderId="0" xfId="1" applyFont="1" applyBorder="1" applyAlignment="1">
      <alignment horizontal="center" vertical="center" shrinkToFit="1"/>
    </xf>
    <xf numFmtId="0" fontId="20" fillId="0" borderId="0" xfId="0" applyFont="1" applyFill="1" applyBorder="1" applyAlignment="1">
      <alignment vertical="top" wrapText="1"/>
    </xf>
    <xf numFmtId="180" fontId="26" fillId="0" borderId="0" xfId="0" applyNumberFormat="1" applyFont="1" applyFill="1" applyBorder="1" applyAlignment="1">
      <alignment vertical="center" shrinkToFit="1"/>
    </xf>
    <xf numFmtId="0" fontId="22" fillId="0" borderId="0" xfId="0" applyFont="1" applyFill="1">
      <alignment vertical="center"/>
    </xf>
    <xf numFmtId="0" fontId="22" fillId="0" borderId="0" xfId="0" applyFont="1" applyFill="1" applyBorder="1" applyAlignment="1">
      <alignment vertical="center"/>
    </xf>
    <xf numFmtId="0" fontId="27" fillId="0" borderId="0" xfId="0" applyFont="1" applyFill="1" applyBorder="1">
      <alignment vertical="center"/>
    </xf>
    <xf numFmtId="0" fontId="22" fillId="0" borderId="0" xfId="0" applyFont="1" applyFill="1" applyBorder="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2" borderId="82" xfId="0" applyFont="1" applyFill="1" applyBorder="1" applyAlignment="1">
      <alignment horizontal="center" vertical="center"/>
    </xf>
    <xf numFmtId="38" fontId="22" fillId="0" borderId="0" xfId="1" applyFont="1" applyFill="1" applyBorder="1" applyAlignment="1">
      <alignment horizontal="center" vertical="center" shrinkToFit="1"/>
    </xf>
    <xf numFmtId="182" fontId="22" fillId="0" borderId="0" xfId="1" applyNumberFormat="1" applyFont="1" applyFill="1" applyBorder="1" applyAlignment="1">
      <alignment horizontal="center" vertical="center" shrinkToFit="1"/>
    </xf>
    <xf numFmtId="38" fontId="22" fillId="3" borderId="0" xfId="1" applyFont="1" applyFill="1" applyBorder="1" applyAlignment="1">
      <alignment horizontal="center" vertical="center" shrinkToFit="1"/>
    </xf>
    <xf numFmtId="38" fontId="22" fillId="0" borderId="0" xfId="1" applyFont="1" applyBorder="1" applyAlignment="1">
      <alignment horizontal="center" vertical="center" shrinkToFit="1"/>
    </xf>
    <xf numFmtId="0" fontId="8" fillId="0" borderId="5" xfId="0" applyFont="1" applyBorder="1">
      <alignment vertical="center"/>
    </xf>
    <xf numFmtId="0" fontId="8" fillId="0" borderId="42" xfId="0" applyFont="1" applyBorder="1" applyAlignment="1">
      <alignment horizontal="center" vertical="center"/>
    </xf>
    <xf numFmtId="0" fontId="8" fillId="0" borderId="9" xfId="0" applyFont="1" applyBorder="1" applyAlignment="1">
      <alignment horizontal="center" vertical="center"/>
    </xf>
    <xf numFmtId="0" fontId="9" fillId="0" borderId="0" xfId="0" applyFont="1">
      <alignment vertical="center"/>
    </xf>
    <xf numFmtId="0" fontId="34" fillId="0" borderId="0" xfId="0" applyFont="1">
      <alignment vertical="center"/>
    </xf>
    <xf numFmtId="0" fontId="9" fillId="3" borderId="0" xfId="0" applyFont="1" applyFill="1" applyBorder="1">
      <alignment vertical="center"/>
    </xf>
    <xf numFmtId="0" fontId="35" fillId="3" borderId="0" xfId="0" applyFont="1" applyFill="1" applyBorder="1">
      <alignment vertical="center"/>
    </xf>
    <xf numFmtId="0" fontId="34" fillId="2" borderId="28" xfId="0" applyFont="1" applyFill="1" applyBorder="1" applyAlignment="1">
      <alignment vertical="center"/>
    </xf>
    <xf numFmtId="0" fontId="9" fillId="2" borderId="28" xfId="0" applyFont="1" applyFill="1" applyBorder="1">
      <alignment vertical="center"/>
    </xf>
    <xf numFmtId="0" fontId="9" fillId="2" borderId="24" xfId="0" applyFont="1" applyFill="1" applyBorder="1">
      <alignment vertical="center"/>
    </xf>
    <xf numFmtId="0" fontId="9" fillId="0" borderId="0" xfId="0" applyFont="1" applyBorder="1">
      <alignment vertical="center"/>
    </xf>
    <xf numFmtId="0" fontId="36" fillId="0" borderId="0" xfId="0" applyFont="1">
      <alignment vertical="center"/>
    </xf>
    <xf numFmtId="0" fontId="9" fillId="2" borderId="23" xfId="0" applyFont="1" applyFill="1" applyBorder="1" applyAlignment="1">
      <alignment vertical="center"/>
    </xf>
    <xf numFmtId="0" fontId="9" fillId="2" borderId="28" xfId="0" applyFont="1" applyFill="1" applyBorder="1" applyAlignment="1">
      <alignment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33" xfId="0" applyFont="1" applyFill="1" applyBorder="1">
      <alignment vertical="center"/>
    </xf>
    <xf numFmtId="0" fontId="36" fillId="3" borderId="0" xfId="0" applyFont="1" applyFill="1" applyBorder="1">
      <alignment vertical="center"/>
    </xf>
    <xf numFmtId="0" fontId="37" fillId="0" borderId="0" xfId="0" applyFont="1" applyBorder="1" applyAlignment="1">
      <alignment horizontal="center" vertical="center"/>
    </xf>
    <xf numFmtId="0" fontId="22" fillId="0" borderId="0" xfId="0" applyFont="1" applyFill="1" applyBorder="1" applyAlignment="1">
      <alignment horizontal="right" vertical="center"/>
    </xf>
    <xf numFmtId="0" fontId="22" fillId="2" borderId="2" xfId="0" applyFont="1" applyFill="1" applyBorder="1" applyAlignment="1">
      <alignment vertical="center"/>
    </xf>
    <xf numFmtId="0" fontId="22" fillId="2" borderId="1" xfId="0" applyFont="1" applyFill="1" applyBorder="1" applyAlignment="1">
      <alignment vertical="center"/>
    </xf>
    <xf numFmtId="0" fontId="33" fillId="2" borderId="2" xfId="0" applyFont="1" applyFill="1" applyBorder="1" applyAlignment="1">
      <alignment vertical="center"/>
    </xf>
    <xf numFmtId="0" fontId="33"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3" xfId="0" applyFont="1" applyFill="1" applyBorder="1" applyAlignment="1">
      <alignment vertical="center"/>
    </xf>
    <xf numFmtId="0" fontId="8" fillId="2" borderId="28"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40" fillId="0" borderId="0" xfId="0" applyFont="1">
      <alignment vertical="center"/>
    </xf>
    <xf numFmtId="0" fontId="8" fillId="2" borderId="81" xfId="0" applyFont="1" applyFill="1" applyBorder="1" applyAlignment="1">
      <alignment vertical="center"/>
    </xf>
    <xf numFmtId="0" fontId="8" fillId="2" borderId="82" xfId="0" applyFont="1" applyFill="1" applyBorder="1" applyAlignment="1">
      <alignment vertical="center"/>
    </xf>
    <xf numFmtId="0" fontId="8" fillId="2" borderId="82" xfId="0" applyFont="1" applyFill="1" applyBorder="1" applyAlignment="1">
      <alignment horizontal="center" vertical="center"/>
    </xf>
    <xf numFmtId="0" fontId="8" fillId="2" borderId="44" xfId="0" applyFont="1" applyFill="1" applyBorder="1" applyAlignment="1">
      <alignment vertical="center"/>
    </xf>
    <xf numFmtId="0" fontId="39"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22" fillId="2" borderId="82" xfId="0" applyFont="1" applyFill="1" applyBorder="1" applyAlignment="1">
      <alignment vertical="center" wrapText="1"/>
    </xf>
    <xf numFmtId="0" fontId="22" fillId="2" borderId="82" xfId="0" applyFont="1" applyFill="1" applyBorder="1" applyAlignment="1">
      <alignment horizontal="center" vertical="center" wrapText="1"/>
    </xf>
    <xf numFmtId="0" fontId="22" fillId="2" borderId="44"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lignment vertical="center"/>
    </xf>
    <xf numFmtId="0" fontId="36" fillId="0" borderId="0" xfId="0" applyFont="1" applyFill="1" applyBorder="1" applyAlignment="1">
      <alignment vertical="top"/>
    </xf>
    <xf numFmtId="0" fontId="19" fillId="0" borderId="0" xfId="0" applyFont="1" applyFill="1" applyBorder="1">
      <alignment vertical="center"/>
    </xf>
    <xf numFmtId="0" fontId="19"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22" fillId="2" borderId="32" xfId="0" applyFont="1" applyFill="1" applyBorder="1" applyAlignment="1">
      <alignment vertical="center"/>
    </xf>
    <xf numFmtId="0" fontId="22" fillId="2" borderId="34"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44" fillId="0" borderId="0" xfId="0" applyFont="1" applyBorder="1" applyAlignment="1">
      <alignment vertical="center"/>
    </xf>
    <xf numFmtId="0" fontId="19" fillId="0" borderId="0" xfId="0" applyFont="1" applyFill="1" applyBorder="1" applyAlignment="1">
      <alignment vertical="center"/>
    </xf>
    <xf numFmtId="0" fontId="6" fillId="0" borderId="0" xfId="0" applyFont="1" applyBorder="1" applyAlignment="1">
      <alignment vertical="center" shrinkToFit="1"/>
    </xf>
    <xf numFmtId="0" fontId="44" fillId="0" borderId="0" xfId="0" applyFont="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6" fillId="0" borderId="0" xfId="0" applyNumberFormat="1" applyFont="1" applyBorder="1">
      <alignment vertical="center"/>
    </xf>
    <xf numFmtId="0" fontId="6" fillId="0" borderId="0" xfId="0" applyFont="1" applyFill="1" applyBorder="1" applyAlignment="1">
      <alignment horizontal="left" vertical="center"/>
    </xf>
    <xf numFmtId="0" fontId="36" fillId="0" borderId="1" xfId="0" applyFont="1" applyBorder="1">
      <alignment vertical="center"/>
    </xf>
    <xf numFmtId="0" fontId="3" fillId="0" borderId="0" xfId="0" applyFont="1" applyBorder="1" applyAlignment="1">
      <alignment vertical="center"/>
    </xf>
    <xf numFmtId="0" fontId="38" fillId="0" borderId="0" xfId="0" applyFont="1" applyFill="1" applyBorder="1">
      <alignment vertical="center"/>
    </xf>
    <xf numFmtId="0" fontId="38" fillId="0" borderId="0" xfId="0" applyFont="1" applyFill="1" applyBorder="1" applyAlignment="1">
      <alignment vertical="center"/>
    </xf>
    <xf numFmtId="0" fontId="3" fillId="0" borderId="0" xfId="0" applyFont="1" applyFill="1" applyBorder="1">
      <alignment vertical="center"/>
    </xf>
    <xf numFmtId="0" fontId="2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2" fillId="0" borderId="0" xfId="0" applyFont="1" applyAlignment="1">
      <alignment horizontal="left" vertical="center" wrapText="1"/>
    </xf>
    <xf numFmtId="0" fontId="38" fillId="0" borderId="0" xfId="0" applyFont="1" applyAlignment="1">
      <alignment vertical="center"/>
    </xf>
    <xf numFmtId="0" fontId="3" fillId="3" borderId="0" xfId="0" applyFont="1" applyFill="1" applyBorder="1">
      <alignment vertical="center"/>
    </xf>
    <xf numFmtId="0" fontId="36" fillId="0" borderId="0" xfId="0" applyFont="1" applyFill="1" applyBorder="1" applyAlignment="1">
      <alignment horizontal="left" vertical="top"/>
    </xf>
    <xf numFmtId="0" fontId="46" fillId="0" borderId="0" xfId="0" applyFont="1" applyBorder="1" applyAlignment="1">
      <alignment vertical="center"/>
    </xf>
    <xf numFmtId="180" fontId="6" fillId="0" borderId="0" xfId="0" applyNumberFormat="1" applyFont="1" applyFill="1" applyBorder="1" applyAlignment="1">
      <alignment vertical="center" shrinkToFit="1"/>
    </xf>
    <xf numFmtId="178" fontId="24" fillId="0" borderId="0" xfId="0" applyNumberFormat="1" applyFont="1" applyBorder="1">
      <alignment vertical="center"/>
    </xf>
    <xf numFmtId="178" fontId="24" fillId="0" borderId="0" xfId="0" applyNumberFormat="1" applyFont="1" applyBorder="1" applyAlignment="1">
      <alignment vertical="center"/>
    </xf>
    <xf numFmtId="0" fontId="19" fillId="0" borderId="0" xfId="0" applyFont="1" applyBorder="1" applyAlignment="1">
      <alignment vertical="center"/>
    </xf>
    <xf numFmtId="0" fontId="3" fillId="0" borderId="0" xfId="0" applyFont="1" applyBorder="1">
      <alignment vertical="center"/>
    </xf>
    <xf numFmtId="0" fontId="6" fillId="0" borderId="0" xfId="0" applyFont="1" applyBorder="1" applyAlignment="1">
      <alignment horizontal="center" vertical="center"/>
    </xf>
    <xf numFmtId="0" fontId="19"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horizontal="center" vertical="center"/>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2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6" fillId="0" borderId="0" xfId="0" applyFont="1" applyFill="1" applyBorder="1" applyAlignment="1">
      <alignment vertical="center"/>
    </xf>
    <xf numFmtId="0" fontId="48" fillId="0" borderId="0" xfId="0" applyFont="1" applyFill="1" applyBorder="1" applyAlignment="1">
      <alignment vertical="center"/>
    </xf>
    <xf numFmtId="0" fontId="49" fillId="0" borderId="0" xfId="0" applyFont="1" applyBorder="1" applyAlignment="1">
      <alignment horizontal="center" vertical="center"/>
    </xf>
    <xf numFmtId="0" fontId="45"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Fill="1" applyBorder="1" applyAlignment="1">
      <alignment horizontal="right" vertical="center"/>
    </xf>
    <xf numFmtId="0" fontId="6" fillId="0" borderId="0" xfId="0" applyFont="1" applyBorder="1" applyAlignment="1">
      <alignment horizontal="left" vertical="center"/>
    </xf>
    <xf numFmtId="0" fontId="47" fillId="0" borderId="0" xfId="0" applyFont="1" applyBorder="1" applyAlignment="1">
      <alignment horizontal="center" vertical="center"/>
    </xf>
    <xf numFmtId="0" fontId="3" fillId="2" borderId="4" xfId="0" applyFont="1" applyFill="1" applyBorder="1" applyAlignment="1">
      <alignment vertical="center"/>
    </xf>
    <xf numFmtId="0" fontId="37" fillId="0" borderId="2" xfId="0" applyFont="1" applyBorder="1" applyAlignment="1">
      <alignment vertical="center"/>
    </xf>
    <xf numFmtId="0" fontId="37" fillId="0" borderId="1" xfId="0" applyFont="1" applyBorder="1" applyAlignment="1">
      <alignment vertical="center"/>
    </xf>
    <xf numFmtId="0" fontId="6" fillId="2" borderId="20" xfId="0" applyFont="1" applyFill="1" applyBorder="1" applyAlignment="1">
      <alignment horizontal="center" vertical="center" wrapText="1"/>
    </xf>
    <xf numFmtId="0" fontId="6" fillId="2" borderId="80"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8" fillId="2" borderId="28" xfId="0" applyFont="1" applyFill="1" applyBorder="1" applyAlignment="1">
      <alignment horizontal="center" vertical="center"/>
    </xf>
    <xf numFmtId="0" fontId="3" fillId="0" borderId="0" xfId="0" applyFont="1" applyFill="1" applyBorder="1" applyAlignment="1">
      <alignment horizontal="center" vertical="center"/>
    </xf>
    <xf numFmtId="0" fontId="39" fillId="0" borderId="0" xfId="0" applyFont="1">
      <alignment vertical="center"/>
    </xf>
    <xf numFmtId="0" fontId="8" fillId="2" borderId="32" xfId="0" applyFont="1" applyFill="1" applyBorder="1">
      <alignment vertical="center"/>
    </xf>
    <xf numFmtId="0" fontId="8" fillId="2" borderId="2" xfId="0" applyFont="1" applyFill="1" applyBorder="1">
      <alignment vertical="center"/>
    </xf>
    <xf numFmtId="0" fontId="8" fillId="2" borderId="115" xfId="0" applyFont="1" applyFill="1" applyBorder="1">
      <alignment vertical="center"/>
    </xf>
    <xf numFmtId="0" fontId="8" fillId="2" borderId="0" xfId="0" applyFont="1" applyFill="1" applyBorder="1">
      <alignment vertical="center"/>
    </xf>
    <xf numFmtId="0" fontId="8" fillId="2" borderId="34"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37"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8" xfId="0" applyFont="1" applyFill="1" applyBorder="1" applyAlignment="1">
      <alignment horizontal="right" vertical="center"/>
    </xf>
    <xf numFmtId="0" fontId="8" fillId="2" borderId="24" xfId="0" applyFont="1" applyFill="1" applyBorder="1" applyAlignment="1">
      <alignment vertical="center"/>
    </xf>
    <xf numFmtId="0" fontId="51"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50" fillId="0" borderId="0" xfId="0" applyFont="1" applyBorder="1" applyAlignment="1">
      <alignment vertical="center"/>
    </xf>
    <xf numFmtId="0" fontId="50" fillId="0" borderId="0" xfId="0" applyFont="1" applyBorder="1" applyAlignment="1">
      <alignment horizontal="center" vertical="center"/>
    </xf>
    <xf numFmtId="0" fontId="8" fillId="2" borderId="23" xfId="0" applyFont="1" applyFill="1" applyBorder="1">
      <alignment vertical="center"/>
    </xf>
    <xf numFmtId="0" fontId="8" fillId="2" borderId="28" xfId="0" applyFont="1" applyFill="1" applyBorder="1" applyAlignment="1"/>
    <xf numFmtId="0" fontId="8" fillId="2" borderId="81" xfId="0" applyFont="1" applyFill="1" applyBorder="1" applyAlignment="1"/>
    <xf numFmtId="0" fontId="8" fillId="2" borderId="28" xfId="0" applyFont="1" applyFill="1" applyBorder="1" applyAlignment="1">
      <alignment horizontal="right"/>
    </xf>
    <xf numFmtId="0" fontId="8" fillId="2" borderId="24" xfId="0" applyFont="1" applyFill="1" applyBorder="1">
      <alignment vertical="center"/>
    </xf>
    <xf numFmtId="0" fontId="8" fillId="0" borderId="79" xfId="0" applyFont="1" applyFill="1" applyBorder="1" applyAlignment="1"/>
    <xf numFmtId="0" fontId="8" fillId="2" borderId="28" xfId="0" applyFont="1" applyFill="1" applyBorder="1">
      <alignment vertical="center"/>
    </xf>
    <xf numFmtId="0" fontId="8" fillId="0" borderId="0" xfId="0" applyFont="1" applyBorder="1" applyAlignment="1">
      <alignment vertical="top"/>
    </xf>
    <xf numFmtId="0" fontId="8" fillId="0" borderId="79" xfId="0" applyFont="1" applyFill="1" applyBorder="1">
      <alignment vertical="center"/>
    </xf>
    <xf numFmtId="0" fontId="8" fillId="2" borderId="28" xfId="0" applyFont="1" applyFill="1" applyBorder="1" applyAlignment="1">
      <alignment vertical="center" shrinkToFit="1"/>
    </xf>
    <xf numFmtId="0" fontId="8" fillId="2" borderId="81" xfId="0" applyFont="1" applyFill="1" applyBorder="1">
      <alignment vertical="center"/>
    </xf>
    <xf numFmtId="0" fontId="8" fillId="2" borderId="23" xfId="0" applyFont="1" applyFill="1" applyBorder="1" applyAlignment="1">
      <alignment horizontal="right" vertical="center"/>
    </xf>
    <xf numFmtId="0" fontId="38" fillId="0" borderId="0" xfId="0" applyFont="1" applyAlignment="1">
      <alignment horizontal="left" vertical="center"/>
    </xf>
    <xf numFmtId="0" fontId="8" fillId="0" borderId="0" xfId="0" applyFont="1" applyFill="1" applyAlignment="1">
      <alignment vertical="center"/>
    </xf>
    <xf numFmtId="0" fontId="38" fillId="0" borderId="0" xfId="0" applyFont="1" applyBorder="1" applyAlignment="1">
      <alignment vertical="center"/>
    </xf>
    <xf numFmtId="0" fontId="52" fillId="0" borderId="0" xfId="0" applyFont="1">
      <alignment vertical="center"/>
    </xf>
    <xf numFmtId="0" fontId="6" fillId="0" borderId="94" xfId="0" applyFont="1" applyBorder="1" applyAlignment="1">
      <alignment horizontal="center" vertical="center"/>
    </xf>
    <xf numFmtId="0" fontId="6" fillId="0" borderId="39" xfId="0" applyFont="1" applyBorder="1" applyAlignment="1">
      <alignment horizontal="center" vertical="center"/>
    </xf>
    <xf numFmtId="0" fontId="6" fillId="0" borderId="110" xfId="0" applyFont="1" applyBorder="1" applyAlignment="1">
      <alignment horizontal="center" vertical="center"/>
    </xf>
    <xf numFmtId="0" fontId="43" fillId="0" borderId="0" xfId="0" applyFont="1" applyFill="1">
      <alignment vertical="center"/>
    </xf>
    <xf numFmtId="0" fontId="43" fillId="0" borderId="0" xfId="0" applyFont="1" applyBorder="1" applyAlignment="1">
      <alignment vertical="center"/>
    </xf>
    <xf numFmtId="0" fontId="6" fillId="0" borderId="95" xfId="0" applyFont="1" applyBorder="1" applyAlignment="1">
      <alignment horizontal="center" vertical="center"/>
    </xf>
    <xf numFmtId="0" fontId="6" fillId="0" borderId="0" xfId="0" applyFont="1" applyFill="1">
      <alignment vertical="center"/>
    </xf>
    <xf numFmtId="0" fontId="6" fillId="0" borderId="0" xfId="0" applyFont="1" applyFill="1" applyBorder="1" applyAlignment="1">
      <alignment vertical="center" shrinkToFit="1"/>
    </xf>
    <xf numFmtId="178" fontId="6" fillId="3" borderId="0" xfId="0" applyNumberFormat="1" applyFont="1" applyFill="1" applyBorder="1">
      <alignment vertical="center"/>
    </xf>
    <xf numFmtId="178" fontId="6" fillId="3" borderId="0" xfId="0" applyNumberFormat="1" applyFont="1" applyFill="1" applyBorder="1" applyAlignment="1">
      <alignment horizontal="right" vertical="center"/>
    </xf>
    <xf numFmtId="178" fontId="43" fillId="0" borderId="0" xfId="0" applyNumberFormat="1" applyFont="1" applyBorder="1">
      <alignment vertical="center"/>
    </xf>
    <xf numFmtId="178" fontId="54" fillId="2" borderId="12" xfId="0" applyNumberFormat="1" applyFont="1" applyFill="1" applyBorder="1">
      <alignment vertical="center"/>
    </xf>
    <xf numFmtId="178" fontId="54" fillId="2" borderId="8" xfId="0" applyNumberFormat="1" applyFont="1" applyFill="1" applyBorder="1">
      <alignment vertical="center"/>
    </xf>
    <xf numFmtId="178" fontId="54" fillId="2" borderId="87" xfId="0" applyNumberFormat="1" applyFont="1" applyFill="1" applyBorder="1">
      <alignment vertical="center"/>
    </xf>
    <xf numFmtId="178" fontId="55" fillId="0" borderId="105" xfId="0" applyNumberFormat="1" applyFont="1" applyBorder="1">
      <alignment vertical="center"/>
    </xf>
    <xf numFmtId="178" fontId="54" fillId="2" borderId="109" xfId="0" applyNumberFormat="1" applyFont="1" applyFill="1" applyBorder="1">
      <alignment vertical="center"/>
    </xf>
    <xf numFmtId="178" fontId="54" fillId="2" borderId="111" xfId="0" applyNumberFormat="1" applyFont="1" applyFill="1" applyBorder="1">
      <alignment vertical="center"/>
    </xf>
    <xf numFmtId="178" fontId="54" fillId="2" borderId="93" xfId="0" applyNumberFormat="1" applyFont="1" applyFill="1" applyBorder="1">
      <alignment vertical="center"/>
    </xf>
    <xf numFmtId="178" fontId="54" fillId="2" borderId="73" xfId="0" applyNumberFormat="1" applyFont="1" applyFill="1" applyBorder="1">
      <alignment vertical="center"/>
    </xf>
    <xf numFmtId="178" fontId="54" fillId="2" borderId="89" xfId="0" applyNumberFormat="1" applyFont="1" applyFill="1" applyBorder="1">
      <alignment vertical="center"/>
    </xf>
    <xf numFmtId="178" fontId="54" fillId="2" borderId="90" xfId="0" applyNumberFormat="1" applyFont="1" applyFill="1" applyBorder="1">
      <alignment vertical="center"/>
    </xf>
    <xf numFmtId="180" fontId="54" fillId="2" borderId="12" xfId="0" applyNumberFormat="1" applyFont="1" applyFill="1" applyBorder="1">
      <alignment vertical="center"/>
    </xf>
    <xf numFmtId="180" fontId="54" fillId="2" borderId="8" xfId="0" applyNumberFormat="1" applyFont="1" applyFill="1" applyBorder="1">
      <alignment vertical="center"/>
    </xf>
    <xf numFmtId="180" fontId="54" fillId="2" borderId="87" xfId="0" applyNumberFormat="1" applyFont="1" applyFill="1" applyBorder="1">
      <alignment vertical="center"/>
    </xf>
    <xf numFmtId="180" fontId="55" fillId="0" borderId="105" xfId="0" applyNumberFormat="1" applyFont="1" applyBorder="1">
      <alignment vertical="center"/>
    </xf>
    <xf numFmtId="180" fontId="54" fillId="2" borderId="111" xfId="0" applyNumberFormat="1" applyFont="1" applyFill="1" applyBorder="1">
      <alignment vertical="center"/>
    </xf>
    <xf numFmtId="180" fontId="54" fillId="2" borderId="93" xfId="0" applyNumberFormat="1" applyFont="1" applyFill="1" applyBorder="1">
      <alignment vertical="center"/>
    </xf>
    <xf numFmtId="180" fontId="54" fillId="2" borderId="89" xfId="0" applyNumberFormat="1" applyFont="1" applyFill="1" applyBorder="1">
      <alignment vertical="center"/>
    </xf>
    <xf numFmtId="180" fontId="54" fillId="2" borderId="90" xfId="0" applyNumberFormat="1" applyFont="1" applyFill="1" applyBorder="1">
      <alignment vertical="center"/>
    </xf>
    <xf numFmtId="180" fontId="55" fillId="0" borderId="106" xfId="0" applyNumberFormat="1" applyFont="1" applyBorder="1">
      <alignment vertical="center"/>
    </xf>
    <xf numFmtId="180" fontId="54" fillId="2" borderId="92" xfId="0" applyNumberFormat="1" applyFont="1" applyFill="1" applyBorder="1">
      <alignment vertical="center"/>
    </xf>
    <xf numFmtId="180" fontId="54" fillId="2" borderId="86" xfId="0" applyNumberFormat="1" applyFont="1" applyFill="1" applyBorder="1">
      <alignment vertical="center"/>
    </xf>
    <xf numFmtId="180" fontId="55" fillId="0" borderId="113" xfId="0" applyNumberFormat="1" applyFont="1" applyBorder="1">
      <alignment vertical="center"/>
    </xf>
    <xf numFmtId="180" fontId="54" fillId="2" borderId="88" xfId="0" applyNumberFormat="1" applyFont="1" applyFill="1" applyBorder="1">
      <alignment vertical="center"/>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3" fillId="2" borderId="4" xfId="0" applyFont="1" applyFill="1" applyBorder="1">
      <alignment vertical="center"/>
    </xf>
    <xf numFmtId="0" fontId="21" fillId="2" borderId="4" xfId="0" applyFont="1" applyFill="1" applyBorder="1" applyAlignment="1">
      <alignment vertical="center"/>
    </xf>
    <xf numFmtId="0" fontId="21" fillId="0" borderId="1" xfId="0" applyFont="1" applyBorder="1" applyAlignment="1">
      <alignment vertical="center"/>
    </xf>
    <xf numFmtId="0" fontId="6" fillId="2" borderId="81" xfId="0" applyFont="1" applyFill="1" applyBorder="1" applyAlignment="1">
      <alignment vertical="center"/>
    </xf>
    <xf numFmtId="178" fontId="54" fillId="2" borderId="10" xfId="0" applyNumberFormat="1" applyFont="1" applyFill="1" applyBorder="1">
      <alignment vertical="center"/>
    </xf>
    <xf numFmtId="0" fontId="3" fillId="0" borderId="0" xfId="0" applyFont="1" applyBorder="1" applyAlignment="1">
      <alignment horizontal="left" vertical="center"/>
    </xf>
    <xf numFmtId="0" fontId="54" fillId="0" borderId="57" xfId="0" applyFont="1" applyBorder="1" applyAlignment="1">
      <alignment horizontal="right" vertical="center" shrinkToFit="1"/>
    </xf>
    <xf numFmtId="0" fontId="54" fillId="0" borderId="51" xfId="0" applyFont="1" applyBorder="1" applyAlignment="1">
      <alignment horizontal="right" vertical="center" shrinkToFit="1"/>
    </xf>
    <xf numFmtId="0" fontId="54" fillId="0" borderId="11" xfId="0" applyFont="1" applyBorder="1" applyAlignment="1">
      <alignment horizontal="right" vertical="center" shrinkToFit="1"/>
    </xf>
    <xf numFmtId="0" fontId="54" fillId="0" borderId="12" xfId="0" applyFont="1" applyBorder="1" applyAlignment="1">
      <alignment horizontal="right" vertical="center" shrinkToFit="1"/>
    </xf>
    <xf numFmtId="0" fontId="54" fillId="0" borderId="8" xfId="0" applyFont="1" applyBorder="1" applyAlignment="1">
      <alignment horizontal="right" vertical="center" shrinkToFit="1"/>
    </xf>
    <xf numFmtId="0" fontId="54" fillId="0" borderId="13" xfId="0" applyFont="1" applyBorder="1" applyAlignment="1">
      <alignment horizontal="right" vertical="center" shrinkToFit="1"/>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50" fillId="0" borderId="0" xfId="0" applyFont="1" applyFill="1" applyBorder="1" applyAlignment="1">
      <alignment horizontal="center" vertical="center"/>
    </xf>
    <xf numFmtId="0" fontId="41" fillId="0" borderId="6" xfId="0" applyFont="1" applyBorder="1" applyAlignment="1">
      <alignment horizontal="center" vertical="center" shrinkToFit="1"/>
    </xf>
    <xf numFmtId="0" fontId="26" fillId="0" borderId="80" xfId="0" applyFont="1" applyBorder="1">
      <alignment vertical="center"/>
    </xf>
    <xf numFmtId="0" fontId="6" fillId="0" borderId="38" xfId="0" applyFont="1" applyFill="1" applyBorder="1" applyAlignment="1">
      <alignment horizontal="right" vertical="center"/>
    </xf>
    <xf numFmtId="0" fontId="53" fillId="0" borderId="0" xfId="0" applyFont="1">
      <alignment vertical="center"/>
    </xf>
    <xf numFmtId="0" fontId="51" fillId="2" borderId="23" xfId="0" applyFont="1" applyFill="1" applyBorder="1" applyAlignment="1">
      <alignment vertical="center"/>
    </xf>
    <xf numFmtId="0" fontId="51" fillId="2" borderId="28" xfId="0" applyFont="1" applyFill="1" applyBorder="1" applyAlignment="1">
      <alignment vertical="center"/>
    </xf>
    <xf numFmtId="0" fontId="43" fillId="0" borderId="0" xfId="0" applyFont="1" applyFill="1" applyBorder="1" applyAlignment="1">
      <alignment vertical="center"/>
    </xf>
    <xf numFmtId="0" fontId="6" fillId="0" borderId="0" xfId="0" applyFont="1" applyBorder="1" applyAlignment="1">
      <alignment horizontal="center" vertical="center"/>
    </xf>
    <xf numFmtId="0" fontId="3" fillId="2" borderId="0" xfId="0" applyFont="1" applyFill="1" applyBorder="1" applyAlignment="1">
      <alignment horizontal="left" vertical="center"/>
    </xf>
    <xf numFmtId="0" fontId="3" fillId="2" borderId="57" xfId="0" applyFont="1" applyFill="1" applyBorder="1" applyAlignment="1">
      <alignment horizontal="left" vertical="center"/>
    </xf>
    <xf numFmtId="0" fontId="6" fillId="0" borderId="68" xfId="0" applyFont="1" applyBorder="1" applyAlignment="1">
      <alignment horizontal="center" vertical="center"/>
    </xf>
    <xf numFmtId="0" fontId="54" fillId="0" borderId="10" xfId="0" applyFont="1" applyBorder="1" applyAlignment="1">
      <alignment horizontal="right" vertical="center" shrinkToFit="1"/>
    </xf>
    <xf numFmtId="0" fontId="54" fillId="0" borderId="52" xfId="0" applyFont="1" applyBorder="1" applyAlignment="1">
      <alignment horizontal="right" vertical="center" shrinkToFit="1"/>
    </xf>
    <xf numFmtId="0" fontId="54" fillId="0" borderId="40" xfId="0" applyFont="1" applyBorder="1" applyAlignment="1">
      <alignment horizontal="right" vertical="center" shrinkToFit="1"/>
    </xf>
    <xf numFmtId="0" fontId="19" fillId="0" borderId="1" xfId="0" applyFont="1" applyBorder="1" applyAlignment="1">
      <alignment horizontal="center" vertical="center"/>
    </xf>
    <xf numFmtId="0" fontId="38" fillId="0" borderId="0" xfId="0" applyFont="1">
      <alignment vertical="center"/>
    </xf>
    <xf numFmtId="0" fontId="6" fillId="2" borderId="23" xfId="0" applyFont="1" applyFill="1" applyBorder="1">
      <alignment vertical="center"/>
    </xf>
    <xf numFmtId="0" fontId="22" fillId="2" borderId="29" xfId="0" applyFont="1" applyFill="1" applyBorder="1" applyAlignment="1">
      <alignment vertical="center"/>
    </xf>
    <xf numFmtId="0" fontId="19" fillId="0" borderId="0" xfId="0" applyFont="1">
      <alignment vertical="center"/>
    </xf>
    <xf numFmtId="0" fontId="54" fillId="0" borderId="0" xfId="0" applyFont="1">
      <alignment vertical="center"/>
    </xf>
    <xf numFmtId="38" fontId="6" fillId="0" borderId="0" xfId="1" applyFont="1" applyFill="1" applyBorder="1" applyAlignment="1">
      <alignment horizontal="righ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54" fillId="0" borderId="43" xfId="0" applyFont="1" applyBorder="1" applyAlignment="1">
      <alignment horizontal="right" vertical="center" shrinkToFit="1"/>
    </xf>
    <xf numFmtId="0" fontId="54" fillId="0" borderId="39" xfId="0" applyFont="1" applyBorder="1" applyAlignment="1">
      <alignment horizontal="right" vertical="center" shrinkToFit="1"/>
    </xf>
    <xf numFmtId="0" fontId="54" fillId="0" borderId="6" xfId="0" applyFont="1" applyBorder="1" applyAlignment="1">
      <alignment horizontal="right" vertical="center" shrinkToFit="1"/>
    </xf>
    <xf numFmtId="38" fontId="6" fillId="0" borderId="68" xfId="1" applyFont="1" applyFill="1" applyBorder="1" applyAlignment="1">
      <alignment horizontal="right" vertical="center"/>
    </xf>
    <xf numFmtId="38" fontId="6" fillId="0" borderId="1" xfId="1" applyFont="1" applyFill="1" applyBorder="1" applyAlignment="1">
      <alignment horizontal="right" vertical="center"/>
    </xf>
    <xf numFmtId="0" fontId="26" fillId="0" borderId="34" xfId="0" applyFont="1" applyBorder="1">
      <alignment vertical="center"/>
    </xf>
    <xf numFmtId="0" fontId="26" fillId="0" borderId="28" xfId="0" applyFont="1" applyBorder="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8" fillId="2" borderId="23" xfId="0" applyFont="1" applyFill="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22" fillId="2" borderId="1" xfId="0" applyFont="1" applyFill="1" applyBorder="1">
      <alignment vertical="center"/>
    </xf>
    <xf numFmtId="0" fontId="3" fillId="0" borderId="0" xfId="0" applyFont="1" applyAlignment="1">
      <alignment horizontal="left" vertical="center"/>
    </xf>
    <xf numFmtId="0" fontId="8" fillId="2" borderId="34"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9" xfId="0" applyFont="1" applyFill="1" applyBorder="1" applyAlignment="1">
      <alignment vertical="center"/>
    </xf>
    <xf numFmtId="0" fontId="6" fillId="0" borderId="123" xfId="0" applyFont="1" applyFill="1" applyBorder="1" applyAlignment="1">
      <alignment horizontal="right"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6" fillId="0" borderId="26" xfId="0" applyFont="1" applyFill="1" applyBorder="1" applyAlignment="1">
      <alignment horizontal="right" vertical="center"/>
    </xf>
    <xf numFmtId="0" fontId="59" fillId="0" borderId="80" xfId="0" applyFont="1" applyFill="1" applyBorder="1" applyAlignment="1">
      <alignment horizontal="center" vertical="center" wrapText="1"/>
    </xf>
    <xf numFmtId="0" fontId="6" fillId="0" borderId="80" xfId="0" applyFont="1" applyFill="1" applyBorder="1" applyAlignment="1">
      <alignment horizontal="right" vertical="center"/>
    </xf>
    <xf numFmtId="0" fontId="8" fillId="0" borderId="80" xfId="0" applyFont="1" applyFill="1" applyBorder="1" applyAlignment="1">
      <alignment horizontal="center" vertical="center"/>
    </xf>
    <xf numFmtId="0" fontId="34" fillId="0" borderId="0" xfId="0" applyFont="1" applyAlignment="1">
      <alignment vertical="center"/>
    </xf>
    <xf numFmtId="0" fontId="24" fillId="0" borderId="0" xfId="0" applyFont="1" applyBorder="1" applyAlignment="1">
      <alignment vertical="center"/>
    </xf>
    <xf numFmtId="0" fontId="6" fillId="0" borderId="4" xfId="0" applyFont="1" applyBorder="1" applyAlignment="1">
      <alignment horizontal="center" vertical="center"/>
    </xf>
    <xf numFmtId="0" fontId="19" fillId="0" borderId="0" xfId="0" applyFont="1" applyFill="1" applyBorder="1" applyAlignment="1">
      <alignment horizontal="center" vertical="center"/>
    </xf>
    <xf numFmtId="0" fontId="6" fillId="0" borderId="24" xfId="0" applyFont="1" applyBorder="1" applyAlignment="1">
      <alignment horizontal="center" vertical="center" shrinkToFit="1"/>
    </xf>
    <xf numFmtId="178" fontId="55" fillId="0" borderId="106" xfId="0" applyNumberFormat="1" applyFont="1" applyBorder="1">
      <alignment vertical="center"/>
    </xf>
    <xf numFmtId="0" fontId="43" fillId="0" borderId="104" xfId="0" applyFont="1" applyBorder="1" applyAlignment="1">
      <alignment horizontal="center" vertical="center"/>
    </xf>
    <xf numFmtId="0" fontId="43" fillId="0" borderId="83" xfId="0" applyFont="1" applyBorder="1" applyAlignment="1">
      <alignment horizontal="center" vertical="center"/>
    </xf>
    <xf numFmtId="183" fontId="43" fillId="0" borderId="115" xfId="0" applyNumberFormat="1" applyFont="1" applyBorder="1" applyAlignment="1">
      <alignment vertical="center"/>
    </xf>
    <xf numFmtId="178" fontId="54" fillId="0" borderId="0" xfId="0" applyNumberFormat="1" applyFont="1" applyFill="1" applyBorder="1" applyAlignment="1">
      <alignment horizontal="right" vertical="center" shrinkToFit="1"/>
    </xf>
    <xf numFmtId="178" fontId="6" fillId="0" borderId="0" xfId="0" applyNumberFormat="1" applyFont="1" applyFill="1" applyBorder="1" applyAlignment="1">
      <alignment horizontal="right" vertical="center" shrinkToFit="1"/>
    </xf>
    <xf numFmtId="0" fontId="0" fillId="0" borderId="0" xfId="0" applyAlignment="1">
      <alignment horizontal="left" vertical="center"/>
    </xf>
    <xf numFmtId="0" fontId="0" fillId="0" borderId="0" xfId="0" applyAlignment="1">
      <alignment horizontal="right" vertical="center"/>
    </xf>
    <xf numFmtId="0" fontId="13" fillId="0" borderId="129" xfId="4" applyFont="1" applyBorder="1" applyAlignment="1">
      <alignment horizontal="center"/>
    </xf>
    <xf numFmtId="0" fontId="13" fillId="0" borderId="130" xfId="4" applyFont="1" applyBorder="1" applyAlignment="1">
      <alignment horizontal="center" wrapText="1"/>
    </xf>
    <xf numFmtId="0" fontId="13" fillId="0" borderId="132" xfId="4" applyFont="1" applyBorder="1" applyAlignment="1">
      <alignment horizontal="center" vertical="top" wrapText="1"/>
    </xf>
    <xf numFmtId="0" fontId="13" fillId="0" borderId="133" xfId="4" applyFont="1" applyBorder="1" applyAlignment="1">
      <alignment horizontal="center" vertical="top" wrapText="1"/>
    </xf>
    <xf numFmtId="0" fontId="13" fillId="0" borderId="113" xfId="4" applyFont="1" applyFill="1" applyBorder="1" applyAlignment="1">
      <alignment horizontal="justify" vertical="top" wrapText="1"/>
    </xf>
    <xf numFmtId="0" fontId="13" fillId="0" borderId="140" xfId="4" applyFont="1" applyFill="1" applyBorder="1" applyAlignment="1">
      <alignment vertical="center" wrapText="1"/>
    </xf>
    <xf numFmtId="0" fontId="13" fillId="0" borderId="141" xfId="4" applyFont="1" applyFill="1" applyBorder="1" applyAlignment="1">
      <alignment vertical="center" wrapText="1"/>
    </xf>
    <xf numFmtId="0" fontId="13" fillId="0" borderId="141" xfId="4" applyFont="1" applyFill="1" applyBorder="1" applyAlignment="1">
      <alignment horizontal="center" vertical="center" wrapText="1"/>
    </xf>
    <xf numFmtId="0" fontId="13" fillId="0" borderId="142" xfId="4" applyFont="1" applyFill="1" applyBorder="1" applyAlignment="1">
      <alignment vertical="center" wrapText="1"/>
    </xf>
    <xf numFmtId="0" fontId="13" fillId="0" borderId="143" xfId="4" applyFont="1" applyFill="1" applyBorder="1" applyAlignment="1">
      <alignment horizontal="center" vertical="center" wrapText="1"/>
    </xf>
    <xf numFmtId="0" fontId="11" fillId="0" borderId="143" xfId="4" applyFill="1" applyBorder="1" applyAlignment="1">
      <alignment vertical="center"/>
    </xf>
    <xf numFmtId="0" fontId="13" fillId="0" borderId="113" xfId="4" applyFont="1" applyFill="1" applyBorder="1" applyAlignment="1">
      <alignment horizontal="justify" vertical="center" wrapText="1"/>
    </xf>
    <xf numFmtId="0" fontId="13" fillId="0" borderId="144" xfId="4" applyFont="1" applyFill="1" applyBorder="1" applyAlignment="1">
      <alignment horizontal="center" vertical="center" wrapText="1"/>
    </xf>
    <xf numFmtId="0" fontId="13" fillId="0" borderId="145" xfId="4" applyFont="1" applyFill="1" applyBorder="1" applyAlignment="1">
      <alignment horizontal="center" vertical="center" wrapText="1"/>
    </xf>
    <xf numFmtId="0" fontId="13" fillId="0" borderId="146" xfId="4" applyFont="1" applyFill="1" applyBorder="1" applyAlignment="1">
      <alignment horizontal="center" vertical="center" wrapText="1"/>
    </xf>
    <xf numFmtId="0" fontId="13" fillId="0" borderId="113" xfId="4" applyFont="1" applyFill="1" applyBorder="1" applyAlignment="1">
      <alignment horizontal="center" vertical="center" wrapText="1"/>
    </xf>
    <xf numFmtId="0" fontId="11" fillId="0" borderId="105" xfId="4" applyFill="1" applyBorder="1" applyAlignment="1">
      <alignment vertical="top" wrapText="1"/>
    </xf>
    <xf numFmtId="0" fontId="13" fillId="0" borderId="105" xfId="4" applyFont="1" applyFill="1" applyBorder="1" applyAlignment="1">
      <alignment horizontal="center" vertical="center" wrapText="1"/>
    </xf>
    <xf numFmtId="0" fontId="11" fillId="0" borderId="105" xfId="4" applyFill="1" applyBorder="1" applyAlignment="1">
      <alignment vertical="center"/>
    </xf>
    <xf numFmtId="0" fontId="11" fillId="0" borderId="105" xfId="4" applyFill="1" applyBorder="1" applyAlignment="1">
      <alignment vertical="center" wrapText="1"/>
    </xf>
    <xf numFmtId="0" fontId="13" fillId="0" borderId="140" xfId="4" applyFont="1" applyFill="1" applyBorder="1" applyAlignment="1">
      <alignment horizontal="center" vertical="center" wrapText="1"/>
    </xf>
    <xf numFmtId="0" fontId="13" fillId="0" borderId="142" xfId="4" applyFont="1" applyFill="1" applyBorder="1" applyAlignment="1">
      <alignment horizontal="center" vertical="center" wrapText="1"/>
    </xf>
    <xf numFmtId="0" fontId="11" fillId="0" borderId="143" xfId="4" applyFill="1" applyBorder="1" applyAlignment="1">
      <alignment vertical="center" wrapText="1"/>
    </xf>
    <xf numFmtId="0" fontId="13" fillId="0" borderId="113" xfId="4" applyFont="1" applyFill="1" applyBorder="1" applyAlignment="1">
      <alignment horizontal="left" vertical="center" shrinkToFit="1"/>
    </xf>
    <xf numFmtId="0" fontId="11" fillId="0" borderId="105" xfId="4" applyFill="1" applyBorder="1">
      <alignment vertical="center"/>
    </xf>
    <xf numFmtId="0" fontId="13" fillId="0" borderId="3" xfId="4" applyFont="1" applyFill="1" applyBorder="1" applyAlignment="1">
      <alignment vertical="center" wrapText="1"/>
    </xf>
    <xf numFmtId="0" fontId="13" fillId="0" borderId="113" xfId="4" applyFont="1" applyFill="1" applyBorder="1" applyAlignment="1">
      <alignment vertical="center" wrapText="1"/>
    </xf>
    <xf numFmtId="0" fontId="13" fillId="0" borderId="145" xfId="4" applyFont="1" applyFill="1" applyBorder="1" applyAlignment="1">
      <alignment horizontal="center" vertical="center"/>
    </xf>
    <xf numFmtId="0" fontId="11" fillId="0" borderId="144" xfId="4" applyFill="1" applyBorder="1" applyAlignment="1">
      <alignment horizontal="center" vertical="center"/>
    </xf>
    <xf numFmtId="0" fontId="11" fillId="0" borderId="145" xfId="4" applyFill="1" applyBorder="1" applyAlignment="1">
      <alignment horizontal="center" vertical="center"/>
    </xf>
    <xf numFmtId="0" fontId="14" fillId="0" borderId="141" xfId="4" applyFont="1" applyFill="1" applyBorder="1" applyAlignment="1">
      <alignment horizontal="center" vertical="center" wrapText="1"/>
    </xf>
    <xf numFmtId="0" fontId="11" fillId="0" borderId="146" xfId="4" applyFill="1" applyBorder="1" applyAlignment="1">
      <alignment horizontal="center" vertical="center"/>
    </xf>
    <xf numFmtId="0" fontId="13" fillId="0" borderId="143" xfId="4" applyFont="1" applyFill="1" applyBorder="1" applyAlignment="1">
      <alignment horizontal="center" vertical="center"/>
    </xf>
    <xf numFmtId="0" fontId="60" fillId="0" borderId="68" xfId="0" applyFont="1" applyFill="1" applyBorder="1" applyAlignment="1">
      <alignment horizontal="right" vertical="center"/>
    </xf>
    <xf numFmtId="0" fontId="15" fillId="0" borderId="68" xfId="4" applyFont="1" applyFill="1" applyBorder="1">
      <alignment vertical="center"/>
    </xf>
    <xf numFmtId="0" fontId="16" fillId="0" borderId="68" xfId="4" applyFont="1" applyFill="1" applyBorder="1">
      <alignment vertical="center"/>
    </xf>
    <xf numFmtId="0" fontId="63" fillId="0" borderId="68" xfId="4" applyFont="1" applyFill="1" applyBorder="1" applyAlignment="1">
      <alignment vertical="center" wrapText="1"/>
    </xf>
    <xf numFmtId="0" fontId="15" fillId="0" borderId="68" xfId="4" applyFont="1" applyFill="1" applyBorder="1" applyAlignment="1">
      <alignment vertical="center"/>
    </xf>
    <xf numFmtId="0" fontId="64" fillId="0" borderId="0" xfId="0" applyFont="1" applyFill="1" applyBorder="1" applyAlignment="1">
      <alignment horizontal="left" vertical="center"/>
    </xf>
    <xf numFmtId="0" fontId="15" fillId="0" borderId="0" xfId="4" applyFont="1" applyFill="1" applyBorder="1">
      <alignment vertical="center"/>
    </xf>
    <xf numFmtId="0" fontId="16" fillId="0" borderId="0" xfId="4" applyFont="1" applyFill="1" applyBorder="1">
      <alignment vertical="center"/>
    </xf>
    <xf numFmtId="0" fontId="63" fillId="0" borderId="0" xfId="4" applyFont="1" applyFill="1" applyBorder="1" applyAlignment="1">
      <alignment vertical="center" wrapText="1"/>
    </xf>
    <xf numFmtId="0" fontId="15" fillId="0" borderId="0" xfId="4" applyFont="1" applyFill="1" applyBorder="1" applyAlignment="1">
      <alignment vertical="center"/>
    </xf>
    <xf numFmtId="0" fontId="13" fillId="0" borderId="81" xfId="4" applyFont="1" applyBorder="1" applyAlignment="1">
      <alignment vertical="center"/>
    </xf>
    <xf numFmtId="0" fontId="65" fillId="0" borderId="81" xfId="0" applyFont="1" applyBorder="1" applyAlignment="1">
      <alignment horizontal="center" vertical="center"/>
    </xf>
    <xf numFmtId="0" fontId="0" fillId="0" borderId="66" xfId="0" applyBorder="1" applyAlignment="1">
      <alignment vertical="center"/>
    </xf>
    <xf numFmtId="0" fontId="13" fillId="0" borderId="1" xfId="4" applyFont="1" applyBorder="1" applyAlignment="1">
      <alignment vertical="center"/>
    </xf>
    <xf numFmtId="0" fontId="13" fillId="0" borderId="149" xfId="4" applyFont="1" applyBorder="1" applyAlignment="1">
      <alignment horizontal="left" vertical="center"/>
    </xf>
    <xf numFmtId="0" fontId="66" fillId="0" borderId="135" xfId="4" applyFont="1" applyBorder="1" applyAlignment="1">
      <alignment vertical="center"/>
    </xf>
    <xf numFmtId="0" fontId="13" fillId="0" borderId="66" xfId="4" applyFont="1" applyBorder="1" applyAlignment="1">
      <alignment vertical="center"/>
    </xf>
    <xf numFmtId="0" fontId="13" fillId="0" borderId="0" xfId="4" applyFont="1" applyBorder="1" applyAlignment="1">
      <alignment vertical="center"/>
    </xf>
    <xf numFmtId="0" fontId="0" fillId="0" borderId="67" xfId="0" applyBorder="1" applyAlignment="1">
      <alignment horizontal="left" vertical="center"/>
    </xf>
    <xf numFmtId="0" fontId="66" fillId="0" borderId="139" xfId="4" applyFont="1" applyBorder="1" applyAlignment="1">
      <alignment vertical="center"/>
    </xf>
    <xf numFmtId="0" fontId="13" fillId="0" borderId="66" xfId="4" applyFont="1" applyBorder="1" applyAlignment="1">
      <alignment horizontal="left" vertical="center"/>
    </xf>
    <xf numFmtId="0" fontId="13" fillId="0" borderId="0" xfId="4" applyFont="1" applyBorder="1" applyAlignment="1">
      <alignment horizontal="left" vertical="center"/>
    </xf>
    <xf numFmtId="0" fontId="0" fillId="0" borderId="0" xfId="0" applyBorder="1" applyAlignment="1">
      <alignment horizontal="left" vertical="center"/>
    </xf>
    <xf numFmtId="0" fontId="13" fillId="0" borderId="74" xfId="4" applyFont="1" applyBorder="1" applyAlignment="1">
      <alignment vertical="center"/>
    </xf>
    <xf numFmtId="0" fontId="13" fillId="0" borderId="75" xfId="4" applyFont="1" applyBorder="1" applyAlignment="1">
      <alignment vertical="center"/>
    </xf>
    <xf numFmtId="0" fontId="13" fillId="0" borderId="114" xfId="4" applyFont="1" applyBorder="1" applyAlignment="1">
      <alignment horizontal="left" vertical="center"/>
    </xf>
    <xf numFmtId="0" fontId="66" fillId="0" borderId="121" xfId="4" applyFont="1" applyBorder="1" applyAlignment="1">
      <alignment vertical="center" shrinkToFit="1"/>
    </xf>
    <xf numFmtId="0" fontId="21" fillId="2" borderId="23" xfId="0" applyFont="1" applyFill="1" applyBorder="1" applyAlignment="1">
      <alignment vertical="center"/>
    </xf>
    <xf numFmtId="0" fontId="41" fillId="0" borderId="68" xfId="0" applyFont="1" applyFill="1" applyBorder="1" applyAlignment="1">
      <alignment horizontal="center" vertical="center"/>
    </xf>
    <xf numFmtId="0" fontId="41" fillId="0" borderId="0" xfId="0" applyFont="1" applyFill="1" applyBorder="1" applyAlignment="1">
      <alignment horizontal="center" vertical="center"/>
    </xf>
    <xf numFmtId="0" fontId="6" fillId="2" borderId="115" xfId="0" applyFont="1" applyFill="1" applyBorder="1" applyAlignment="1">
      <alignment horizontal="left" vertical="center"/>
    </xf>
    <xf numFmtId="0" fontId="6" fillId="2" borderId="79" xfId="0" applyFont="1" applyFill="1" applyBorder="1" applyAlignment="1">
      <alignment horizontal="left" vertical="center"/>
    </xf>
    <xf numFmtId="0" fontId="6" fillId="2" borderId="0" xfId="0" applyFont="1" applyFill="1" applyBorder="1" applyAlignment="1">
      <alignment horizontal="left" vertical="center"/>
    </xf>
    <xf numFmtId="0" fontId="57" fillId="2" borderId="81" xfId="0" applyFont="1" applyFill="1" applyBorder="1" applyAlignment="1">
      <alignment vertical="center" shrinkToFit="1"/>
    </xf>
    <xf numFmtId="177" fontId="8" fillId="0" borderId="0" xfId="0" applyNumberFormat="1" applyFont="1" applyFill="1" applyBorder="1" applyAlignment="1">
      <alignment horizontal="center" vertical="center"/>
    </xf>
    <xf numFmtId="0" fontId="41" fillId="0" borderId="54" xfId="0" applyFont="1" applyBorder="1" applyAlignment="1">
      <alignment horizontal="center" vertical="center"/>
    </xf>
    <xf numFmtId="0" fontId="6" fillId="0" borderId="0" xfId="0" applyFont="1" applyBorder="1" applyAlignment="1">
      <alignment horizontal="center" vertical="center"/>
    </xf>
    <xf numFmtId="0" fontId="51" fillId="0" borderId="0" xfId="0" applyFont="1" applyFill="1" applyBorder="1" applyAlignment="1">
      <alignment vertical="center"/>
    </xf>
    <xf numFmtId="0" fontId="57" fillId="0" borderId="0" xfId="0" applyFont="1" applyFill="1" applyBorder="1" applyAlignment="1">
      <alignment vertical="center" shrinkToFit="1"/>
    </xf>
    <xf numFmtId="0" fontId="70" fillId="0" borderId="0" xfId="0" applyFont="1" applyFill="1" applyBorder="1" applyAlignment="1">
      <alignment horizontal="center" vertical="center" shrinkToFit="1"/>
    </xf>
    <xf numFmtId="0" fontId="9" fillId="0" borderId="0" xfId="0" applyFont="1" applyFill="1" applyBorder="1">
      <alignment vertical="center"/>
    </xf>
    <xf numFmtId="0" fontId="54" fillId="0" borderId="54" xfId="0" applyFont="1" applyBorder="1" applyAlignment="1">
      <alignment horizontal="right" vertical="center" shrinkToFit="1"/>
    </xf>
    <xf numFmtId="0" fontId="6" fillId="0" borderId="54" xfId="0" applyFont="1" applyBorder="1" applyAlignment="1">
      <alignment horizontal="center" vertical="center"/>
    </xf>
    <xf numFmtId="0" fontId="6" fillId="0" borderId="0"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9" fillId="0" borderId="0" xfId="0" applyFont="1" applyBorder="1" applyAlignment="1">
      <alignment horizontal="center" vertical="center"/>
    </xf>
    <xf numFmtId="0" fontId="41"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Fill="1" applyBorder="1" applyAlignment="1">
      <alignment horizontal="center" vertical="center"/>
    </xf>
    <xf numFmtId="0" fontId="8" fillId="2" borderId="29" xfId="0" applyFont="1" applyFill="1" applyBorder="1" applyAlignment="1">
      <alignment horizontal="center" vertical="center"/>
    </xf>
    <xf numFmtId="0" fontId="44"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6" fillId="0" borderId="20" xfId="0" applyFont="1" applyFill="1" applyBorder="1" applyAlignment="1">
      <alignment horizontal="righ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21"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4" fillId="0" borderId="0" xfId="0" applyFont="1" applyFill="1" applyBorder="1" applyAlignment="1">
      <alignment vertical="center"/>
    </xf>
    <xf numFmtId="0" fontId="51" fillId="0" borderId="0" xfId="0" applyFont="1">
      <alignment vertical="center"/>
    </xf>
    <xf numFmtId="0" fontId="72" fillId="0" borderId="0" xfId="0" applyFont="1" applyBorder="1" applyAlignment="1">
      <alignment horizontal="center" vertical="center"/>
    </xf>
    <xf numFmtId="0" fontId="32" fillId="0" borderId="0" xfId="0" applyFont="1">
      <alignment vertical="center"/>
    </xf>
    <xf numFmtId="0" fontId="38" fillId="0" borderId="0" xfId="0" applyFont="1" applyFill="1" applyBorder="1" applyAlignment="1">
      <alignment horizontal="left" vertical="center"/>
    </xf>
    <xf numFmtId="0" fontId="3" fillId="4" borderId="4" xfId="0" applyFont="1" applyFill="1" applyBorder="1" applyAlignment="1">
      <alignment vertical="center"/>
    </xf>
    <xf numFmtId="0" fontId="43"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5" fillId="0" borderId="0" xfId="0" applyFont="1" applyBorder="1" applyAlignment="1">
      <alignment vertical="center" wrapText="1"/>
    </xf>
    <xf numFmtId="0" fontId="6" fillId="0" borderId="4" xfId="0" applyFont="1" applyBorder="1">
      <alignment vertical="center"/>
    </xf>
    <xf numFmtId="0" fontId="6" fillId="0" borderId="4" xfId="0" applyFont="1" applyFill="1" applyBorder="1" applyAlignment="1">
      <alignment horizontal="center" vertical="center"/>
    </xf>
    <xf numFmtId="0" fontId="45" fillId="0" borderId="0" xfId="0" applyFont="1" applyBorder="1">
      <alignment vertical="center"/>
    </xf>
    <xf numFmtId="0" fontId="45" fillId="0" borderId="0" xfId="0" applyFont="1" applyBorder="1" applyAlignment="1">
      <alignment vertical="center"/>
    </xf>
    <xf numFmtId="0" fontId="6" fillId="0" borderId="123" xfId="0" applyFont="1" applyFill="1" applyBorder="1" applyAlignment="1">
      <alignment horizontal="center" vertical="center"/>
    </xf>
    <xf numFmtId="0" fontId="6" fillId="0" borderId="123" xfId="0" applyFont="1" applyBorder="1" applyAlignment="1">
      <alignment horizontal="center" vertical="center"/>
    </xf>
    <xf numFmtId="0" fontId="45" fillId="0" borderId="4" xfId="0" applyFont="1" applyBorder="1" applyAlignment="1">
      <alignment vertical="center"/>
    </xf>
    <xf numFmtId="0" fontId="45" fillId="0" borderId="0" xfId="0" applyFont="1" applyFill="1" applyBorder="1" applyAlignment="1">
      <alignment horizontal="center" vertical="center"/>
    </xf>
    <xf numFmtId="0" fontId="45" fillId="0" borderId="123" xfId="0" applyFont="1" applyBorder="1" applyAlignment="1">
      <alignment horizontal="center" vertical="center"/>
    </xf>
    <xf numFmtId="0" fontId="45" fillId="0" borderId="115" xfId="0" applyFont="1" applyBorder="1" applyAlignment="1">
      <alignment horizontal="center" vertical="center"/>
    </xf>
    <xf numFmtId="0" fontId="74" fillId="2" borderId="23" xfId="0" applyFont="1" applyFill="1" applyBorder="1" applyAlignment="1">
      <alignment vertical="center"/>
    </xf>
    <xf numFmtId="0" fontId="74" fillId="2" borderId="28" xfId="0" applyFont="1" applyFill="1" applyBorder="1" applyAlignment="1">
      <alignment vertical="center"/>
    </xf>
    <xf numFmtId="0" fontId="74" fillId="2" borderId="24" xfId="0" applyFont="1" applyFill="1" applyBorder="1" applyAlignment="1">
      <alignment vertical="center"/>
    </xf>
    <xf numFmtId="0" fontId="74" fillId="0" borderId="0" xfId="0" applyFont="1" applyFill="1" applyBorder="1" applyAlignment="1">
      <alignment vertical="center"/>
    </xf>
    <xf numFmtId="0" fontId="3" fillId="3" borderId="27" xfId="0" applyFont="1" applyFill="1" applyBorder="1" applyAlignment="1">
      <alignment horizontal="center" vertical="center"/>
    </xf>
    <xf numFmtId="0" fontId="75" fillId="0" borderId="0" xfId="0" applyFont="1">
      <alignment vertical="center"/>
    </xf>
    <xf numFmtId="0" fontId="21" fillId="0" borderId="0" xfId="0" applyFont="1" applyAlignment="1">
      <alignment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45" fillId="0" borderId="4"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44" fillId="0" borderId="0" xfId="0" applyFont="1" applyBorder="1" applyAlignment="1">
      <alignment horizontal="center" vertical="center"/>
    </xf>
    <xf numFmtId="0" fontId="67" fillId="0" borderId="27"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4" xfId="0" applyFont="1" applyFill="1" applyBorder="1">
      <alignment vertical="center"/>
    </xf>
    <xf numFmtId="0" fontId="79" fillId="0" borderId="0" xfId="0" applyFont="1">
      <alignment vertical="center"/>
    </xf>
    <xf numFmtId="0" fontId="57" fillId="0" borderId="0" xfId="0" applyNumberFormat="1" applyFont="1" applyFill="1" applyBorder="1" applyAlignment="1">
      <alignment horizontal="center" vertical="center"/>
    </xf>
    <xf numFmtId="181" fontId="57" fillId="0" borderId="0" xfId="0" applyNumberFormat="1" applyFont="1" applyFill="1" applyBorder="1" applyAlignment="1">
      <alignment horizontal="center" vertical="center"/>
    </xf>
    <xf numFmtId="0" fontId="57" fillId="0" borderId="0" xfId="0" applyFont="1">
      <alignment vertical="center"/>
    </xf>
    <xf numFmtId="0" fontId="57" fillId="0" borderId="0" xfId="0" applyFont="1" applyAlignment="1">
      <alignment vertical="center"/>
    </xf>
    <xf numFmtId="0" fontId="47" fillId="0" borderId="0" xfId="0" applyFont="1" applyFill="1" applyBorder="1" applyAlignment="1">
      <alignment horizontal="center" vertical="center"/>
    </xf>
    <xf numFmtId="0" fontId="69" fillId="0"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horizontal="left" vertical="center"/>
    </xf>
    <xf numFmtId="0" fontId="69" fillId="0" borderId="0" xfId="0" applyFont="1" applyFill="1" applyBorder="1" applyAlignment="1">
      <alignment horizontal="left" vertical="top" wrapText="1"/>
    </xf>
    <xf numFmtId="0" fontId="81" fillId="0" borderId="0" xfId="0" applyFont="1">
      <alignment vertical="center"/>
    </xf>
    <xf numFmtId="0" fontId="6" fillId="0" borderId="0" xfId="0" applyFont="1" applyFill="1" applyBorder="1" applyAlignment="1">
      <alignment horizontal="right" vertical="center"/>
    </xf>
    <xf numFmtId="0" fontId="47" fillId="0" borderId="0" xfId="0" applyFont="1" applyBorder="1">
      <alignment vertical="center"/>
    </xf>
    <xf numFmtId="0" fontId="45" fillId="0" borderId="0" xfId="0" applyFont="1" applyFill="1" applyBorder="1" applyAlignment="1">
      <alignment vertical="center"/>
    </xf>
    <xf numFmtId="0" fontId="45" fillId="0" borderId="0" xfId="0" applyFont="1" applyFill="1" applyBorder="1">
      <alignment vertical="center"/>
    </xf>
    <xf numFmtId="180" fontId="6" fillId="0" borderId="0"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178" fontId="54" fillId="2" borderId="92" xfId="0" applyNumberFormat="1" applyFont="1" applyFill="1" applyBorder="1">
      <alignmen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45" fillId="0" borderId="0" xfId="0" applyFont="1">
      <alignment vertical="center"/>
    </xf>
    <xf numFmtId="178" fontId="54" fillId="2" borderId="117" xfId="0" applyNumberFormat="1" applyFont="1" applyFill="1" applyBorder="1" applyAlignment="1">
      <alignment horizontal="right" vertical="center"/>
    </xf>
    <xf numFmtId="178" fontId="54" fillId="2" borderId="116" xfId="0" applyNumberFormat="1" applyFont="1" applyFill="1" applyBorder="1" applyAlignment="1">
      <alignment vertical="center"/>
    </xf>
    <xf numFmtId="0" fontId="6" fillId="0" borderId="0" xfId="0" applyFont="1" applyFill="1" applyBorder="1" applyAlignment="1">
      <alignment horizontal="center" vertical="center"/>
    </xf>
    <xf numFmtId="0" fontId="81"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2" fillId="2" borderId="0" xfId="0" applyFont="1" applyFill="1" applyBorder="1" applyAlignment="1">
      <alignment vertical="center"/>
    </xf>
    <xf numFmtId="0" fontId="42" fillId="0" borderId="0" xfId="0" applyFont="1" applyBorder="1" applyAlignment="1">
      <alignment horizontal="left" vertical="center"/>
    </xf>
    <xf numFmtId="0" fontId="41" fillId="0" borderId="0" xfId="0" applyFont="1" applyBorder="1">
      <alignment vertical="center"/>
    </xf>
    <xf numFmtId="0" fontId="41" fillId="0" borderId="167" xfId="0" applyFont="1" applyBorder="1" applyAlignment="1">
      <alignment horizontal="center" vertical="center"/>
    </xf>
    <xf numFmtId="0" fontId="41" fillId="0" borderId="168" xfId="0" applyFont="1" applyBorder="1" applyAlignment="1">
      <alignment horizontal="left" vertical="center"/>
    </xf>
    <xf numFmtId="0" fontId="42" fillId="0" borderId="169" xfId="0" applyFont="1" applyBorder="1" applyAlignment="1">
      <alignment horizontal="left" vertical="center"/>
    </xf>
    <xf numFmtId="0" fontId="41" fillId="0" borderId="169" xfId="0" applyFont="1" applyBorder="1">
      <alignment vertical="center"/>
    </xf>
    <xf numFmtId="0" fontId="41" fillId="0" borderId="169" xfId="0" applyFont="1" applyBorder="1" applyAlignment="1">
      <alignment horizontal="center" vertical="center"/>
    </xf>
    <xf numFmtId="0" fontId="41" fillId="0" borderId="170" xfId="0" applyFont="1" applyBorder="1" applyAlignment="1">
      <alignment horizontal="center" vertical="center"/>
    </xf>
    <xf numFmtId="0" fontId="69" fillId="0" borderId="171" xfId="0" applyFont="1" applyBorder="1" applyAlignment="1">
      <alignment horizontal="left" vertical="center"/>
    </xf>
    <xf numFmtId="0" fontId="69" fillId="0" borderId="172" xfId="0" applyFont="1" applyBorder="1" applyAlignment="1">
      <alignment horizontal="left" vertical="center"/>
    </xf>
    <xf numFmtId="0" fontId="38" fillId="0" borderId="173" xfId="0" applyFont="1" applyBorder="1" applyAlignment="1">
      <alignment horizontal="left" vertical="center"/>
    </xf>
    <xf numFmtId="0" fontId="8" fillId="0" borderId="173" xfId="0" applyFont="1" applyBorder="1">
      <alignment vertical="center"/>
    </xf>
    <xf numFmtId="0" fontId="8" fillId="0" borderId="173" xfId="0" applyFont="1" applyBorder="1" applyAlignment="1">
      <alignment horizontal="center" vertical="center"/>
    </xf>
    <xf numFmtId="0" fontId="8" fillId="0" borderId="174" xfId="0" applyFont="1" applyBorder="1" applyAlignment="1">
      <alignment horizontal="center" vertical="center"/>
    </xf>
    <xf numFmtId="0" fontId="13" fillId="0" borderId="135" xfId="4" applyFont="1" applyBorder="1" applyAlignment="1">
      <alignment horizontal="right" vertical="center" wrapText="1"/>
    </xf>
    <xf numFmtId="0" fontId="13" fillId="0" borderId="83" xfId="4" applyFont="1" applyBorder="1" applyAlignment="1">
      <alignment horizontal="left" vertical="center" wrapText="1"/>
    </xf>
    <xf numFmtId="0" fontId="13" fillId="0" borderId="136" xfId="4" applyFont="1" applyBorder="1" applyAlignment="1">
      <alignment horizontal="center" vertical="top" wrapText="1"/>
    </xf>
    <xf numFmtId="0" fontId="13" fillId="0" borderId="137" xfId="4" applyFont="1" applyBorder="1" applyAlignment="1">
      <alignment horizontal="center" vertical="top" wrapText="1"/>
    </xf>
    <xf numFmtId="0" fontId="13" fillId="0" borderId="137" xfId="4" applyFont="1" applyBorder="1" applyAlignment="1">
      <alignment horizontal="center" vertical="center" wrapText="1"/>
    </xf>
    <xf numFmtId="0" fontId="13" fillId="0" borderId="138" xfId="4" applyFont="1" applyBorder="1" applyAlignment="1">
      <alignment horizontal="center" vertical="center" wrapText="1"/>
    </xf>
    <xf numFmtId="0" fontId="13" fillId="0" borderId="104" xfId="4" applyFont="1" applyBorder="1" applyAlignment="1">
      <alignment horizontal="center" vertical="center" wrapText="1"/>
    </xf>
    <xf numFmtId="0" fontId="11" fillId="0" borderId="104" xfId="4" applyFont="1" applyBorder="1" applyAlignment="1">
      <alignment horizontal="left" vertical="center"/>
    </xf>
    <xf numFmtId="0" fontId="13" fillId="0" borderId="147" xfId="4" applyFont="1" applyBorder="1" applyAlignment="1">
      <alignment horizontal="right" vertical="center" wrapText="1"/>
    </xf>
    <xf numFmtId="0" fontId="13" fillId="0" borderId="149" xfId="4" applyFont="1" applyBorder="1" applyAlignment="1">
      <alignment horizontal="left" vertical="center" wrapText="1"/>
    </xf>
    <xf numFmtId="0" fontId="13" fillId="0" borderId="175" xfId="4" applyFont="1" applyBorder="1" applyAlignment="1">
      <alignment horizontal="center" vertical="top" wrapText="1"/>
    </xf>
    <xf numFmtId="0" fontId="13" fillId="0" borderId="176" xfId="4" applyFont="1" applyBorder="1" applyAlignment="1">
      <alignment horizontal="center" vertical="top" wrapText="1"/>
    </xf>
    <xf numFmtId="0" fontId="13" fillId="0" borderId="176" xfId="4" applyFont="1" applyBorder="1" applyAlignment="1">
      <alignment horizontal="center" vertical="center" wrapText="1"/>
    </xf>
    <xf numFmtId="0" fontId="13" fillId="0" borderId="177" xfId="4" applyFont="1" applyBorder="1" applyAlignment="1">
      <alignment horizontal="center" vertical="center" wrapText="1"/>
    </xf>
    <xf numFmtId="0" fontId="13" fillId="0" borderId="178" xfId="4" applyFont="1" applyBorder="1" applyAlignment="1">
      <alignment horizontal="center" vertical="center" wrapText="1"/>
    </xf>
    <xf numFmtId="0" fontId="11" fillId="0" borderId="178" xfId="4" applyFont="1" applyBorder="1" applyAlignment="1">
      <alignment horizontal="left" vertical="center"/>
    </xf>
    <xf numFmtId="0" fontId="90" fillId="0" borderId="147" xfId="0" applyFont="1" applyFill="1" applyBorder="1" applyAlignment="1">
      <alignment horizontal="right" vertical="center"/>
    </xf>
    <xf numFmtId="0" fontId="13" fillId="0" borderId="149" xfId="4" applyFont="1" applyFill="1" applyBorder="1" applyAlignment="1">
      <alignment horizontal="justify" vertical="top" wrapText="1"/>
    </xf>
    <xf numFmtId="0" fontId="13" fillId="0" borderId="175" xfId="4" applyFont="1" applyFill="1" applyBorder="1" applyAlignment="1">
      <alignment horizontal="center" vertical="center" wrapText="1"/>
    </xf>
    <xf numFmtId="0" fontId="13" fillId="0" borderId="176" xfId="4" applyFont="1" applyFill="1" applyBorder="1" applyAlignment="1">
      <alignment horizontal="center" vertical="center" wrapText="1"/>
    </xf>
    <xf numFmtId="0" fontId="13" fillId="0" borderId="177" xfId="4" applyFont="1" applyFill="1" applyBorder="1" applyAlignment="1">
      <alignment horizontal="center" vertical="center" wrapText="1"/>
    </xf>
    <xf numFmtId="0" fontId="13" fillId="0" borderId="178" xfId="4" applyFont="1" applyFill="1" applyBorder="1" applyAlignment="1">
      <alignment horizontal="center" vertical="center" wrapText="1"/>
    </xf>
    <xf numFmtId="0" fontId="11" fillId="0" borderId="178" xfId="4" applyFill="1" applyBorder="1" applyAlignment="1">
      <alignment vertical="center"/>
    </xf>
    <xf numFmtId="0" fontId="19" fillId="0" borderId="147" xfId="0" applyFont="1" applyFill="1" applyBorder="1" applyAlignment="1">
      <alignment horizontal="right" vertical="center"/>
    </xf>
    <xf numFmtId="0" fontId="13" fillId="0" borderId="113" xfId="4" applyFont="1" applyFill="1" applyBorder="1" applyAlignment="1">
      <alignment horizontal="left" vertical="center"/>
    </xf>
    <xf numFmtId="0" fontId="13" fillId="0" borderId="113" xfId="4" applyFont="1" applyFill="1" applyBorder="1">
      <alignment vertical="center"/>
    </xf>
    <xf numFmtId="0" fontId="11" fillId="0" borderId="144" xfId="4" applyFont="1" applyFill="1" applyBorder="1" applyAlignment="1">
      <alignment horizontal="center" vertical="center"/>
    </xf>
    <xf numFmtId="0" fontId="11" fillId="0" borderId="145" xfId="4" applyFont="1" applyFill="1" applyBorder="1">
      <alignment vertical="center"/>
    </xf>
    <xf numFmtId="0" fontId="14" fillId="0" borderId="145" xfId="4" applyFont="1" applyFill="1" applyBorder="1" applyAlignment="1">
      <alignment vertical="center" wrapText="1"/>
    </xf>
    <xf numFmtId="0" fontId="11" fillId="0" borderId="146" xfId="4" applyFont="1" applyFill="1" applyBorder="1">
      <alignment vertical="center"/>
    </xf>
    <xf numFmtId="0" fontId="13" fillId="0" borderId="105" xfId="4" applyFont="1" applyFill="1" applyBorder="1" applyAlignment="1">
      <alignment horizontal="center" vertical="center"/>
    </xf>
    <xf numFmtId="0" fontId="11" fillId="0" borderId="105" xfId="4" applyFont="1" applyFill="1" applyBorder="1">
      <alignment vertical="center"/>
    </xf>
    <xf numFmtId="0" fontId="13" fillId="0" borderId="149" xfId="4" applyFont="1" applyFill="1" applyBorder="1" applyAlignment="1">
      <alignment horizontal="justify" vertical="center" wrapText="1"/>
    </xf>
    <xf numFmtId="0" fontId="13" fillId="0" borderId="179" xfId="4" applyFont="1" applyFill="1" applyBorder="1" applyAlignment="1">
      <alignment horizontal="center" vertical="center" wrapText="1"/>
    </xf>
    <xf numFmtId="0" fontId="13" fillId="0" borderId="180" xfId="4" applyFont="1" applyFill="1" applyBorder="1" applyAlignment="1">
      <alignment horizontal="center" vertical="center" wrapText="1"/>
    </xf>
    <xf numFmtId="0" fontId="13" fillId="0" borderId="181" xfId="4" applyFont="1" applyFill="1" applyBorder="1" applyAlignment="1">
      <alignment horizontal="center" vertical="center" wrapText="1"/>
    </xf>
    <xf numFmtId="0" fontId="13" fillId="0" borderId="182" xfId="4" applyFont="1" applyFill="1" applyBorder="1" applyAlignment="1">
      <alignment horizontal="center" vertical="center" wrapText="1"/>
    </xf>
    <xf numFmtId="0" fontId="11" fillId="0" borderId="182" xfId="4" applyFill="1" applyBorder="1" applyAlignment="1">
      <alignment vertical="center" wrapText="1"/>
    </xf>
    <xf numFmtId="0" fontId="19" fillId="0" borderId="139" xfId="0" applyFont="1" applyFill="1" applyBorder="1" applyAlignment="1">
      <alignment horizontal="right" vertical="center"/>
    </xf>
    <xf numFmtId="0" fontId="19" fillId="0" borderId="66"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center" vertical="center"/>
    </xf>
    <xf numFmtId="0" fontId="41" fillId="0" borderId="24" xfId="0" applyFont="1" applyBorder="1" applyAlignment="1">
      <alignment vertical="center"/>
    </xf>
    <xf numFmtId="0" fontId="41" fillId="0" borderId="28" xfId="0" applyFont="1" applyBorder="1" applyAlignment="1">
      <alignment vertical="center"/>
    </xf>
    <xf numFmtId="0" fontId="41" fillId="0" borderId="17" xfId="0" applyFont="1" applyBorder="1" applyAlignment="1">
      <alignment horizontal="right" vertical="center" shrinkToFit="1"/>
    </xf>
    <xf numFmtId="0" fontId="41" fillId="0" borderId="19" xfId="0" applyFont="1" applyBorder="1" applyAlignment="1">
      <alignment horizontal="right" vertical="center" shrinkToFit="1"/>
    </xf>
    <xf numFmtId="0" fontId="41" fillId="0" borderId="18" xfId="0" applyFont="1" applyBorder="1" applyAlignment="1">
      <alignment horizontal="right" vertical="center" shrinkToFit="1"/>
    </xf>
    <xf numFmtId="0" fontId="41" fillId="0" borderId="8" xfId="0" applyFont="1" applyBorder="1" applyAlignment="1">
      <alignment horizontal="right" vertical="center" shrinkToFit="1"/>
    </xf>
    <xf numFmtId="0" fontId="41" fillId="0" borderId="50" xfId="0" applyFont="1" applyBorder="1" applyAlignment="1">
      <alignment horizontal="right" vertical="center" shrinkToFit="1"/>
    </xf>
    <xf numFmtId="0" fontId="6" fillId="0" borderId="169" xfId="0" applyFont="1" applyBorder="1" applyAlignment="1">
      <alignment horizontal="center" vertical="center"/>
    </xf>
    <xf numFmtId="0" fontId="6" fillId="0" borderId="169" xfId="0" applyFont="1" applyFill="1" applyBorder="1" applyAlignment="1">
      <alignment horizontal="center" vertical="center"/>
    </xf>
    <xf numFmtId="0" fontId="93" fillId="0" borderId="24" xfId="0" applyFont="1" applyBorder="1" applyAlignment="1">
      <alignment horizontal="center" vertical="center" wrapText="1" shrinkToFit="1"/>
    </xf>
    <xf numFmtId="0" fontId="57" fillId="0" borderId="0" xfId="0" applyFont="1" applyFill="1" applyBorder="1">
      <alignment vertical="center"/>
    </xf>
    <xf numFmtId="0" fontId="69" fillId="0" borderId="6" xfId="0" applyFont="1" applyBorder="1" applyAlignment="1">
      <alignment horizontal="center" vertical="center" shrinkToFit="1"/>
    </xf>
    <xf numFmtId="0" fontId="69" fillId="0" borderId="6" xfId="0" applyFont="1" applyBorder="1" applyAlignment="1">
      <alignment horizontal="center" vertical="center"/>
    </xf>
    <xf numFmtId="0" fontId="69" fillId="0" borderId="7" xfId="0" applyFont="1" applyBorder="1" applyAlignment="1">
      <alignment horizontal="center" vertical="center"/>
    </xf>
    <xf numFmtId="0" fontId="92"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26" fillId="0" borderId="198" xfId="0" applyFont="1" applyBorder="1">
      <alignment vertical="center"/>
    </xf>
    <xf numFmtId="0" fontId="6" fillId="0" borderId="198" xfId="0" applyFont="1" applyBorder="1" applyAlignment="1">
      <alignment horizontal="center" vertical="center"/>
    </xf>
    <xf numFmtId="0" fontId="38" fillId="0" borderId="198" xfId="0" applyFont="1" applyBorder="1">
      <alignment vertical="center"/>
    </xf>
    <xf numFmtId="0" fontId="87" fillId="0" borderId="0" xfId="0" applyFont="1">
      <alignment vertical="center"/>
    </xf>
    <xf numFmtId="0" fontId="87" fillId="0" borderId="0" xfId="0" applyNumberFormat="1" applyFont="1" applyFill="1" applyBorder="1" applyAlignment="1">
      <alignment horizontal="left" vertical="center"/>
    </xf>
    <xf numFmtId="0" fontId="70" fillId="0" borderId="0" xfId="0" applyFont="1">
      <alignment vertical="center"/>
    </xf>
    <xf numFmtId="0" fontId="75" fillId="0" borderId="0" xfId="0" applyFont="1" applyFill="1" applyBorder="1" applyAlignment="1">
      <alignment vertical="center"/>
    </xf>
    <xf numFmtId="0" fontId="41" fillId="0" borderId="34" xfId="0" applyFont="1" applyBorder="1" applyAlignment="1">
      <alignment horizontal="center" vertical="center"/>
    </xf>
    <xf numFmtId="0" fontId="41" fillId="0" borderId="29" xfId="0" applyFont="1" applyBorder="1" applyAlignment="1">
      <alignment horizontal="center" vertical="center"/>
    </xf>
    <xf numFmtId="0" fontId="56" fillId="0" borderId="0" xfId="0" applyFont="1" applyAlignment="1">
      <alignment horizontal="center" vertical="center"/>
    </xf>
    <xf numFmtId="0" fontId="45" fillId="0" borderId="0" xfId="0" applyFont="1" applyAlignment="1">
      <alignment horizontal="left" vertical="top" wrapText="1"/>
    </xf>
    <xf numFmtId="0" fontId="1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9" xfId="0" applyFont="1" applyFill="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22" fillId="2" borderId="34" xfId="0" applyFont="1" applyFill="1" applyBorder="1" applyAlignment="1">
      <alignment horizontal="center" vertical="center"/>
    </xf>
    <xf numFmtId="0" fontId="6" fillId="0" borderId="4" xfId="0" applyFont="1" applyFill="1" applyBorder="1" applyAlignment="1">
      <alignment horizontal="left" vertical="center"/>
    </xf>
    <xf numFmtId="0" fontId="3" fillId="2" borderId="12" xfId="0" applyFont="1" applyFill="1" applyBorder="1" applyAlignment="1">
      <alignment horizontal="right" vertical="center"/>
    </xf>
    <xf numFmtId="0" fontId="3" fillId="2" borderId="117" xfId="0" applyFont="1" applyFill="1" applyBorder="1" applyAlignment="1">
      <alignment horizontal="right" vertical="center"/>
    </xf>
    <xf numFmtId="0" fontId="3" fillId="2" borderId="42" xfId="0" applyFont="1" applyFill="1" applyBorder="1" applyAlignment="1">
      <alignment horizontal="right" vertical="center"/>
    </xf>
    <xf numFmtId="0" fontId="3" fillId="0" borderId="107" xfId="0" applyFont="1" applyBorder="1" applyAlignment="1">
      <alignment horizontal="center" vertical="center"/>
    </xf>
    <xf numFmtId="0" fontId="6" fillId="0" borderId="47" xfId="0" applyFont="1" applyFill="1" applyBorder="1" applyAlignment="1">
      <alignment horizontal="left" vertical="center"/>
    </xf>
    <xf numFmtId="0" fontId="6" fillId="0" borderId="60" xfId="0" applyFont="1" applyFill="1" applyBorder="1" applyAlignment="1">
      <alignment horizontal="left" vertical="center"/>
    </xf>
    <xf numFmtId="0" fontId="93" fillId="0" borderId="28" xfId="0" applyFont="1" applyBorder="1" applyAlignment="1">
      <alignment horizontal="center" vertical="center" wrapText="1" shrinkToFit="1"/>
    </xf>
    <xf numFmtId="0" fontId="93" fillId="0" borderId="24" xfId="0" applyFont="1" applyBorder="1" applyAlignment="1">
      <alignment horizontal="center" vertical="center" wrapText="1" shrinkToFit="1"/>
    </xf>
    <xf numFmtId="0" fontId="6" fillId="0" borderId="45"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70" xfId="0" applyFont="1" applyBorder="1" applyAlignment="1">
      <alignment horizontal="left" vertical="center"/>
    </xf>
    <xf numFmtId="0" fontId="6" fillId="0" borderId="120" xfId="0" applyFont="1" applyBorder="1" applyAlignment="1">
      <alignment horizontal="left" vertical="center"/>
    </xf>
    <xf numFmtId="0" fontId="3" fillId="2" borderId="48" xfId="0" applyFont="1" applyFill="1" applyBorder="1" applyAlignment="1">
      <alignment horizontal="right" vertical="center"/>
    </xf>
    <xf numFmtId="0" fontId="3" fillId="2" borderId="58"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2" xfId="0" applyFont="1" applyBorder="1" applyAlignment="1">
      <alignment horizontal="left" vertical="center"/>
    </xf>
    <xf numFmtId="0" fontId="3" fillId="0" borderId="20" xfId="0" applyFont="1" applyBorder="1" applyAlignment="1">
      <alignment horizontal="left" vertical="center"/>
    </xf>
    <xf numFmtId="0" fontId="3" fillId="0" borderId="34" xfId="0" applyFont="1" applyBorder="1" applyAlignment="1">
      <alignment horizontal="left" vertical="center"/>
    </xf>
    <xf numFmtId="0" fontId="3" fillId="0" borderId="29" xfId="0" applyFont="1" applyBorder="1" applyAlignment="1">
      <alignment horizontal="left" vertical="center"/>
    </xf>
    <xf numFmtId="0" fontId="41" fillId="0" borderId="32"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9" xfId="0" applyFont="1" applyFill="1" applyBorder="1" applyAlignment="1">
      <alignment horizontal="right" vertical="center"/>
    </xf>
    <xf numFmtId="0" fontId="87" fillId="0" borderId="0" xfId="0" applyFont="1" applyAlignment="1">
      <alignment horizontal="center" vertical="center"/>
    </xf>
    <xf numFmtId="0" fontId="3" fillId="2" borderId="34" xfId="0" applyFont="1" applyFill="1" applyBorder="1" applyAlignment="1">
      <alignment horizontal="right" vertical="center"/>
    </xf>
    <xf numFmtId="180" fontId="6" fillId="2" borderId="2" xfId="0" applyNumberFormat="1" applyFont="1" applyFill="1" applyBorder="1" applyAlignment="1">
      <alignment horizontal="right" vertical="center"/>
    </xf>
    <xf numFmtId="180" fontId="6" fillId="2" borderId="20" xfId="0" applyNumberFormat="1" applyFont="1" applyFill="1" applyBorder="1" applyAlignment="1">
      <alignment horizontal="right" vertical="center"/>
    </xf>
    <xf numFmtId="180" fontId="6" fillId="2" borderId="42" xfId="0" applyNumberFormat="1" applyFont="1" applyFill="1" applyBorder="1" applyAlignment="1">
      <alignment horizontal="right" vertical="center"/>
    </xf>
    <xf numFmtId="180" fontId="6" fillId="2" borderId="18" xfId="0" applyNumberFormat="1" applyFont="1" applyFill="1" applyBorder="1" applyAlignment="1">
      <alignment horizontal="right" vertical="center"/>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16"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7" xfId="0" applyFont="1" applyBorder="1" applyAlignment="1">
      <alignment horizontal="center" vertical="center"/>
    </xf>
    <xf numFmtId="0" fontId="41" fillId="0" borderId="13" xfId="0" applyFont="1" applyBorder="1" applyAlignment="1">
      <alignment horizontal="center" vertical="center"/>
    </xf>
    <xf numFmtId="0" fontId="41" fillId="0" borderId="116" xfId="0" applyFont="1" applyBorder="1" applyAlignment="1">
      <alignment horizontal="center" vertical="center"/>
    </xf>
    <xf numFmtId="180" fontId="6" fillId="2" borderId="155" xfId="0" applyNumberFormat="1" applyFont="1" applyFill="1" applyBorder="1" applyAlignment="1">
      <alignment horizontal="right" vertical="center"/>
    </xf>
    <xf numFmtId="180" fontId="6" fillId="2" borderId="120" xfId="0" applyNumberFormat="1" applyFont="1" applyFill="1" applyBorder="1" applyAlignment="1">
      <alignment horizontal="right" vertical="center"/>
    </xf>
    <xf numFmtId="180" fontId="6" fillId="0" borderId="185" xfId="0" applyNumberFormat="1" applyFont="1" applyFill="1" applyBorder="1" applyAlignment="1">
      <alignment horizontal="right" vertical="center"/>
    </xf>
    <xf numFmtId="180" fontId="6" fillId="0" borderId="186" xfId="0" applyNumberFormat="1" applyFont="1" applyFill="1" applyBorder="1" applyAlignment="1">
      <alignment horizontal="right" vertical="center"/>
    </xf>
    <xf numFmtId="180" fontId="6" fillId="0" borderId="4" xfId="0" applyNumberFormat="1" applyFont="1" applyFill="1" applyBorder="1" applyAlignment="1">
      <alignment horizontal="right" vertical="center"/>
    </xf>
    <xf numFmtId="0" fontId="6" fillId="0" borderId="4" xfId="0" applyFont="1" applyFill="1" applyBorder="1" applyAlignment="1">
      <alignment horizontal="right" vertical="center"/>
    </xf>
    <xf numFmtId="0" fontId="3" fillId="0" borderId="4" xfId="0" applyFont="1" applyFill="1" applyBorder="1" applyAlignment="1">
      <alignment horizontal="right" vertical="center"/>
    </xf>
    <xf numFmtId="0" fontId="6" fillId="0" borderId="47" xfId="0" applyFont="1" applyBorder="1" applyAlignment="1">
      <alignment horizontal="left" vertical="center"/>
    </xf>
    <xf numFmtId="0" fontId="6" fillId="0" borderId="60" xfId="0" applyFont="1" applyBorder="1" applyAlignment="1">
      <alignment horizontal="left" vertical="center"/>
    </xf>
    <xf numFmtId="0" fontId="82" fillId="0" borderId="0" xfId="0" applyFont="1" applyBorder="1" applyAlignment="1">
      <alignment horizontal="center" vertical="center"/>
    </xf>
    <xf numFmtId="180" fontId="6" fillId="2" borderId="12" xfId="0" applyNumberFormat="1" applyFont="1" applyFill="1" applyBorder="1" applyAlignment="1">
      <alignment horizontal="right" vertical="center"/>
    </xf>
    <xf numFmtId="180" fontId="6" fillId="2" borderId="117" xfId="0" applyNumberFormat="1" applyFont="1" applyFill="1" applyBorder="1" applyAlignment="1">
      <alignment horizontal="right" vertical="center"/>
    </xf>
    <xf numFmtId="0" fontId="41" fillId="0" borderId="4"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9" fillId="2" borderId="32" xfId="0" applyFont="1" applyFill="1" applyBorder="1" applyAlignment="1">
      <alignment horizontal="left" vertical="top" wrapText="1"/>
    </xf>
    <xf numFmtId="0" fontId="69" fillId="2" borderId="2" xfId="0" applyFont="1" applyFill="1" applyBorder="1" applyAlignment="1">
      <alignment horizontal="left" vertical="top" wrapText="1"/>
    </xf>
    <xf numFmtId="0" fontId="69" fillId="2" borderId="20" xfId="0" applyFont="1" applyFill="1" applyBorder="1" applyAlignment="1">
      <alignment horizontal="left" vertical="top" wrapText="1"/>
    </xf>
    <xf numFmtId="0" fontId="69" fillId="2" borderId="115" xfId="0" applyFont="1" applyFill="1" applyBorder="1" applyAlignment="1">
      <alignment horizontal="left" vertical="top" wrapText="1"/>
    </xf>
    <xf numFmtId="0" fontId="69" fillId="2" borderId="0" xfId="0" applyFont="1" applyFill="1" applyBorder="1" applyAlignment="1">
      <alignment horizontal="left" vertical="top" wrapText="1"/>
    </xf>
    <xf numFmtId="0" fontId="69" fillId="2" borderId="80" xfId="0" applyFont="1" applyFill="1" applyBorder="1" applyAlignment="1">
      <alignment horizontal="left" vertical="top" wrapText="1"/>
    </xf>
    <xf numFmtId="0" fontId="69" fillId="2" borderId="34" xfId="0" applyFont="1" applyFill="1" applyBorder="1" applyAlignment="1">
      <alignment horizontal="left" vertical="top" wrapText="1"/>
    </xf>
    <xf numFmtId="0" fontId="69" fillId="2" borderId="1" xfId="0" applyFont="1" applyFill="1" applyBorder="1" applyAlignment="1">
      <alignment horizontal="left" vertical="top" wrapText="1"/>
    </xf>
    <xf numFmtId="0" fontId="69" fillId="2" borderId="29" xfId="0" applyFont="1" applyFill="1" applyBorder="1" applyAlignment="1">
      <alignment horizontal="left" vertical="top" wrapText="1"/>
    </xf>
    <xf numFmtId="182" fontId="6" fillId="4" borderId="32" xfId="1" applyNumberFormat="1" applyFont="1" applyFill="1" applyBorder="1" applyAlignment="1">
      <alignment horizontal="center" vertical="center" shrinkToFit="1"/>
    </xf>
    <xf numFmtId="182" fontId="6" fillId="4" borderId="20" xfId="1" applyNumberFormat="1" applyFont="1" applyFill="1" applyBorder="1" applyAlignment="1">
      <alignment horizontal="center" vertical="center" shrinkToFit="1"/>
    </xf>
    <xf numFmtId="182" fontId="6" fillId="4" borderId="78" xfId="1" applyNumberFormat="1" applyFont="1" applyFill="1" applyBorder="1" applyAlignment="1">
      <alignment horizontal="center" vertical="center" shrinkToFit="1"/>
    </xf>
    <xf numFmtId="182" fontId="6" fillId="4" borderId="77" xfId="1" applyNumberFormat="1" applyFont="1" applyFill="1" applyBorder="1" applyAlignment="1">
      <alignment horizontal="center" vertical="center" shrinkToFit="1"/>
    </xf>
    <xf numFmtId="0" fontId="54" fillId="0" borderId="85" xfId="0" applyFont="1" applyBorder="1" applyAlignment="1">
      <alignment horizontal="center" vertical="center" wrapText="1"/>
    </xf>
    <xf numFmtId="0" fontId="54" fillId="0" borderId="76" xfId="0" applyFont="1" applyBorder="1" applyAlignment="1">
      <alignment horizontal="center" vertical="center"/>
    </xf>
    <xf numFmtId="0" fontId="54" fillId="0" borderId="84"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83" xfId="0" applyFont="1" applyBorder="1" applyAlignment="1">
      <alignment horizontal="center" vertical="center"/>
    </xf>
    <xf numFmtId="38" fontId="6" fillId="4" borderId="32" xfId="1" applyFont="1" applyFill="1" applyBorder="1" applyAlignment="1">
      <alignment horizontal="center" vertical="center" shrinkToFit="1"/>
    </xf>
    <xf numFmtId="38" fontId="6" fillId="4" borderId="20" xfId="1" applyFont="1" applyFill="1" applyBorder="1" applyAlignment="1">
      <alignment horizontal="center" vertical="center" shrinkToFit="1"/>
    </xf>
    <xf numFmtId="38" fontId="6" fillId="4" borderId="78" xfId="1" applyFont="1" applyFill="1" applyBorder="1" applyAlignment="1">
      <alignment horizontal="center" vertical="center" shrinkToFit="1"/>
    </xf>
    <xf numFmtId="38" fontId="6" fillId="4" borderId="77" xfId="1" applyFont="1" applyFill="1" applyBorder="1" applyAlignment="1">
      <alignment horizontal="center" vertical="center" shrinkToFit="1"/>
    </xf>
    <xf numFmtId="0" fontId="6" fillId="0" borderId="49" xfId="0" applyFont="1" applyFill="1" applyBorder="1" applyAlignment="1">
      <alignment horizontal="left" vertical="center"/>
    </xf>
    <xf numFmtId="0" fontId="6" fillId="0" borderId="21" xfId="0" applyFont="1" applyFill="1" applyBorder="1" applyAlignment="1">
      <alignment horizontal="left" vertical="center"/>
    </xf>
    <xf numFmtId="180" fontId="54" fillId="2" borderId="23" xfId="0" applyNumberFormat="1" applyFont="1" applyFill="1" applyBorder="1" applyAlignment="1">
      <alignment horizontal="right" vertical="center"/>
    </xf>
    <xf numFmtId="180" fontId="54" fillId="2" borderId="24" xfId="0" applyNumberFormat="1" applyFont="1" applyFill="1" applyBorder="1" applyAlignment="1">
      <alignment horizontal="right"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80" fillId="2" borderId="32" xfId="0" applyFont="1" applyFill="1" applyBorder="1" applyAlignment="1">
      <alignment horizontal="left" vertical="top"/>
    </xf>
    <xf numFmtId="0" fontId="80" fillId="2" borderId="2" xfId="0" applyFont="1" applyFill="1" applyBorder="1" applyAlignment="1">
      <alignment horizontal="left" vertical="top"/>
    </xf>
    <xf numFmtId="0" fontId="80" fillId="2" borderId="20" xfId="0" applyFont="1" applyFill="1" applyBorder="1" applyAlignment="1">
      <alignment horizontal="left" vertical="top"/>
    </xf>
    <xf numFmtId="0" fontId="80" fillId="2" borderId="115" xfId="0" applyFont="1" applyFill="1" applyBorder="1" applyAlignment="1">
      <alignment horizontal="left" vertical="top"/>
    </xf>
    <xf numFmtId="0" fontId="80" fillId="2" borderId="0" xfId="0" applyFont="1" applyFill="1" applyBorder="1" applyAlignment="1">
      <alignment horizontal="left" vertical="top"/>
    </xf>
    <xf numFmtId="0" fontId="80" fillId="2" borderId="80" xfId="0" applyFont="1" applyFill="1" applyBorder="1" applyAlignment="1">
      <alignment horizontal="left" vertical="top"/>
    </xf>
    <xf numFmtId="0" fontId="80" fillId="2" borderId="34" xfId="0" applyFont="1" applyFill="1" applyBorder="1" applyAlignment="1">
      <alignment horizontal="left" vertical="top"/>
    </xf>
    <xf numFmtId="0" fontId="80" fillId="2" borderId="1" xfId="0" applyFont="1" applyFill="1" applyBorder="1" applyAlignment="1">
      <alignment horizontal="left" vertical="top"/>
    </xf>
    <xf numFmtId="0" fontId="80" fillId="2" borderId="29" xfId="0" applyFont="1" applyFill="1" applyBorder="1" applyAlignment="1">
      <alignment horizontal="left" vertical="top"/>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115" xfId="0" applyFont="1" applyBorder="1" applyAlignment="1">
      <alignment horizontal="center" vertical="center"/>
    </xf>
    <xf numFmtId="0" fontId="6" fillId="0" borderId="0" xfId="0" applyFont="1" applyBorder="1" applyAlignment="1">
      <alignment horizontal="center" vertical="center"/>
    </xf>
    <xf numFmtId="0" fontId="6" fillId="0" borderId="80" xfId="0" applyFont="1" applyBorder="1" applyAlignment="1">
      <alignment horizontal="center" vertical="center"/>
    </xf>
    <xf numFmtId="0" fontId="6" fillId="0" borderId="34"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87" fillId="0" borderId="1" xfId="0" applyFont="1" applyFill="1" applyBorder="1" applyAlignment="1">
      <alignment horizontal="left" vertical="center" wrapText="1"/>
    </xf>
    <xf numFmtId="0" fontId="6" fillId="0" borderId="96" xfId="0" applyFont="1" applyBorder="1" applyAlignment="1">
      <alignment horizontal="center" vertical="center"/>
    </xf>
    <xf numFmtId="0" fontId="6" fillId="0" borderId="30"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180" fontId="54" fillId="2" borderId="28" xfId="0" applyNumberFormat="1" applyFont="1" applyFill="1" applyBorder="1" applyAlignment="1">
      <alignment horizontal="right" vertical="center"/>
    </xf>
    <xf numFmtId="0" fontId="43" fillId="0" borderId="81" xfId="0" applyFont="1" applyFill="1" applyBorder="1" applyAlignment="1">
      <alignment horizontal="center"/>
    </xf>
    <xf numFmtId="0" fontId="43" fillId="0" borderId="82" xfId="0" applyFont="1" applyFill="1" applyBorder="1" applyAlignment="1">
      <alignment horizontal="center"/>
    </xf>
    <xf numFmtId="0" fontId="43" fillId="0" borderId="44" xfId="0" applyFont="1" applyFill="1" applyBorder="1" applyAlignment="1">
      <alignment horizontal="center"/>
    </xf>
    <xf numFmtId="0" fontId="6" fillId="0" borderId="23" xfId="0" applyFont="1" applyBorder="1" applyAlignment="1">
      <alignment horizontal="center" vertical="center"/>
    </xf>
    <xf numFmtId="0" fontId="43" fillId="0" borderId="81" xfId="0" applyFont="1" applyBorder="1" applyAlignment="1">
      <alignment horizontal="center" vertical="center"/>
    </xf>
    <xf numFmtId="0" fontId="43" fillId="0" borderId="82" xfId="0" applyFont="1" applyBorder="1" applyAlignment="1">
      <alignment horizontal="center" vertical="center"/>
    </xf>
    <xf numFmtId="0" fontId="43" fillId="0" borderId="44" xfId="0" applyFont="1" applyBorder="1" applyAlignment="1">
      <alignment horizontal="center" vertical="center"/>
    </xf>
    <xf numFmtId="0" fontId="3" fillId="3" borderId="0" xfId="0" applyFont="1" applyFill="1" applyBorder="1" applyAlignment="1">
      <alignment horizontal="left" vertical="top" wrapText="1"/>
    </xf>
    <xf numFmtId="180" fontId="54" fillId="2" borderId="18" xfId="0" applyNumberFormat="1" applyFont="1" applyFill="1" applyBorder="1" applyAlignment="1">
      <alignment horizontal="right" vertical="center"/>
    </xf>
    <xf numFmtId="180" fontId="54" fillId="2" borderId="12" xfId="0" applyNumberFormat="1" applyFont="1" applyFill="1" applyBorder="1" applyAlignment="1">
      <alignment horizontal="right" vertical="center"/>
    </xf>
    <xf numFmtId="178" fontId="54" fillId="2" borderId="91" xfId="0" applyNumberFormat="1" applyFont="1" applyFill="1" applyBorder="1" applyAlignment="1">
      <alignment horizontal="right" vertical="center"/>
    </xf>
    <xf numFmtId="178" fontId="54" fillId="2" borderId="92" xfId="0" applyNumberFormat="1" applyFont="1" applyFill="1" applyBorder="1" applyAlignment="1">
      <alignment horizontal="right" vertical="center"/>
    </xf>
    <xf numFmtId="0" fontId="6" fillId="0" borderId="112" xfId="0" applyFont="1" applyBorder="1" applyAlignment="1">
      <alignment horizontal="center" vertical="center"/>
    </xf>
    <xf numFmtId="0" fontId="71" fillId="0" borderId="0" xfId="0" applyFont="1" applyAlignment="1">
      <alignment horizontal="left" vertical="top" wrapText="1" shrinkToFit="1"/>
    </xf>
    <xf numFmtId="0" fontId="3" fillId="0" borderId="2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8" xfId="0" applyFont="1" applyBorder="1" applyAlignment="1">
      <alignment horizontal="center" vertical="center"/>
    </xf>
    <xf numFmtId="0" fontId="6" fillId="0" borderId="0" xfId="0" applyFont="1" applyBorder="1" applyAlignment="1">
      <alignment horizontal="right" vertical="center" wrapText="1"/>
    </xf>
    <xf numFmtId="0" fontId="3" fillId="0" borderId="32" xfId="0" applyFont="1" applyBorder="1" applyAlignment="1">
      <alignment horizontal="center" vertical="center"/>
    </xf>
    <xf numFmtId="0" fontId="3" fillId="0" borderId="20" xfId="0" applyFont="1" applyBorder="1" applyAlignment="1">
      <alignment horizontal="center" vertical="center"/>
    </xf>
    <xf numFmtId="0" fontId="17" fillId="2" borderId="3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9"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24" xfId="0" applyFont="1" applyFill="1" applyBorder="1" applyAlignment="1">
      <alignment horizontal="center" vertical="center"/>
    </xf>
    <xf numFmtId="0" fontId="22" fillId="2" borderId="4" xfId="0" applyFont="1" applyFill="1" applyBorder="1" applyAlignment="1">
      <alignment horizontal="center" vertical="center"/>
    </xf>
    <xf numFmtId="0" fontId="3" fillId="0" borderId="4" xfId="0" applyFont="1" applyBorder="1" applyAlignment="1">
      <alignment horizontal="center" vertical="center"/>
    </xf>
    <xf numFmtId="0" fontId="37" fillId="0" borderId="0" xfId="0" applyFont="1" applyBorder="1" applyAlignment="1">
      <alignment horizontal="center" vertical="center"/>
    </xf>
    <xf numFmtId="0" fontId="22" fillId="2" borderId="2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4" xfId="0" applyFont="1" applyFill="1" applyBorder="1" applyAlignment="1">
      <alignment horizontal="center" vertical="center"/>
    </xf>
    <xf numFmtId="0" fontId="26" fillId="0" borderId="115" xfId="0" applyFont="1" applyFill="1" applyBorder="1" applyAlignment="1">
      <alignment horizontal="center" vertical="center"/>
    </xf>
    <xf numFmtId="0" fontId="26"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177" fontId="8" fillId="2" borderId="4" xfId="0" applyNumberFormat="1" applyFont="1" applyFill="1" applyBorder="1" applyAlignment="1">
      <alignment horizontal="center" vertical="center"/>
    </xf>
    <xf numFmtId="0" fontId="50" fillId="0" borderId="0" xfId="0" applyFont="1" applyBorder="1" applyAlignment="1">
      <alignment horizontal="center" vertical="center"/>
    </xf>
    <xf numFmtId="0" fontId="50" fillId="0" borderId="1" xfId="0" applyFont="1" applyBorder="1" applyAlignment="1">
      <alignment horizontal="center" vertical="center"/>
    </xf>
    <xf numFmtId="177" fontId="22" fillId="2" borderId="34" xfId="0" applyNumberFormat="1" applyFont="1" applyFill="1" applyBorder="1" applyAlignment="1">
      <alignment horizontal="center" vertical="center"/>
    </xf>
    <xf numFmtId="177" fontId="22" fillId="2" borderId="1" xfId="0" applyNumberFormat="1" applyFont="1" applyFill="1" applyBorder="1" applyAlignment="1">
      <alignment horizontal="center" vertical="center"/>
    </xf>
    <xf numFmtId="177" fontId="22" fillId="2" borderId="29" xfId="0" applyNumberFormat="1" applyFont="1" applyFill="1" applyBorder="1" applyAlignment="1">
      <alignment horizontal="center" vertical="center"/>
    </xf>
    <xf numFmtId="0" fontId="6" fillId="0" borderId="115" xfId="0" applyFont="1" applyBorder="1" applyAlignment="1">
      <alignment horizontal="left" vertical="center" shrinkToFit="1"/>
    </xf>
    <xf numFmtId="0" fontId="6" fillId="0" borderId="0" xfId="0" applyFont="1" applyBorder="1" applyAlignment="1">
      <alignment horizontal="left" vertical="center" shrinkToFit="1"/>
    </xf>
    <xf numFmtId="177" fontId="26" fillId="2" borderId="1" xfId="0" applyNumberFormat="1" applyFont="1" applyFill="1" applyBorder="1" applyAlignment="1">
      <alignment horizontal="left" vertical="center"/>
    </xf>
    <xf numFmtId="178" fontId="54" fillId="2" borderId="4" xfId="0" applyNumberFormat="1" applyFont="1" applyFill="1" applyBorder="1" applyAlignment="1">
      <alignment horizontal="right" vertical="center" shrinkToFit="1"/>
    </xf>
    <xf numFmtId="178" fontId="6" fillId="2" borderId="4" xfId="0" applyNumberFormat="1" applyFont="1" applyFill="1" applyBorder="1" applyAlignment="1">
      <alignment horizontal="right" vertical="center" shrinkToFit="1"/>
    </xf>
    <xf numFmtId="0" fontId="41" fillId="0" borderId="23" xfId="0" applyFont="1" applyFill="1" applyBorder="1" applyAlignment="1">
      <alignment horizontal="center" vertical="center" wrapText="1" shrinkToFit="1"/>
    </xf>
    <xf numFmtId="0" fontId="41" fillId="0" borderId="24" xfId="0" applyFont="1" applyFill="1" applyBorder="1" applyAlignment="1">
      <alignment horizontal="center" vertical="center" wrapText="1" shrinkToFit="1"/>
    </xf>
    <xf numFmtId="0" fontId="41" fillId="0" borderId="23" xfId="0" applyFont="1" applyFill="1" applyBorder="1" applyAlignment="1">
      <alignment horizontal="center" vertical="center" shrinkToFit="1"/>
    </xf>
    <xf numFmtId="0" fontId="41" fillId="0" borderId="24" xfId="0" applyFont="1" applyFill="1" applyBorder="1" applyAlignment="1">
      <alignment horizontal="center" vertical="center" shrinkToFit="1"/>
    </xf>
    <xf numFmtId="182" fontId="6" fillId="2" borderId="32" xfId="1" applyNumberFormat="1" applyFont="1" applyFill="1" applyBorder="1" applyAlignment="1">
      <alignment horizontal="center" vertical="center" shrinkToFit="1"/>
    </xf>
    <xf numFmtId="182" fontId="6" fillId="2" borderId="20" xfId="1" applyNumberFormat="1" applyFont="1" applyFill="1" applyBorder="1" applyAlignment="1">
      <alignment horizontal="center" vertical="center" shrinkToFit="1"/>
    </xf>
    <xf numFmtId="182" fontId="6" fillId="2" borderId="78" xfId="1" applyNumberFormat="1" applyFont="1" applyFill="1" applyBorder="1" applyAlignment="1">
      <alignment horizontal="center" vertical="center" shrinkToFit="1"/>
    </xf>
    <xf numFmtId="182" fontId="6" fillId="2" borderId="77" xfId="1" applyNumberFormat="1" applyFont="1" applyFill="1" applyBorder="1" applyAlignment="1">
      <alignment horizontal="center" vertical="center" shrinkToFit="1"/>
    </xf>
    <xf numFmtId="38" fontId="6" fillId="2" borderId="32" xfId="1" applyFont="1" applyFill="1" applyBorder="1" applyAlignment="1">
      <alignment horizontal="center" vertical="center" shrinkToFit="1"/>
    </xf>
    <xf numFmtId="38" fontId="6" fillId="2" borderId="20" xfId="1" applyFont="1" applyFill="1" applyBorder="1" applyAlignment="1">
      <alignment horizontal="center" vertical="center" shrinkToFit="1"/>
    </xf>
    <xf numFmtId="38" fontId="6" fillId="2" borderId="78" xfId="1" applyFont="1" applyFill="1" applyBorder="1" applyAlignment="1">
      <alignment horizontal="center" vertical="center" shrinkToFit="1"/>
    </xf>
    <xf numFmtId="38" fontId="6" fillId="2" borderId="77" xfId="1" applyFont="1" applyFill="1" applyBorder="1" applyAlignment="1">
      <alignment horizontal="center" vertical="center" shrinkToFit="1"/>
    </xf>
    <xf numFmtId="178" fontId="3" fillId="0" borderId="4" xfId="0" applyNumberFormat="1" applyFont="1" applyBorder="1" applyAlignment="1">
      <alignment horizontal="right" vertical="center"/>
    </xf>
    <xf numFmtId="0" fontId="22" fillId="0" borderId="4" xfId="0" applyFont="1" applyBorder="1" applyAlignment="1">
      <alignment horizontal="center" vertical="center"/>
    </xf>
    <xf numFmtId="38" fontId="6" fillId="0" borderId="32"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78" xfId="1" applyFont="1" applyBorder="1" applyAlignment="1">
      <alignment horizontal="center" vertical="center" shrinkToFit="1"/>
    </xf>
    <xf numFmtId="38" fontId="6" fillId="0" borderId="73" xfId="1" applyFont="1" applyBorder="1" applyAlignment="1">
      <alignment horizontal="center" vertical="center" shrinkToFit="1"/>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3" fillId="2" borderId="3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41" fillId="0" borderId="28" xfId="0" applyFont="1" applyFill="1" applyBorder="1" applyAlignment="1">
      <alignment horizontal="center" vertical="center" shrinkToFit="1"/>
    </xf>
    <xf numFmtId="0" fontId="41" fillId="0" borderId="23" xfId="0" applyFont="1" applyBorder="1" applyAlignment="1">
      <alignment horizontal="center" vertical="center"/>
    </xf>
    <xf numFmtId="0" fontId="41" fillId="0" borderId="24" xfId="0" applyFont="1" applyBorder="1" applyAlignment="1">
      <alignment horizontal="center" vertical="center"/>
    </xf>
    <xf numFmtId="178" fontId="6" fillId="2" borderId="23" xfId="0" applyNumberFormat="1" applyFont="1" applyFill="1" applyBorder="1" applyAlignment="1">
      <alignment horizontal="right" vertical="center" shrinkToFit="1"/>
    </xf>
    <xf numFmtId="178" fontId="6" fillId="2" borderId="24" xfId="0" applyNumberFormat="1" applyFont="1" applyFill="1" applyBorder="1" applyAlignment="1">
      <alignment horizontal="right" vertical="center" shrinkToFit="1"/>
    </xf>
    <xf numFmtId="178" fontId="54" fillId="2" borderId="23" xfId="0" applyNumberFormat="1" applyFont="1" applyFill="1" applyBorder="1" applyAlignment="1">
      <alignment horizontal="right" vertical="center" shrinkToFit="1"/>
    </xf>
    <xf numFmtId="178" fontId="54" fillId="2" borderId="24" xfId="0" applyNumberFormat="1" applyFont="1" applyFill="1" applyBorder="1" applyAlignment="1">
      <alignment horizontal="right" vertical="center" shrinkToFit="1"/>
    </xf>
    <xf numFmtId="0" fontId="41" fillId="0" borderId="23" xfId="0" applyFont="1" applyBorder="1" applyAlignment="1">
      <alignment horizontal="center" vertical="center" shrinkToFit="1"/>
    </xf>
    <xf numFmtId="0" fontId="41" fillId="0" borderId="24" xfId="0" applyFont="1" applyBorder="1" applyAlignment="1">
      <alignment horizontal="center" vertical="center" shrinkToFit="1"/>
    </xf>
    <xf numFmtId="0" fontId="6" fillId="2" borderId="81"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38" fontId="6" fillId="2" borderId="8" xfId="1" applyFont="1" applyFill="1" applyBorder="1" applyAlignment="1">
      <alignment horizontal="center" vertical="center"/>
    </xf>
    <xf numFmtId="38" fontId="6" fillId="2" borderId="117" xfId="1" applyFont="1" applyFill="1" applyBorder="1" applyAlignment="1">
      <alignment horizontal="center" vertical="center"/>
    </xf>
    <xf numFmtId="0" fontId="54" fillId="0" borderId="12" xfId="0" applyFont="1" applyBorder="1" applyAlignment="1">
      <alignment horizontal="right" vertical="center" shrinkToFit="1"/>
    </xf>
    <xf numFmtId="0" fontId="54" fillId="0" borderId="8" xfId="0" applyFont="1" applyBorder="1" applyAlignment="1">
      <alignment horizontal="right" vertical="center" shrinkToFit="1"/>
    </xf>
    <xf numFmtId="0" fontId="41" fillId="0" borderId="23" xfId="0" applyFont="1" applyBorder="1" applyAlignment="1">
      <alignment horizontal="left" vertical="center" wrapText="1"/>
    </xf>
    <xf numFmtId="0" fontId="41" fillId="0" borderId="24" xfId="0" applyFont="1" applyBorder="1" applyAlignment="1">
      <alignment horizontal="left" vertical="center" wrapText="1"/>
    </xf>
    <xf numFmtId="0" fontId="41" fillId="0" borderId="23" xfId="0" applyFont="1" applyBorder="1" applyAlignment="1">
      <alignment horizontal="center" vertical="center" wrapText="1" shrinkToFit="1"/>
    </xf>
    <xf numFmtId="0" fontId="41" fillId="0" borderId="24" xfId="0" applyFont="1" applyBorder="1" applyAlignment="1">
      <alignment horizontal="center" vertical="center" wrapText="1" shrinkToFit="1"/>
    </xf>
    <xf numFmtId="0" fontId="8" fillId="2" borderId="34" xfId="0" applyFont="1" applyFill="1" applyBorder="1" applyAlignment="1">
      <alignment horizontal="center" vertical="center"/>
    </xf>
    <xf numFmtId="0" fontId="8" fillId="2" borderId="29" xfId="0" applyFont="1" applyFill="1" applyBorder="1" applyAlignment="1">
      <alignment horizontal="center" vertical="center"/>
    </xf>
    <xf numFmtId="0" fontId="6" fillId="0" borderId="32" xfId="0" applyFont="1" applyFill="1" applyBorder="1" applyAlignment="1">
      <alignment horizontal="right" vertical="center"/>
    </xf>
    <xf numFmtId="0" fontId="6" fillId="0" borderId="20" xfId="0" applyFont="1" applyFill="1" applyBorder="1" applyAlignment="1">
      <alignment horizontal="right" vertical="center"/>
    </xf>
    <xf numFmtId="0" fontId="6" fillId="0" borderId="126" xfId="0" applyFont="1" applyBorder="1" applyAlignment="1">
      <alignment horizontal="center" vertical="center" shrinkToFit="1"/>
    </xf>
    <xf numFmtId="0" fontId="6" fillId="0" borderId="37" xfId="0" applyFont="1" applyBorder="1" applyAlignment="1">
      <alignment horizontal="center" vertical="center" shrinkToFit="1"/>
    </xf>
    <xf numFmtId="0" fontId="54" fillId="0" borderId="32" xfId="0" applyFont="1" applyBorder="1" applyAlignment="1">
      <alignment horizontal="center" vertical="center" wrapText="1"/>
    </xf>
    <xf numFmtId="0" fontId="54" fillId="0" borderId="34" xfId="0" applyFont="1" applyBorder="1" applyAlignment="1">
      <alignment horizontal="center" vertical="center" wrapText="1"/>
    </xf>
    <xf numFmtId="0" fontId="8" fillId="2" borderId="82"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54" fillId="0" borderId="40" xfId="0" applyFont="1" applyBorder="1" applyAlignment="1">
      <alignment horizontal="right" vertical="center" shrinkToFit="1"/>
    </xf>
    <xf numFmtId="0" fontId="54" fillId="0" borderId="39" xfId="0" applyFont="1" applyBorder="1" applyAlignment="1">
      <alignment horizontal="right" vertical="center" shrinkToFi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116" xfId="1" applyFont="1" applyFill="1" applyBorder="1" applyAlignment="1">
      <alignment horizontal="center" vertical="center"/>
    </xf>
    <xf numFmtId="0" fontId="54" fillId="0" borderId="9" xfId="0" applyFont="1" applyBorder="1" applyAlignment="1">
      <alignment horizontal="right" vertical="center" shrinkToFit="1"/>
    </xf>
    <xf numFmtId="0" fontId="54" fillId="0" borderId="10" xfId="0" applyFont="1" applyBorder="1" applyAlignment="1">
      <alignment horizontal="right" vertical="center" shrinkToFit="1"/>
    </xf>
    <xf numFmtId="38" fontId="6" fillId="2" borderId="39" xfId="1" applyFont="1" applyFill="1" applyBorder="1" applyAlignment="1">
      <alignment horizontal="center" vertical="center"/>
    </xf>
    <xf numFmtId="38" fontId="6" fillId="2" borderId="41" xfId="1" applyFont="1" applyFill="1" applyBorder="1" applyAlignment="1">
      <alignment horizontal="center" vertical="center"/>
    </xf>
    <xf numFmtId="0" fontId="19" fillId="0" borderId="0" xfId="0" applyFont="1" applyBorder="1" applyAlignment="1">
      <alignment horizontal="center" vertical="center"/>
    </xf>
    <xf numFmtId="180" fontId="6" fillId="0" borderId="0" xfId="0" applyNumberFormat="1" applyFont="1" applyFill="1" applyBorder="1" applyAlignment="1">
      <alignment horizontal="right" vertical="center" shrinkToFit="1"/>
    </xf>
    <xf numFmtId="180" fontId="19" fillId="0" borderId="0" xfId="0" applyNumberFormat="1" applyFont="1" applyFill="1" applyBorder="1" applyAlignment="1">
      <alignment horizontal="right" vertical="center" shrinkToFi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41" fillId="0" borderId="28" xfId="0" applyFont="1" applyBorder="1" applyAlignment="1">
      <alignment horizontal="center" vertical="center"/>
    </xf>
    <xf numFmtId="0" fontId="54" fillId="0" borderId="47" xfId="0" applyFont="1" applyBorder="1" applyAlignment="1">
      <alignment horizontal="center" vertical="center"/>
    </xf>
    <xf numFmtId="0" fontId="54" fillId="0" borderId="12" xfId="0" applyFont="1" applyBorder="1" applyAlignment="1">
      <alignment horizontal="center" vertical="center"/>
    </xf>
    <xf numFmtId="0" fontId="41" fillId="0" borderId="47" xfId="0" applyFont="1" applyBorder="1" applyAlignment="1">
      <alignment horizontal="right" vertical="center" shrinkToFit="1"/>
    </xf>
    <xf numFmtId="0" fontId="41" fillId="0" borderId="12" xfId="0" applyFont="1" applyBorder="1" applyAlignment="1">
      <alignment horizontal="right" vertical="center" shrinkToFit="1"/>
    </xf>
    <xf numFmtId="0" fontId="41" fillId="0" borderId="49" xfId="0" applyFont="1" applyBorder="1" applyAlignment="1">
      <alignment horizontal="right" vertical="center" shrinkToFit="1"/>
    </xf>
    <xf numFmtId="0" fontId="41" fillId="0" borderId="13" xfId="0" applyFont="1" applyBorder="1" applyAlignment="1">
      <alignment horizontal="right" vertical="center" shrinkToFit="1"/>
    </xf>
    <xf numFmtId="0" fontId="41" fillId="0" borderId="55" xfId="0" applyFont="1" applyBorder="1" applyAlignment="1">
      <alignment horizontal="center" vertical="center"/>
    </xf>
    <xf numFmtId="0" fontId="54" fillId="0" borderId="42" xfId="0" applyFont="1" applyBorder="1" applyAlignment="1">
      <alignment horizontal="center" vertical="center"/>
    </xf>
    <xf numFmtId="0" fontId="54" fillId="0" borderId="8" xfId="0" applyFont="1" applyBorder="1" applyAlignment="1">
      <alignment horizontal="center" vertical="center"/>
    </xf>
    <xf numFmtId="0" fontId="54" fillId="0" borderId="108" xfId="0" applyFont="1" applyBorder="1" applyAlignment="1">
      <alignment horizontal="right" vertical="center" shrinkToFit="1"/>
    </xf>
    <xf numFmtId="0" fontId="54" fillId="0" borderId="54" xfId="0" applyFont="1" applyBorder="1" applyAlignment="1">
      <alignment horizontal="right" vertical="center" shrinkToFit="1"/>
    </xf>
    <xf numFmtId="0" fontId="54" fillId="0" borderId="0" xfId="0" applyFont="1" applyBorder="1" applyAlignment="1">
      <alignment horizontal="right" vertical="center" shrinkToFit="1"/>
    </xf>
    <xf numFmtId="0" fontId="54" fillId="0" borderId="57" xfId="0" applyFont="1" applyBorder="1" applyAlignment="1">
      <alignment horizontal="right" vertical="center" shrinkToFit="1"/>
    </xf>
    <xf numFmtId="0" fontId="54" fillId="0" borderId="5" xfId="0" applyFont="1" applyBorder="1" applyAlignment="1">
      <alignment horizontal="center" vertical="center"/>
    </xf>
    <xf numFmtId="0" fontId="54" fillId="0" borderId="6" xfId="0" applyFont="1" applyBorder="1" applyAlignment="1">
      <alignment horizontal="center" vertical="center"/>
    </xf>
    <xf numFmtId="0" fontId="54" fillId="0" borderId="42" xfId="0" applyFont="1" applyBorder="1" applyAlignment="1">
      <alignment horizontal="center" vertical="center" shrinkToFit="1"/>
    </xf>
    <xf numFmtId="0" fontId="54" fillId="0" borderId="8" xfId="0" applyFont="1" applyBorder="1" applyAlignment="1">
      <alignment horizontal="center" vertical="center" shrinkToFit="1"/>
    </xf>
    <xf numFmtId="0" fontId="41" fillId="0" borderId="70" xfId="0" applyFont="1" applyBorder="1" applyAlignment="1">
      <alignment horizontal="right" vertical="center" shrinkToFit="1"/>
    </xf>
    <xf numFmtId="0" fontId="41" fillId="0" borderId="40" xfId="0" applyFont="1" applyBorder="1" applyAlignment="1">
      <alignment horizontal="right" vertical="center" shrinkToFit="1"/>
    </xf>
    <xf numFmtId="0" fontId="3" fillId="0" borderId="123" xfId="0" applyFont="1" applyBorder="1" applyAlignment="1">
      <alignment horizontal="center" vertical="center" textRotation="255"/>
    </xf>
    <xf numFmtId="0" fontId="3" fillId="0" borderId="103" xfId="0" applyFont="1" applyBorder="1" applyAlignment="1">
      <alignment horizontal="center" vertical="center" textRotation="255"/>
    </xf>
    <xf numFmtId="0" fontId="41" fillId="0" borderId="48" xfId="0" applyFont="1" applyBorder="1" applyAlignment="1">
      <alignment horizontal="center" vertical="center"/>
    </xf>
    <xf numFmtId="0" fontId="41" fillId="0" borderId="11" xfId="0" applyFont="1" applyBorder="1" applyAlignment="1">
      <alignment horizontal="center" vertical="center"/>
    </xf>
    <xf numFmtId="0" fontId="3" fillId="0" borderId="123" xfId="0" applyFont="1" applyBorder="1" applyAlignment="1">
      <alignment horizontal="center" vertical="center" wrapText="1" shrinkToFit="1"/>
    </xf>
    <xf numFmtId="0" fontId="3" fillId="0" borderId="103" xfId="0" applyFont="1" applyBorder="1" applyAlignment="1">
      <alignment horizontal="center" vertical="center" wrapText="1" shrinkToFit="1"/>
    </xf>
    <xf numFmtId="0" fontId="69" fillId="0" borderId="27" xfId="0" applyFont="1" applyBorder="1" applyAlignment="1">
      <alignment horizontal="center" vertical="center"/>
    </xf>
    <xf numFmtId="0" fontId="69" fillId="0" borderId="26" xfId="0" applyFont="1" applyBorder="1" applyAlignment="1">
      <alignment horizontal="center" vertical="center" shrinkToFit="1"/>
    </xf>
    <xf numFmtId="0" fontId="45" fillId="0" borderId="26" xfId="0" applyFont="1" applyBorder="1" applyAlignment="1">
      <alignment horizontal="center" vertical="center" textRotation="255" shrinkToFit="1"/>
    </xf>
    <xf numFmtId="0" fontId="45" fillId="0" borderId="123" xfId="0" applyFont="1" applyBorder="1" applyAlignment="1">
      <alignment horizontal="center" vertical="center" textRotation="255" shrinkToFit="1"/>
    </xf>
    <xf numFmtId="0" fontId="54" fillId="0" borderId="47"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10" xfId="0" applyFont="1" applyBorder="1" applyAlignment="1">
      <alignment horizontal="center" vertical="center" shrinkToFit="1"/>
    </xf>
    <xf numFmtId="0" fontId="45" fillId="0" borderId="4" xfId="0" applyFont="1" applyBorder="1" applyAlignment="1">
      <alignment horizontal="center" vertical="center"/>
    </xf>
    <xf numFmtId="0" fontId="8" fillId="2" borderId="1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1" xfId="0" applyFont="1" applyFill="1" applyBorder="1" applyAlignment="1">
      <alignment horizontal="center" vertical="center"/>
    </xf>
    <xf numFmtId="0" fontId="8" fillId="4" borderId="115" xfId="0" applyFont="1" applyFill="1" applyBorder="1" applyAlignment="1">
      <alignment horizontal="center" vertical="center"/>
    </xf>
    <xf numFmtId="0" fontId="8" fillId="4" borderId="67" xfId="0" applyFont="1" applyFill="1" applyBorder="1" applyAlignment="1">
      <alignment horizontal="center" vertical="center"/>
    </xf>
    <xf numFmtId="180" fontId="6" fillId="2" borderId="34" xfId="0" applyNumberFormat="1" applyFont="1" applyFill="1" applyBorder="1" applyAlignment="1">
      <alignment horizontal="right" vertical="center"/>
    </xf>
    <xf numFmtId="180" fontId="6" fillId="2" borderId="29" xfId="0" applyNumberFormat="1" applyFont="1" applyFill="1" applyBorder="1" applyAlignment="1">
      <alignment horizontal="right" vertical="center"/>
    </xf>
    <xf numFmtId="0" fontId="6" fillId="0" borderId="4" xfId="0" applyFont="1" applyBorder="1" applyAlignment="1">
      <alignment horizontal="center" vertical="center"/>
    </xf>
    <xf numFmtId="180" fontId="6" fillId="2" borderId="32" xfId="0" applyNumberFormat="1" applyFont="1" applyFill="1" applyBorder="1" applyAlignment="1">
      <alignment horizontal="right" vertical="center"/>
    </xf>
    <xf numFmtId="0" fontId="41" fillId="0" borderId="108" xfId="0" applyFont="1" applyBorder="1" applyAlignment="1">
      <alignment horizontal="center" vertical="center"/>
    </xf>
    <xf numFmtId="0" fontId="41" fillId="0" borderId="54" xfId="0" applyFont="1" applyBorder="1" applyAlignment="1">
      <alignment horizontal="center" vertical="center"/>
    </xf>
    <xf numFmtId="178" fontId="54" fillId="2" borderId="18" xfId="0" applyNumberFormat="1" applyFont="1" applyFill="1" applyBorder="1" applyAlignment="1">
      <alignment horizontal="right" vertical="center"/>
    </xf>
    <xf numFmtId="178" fontId="54" fillId="2" borderId="12" xfId="0" applyNumberFormat="1" applyFont="1" applyFill="1" applyBorder="1" applyAlignment="1">
      <alignment horizontal="right" vertical="center"/>
    </xf>
    <xf numFmtId="0" fontId="6" fillId="0" borderId="24" xfId="0" applyFont="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4" xfId="0" applyFont="1" applyFill="1" applyBorder="1" applyAlignment="1">
      <alignment horizontal="center" vertical="center"/>
    </xf>
    <xf numFmtId="0" fontId="31" fillId="0" borderId="0" xfId="0" applyFont="1" applyBorder="1" applyAlignment="1">
      <alignment horizontal="center" vertical="center"/>
    </xf>
    <xf numFmtId="0" fontId="6" fillId="0" borderId="2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101" xfId="0" applyFont="1" applyBorder="1" applyAlignment="1">
      <alignment horizontal="center" vertical="center"/>
    </xf>
    <xf numFmtId="0" fontId="41" fillId="0" borderId="102" xfId="0" applyFont="1" applyBorder="1" applyAlignment="1">
      <alignment horizontal="right" vertical="center" shrinkToFit="1"/>
    </xf>
    <xf numFmtId="0" fontId="41" fillId="0" borderId="92" xfId="0" applyFont="1" applyBorder="1" applyAlignment="1">
      <alignment horizontal="right" vertical="center" shrinkToFit="1"/>
    </xf>
    <xf numFmtId="0" fontId="6" fillId="0" borderId="78"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xf>
    <xf numFmtId="0" fontId="6" fillId="0" borderId="75" xfId="0" applyFont="1" applyBorder="1" applyAlignment="1">
      <alignment horizontal="center" vertical="center"/>
    </xf>
    <xf numFmtId="0" fontId="6" fillId="0" borderId="77" xfId="0" applyFont="1" applyBorder="1" applyAlignment="1">
      <alignment horizontal="center" vertical="center"/>
    </xf>
    <xf numFmtId="0" fontId="6" fillId="0" borderId="81"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101" xfId="0" applyFont="1" applyFill="1" applyBorder="1" applyAlignment="1">
      <alignment horizontal="center" vertical="center"/>
    </xf>
    <xf numFmtId="0" fontId="54" fillId="0" borderId="70" xfId="0" applyFont="1" applyBorder="1" applyAlignment="1">
      <alignment horizontal="center" vertical="center" shrinkToFit="1"/>
    </xf>
    <xf numFmtId="0" fontId="54" fillId="0" borderId="40" xfId="0" applyFont="1" applyBorder="1" applyAlignment="1">
      <alignment horizontal="center" vertical="center" shrinkToFit="1"/>
    </xf>
    <xf numFmtId="0" fontId="6" fillId="0" borderId="55" xfId="0" applyFont="1" applyBorder="1" applyAlignment="1">
      <alignment horizontal="center" vertical="center"/>
    </xf>
    <xf numFmtId="0" fontId="41" fillId="0" borderId="78" xfId="0" applyFont="1" applyBorder="1" applyAlignment="1">
      <alignment horizontal="center" vertical="center"/>
    </xf>
    <xf numFmtId="0" fontId="41" fillId="0" borderId="111" xfId="0" applyFont="1" applyBorder="1" applyAlignment="1">
      <alignment horizontal="center" vertical="center"/>
    </xf>
    <xf numFmtId="38" fontId="6" fillId="2" borderId="45" xfId="1" applyFont="1" applyFill="1" applyBorder="1" applyAlignment="1">
      <alignment horizontal="center" vertical="center"/>
    </xf>
    <xf numFmtId="38" fontId="6" fillId="2" borderId="120" xfId="1" applyFont="1" applyFill="1" applyBorder="1" applyAlignment="1">
      <alignment horizontal="center" vertical="center"/>
    </xf>
    <xf numFmtId="38" fontId="8" fillId="2" borderId="8" xfId="1" applyFont="1" applyFill="1" applyBorder="1" applyAlignment="1">
      <alignment horizontal="center" vertical="center"/>
    </xf>
    <xf numFmtId="38" fontId="8" fillId="2" borderId="117" xfId="1" applyFont="1" applyFill="1" applyBorder="1" applyAlignment="1">
      <alignment horizontal="center" vertical="center"/>
    </xf>
    <xf numFmtId="38" fontId="6" fillId="2" borderId="8" xfId="1" applyFont="1" applyFill="1" applyBorder="1" applyAlignment="1">
      <alignment horizontal="right" vertical="center"/>
    </xf>
    <xf numFmtId="38" fontId="6" fillId="2" borderId="117" xfId="1" applyFont="1" applyFill="1" applyBorder="1" applyAlignment="1">
      <alignment horizontal="right" vertical="center"/>
    </xf>
    <xf numFmtId="0" fontId="54" fillId="0" borderId="13" xfId="0" applyFont="1" applyBorder="1" applyAlignment="1">
      <alignment horizontal="right" vertical="center" shrinkToFit="1"/>
    </xf>
    <xf numFmtId="0" fontId="54" fillId="0" borderId="11" xfId="0" applyFont="1" applyBorder="1" applyAlignment="1">
      <alignment horizontal="right" vertical="center" shrinkToFit="1"/>
    </xf>
    <xf numFmtId="0" fontId="54" fillId="0" borderId="6" xfId="0" applyFont="1" applyBorder="1" applyAlignment="1">
      <alignment horizontal="right" vertical="center" shrinkToFit="1"/>
    </xf>
    <xf numFmtId="38" fontId="6" fillId="2" borderId="10" xfId="1" applyFont="1" applyFill="1" applyBorder="1" applyAlignment="1">
      <alignment horizontal="right" vertical="center"/>
    </xf>
    <xf numFmtId="38" fontId="6" fillId="2" borderId="116" xfId="1" applyFont="1" applyFill="1" applyBorder="1" applyAlignment="1">
      <alignment horizontal="right" vertical="center"/>
    </xf>
    <xf numFmtId="38" fontId="6" fillId="2" borderId="18" xfId="1" applyFont="1" applyFill="1" applyBorder="1" applyAlignment="1">
      <alignment horizontal="center" vertical="center"/>
    </xf>
    <xf numFmtId="38" fontId="6" fillId="2" borderId="60" xfId="1" applyFont="1" applyFill="1" applyBorder="1" applyAlignment="1">
      <alignment horizontal="center" vertical="center"/>
    </xf>
    <xf numFmtId="38" fontId="6" fillId="2" borderId="19" xfId="1" applyFont="1" applyFill="1" applyBorder="1" applyAlignment="1">
      <alignment horizontal="right" vertical="center"/>
    </xf>
    <xf numFmtId="38" fontId="6" fillId="2" borderId="21" xfId="1" applyFont="1" applyFill="1" applyBorder="1" applyAlignment="1">
      <alignment horizontal="right"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38" fontId="8" fillId="2" borderId="89" xfId="1" applyFont="1" applyFill="1" applyBorder="1" applyAlignment="1">
      <alignment horizontal="center" vertical="center"/>
    </xf>
    <xf numFmtId="38" fontId="8" fillId="2" borderId="119" xfId="1" applyFont="1" applyFill="1" applyBorder="1" applyAlignment="1">
      <alignment horizontal="center" vertical="center"/>
    </xf>
    <xf numFmtId="38" fontId="6" fillId="2" borderId="18" xfId="1" applyFont="1" applyFill="1" applyBorder="1" applyAlignment="1">
      <alignment horizontal="right" vertical="center"/>
    </xf>
    <xf numFmtId="38" fontId="6" fillId="2" borderId="60" xfId="1" applyFont="1" applyFill="1" applyBorder="1" applyAlignment="1">
      <alignment horizontal="right" vertical="center"/>
    </xf>
    <xf numFmtId="0" fontId="54" fillId="0" borderId="48" xfId="0" applyFont="1" applyBorder="1" applyAlignment="1">
      <alignment horizontal="center" vertical="center" shrinkToFit="1"/>
    </xf>
    <xf numFmtId="0" fontId="54" fillId="0" borderId="11" xfId="0" applyFont="1" applyBorder="1" applyAlignment="1">
      <alignment horizontal="center" vertical="center" shrinkToFit="1"/>
    </xf>
    <xf numFmtId="0" fontId="54" fillId="0" borderId="49" xfId="0" applyFont="1" applyBorder="1" applyAlignment="1">
      <alignment horizontal="center" vertical="center" shrinkToFit="1"/>
    </xf>
    <xf numFmtId="0" fontId="54" fillId="0" borderId="13" xfId="0" applyFont="1" applyBorder="1" applyAlignment="1">
      <alignment horizontal="center" vertical="center" shrinkToFit="1"/>
    </xf>
    <xf numFmtId="38" fontId="6" fillId="2" borderId="45" xfId="1" applyFont="1" applyFill="1" applyBorder="1" applyAlignment="1">
      <alignment horizontal="right" vertical="center"/>
    </xf>
    <xf numFmtId="38" fontId="6" fillId="2" borderId="120" xfId="1" applyFont="1" applyFill="1" applyBorder="1" applyAlignment="1">
      <alignment horizontal="right" vertical="center"/>
    </xf>
    <xf numFmtId="0" fontId="41" fillId="0" borderId="112" xfId="0" applyFont="1" applyBorder="1" applyAlignment="1">
      <alignment horizontal="left" vertical="center"/>
    </xf>
    <xf numFmtId="0" fontId="41" fillId="0" borderId="151" xfId="0" applyFont="1" applyBorder="1" applyAlignment="1">
      <alignment horizontal="left" vertical="center"/>
    </xf>
    <xf numFmtId="0" fontId="41" fillId="0" borderId="154" xfId="0" applyFont="1" applyBorder="1" applyAlignment="1">
      <alignment horizontal="left" vertical="center"/>
    </xf>
    <xf numFmtId="0" fontId="3" fillId="0" borderId="27" xfId="0" applyFont="1" applyBorder="1" applyAlignment="1">
      <alignment horizontal="center" vertical="center" textRotation="255"/>
    </xf>
    <xf numFmtId="0" fontId="41" fillId="0" borderId="81" xfId="0" applyFont="1" applyBorder="1" applyAlignment="1">
      <alignment horizontal="center" vertical="center"/>
    </xf>
    <xf numFmtId="0" fontId="41" fillId="0" borderId="82" xfId="0" applyFont="1" applyBorder="1" applyAlignment="1">
      <alignment horizontal="center" vertical="center"/>
    </xf>
    <xf numFmtId="0" fontId="41" fillId="0" borderId="153" xfId="0" applyFont="1" applyBorder="1" applyAlignment="1">
      <alignment horizontal="center"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39" xfId="1" applyFont="1" applyFill="1" applyBorder="1" applyAlignment="1">
      <alignment horizontal="right" vertical="center"/>
    </xf>
    <xf numFmtId="38" fontId="6" fillId="2" borderId="41" xfId="1" applyFont="1" applyFill="1" applyBorder="1" applyAlignment="1">
      <alignment horizontal="right" vertical="center"/>
    </xf>
    <xf numFmtId="0" fontId="54" fillId="0" borderId="34" xfId="0" applyFont="1" applyBorder="1" applyAlignment="1">
      <alignment horizontal="center" vertical="center" shrinkToFit="1"/>
    </xf>
    <xf numFmtId="0" fontId="54" fillId="0" borderId="52" xfId="0" applyFont="1" applyBorder="1" applyAlignment="1">
      <alignment horizontal="center" vertical="center" shrinkToFit="1"/>
    </xf>
    <xf numFmtId="38" fontId="6" fillId="2" borderId="54" xfId="1" applyFont="1" applyFill="1" applyBorder="1" applyAlignment="1">
      <alignment horizontal="center" vertical="center"/>
    </xf>
    <xf numFmtId="38" fontId="6" fillId="2" borderId="118" xfId="1" applyFont="1" applyFill="1" applyBorder="1" applyAlignment="1">
      <alignment horizontal="center" vertical="center"/>
    </xf>
    <xf numFmtId="0" fontId="54" fillId="0" borderId="62" xfId="0" applyFont="1" applyBorder="1" applyAlignment="1">
      <alignment horizontal="center" vertical="center"/>
    </xf>
    <xf numFmtId="0" fontId="54" fillId="0" borderId="51" xfId="0" applyFont="1" applyBorder="1" applyAlignment="1">
      <alignment horizontal="center" vertical="center"/>
    </xf>
    <xf numFmtId="0" fontId="44" fillId="0" borderId="0" xfId="0" applyFont="1" applyBorder="1" applyAlignment="1">
      <alignment horizontal="center" vertical="center"/>
    </xf>
    <xf numFmtId="0" fontId="3" fillId="0" borderId="0" xfId="0" applyFont="1" applyBorder="1" applyAlignment="1">
      <alignment horizontal="center" vertical="center"/>
    </xf>
    <xf numFmtId="0" fontId="54" fillId="0" borderId="46" xfId="0" applyFont="1" applyBorder="1" applyAlignment="1">
      <alignment horizontal="right" vertical="center" shrinkToFit="1"/>
    </xf>
    <xf numFmtId="38" fontId="6" fillId="0" borderId="124" xfId="1" applyFont="1" applyFill="1" applyBorder="1" applyAlignment="1">
      <alignment horizontal="right" vertical="center"/>
    </xf>
    <xf numFmtId="38" fontId="6" fillId="0" borderId="44" xfId="1" applyFont="1" applyFill="1" applyBorder="1" applyAlignment="1">
      <alignment horizontal="right" vertical="center"/>
    </xf>
    <xf numFmtId="38" fontId="6" fillId="2" borderId="93" xfId="1" applyFont="1" applyFill="1" applyBorder="1" applyAlignment="1">
      <alignment horizontal="center" vertical="center"/>
    </xf>
    <xf numFmtId="38" fontId="6" fillId="2" borderId="122" xfId="1" applyFont="1" applyFill="1" applyBorder="1" applyAlignment="1">
      <alignment horizontal="center" vertical="center"/>
    </xf>
    <xf numFmtId="0" fontId="41" fillId="0" borderId="49" xfId="0" applyFont="1" applyBorder="1" applyAlignment="1">
      <alignment horizontal="center" vertical="center"/>
    </xf>
    <xf numFmtId="38" fontId="6" fillId="0" borderId="124" xfId="0" applyNumberFormat="1" applyFont="1" applyBorder="1" applyAlignment="1">
      <alignment horizontal="right" vertical="center"/>
    </xf>
    <xf numFmtId="38" fontId="6" fillId="0" borderId="44" xfId="0" applyNumberFormat="1" applyFont="1" applyBorder="1" applyAlignment="1">
      <alignment horizontal="right" vertical="center"/>
    </xf>
    <xf numFmtId="38" fontId="6" fillId="2" borderId="53" xfId="1" applyFont="1" applyFill="1" applyBorder="1" applyAlignment="1">
      <alignment horizontal="right" vertical="center"/>
    </xf>
    <xf numFmtId="38" fontId="6" fillId="2" borderId="37" xfId="1" applyFont="1" applyFill="1" applyBorder="1" applyAlignment="1">
      <alignment horizontal="right" vertical="center"/>
    </xf>
    <xf numFmtId="0" fontId="41" fillId="0" borderId="32" xfId="0" applyFont="1" applyBorder="1" applyAlignment="1">
      <alignment horizontal="left" vertical="center"/>
    </xf>
    <xf numFmtId="0" fontId="41" fillId="0" borderId="2" xfId="0" applyFont="1" applyBorder="1" applyAlignment="1">
      <alignment horizontal="left" vertical="center"/>
    </xf>
    <xf numFmtId="0" fontId="41" fillId="0" borderId="59" xfId="0" applyFont="1" applyBorder="1" applyAlignment="1">
      <alignment horizontal="left" vertical="center"/>
    </xf>
    <xf numFmtId="0" fontId="41" fillId="0" borderId="34" xfId="0" applyFont="1" applyBorder="1" applyAlignment="1">
      <alignment horizontal="left" vertical="center"/>
    </xf>
    <xf numFmtId="0" fontId="41" fillId="0" borderId="1" xfId="0" applyFont="1" applyBorder="1" applyAlignment="1">
      <alignment horizontal="left" vertical="center"/>
    </xf>
    <xf numFmtId="0" fontId="41" fillId="0" borderId="52" xfId="0" applyFont="1" applyBorder="1" applyAlignment="1">
      <alignment horizontal="left" vertical="center"/>
    </xf>
    <xf numFmtId="0" fontId="41" fillId="0" borderId="23" xfId="0" applyFont="1" applyBorder="1" applyAlignment="1">
      <alignment horizontal="left" vertical="center"/>
    </xf>
    <xf numFmtId="0" fontId="41" fillId="0" borderId="28" xfId="0" applyFont="1" applyBorder="1" applyAlignment="1">
      <alignment horizontal="left" vertical="center"/>
    </xf>
    <xf numFmtId="0" fontId="41" fillId="0" borderId="55" xfId="0" applyFont="1" applyBorder="1" applyAlignment="1">
      <alignment horizontal="left" vertical="center"/>
    </xf>
    <xf numFmtId="0" fontId="54" fillId="0" borderId="34" xfId="0" applyFont="1" applyBorder="1" applyAlignment="1">
      <alignment horizontal="center" vertical="center"/>
    </xf>
    <xf numFmtId="0" fontId="54" fillId="0" borderId="52" xfId="0" applyFont="1" applyBorder="1" applyAlignment="1">
      <alignment horizontal="center" vertical="center"/>
    </xf>
    <xf numFmtId="38" fontId="6" fillId="2" borderId="119" xfId="1" applyFont="1" applyFill="1" applyBorder="1" applyAlignment="1">
      <alignment horizontal="right" vertical="center"/>
    </xf>
    <xf numFmtId="38" fontId="6" fillId="2" borderId="128" xfId="1" applyFont="1" applyFill="1" applyBorder="1" applyAlignment="1">
      <alignment horizontal="right" vertical="center"/>
    </xf>
    <xf numFmtId="38" fontId="6" fillId="2" borderId="89" xfId="1" applyFont="1" applyFill="1" applyBorder="1" applyAlignment="1">
      <alignment horizontal="right" vertical="center"/>
    </xf>
    <xf numFmtId="0" fontId="54" fillId="0" borderId="25" xfId="0" applyFont="1" applyBorder="1" applyAlignment="1">
      <alignment horizontal="center" vertical="center" wrapText="1"/>
    </xf>
    <xf numFmtId="0" fontId="54" fillId="0" borderId="24"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4" xfId="0" applyFont="1" applyBorder="1" applyAlignment="1">
      <alignment horizontal="center" vertical="center" wrapText="1"/>
    </xf>
    <xf numFmtId="38" fontId="6" fillId="2" borderId="72" xfId="1" applyFont="1" applyFill="1" applyBorder="1" applyAlignment="1">
      <alignment horizontal="right" vertical="center"/>
    </xf>
    <xf numFmtId="0" fontId="41" fillId="0" borderId="47" xfId="0" applyFont="1" applyBorder="1" applyAlignment="1">
      <alignment horizontal="center" vertical="center"/>
    </xf>
    <xf numFmtId="0" fontId="41" fillId="0" borderId="12" xfId="0" applyFont="1" applyBorder="1" applyAlignment="1">
      <alignment horizontal="center" vertical="center"/>
    </xf>
    <xf numFmtId="38" fontId="8" fillId="2" borderId="6" xfId="1" applyFont="1" applyFill="1" applyBorder="1" applyAlignment="1">
      <alignment horizontal="center" vertical="center"/>
    </xf>
    <xf numFmtId="38" fontId="8" fillId="2" borderId="7" xfId="1" applyFont="1" applyFill="1" applyBorder="1" applyAlignment="1">
      <alignment horizontal="center" vertical="center"/>
    </xf>
    <xf numFmtId="0" fontId="54" fillId="0" borderId="51" xfId="0" applyFont="1" applyBorder="1" applyAlignment="1">
      <alignment horizontal="right" vertical="center" shrinkToFit="1"/>
    </xf>
    <xf numFmtId="0" fontId="54" fillId="0" borderId="43" xfId="0" applyFont="1" applyBorder="1" applyAlignment="1">
      <alignment horizontal="right" vertical="center" shrinkToFit="1"/>
    </xf>
    <xf numFmtId="38" fontId="6" fillId="2" borderId="43" xfId="1" applyFont="1" applyFill="1" applyBorder="1" applyAlignment="1">
      <alignment horizontal="right" vertical="center"/>
    </xf>
    <xf numFmtId="38" fontId="6" fillId="2" borderId="22" xfId="1" applyFont="1" applyFill="1" applyBorder="1" applyAlignment="1">
      <alignment horizontal="right" vertical="center"/>
    </xf>
    <xf numFmtId="38" fontId="6" fillId="0" borderId="125" xfId="0" applyNumberFormat="1" applyFont="1" applyBorder="1" applyAlignment="1">
      <alignment horizontal="right" vertical="center"/>
    </xf>
    <xf numFmtId="38" fontId="6" fillId="2" borderId="17" xfId="1" applyFont="1" applyFill="1" applyBorder="1" applyAlignment="1">
      <alignment horizontal="center" vertical="center"/>
    </xf>
    <xf numFmtId="38" fontId="6" fillId="2" borderId="58" xfId="1" applyFont="1" applyFill="1" applyBorder="1" applyAlignment="1">
      <alignment horizontal="center" vertical="center"/>
    </xf>
    <xf numFmtId="38" fontId="6" fillId="2" borderId="50" xfId="1" applyFont="1" applyFill="1" applyBorder="1" applyAlignment="1">
      <alignment horizontal="center" vertical="center"/>
    </xf>
    <xf numFmtId="38" fontId="6" fillId="2" borderId="152" xfId="1" applyFont="1" applyFill="1" applyBorder="1" applyAlignment="1">
      <alignment horizontal="center" vertical="center"/>
    </xf>
    <xf numFmtId="0" fontId="41" fillId="0" borderId="70" xfId="0" applyFont="1" applyBorder="1" applyAlignment="1">
      <alignment horizontal="center" vertical="center"/>
    </xf>
    <xf numFmtId="0" fontId="41" fillId="0" borderId="40" xfId="0" applyFont="1" applyBorder="1" applyAlignment="1">
      <alignment horizontal="center" vertical="center"/>
    </xf>
    <xf numFmtId="0" fontId="54" fillId="0" borderId="46" xfId="0" applyFont="1" applyBorder="1" applyAlignment="1">
      <alignment horizontal="center" vertical="center" shrinkToFit="1"/>
    </xf>
    <xf numFmtId="0" fontId="54" fillId="0" borderId="39" xfId="0" applyFont="1" applyBorder="1" applyAlignment="1">
      <alignment horizontal="center" vertical="center" shrinkToFit="1"/>
    </xf>
    <xf numFmtId="0" fontId="6" fillId="4" borderId="42" xfId="0" applyFont="1" applyFill="1" applyBorder="1" applyAlignment="1">
      <alignment horizontal="center" vertical="center"/>
    </xf>
    <xf numFmtId="0" fontId="6" fillId="4" borderId="87" xfId="0" applyFont="1" applyFill="1" applyBorder="1" applyAlignment="1">
      <alignment horizontal="center" vertical="center"/>
    </xf>
    <xf numFmtId="0" fontId="54" fillId="0" borderId="46" xfId="0" applyFont="1" applyBorder="1" applyAlignment="1">
      <alignment horizontal="center" vertical="center"/>
    </xf>
    <xf numFmtId="0" fontId="54" fillId="0" borderId="39" xfId="0" applyFont="1" applyBorder="1" applyAlignment="1">
      <alignment horizontal="center" vertical="center"/>
    </xf>
    <xf numFmtId="0" fontId="6" fillId="0" borderId="3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1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9" xfId="0" applyFont="1" applyBorder="1" applyAlignment="1">
      <alignment horizontal="center" vertical="center" shrinkToFit="1"/>
    </xf>
    <xf numFmtId="0" fontId="6" fillId="4" borderId="9" xfId="0" applyFont="1" applyFill="1" applyBorder="1" applyAlignment="1">
      <alignment horizontal="center" vertical="center"/>
    </xf>
    <xf numFmtId="0" fontId="6" fillId="4" borderId="159"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95" xfId="0" applyFont="1" applyFill="1" applyBorder="1" applyAlignment="1">
      <alignment horizontal="center" vertical="center"/>
    </xf>
    <xf numFmtId="0" fontId="70" fillId="2" borderId="82" xfId="0" applyFont="1" applyFill="1" applyBorder="1" applyAlignment="1">
      <alignment horizontal="center" vertical="center" shrinkToFit="1"/>
    </xf>
    <xf numFmtId="0" fontId="70" fillId="2" borderId="44" xfId="0" applyFont="1" applyFill="1" applyBorder="1" applyAlignment="1">
      <alignment horizontal="center" vertical="center" shrinkToFit="1"/>
    </xf>
    <xf numFmtId="0" fontId="41" fillId="0" borderId="59" xfId="0" applyFont="1" applyBorder="1" applyAlignment="1">
      <alignment horizontal="center" vertical="center"/>
    </xf>
    <xf numFmtId="0" fontId="41" fillId="0" borderId="52" xfId="0" applyFont="1" applyBorder="1" applyAlignment="1">
      <alignment horizontal="center" vertical="center"/>
    </xf>
    <xf numFmtId="0" fontId="6" fillId="4" borderId="156" xfId="0" applyFont="1" applyFill="1" applyBorder="1" applyAlignment="1">
      <alignment horizontal="center" vertical="center"/>
    </xf>
    <xf numFmtId="0" fontId="6" fillId="4" borderId="9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63" xfId="0" applyFont="1" applyFill="1" applyBorder="1" applyAlignment="1">
      <alignment horizontal="center" vertical="center"/>
    </xf>
    <xf numFmtId="0" fontId="6" fillId="0" borderId="23" xfId="0" applyFont="1" applyFill="1" applyBorder="1" applyAlignment="1">
      <alignment horizontal="right" vertical="center"/>
    </xf>
    <xf numFmtId="0" fontId="6" fillId="0" borderId="81" xfId="0" applyFont="1" applyBorder="1" applyAlignment="1">
      <alignment horizontal="right" vertical="center"/>
    </xf>
    <xf numFmtId="0" fontId="6" fillId="0" borderId="44" xfId="0" applyFont="1" applyBorder="1" applyAlignment="1">
      <alignment horizontal="right"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8" fillId="2" borderId="115"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80"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45" fillId="0" borderId="0" xfId="0" applyFont="1" applyBorder="1" applyAlignment="1">
      <alignment horizontal="left" vertical="center" wrapText="1"/>
    </xf>
    <xf numFmtId="0" fontId="75" fillId="0" borderId="0" xfId="0" applyFont="1" applyAlignment="1">
      <alignment horizontal="left" vertical="center"/>
    </xf>
    <xf numFmtId="0" fontId="13" fillId="0" borderId="0" xfId="0" applyFont="1" applyFill="1" applyBorder="1" applyAlignment="1">
      <alignment horizontal="center" vertical="center"/>
    </xf>
    <xf numFmtId="0" fontId="8" fillId="2" borderId="34"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115"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4"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81" fontId="8" fillId="0" borderId="80"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0" fontId="46" fillId="0" borderId="0" xfId="0" applyFont="1" applyBorder="1" applyAlignment="1">
      <alignment horizontal="center" vertical="center"/>
    </xf>
    <xf numFmtId="0" fontId="3" fillId="0" borderId="4" xfId="0" applyFont="1" applyFill="1" applyBorder="1" applyAlignment="1">
      <alignment horizontal="center" vertical="center"/>
    </xf>
    <xf numFmtId="178" fontId="54" fillId="0" borderId="31" xfId="0" applyNumberFormat="1" applyFont="1" applyFill="1" applyBorder="1" applyAlignment="1">
      <alignment horizontal="right" vertical="center" shrinkToFit="1"/>
    </xf>
    <xf numFmtId="178" fontId="54" fillId="0" borderId="35" xfId="0" applyNumberFormat="1" applyFont="1" applyFill="1" applyBorder="1" applyAlignment="1">
      <alignment horizontal="right" vertical="center" shrinkToFit="1"/>
    </xf>
    <xf numFmtId="180" fontId="54" fillId="0" borderId="121" xfId="0" applyNumberFormat="1" applyFont="1" applyFill="1" applyBorder="1" applyAlignment="1">
      <alignment horizontal="right" vertical="center"/>
    </xf>
    <xf numFmtId="180" fontId="54" fillId="0" borderId="114" xfId="0" applyNumberFormat="1" applyFont="1" applyFill="1" applyBorder="1" applyAlignment="1">
      <alignment horizontal="right" vertical="center"/>
    </xf>
    <xf numFmtId="180" fontId="54" fillId="2" borderId="112" xfId="0" applyNumberFormat="1" applyFont="1" applyFill="1" applyBorder="1" applyAlignment="1">
      <alignment horizontal="right" vertical="center"/>
    </xf>
    <xf numFmtId="180" fontId="54" fillId="2" borderId="127" xfId="0" applyNumberFormat="1" applyFont="1" applyFill="1" applyBorder="1" applyAlignment="1">
      <alignment horizontal="right" vertical="center"/>
    </xf>
    <xf numFmtId="0" fontId="41" fillId="0" borderId="96" xfId="0" applyFont="1" applyFill="1" applyBorder="1" applyAlignment="1">
      <alignment horizontal="center" vertical="center"/>
    </xf>
    <xf numFmtId="0" fontId="41" fillId="0" borderId="30" xfId="0" applyFont="1" applyFill="1" applyBorder="1" applyAlignment="1">
      <alignment horizontal="center" vertical="center"/>
    </xf>
    <xf numFmtId="180" fontId="6" fillId="2" borderId="1" xfId="0" applyNumberFormat="1" applyFont="1" applyFill="1" applyBorder="1" applyAlignment="1">
      <alignment horizontal="right" vertical="center"/>
    </xf>
    <xf numFmtId="0" fontId="41" fillId="0" borderId="17" xfId="0" applyFont="1" applyBorder="1" applyAlignment="1">
      <alignment horizontal="center" vertical="center"/>
    </xf>
    <xf numFmtId="0" fontId="41" fillId="0" borderId="9" xfId="0" applyFont="1" applyBorder="1" applyAlignment="1">
      <alignment horizontal="center" vertical="center"/>
    </xf>
    <xf numFmtId="0" fontId="41" fillId="0" borderId="19" xfId="0" applyFont="1" applyBorder="1" applyAlignment="1">
      <alignment horizontal="center" vertical="center"/>
    </xf>
    <xf numFmtId="0" fontId="43" fillId="0" borderId="81" xfId="0" applyFont="1" applyFill="1" applyBorder="1" applyAlignment="1">
      <alignment horizontal="center" vertical="center"/>
    </xf>
    <xf numFmtId="0" fontId="43" fillId="0" borderId="82" xfId="0" applyFont="1" applyFill="1" applyBorder="1" applyAlignment="1">
      <alignment horizontal="center" vertical="center"/>
    </xf>
    <xf numFmtId="0" fontId="43" fillId="0" borderId="44" xfId="0" applyFont="1" applyFill="1" applyBorder="1" applyAlignment="1">
      <alignment horizontal="center" vertical="center"/>
    </xf>
    <xf numFmtId="180" fontId="54" fillId="2" borderId="91" xfId="0" applyNumberFormat="1" applyFont="1" applyFill="1" applyBorder="1" applyAlignment="1">
      <alignment horizontal="right" vertical="center"/>
    </xf>
    <xf numFmtId="180" fontId="54" fillId="2" borderId="92" xfId="0" applyNumberFormat="1" applyFont="1" applyFill="1" applyBorder="1" applyAlignment="1">
      <alignment horizontal="right" vertical="center"/>
    </xf>
    <xf numFmtId="180" fontId="6" fillId="0" borderId="42" xfId="0" applyNumberFormat="1" applyFont="1" applyBorder="1" applyAlignment="1">
      <alignment horizontal="right" vertical="center"/>
    </xf>
    <xf numFmtId="0" fontId="6" fillId="0" borderId="192" xfId="0" applyFont="1" applyBorder="1" applyAlignment="1">
      <alignment horizontal="right" vertical="center"/>
    </xf>
    <xf numFmtId="9" fontId="54" fillId="0" borderId="25" xfId="5" applyFont="1" applyBorder="1" applyAlignment="1">
      <alignment horizontal="center" vertical="center" wrapText="1"/>
    </xf>
    <xf numFmtId="9" fontId="54" fillId="0" borderId="24" xfId="5" applyFont="1" applyBorder="1" applyAlignment="1">
      <alignment horizontal="center" vertical="center" wrapText="1"/>
    </xf>
    <xf numFmtId="38" fontId="6" fillId="2" borderId="43" xfId="1" applyFont="1" applyFill="1" applyBorder="1" applyAlignment="1">
      <alignment horizontal="center" vertical="center"/>
    </xf>
    <xf numFmtId="38" fontId="6" fillId="2" borderId="22" xfId="1" applyFont="1" applyFill="1" applyBorder="1" applyAlignment="1">
      <alignment horizontal="center" vertical="center"/>
    </xf>
    <xf numFmtId="180" fontId="6" fillId="0" borderId="183" xfId="0" applyNumberFormat="1" applyFont="1" applyFill="1" applyBorder="1" applyAlignment="1">
      <alignment horizontal="right" vertical="center"/>
    </xf>
    <xf numFmtId="180" fontId="6" fillId="0" borderId="184" xfId="0" applyNumberFormat="1" applyFont="1" applyFill="1" applyBorder="1" applyAlignment="1">
      <alignment horizontal="right" vertical="center"/>
    </xf>
    <xf numFmtId="0" fontId="6" fillId="4" borderId="161" xfId="0" applyFont="1" applyFill="1" applyBorder="1" applyAlignment="1">
      <alignment horizontal="center" vertical="center"/>
    </xf>
    <xf numFmtId="0" fontId="6" fillId="4" borderId="162" xfId="0" applyFont="1" applyFill="1" applyBorder="1" applyAlignment="1">
      <alignment horizontal="center" vertical="center"/>
    </xf>
    <xf numFmtId="0" fontId="6" fillId="4" borderId="108" xfId="0" applyFont="1" applyFill="1" applyBorder="1" applyAlignment="1">
      <alignment horizontal="center" vertical="center"/>
    </xf>
    <xf numFmtId="0" fontId="6" fillId="4" borderId="160" xfId="0" applyFont="1" applyFill="1" applyBorder="1" applyAlignment="1">
      <alignment horizontal="center" vertical="center"/>
    </xf>
    <xf numFmtId="9" fontId="54" fillId="0" borderId="23" xfId="5" applyFont="1" applyBorder="1" applyAlignment="1">
      <alignment horizontal="center" vertical="center" wrapText="1"/>
    </xf>
    <xf numFmtId="9" fontId="54" fillId="0" borderId="113" xfId="5" applyFont="1" applyBorder="1" applyAlignment="1">
      <alignment horizontal="center" vertical="center" wrapText="1"/>
    </xf>
    <xf numFmtId="180" fontId="6" fillId="0" borderId="187" xfId="0" applyNumberFormat="1" applyFont="1" applyFill="1" applyBorder="1" applyAlignment="1">
      <alignment horizontal="right" vertical="center"/>
    </xf>
    <xf numFmtId="180" fontId="6" fillId="0" borderId="188" xfId="0" applyNumberFormat="1" applyFont="1" applyFill="1" applyBorder="1" applyAlignment="1">
      <alignment horizontal="right" vertical="center"/>
    </xf>
    <xf numFmtId="0" fontId="6" fillId="4" borderId="164" xfId="0" applyFont="1" applyFill="1" applyBorder="1" applyAlignment="1">
      <alignment horizontal="center" vertical="center"/>
    </xf>
    <xf numFmtId="0" fontId="6" fillId="4" borderId="165" xfId="0" applyFont="1" applyFill="1" applyBorder="1" applyAlignment="1">
      <alignment horizontal="center" vertical="center"/>
    </xf>
    <xf numFmtId="0" fontId="6" fillId="0" borderId="81" xfId="0" applyFont="1" applyFill="1" applyBorder="1" applyAlignment="1">
      <alignment horizontal="right" vertical="center"/>
    </xf>
    <xf numFmtId="0" fontId="6" fillId="0" borderId="44" xfId="0" applyFont="1" applyFill="1" applyBorder="1" applyAlignment="1">
      <alignment horizontal="right" vertical="center"/>
    </xf>
    <xf numFmtId="0" fontId="21" fillId="0" borderId="0" xfId="0" applyFont="1" applyAlignment="1">
      <alignment horizontal="center" vertical="center"/>
    </xf>
    <xf numFmtId="0" fontId="21" fillId="0" borderId="80" xfId="0" applyFont="1" applyBorder="1" applyAlignment="1">
      <alignment horizontal="center" vertical="center"/>
    </xf>
    <xf numFmtId="0" fontId="70" fillId="0" borderId="0" xfId="0" applyFont="1" applyAlignment="1">
      <alignment horizontal="left" vertical="center" wrapText="1"/>
    </xf>
    <xf numFmtId="0" fontId="70" fillId="0" borderId="1" xfId="0" applyFont="1" applyBorder="1" applyAlignment="1">
      <alignment horizontal="left" vertical="center" wrapText="1"/>
    </xf>
    <xf numFmtId="0" fontId="6" fillId="4" borderId="158" xfId="0" applyFont="1" applyFill="1" applyBorder="1" applyAlignment="1">
      <alignment horizontal="center" vertical="center"/>
    </xf>
    <xf numFmtId="0" fontId="6" fillId="4" borderId="16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89" xfId="0" applyFont="1" applyFill="1" applyBorder="1" applyAlignment="1">
      <alignment horizontal="center" vertical="center"/>
    </xf>
    <xf numFmtId="0" fontId="41" fillId="0" borderId="189" xfId="0" applyFont="1" applyBorder="1" applyAlignment="1">
      <alignment horizontal="center" vertical="center"/>
    </xf>
    <xf numFmtId="0" fontId="41" fillId="0" borderId="190" xfId="0" applyFont="1" applyBorder="1" applyAlignment="1">
      <alignment horizontal="center" vertical="center"/>
    </xf>
    <xf numFmtId="180" fontId="6" fillId="0" borderId="9" xfId="0" applyNumberFormat="1" applyFont="1" applyBorder="1" applyAlignment="1">
      <alignment horizontal="right" vertical="center"/>
    </xf>
    <xf numFmtId="0" fontId="6" fillId="0" borderId="190" xfId="0" applyFont="1" applyBorder="1" applyAlignment="1">
      <alignment horizontal="right" vertical="center"/>
    </xf>
    <xf numFmtId="180" fontId="6" fillId="0" borderId="48" xfId="0" applyNumberFormat="1" applyFont="1" applyBorder="1" applyAlignment="1">
      <alignment horizontal="right" vertical="center"/>
    </xf>
    <xf numFmtId="0" fontId="6" fillId="0" borderId="191" xfId="0" applyFont="1" applyBorder="1" applyAlignment="1">
      <alignment horizontal="right" vertical="center"/>
    </xf>
    <xf numFmtId="180" fontId="6" fillId="0" borderId="108" xfId="0" applyNumberFormat="1" applyFont="1" applyBorder="1" applyAlignment="1">
      <alignment horizontal="right" vertical="center"/>
    </xf>
    <xf numFmtId="0" fontId="6" fillId="0" borderId="193" xfId="0" applyFont="1" applyBorder="1" applyAlignment="1">
      <alignment horizontal="right" vertical="center"/>
    </xf>
    <xf numFmtId="180" fontId="6" fillId="0" borderId="46" xfId="0" applyNumberFormat="1" applyFont="1" applyBorder="1" applyAlignment="1">
      <alignment horizontal="right" vertical="center"/>
    </xf>
    <xf numFmtId="180" fontId="6" fillId="0" borderId="194" xfId="0" applyNumberFormat="1" applyFont="1" applyBorder="1" applyAlignment="1">
      <alignment horizontal="right" vertical="center"/>
    </xf>
    <xf numFmtId="180" fontId="6" fillId="0" borderId="42" xfId="0" applyNumberFormat="1" applyFont="1" applyBorder="1" applyAlignment="1">
      <alignment vertical="center"/>
    </xf>
    <xf numFmtId="180" fontId="6" fillId="0" borderId="192" xfId="0" applyNumberFormat="1" applyFont="1" applyBorder="1" applyAlignment="1">
      <alignment vertical="center"/>
    </xf>
    <xf numFmtId="0" fontId="6" fillId="4" borderId="157" xfId="0" applyFont="1" applyFill="1" applyBorder="1" applyAlignment="1">
      <alignment horizontal="center" vertical="center"/>
    </xf>
    <xf numFmtId="180" fontId="6" fillId="0" borderId="192" xfId="0" applyNumberFormat="1" applyFont="1" applyBorder="1" applyAlignment="1">
      <alignment horizontal="right" vertical="center"/>
    </xf>
    <xf numFmtId="180" fontId="6" fillId="0" borderId="190" xfId="0" applyNumberFormat="1" applyFont="1" applyBorder="1" applyAlignment="1">
      <alignment horizontal="right" vertical="center"/>
    </xf>
    <xf numFmtId="180" fontId="6" fillId="0" borderId="23" xfId="0" applyNumberFormat="1" applyFont="1" applyBorder="1" applyAlignment="1">
      <alignment horizontal="right" vertical="center"/>
    </xf>
    <xf numFmtId="180" fontId="6" fillId="0" borderId="196" xfId="0" applyNumberFormat="1" applyFont="1" applyBorder="1" applyAlignment="1">
      <alignment horizontal="right" vertical="center"/>
    </xf>
    <xf numFmtId="180" fontId="6" fillId="0" borderId="34" xfId="0" applyNumberFormat="1" applyFont="1" applyBorder="1" applyAlignment="1">
      <alignment vertical="center"/>
    </xf>
    <xf numFmtId="180" fontId="6" fillId="0" borderId="197" xfId="0" applyNumberFormat="1" applyFont="1" applyBorder="1" applyAlignment="1">
      <alignment vertical="center"/>
    </xf>
    <xf numFmtId="0" fontId="8" fillId="0" borderId="0" xfId="0" applyFont="1" applyAlignment="1">
      <alignment horizontal="right" vertical="center"/>
    </xf>
    <xf numFmtId="180" fontId="6" fillId="0" borderId="9" xfId="0" applyNumberFormat="1" applyFont="1" applyBorder="1" applyAlignment="1">
      <alignment vertical="center"/>
    </xf>
    <xf numFmtId="180" fontId="6" fillId="0" borderId="190" xfId="0" applyNumberFormat="1" applyFont="1" applyBorder="1" applyAlignment="1">
      <alignment vertical="center"/>
    </xf>
    <xf numFmtId="180" fontId="6" fillId="0" borderId="164" xfId="0" applyNumberFormat="1" applyFont="1" applyBorder="1" applyAlignment="1">
      <alignment horizontal="right" vertical="center"/>
    </xf>
    <xf numFmtId="180" fontId="6" fillId="0" borderId="195" xfId="0" applyNumberFormat="1" applyFont="1" applyBorder="1" applyAlignment="1">
      <alignment horizontal="right" vertical="center"/>
    </xf>
    <xf numFmtId="0" fontId="41" fillId="0" borderId="164" xfId="0" applyFont="1" applyBorder="1" applyAlignment="1">
      <alignment horizontal="center" vertical="center"/>
    </xf>
    <xf numFmtId="0" fontId="41" fillId="0" borderId="195" xfId="0" applyFont="1" applyBorder="1" applyAlignment="1">
      <alignment horizontal="center" vertical="center"/>
    </xf>
    <xf numFmtId="180" fontId="6" fillId="0" borderId="5" xfId="0" applyNumberFormat="1" applyFont="1" applyBorder="1" applyAlignment="1">
      <alignment vertical="center"/>
    </xf>
    <xf numFmtId="180" fontId="6" fillId="0" borderId="189" xfId="0" applyNumberFormat="1" applyFont="1" applyBorder="1" applyAlignment="1">
      <alignment vertical="center"/>
    </xf>
    <xf numFmtId="0" fontId="13" fillId="0" borderId="135" xfId="4" applyFont="1" applyBorder="1" applyAlignment="1">
      <alignment horizontal="left" vertical="center"/>
    </xf>
    <xf numFmtId="0" fontId="13" fillId="0" borderId="148" xfId="4" applyFont="1" applyBorder="1" applyAlignment="1">
      <alignment horizontal="left" vertical="center"/>
    </xf>
    <xf numFmtId="0" fontId="13" fillId="0" borderId="150" xfId="4" applyFont="1" applyBorder="1" applyAlignment="1">
      <alignment horizontal="left" vertical="center"/>
    </xf>
    <xf numFmtId="0" fontId="13" fillId="0" borderId="2" xfId="4" applyFont="1" applyBorder="1" applyAlignment="1">
      <alignment horizontal="left" vertical="center"/>
    </xf>
    <xf numFmtId="0" fontId="13" fillId="0" borderId="121" xfId="4" applyFont="1" applyBorder="1" applyAlignment="1">
      <alignment horizontal="left" vertical="center"/>
    </xf>
    <xf numFmtId="0" fontId="13" fillId="0" borderId="151" xfId="4" applyFont="1" applyBorder="1" applyAlignment="1">
      <alignment horizontal="left" vertical="center"/>
    </xf>
    <xf numFmtId="0" fontId="61" fillId="0" borderId="0" xfId="4" applyFont="1" applyAlignment="1">
      <alignment horizontal="center" vertical="center"/>
    </xf>
    <xf numFmtId="0" fontId="13" fillId="0" borderId="64" xfId="4" applyFont="1" applyBorder="1" applyAlignment="1">
      <alignment horizontal="center" vertical="center" wrapText="1"/>
    </xf>
    <xf numFmtId="0" fontId="13" fillId="0" borderId="65" xfId="4" applyFont="1" applyBorder="1" applyAlignment="1">
      <alignment horizontal="center" vertical="center" wrapText="1"/>
    </xf>
    <xf numFmtId="0" fontId="13" fillId="0" borderId="74" xfId="4" applyFont="1" applyBorder="1" applyAlignment="1">
      <alignment horizontal="center" vertical="center" wrapText="1"/>
    </xf>
    <xf numFmtId="0" fontId="13" fillId="0" borderId="73" xfId="4" applyFont="1" applyBorder="1" applyAlignment="1">
      <alignment horizontal="center" vertical="center" wrapText="1"/>
    </xf>
    <xf numFmtId="0" fontId="13" fillId="0" borderId="131" xfId="4" applyFont="1" applyBorder="1" applyAlignment="1">
      <alignment horizontal="center" vertical="center" wrapText="1"/>
    </xf>
    <xf numFmtId="0" fontId="13" fillId="0" borderId="134" xfId="4" applyFont="1" applyBorder="1" applyAlignment="1">
      <alignment horizontal="center" vertical="center" wrapText="1"/>
    </xf>
    <xf numFmtId="0" fontId="13" fillId="0" borderId="69" xfId="4" applyFont="1" applyBorder="1" applyAlignment="1">
      <alignment horizontal="center" vertical="center" wrapText="1"/>
    </xf>
    <xf numFmtId="0" fontId="13" fillId="0" borderId="63" xfId="4" applyFont="1" applyBorder="1" applyAlignment="1">
      <alignment horizontal="center" vertical="center" wrapText="1"/>
    </xf>
    <xf numFmtId="0" fontId="62" fillId="0" borderId="69" xfId="4" applyFont="1" applyBorder="1" applyAlignment="1">
      <alignment horizontal="center" vertical="center"/>
    </xf>
    <xf numFmtId="0" fontId="62" fillId="0" borderId="63" xfId="4" applyFont="1" applyBorder="1" applyAlignment="1">
      <alignment horizontal="center" vertical="center"/>
    </xf>
    <xf numFmtId="0" fontId="13" fillId="0" borderId="81" xfId="4" applyFont="1" applyBorder="1" applyAlignment="1">
      <alignment horizontal="center" vertical="center"/>
    </xf>
    <xf numFmtId="0" fontId="13" fillId="0" borderId="82" xfId="4" applyFont="1" applyBorder="1" applyAlignment="1">
      <alignment horizontal="center" vertical="center"/>
    </xf>
    <xf numFmtId="0" fontId="13" fillId="0" borderId="44" xfId="4" applyFont="1" applyBorder="1" applyAlignment="1">
      <alignment horizontal="center" vertical="center"/>
    </xf>
    <xf numFmtId="0" fontId="10" fillId="0" borderId="15" xfId="0" applyFont="1" applyBorder="1" applyAlignment="1">
      <alignment horizontal="center" vertical="center"/>
    </xf>
    <xf numFmtId="0" fontId="10" fillId="0" borderId="40" xfId="0" applyFont="1" applyBorder="1" applyAlignment="1">
      <alignment horizontal="right" vertical="center"/>
    </xf>
    <xf numFmtId="0" fontId="10" fillId="0" borderId="39" xfId="0" applyFont="1" applyBorder="1" applyAlignment="1">
      <alignment horizontal="right" vertical="center"/>
    </xf>
    <xf numFmtId="0" fontId="10" fillId="0" borderId="41" xfId="0" applyFont="1" applyBorder="1" applyAlignment="1">
      <alignment horizontal="right" vertical="center"/>
    </xf>
    <xf numFmtId="0" fontId="10" fillId="0" borderId="51" xfId="0" applyFont="1" applyBorder="1" applyAlignment="1">
      <alignment horizontal="left" vertical="center"/>
    </xf>
    <xf numFmtId="0" fontId="10" fillId="0" borderId="43" xfId="0" applyFont="1" applyBorder="1" applyAlignment="1">
      <alignment horizontal="left" vertical="center"/>
    </xf>
    <xf numFmtId="0" fontId="10" fillId="0" borderId="22" xfId="0" applyFont="1" applyBorder="1" applyAlignment="1">
      <alignment horizontal="left" vertical="center"/>
    </xf>
    <xf numFmtId="0" fontId="10" fillId="0" borderId="60" xfId="0" applyFont="1" applyBorder="1" applyAlignment="1">
      <alignment horizontal="center" vertical="center"/>
    </xf>
    <xf numFmtId="0" fontId="10" fillId="0" borderId="40" xfId="0" applyFont="1" applyBorder="1" applyAlignment="1">
      <alignment horizontal="left" vertical="center"/>
    </xf>
    <xf numFmtId="0" fontId="10" fillId="0" borderId="39" xfId="0" applyFont="1" applyBorder="1" applyAlignment="1">
      <alignment horizontal="left" vertical="center"/>
    </xf>
    <xf numFmtId="0" fontId="10" fillId="0" borderId="41" xfId="0" applyFont="1" applyBorder="1" applyAlignment="1">
      <alignment horizontal="left" vertical="center"/>
    </xf>
    <xf numFmtId="0" fontId="10" fillId="0" borderId="51" xfId="0" applyFont="1" applyBorder="1" applyAlignment="1">
      <alignment horizontal="left" vertical="top"/>
    </xf>
    <xf numFmtId="0" fontId="10" fillId="0" borderId="43" xfId="0" applyFont="1" applyBorder="1" applyAlignment="1">
      <alignment horizontal="left" vertical="top"/>
    </xf>
    <xf numFmtId="0" fontId="10" fillId="0" borderId="22" xfId="0" applyFont="1" applyBorder="1" applyAlignment="1">
      <alignment horizontal="left" vertical="top"/>
    </xf>
    <xf numFmtId="0" fontId="10" fillId="0" borderId="40" xfId="0" applyFont="1" applyBorder="1" applyAlignment="1">
      <alignment horizontal="left" vertical="top"/>
    </xf>
    <xf numFmtId="0" fontId="10" fillId="0" borderId="39" xfId="0" applyFont="1" applyBorder="1" applyAlignment="1">
      <alignment horizontal="left" vertical="top"/>
    </xf>
    <xf numFmtId="0" fontId="10" fillId="0" borderId="41" xfId="0" applyFont="1" applyBorder="1" applyAlignment="1">
      <alignment horizontal="left" vertical="top"/>
    </xf>
    <xf numFmtId="0" fontId="10" fillId="0" borderId="14" xfId="0" applyFont="1" applyBorder="1" applyAlignment="1">
      <alignment horizontal="center" vertical="center"/>
    </xf>
    <xf numFmtId="0" fontId="10" fillId="0" borderId="15" xfId="0" applyFont="1" applyBorder="1" applyAlignment="1">
      <alignment horizontal="left" vertical="center"/>
    </xf>
    <xf numFmtId="0" fontId="10" fillId="0" borderId="15" xfId="0" applyFont="1" applyBorder="1" applyAlignment="1">
      <alignment horizontal="center" vertical="center" wrapText="1"/>
    </xf>
    <xf numFmtId="0" fontId="10" fillId="0" borderId="62" xfId="0" applyFont="1" applyBorder="1" applyAlignment="1">
      <alignment horizontal="center"/>
    </xf>
    <xf numFmtId="0" fontId="10" fillId="0" borderId="33" xfId="0" applyFont="1" applyBorder="1" applyAlignment="1">
      <alignment horizontal="center"/>
    </xf>
    <xf numFmtId="0" fontId="10" fillId="0" borderId="15" xfId="0" applyFont="1" applyBorder="1" applyAlignment="1">
      <alignment horizontal="left" vertical="top" wrapText="1"/>
    </xf>
    <xf numFmtId="0" fontId="10" fillId="0" borderId="15" xfId="0" applyFont="1" applyBorder="1" applyAlignment="1">
      <alignment horizontal="left" vertical="center" wrapText="1"/>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10" fillId="0" borderId="71" xfId="0" applyFont="1" applyBorder="1" applyAlignment="1">
      <alignment horizontal="left" vertical="top" wrapText="1"/>
    </xf>
    <xf numFmtId="0" fontId="10" fillId="0" borderId="36" xfId="0" applyFont="1" applyBorder="1" applyAlignment="1">
      <alignment horizontal="left" vertical="top" wrapText="1"/>
    </xf>
    <xf numFmtId="0" fontId="10" fillId="0" borderId="72" xfId="0" applyFont="1" applyBorder="1" applyAlignment="1">
      <alignment horizontal="left" vertical="top" wrapText="1"/>
    </xf>
    <xf numFmtId="0" fontId="10" fillId="0" borderId="51" xfId="0" applyFont="1" applyBorder="1" applyAlignment="1">
      <alignment horizontal="left"/>
    </xf>
    <xf numFmtId="0" fontId="10" fillId="0" borderId="43" xfId="0" applyFont="1" applyBorder="1" applyAlignment="1">
      <alignment horizontal="left"/>
    </xf>
    <xf numFmtId="0" fontId="10" fillId="0" borderId="22" xfId="0" applyFont="1" applyBorder="1" applyAlignment="1">
      <alignment horizontal="left"/>
    </xf>
    <xf numFmtId="0" fontId="10" fillId="0" borderId="57" xfId="0" applyFont="1" applyBorder="1" applyAlignment="1">
      <alignment horizontal="left"/>
    </xf>
    <xf numFmtId="0" fontId="10" fillId="0" borderId="56" xfId="0" applyFont="1" applyBorder="1" applyAlignment="1">
      <alignment horizontal="left"/>
    </xf>
    <xf numFmtId="0" fontId="10" fillId="0" borderId="38" xfId="0" applyFont="1" applyBorder="1" applyAlignment="1">
      <alignment horizontal="left"/>
    </xf>
    <xf numFmtId="0" fontId="10" fillId="0" borderId="57" xfId="0" applyFont="1" applyBorder="1" applyAlignment="1">
      <alignment horizontal="right" vertical="top"/>
    </xf>
    <xf numFmtId="0" fontId="10" fillId="0" borderId="56" xfId="0" applyFont="1" applyBorder="1" applyAlignment="1">
      <alignment horizontal="right" vertical="top"/>
    </xf>
    <xf numFmtId="0" fontId="10" fillId="0" borderId="38" xfId="0" applyFont="1" applyBorder="1" applyAlignment="1">
      <alignment horizontal="right" vertical="top"/>
    </xf>
    <xf numFmtId="0" fontId="10" fillId="0" borderId="40" xfId="0" applyFont="1" applyBorder="1" applyAlignment="1">
      <alignment horizontal="right" vertical="top"/>
    </xf>
    <xf numFmtId="0" fontId="10" fillId="0" borderId="39" xfId="0" applyFont="1" applyBorder="1" applyAlignment="1">
      <alignment horizontal="right" vertical="top"/>
    </xf>
    <xf numFmtId="0" fontId="10" fillId="0" borderId="41" xfId="0" applyFont="1" applyBorder="1" applyAlignment="1">
      <alignment horizontal="right" vertical="top"/>
    </xf>
    <xf numFmtId="0" fontId="10" fillId="0" borderId="36" xfId="0" applyFont="1" applyBorder="1" applyAlignment="1">
      <alignment horizontal="left" vertical="center"/>
    </xf>
    <xf numFmtId="0" fontId="10" fillId="0" borderId="57" xfId="0" applyFont="1" applyBorder="1" applyAlignment="1">
      <alignment horizontal="right" vertical="center"/>
    </xf>
    <xf numFmtId="0" fontId="10" fillId="0" borderId="56" xfId="0" applyFont="1" applyBorder="1" applyAlignment="1">
      <alignment horizontal="right" vertical="center"/>
    </xf>
    <xf numFmtId="0" fontId="10" fillId="0" borderId="38" xfId="0" applyFont="1" applyBorder="1" applyAlignment="1">
      <alignment horizontal="right" vertical="center"/>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10" fillId="0" borderId="52" xfId="0" applyFont="1" applyBorder="1" applyAlignment="1">
      <alignment horizontal="left" vertical="top"/>
    </xf>
    <xf numFmtId="0" fontId="10" fillId="0" borderId="53" xfId="0" applyFont="1" applyBorder="1" applyAlignment="1">
      <alignment horizontal="left" vertical="top"/>
    </xf>
    <xf numFmtId="0" fontId="10" fillId="0" borderId="37" xfId="0" applyFont="1" applyBorder="1" applyAlignment="1">
      <alignment horizontal="left" vertical="top"/>
    </xf>
    <xf numFmtId="0" fontId="10" fillId="0" borderId="72" xfId="0" applyFont="1" applyBorder="1" applyAlignment="1">
      <alignment horizontal="left" vertical="center" shrinkToFit="1"/>
    </xf>
    <xf numFmtId="0" fontId="10" fillId="0" borderId="16" xfId="0" applyFont="1" applyBorder="1" applyAlignment="1">
      <alignment horizontal="left" vertical="center"/>
    </xf>
    <xf numFmtId="0" fontId="10" fillId="0" borderId="48" xfId="0" applyFont="1" applyBorder="1" applyAlignment="1">
      <alignment horizontal="center" vertical="center"/>
    </xf>
    <xf numFmtId="0" fontId="10" fillId="0" borderId="61" xfId="0" applyFont="1" applyBorder="1" applyAlignment="1">
      <alignment horizontal="center" vertical="center"/>
    </xf>
    <xf numFmtId="0" fontId="10" fillId="0" borderId="58"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8" fillId="0" borderId="0" xfId="0" applyFont="1" applyAlignment="1">
      <alignment horizontal="center" vertical="top"/>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FF99"/>
      <color rgb="FFFF99CC"/>
      <color rgb="FFF55184"/>
      <color rgb="FFCCFFFF"/>
      <color rgb="FFFF8BFF"/>
      <color rgb="FFFFCCFF"/>
      <color rgb="FFCCECFF"/>
      <color rgb="FFC4083E"/>
      <color rgb="FF000066"/>
      <color rgb="FF373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U$33" lockText="1" noThreeD="1"/>
</file>

<file path=xl/ctrlProps/ctrlProp10.xml><?xml version="1.0" encoding="utf-8"?>
<formControlPr xmlns="http://schemas.microsoft.com/office/spreadsheetml/2009/9/main" objectType="CheckBox" fmlaLink="$N$24" lockText="1" noThreeD="1"/>
</file>

<file path=xl/ctrlProps/ctrlProp11.xml><?xml version="1.0" encoding="utf-8"?>
<formControlPr xmlns="http://schemas.microsoft.com/office/spreadsheetml/2009/9/main" objectType="CheckBox" fmlaLink="$P$24" lockText="1" noThreeD="1"/>
</file>

<file path=xl/ctrlProps/ctrlProp12.xml><?xml version="1.0" encoding="utf-8"?>
<formControlPr xmlns="http://schemas.microsoft.com/office/spreadsheetml/2009/9/main" objectType="CheckBox" fmlaLink="$O$24" lockText="1" noThreeD="1"/>
</file>

<file path=xl/ctrlProps/ctrlProp13.xml><?xml version="1.0" encoding="utf-8"?>
<formControlPr xmlns="http://schemas.microsoft.com/office/spreadsheetml/2009/9/main" objectType="CheckBox" fmlaLink="$R$24" lockText="1" noThreeD="1"/>
</file>

<file path=xl/ctrlProps/ctrlProp14.xml><?xml version="1.0" encoding="utf-8"?>
<formControlPr xmlns="http://schemas.microsoft.com/office/spreadsheetml/2009/9/main" objectType="CheckBox" fmlaLink="$S$24" lockText="1" noThreeD="1"/>
</file>

<file path=xl/ctrlProps/ctrlProp15.xml><?xml version="1.0" encoding="utf-8"?>
<formControlPr xmlns="http://schemas.microsoft.com/office/spreadsheetml/2009/9/main" objectType="CheckBox" fmlaLink="$N$37" lockText="1" noThreeD="1"/>
</file>

<file path=xl/ctrlProps/ctrlProp16.xml><?xml version="1.0" encoding="utf-8"?>
<formControlPr xmlns="http://schemas.microsoft.com/office/spreadsheetml/2009/9/main" objectType="CheckBox" fmlaLink="$O$37" lockText="1" noThreeD="1"/>
</file>

<file path=xl/ctrlProps/ctrlProp17.xml><?xml version="1.0" encoding="utf-8"?>
<formControlPr xmlns="http://schemas.microsoft.com/office/spreadsheetml/2009/9/main" objectType="CheckBox" fmlaLink="$P$37" lockText="1" noThreeD="1"/>
</file>

<file path=xl/ctrlProps/ctrlProp18.xml><?xml version="1.0" encoding="utf-8"?>
<formControlPr xmlns="http://schemas.microsoft.com/office/spreadsheetml/2009/9/main" objectType="CheckBox" fmlaLink="$R$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9" lockText="1" noThreeD="1"/>
</file>

<file path=xl/ctrlProps/ctrlProp20.xml><?xml version="1.0" encoding="utf-8"?>
<formControlPr xmlns="http://schemas.microsoft.com/office/spreadsheetml/2009/9/main" objectType="CheckBox" fmlaLink="$T$45" lockText="1" noThreeD="1"/>
</file>

<file path=xl/ctrlProps/ctrlProp21.xml><?xml version="1.0" encoding="utf-8"?>
<formControlPr xmlns="http://schemas.microsoft.com/office/spreadsheetml/2009/9/main" objectType="CheckBox" fmlaLink="$U$45" lockText="1" noThreeD="1"/>
</file>

<file path=xl/ctrlProps/ctrlProp22.xml><?xml version="1.0" encoding="utf-8"?>
<formControlPr xmlns="http://schemas.microsoft.com/office/spreadsheetml/2009/9/main" objectType="CheckBox" fmlaLink="$N$111" lockText="1" noThreeD="1"/>
</file>

<file path=xl/ctrlProps/ctrlProp23.xml><?xml version="1.0" encoding="utf-8"?>
<formControlPr xmlns="http://schemas.microsoft.com/office/spreadsheetml/2009/9/main" objectType="CheckBox" fmlaLink="$O$111" lockText="1" noThreeD="1"/>
</file>

<file path=xl/ctrlProps/ctrlProp24.xml><?xml version="1.0" encoding="utf-8"?>
<formControlPr xmlns="http://schemas.microsoft.com/office/spreadsheetml/2009/9/main" objectType="CheckBox" fmlaLink="$Q$111" lockText="1" noThreeD="1"/>
</file>

<file path=xl/ctrlProps/ctrlProp25.xml><?xml version="1.0" encoding="utf-8"?>
<formControlPr xmlns="http://schemas.microsoft.com/office/spreadsheetml/2009/9/main" objectType="CheckBox" fmlaLink="$R$111" lockText="1" noThreeD="1"/>
</file>

<file path=xl/ctrlProps/ctrlProp26.xml><?xml version="1.0" encoding="utf-8"?>
<formControlPr xmlns="http://schemas.microsoft.com/office/spreadsheetml/2009/9/main" objectType="CheckBox" fmlaLink="$T$111" lockText="1" noThreeD="1"/>
</file>

<file path=xl/ctrlProps/ctrlProp27.xml><?xml version="1.0" encoding="utf-8"?>
<formControlPr xmlns="http://schemas.microsoft.com/office/spreadsheetml/2009/9/main" objectType="CheckBox" fmlaLink="$S$111" lockText="1" noThreeD="1"/>
</file>

<file path=xl/ctrlProps/ctrlProp28.xml><?xml version="1.0" encoding="utf-8"?>
<formControlPr xmlns="http://schemas.microsoft.com/office/spreadsheetml/2009/9/main" objectType="CheckBox" fmlaLink="$N$123" lockText="1" noThreeD="1"/>
</file>

<file path=xl/ctrlProps/ctrlProp29.xml><?xml version="1.0" encoding="utf-8"?>
<formControlPr xmlns="http://schemas.microsoft.com/office/spreadsheetml/2009/9/main" objectType="CheckBox" fmlaLink="$O$123" lockText="1" noThreeD="1"/>
</file>

<file path=xl/ctrlProps/ctrlProp3.xml><?xml version="1.0" encoding="utf-8"?>
<formControlPr xmlns="http://schemas.microsoft.com/office/spreadsheetml/2009/9/main" objectType="CheckBox" fmlaLink="$R$9" lockText="1" noThreeD="1"/>
</file>

<file path=xl/ctrlProps/ctrlProp30.xml><?xml version="1.0" encoding="utf-8"?>
<formControlPr xmlns="http://schemas.microsoft.com/office/spreadsheetml/2009/9/main" objectType="CheckBox" fmlaLink="$P$123" lockText="1" noThreeD="1"/>
</file>

<file path=xl/ctrlProps/ctrlProp31.xml><?xml version="1.0" encoding="utf-8"?>
<formControlPr xmlns="http://schemas.microsoft.com/office/spreadsheetml/2009/9/main" objectType="CheckBox" fmlaLink="$S$123" lockText="1" noThreeD="1"/>
</file>

<file path=xl/ctrlProps/ctrlProp32.xml><?xml version="1.0" encoding="utf-8"?>
<formControlPr xmlns="http://schemas.microsoft.com/office/spreadsheetml/2009/9/main" objectType="CheckBox" fmlaLink="$U$123" lockText="1" noThreeD="1"/>
</file>

<file path=xl/ctrlProps/ctrlProp33.xml><?xml version="1.0" encoding="utf-8"?>
<formControlPr xmlns="http://schemas.microsoft.com/office/spreadsheetml/2009/9/main" objectType="CheckBox" fmlaLink="$V$123" lockText="1" noThreeD="1"/>
</file>

<file path=xl/ctrlProps/ctrlProp34.xml><?xml version="1.0" encoding="utf-8"?>
<formControlPr xmlns="http://schemas.microsoft.com/office/spreadsheetml/2009/9/main" objectType="CheckBox" fmlaLink="$N$142" lockText="1" noThreeD="1"/>
</file>

<file path=xl/ctrlProps/ctrlProp35.xml><?xml version="1.0" encoding="utf-8"?>
<formControlPr xmlns="http://schemas.microsoft.com/office/spreadsheetml/2009/9/main" objectType="CheckBox" fmlaLink="$O$142" lockText="1" noThreeD="1"/>
</file>

<file path=xl/ctrlProps/ctrlProp36.xml><?xml version="1.0" encoding="utf-8"?>
<formControlPr xmlns="http://schemas.microsoft.com/office/spreadsheetml/2009/9/main" objectType="CheckBox" fmlaLink="$P$142" lockText="1" noThreeD="1"/>
</file>

<file path=xl/ctrlProps/ctrlProp37.xml><?xml version="1.0" encoding="utf-8"?>
<formControlPr xmlns="http://schemas.microsoft.com/office/spreadsheetml/2009/9/main" objectType="CheckBox" fmlaLink="$Q$142" lockText="1" noThreeD="1"/>
</file>

<file path=xl/ctrlProps/ctrlProp38.xml><?xml version="1.0" encoding="utf-8"?>
<formControlPr xmlns="http://schemas.microsoft.com/office/spreadsheetml/2009/9/main" objectType="CheckBox" fmlaLink="$N$280" lockText="1" noThreeD="1"/>
</file>

<file path=xl/ctrlProps/ctrlProp39.xml><?xml version="1.0" encoding="utf-8"?>
<formControlPr xmlns="http://schemas.microsoft.com/office/spreadsheetml/2009/9/main" objectType="CheckBox" fmlaLink="$O$280" lockText="1" noThreeD="1"/>
</file>

<file path=xl/ctrlProps/ctrlProp4.xml><?xml version="1.0" encoding="utf-8"?>
<formControlPr xmlns="http://schemas.microsoft.com/office/spreadsheetml/2009/9/main" objectType="CheckBox" fmlaLink="$S$9" lockText="1" noThreeD="1"/>
</file>

<file path=xl/ctrlProps/ctrlProp40.xml><?xml version="1.0" encoding="utf-8"?>
<formControlPr xmlns="http://schemas.microsoft.com/office/spreadsheetml/2009/9/main" objectType="CheckBox" fmlaLink="$N$30" lockText="1" noThreeD="1"/>
</file>

<file path=xl/ctrlProps/ctrlProp41.xml><?xml version="1.0" encoding="utf-8"?>
<formControlPr xmlns="http://schemas.microsoft.com/office/spreadsheetml/2009/9/main" objectType="CheckBox" fmlaLink="$O$30" lockText="1" noThreeD="1"/>
</file>

<file path=xl/ctrlProps/ctrlProp42.xml><?xml version="1.0" encoding="utf-8"?>
<formControlPr xmlns="http://schemas.microsoft.com/office/spreadsheetml/2009/9/main" objectType="CheckBox" fmlaLink="$N$45" lockText="1" noThreeD="1"/>
</file>

<file path=xl/ctrlProps/ctrlProp43.xml><?xml version="1.0" encoding="utf-8"?>
<formControlPr xmlns="http://schemas.microsoft.com/office/spreadsheetml/2009/9/main" objectType="CheckBox" fmlaLink="$O$45" lockText="1" noThreeD="1"/>
</file>

<file path=xl/ctrlProps/ctrlProp44.xml><?xml version="1.0" encoding="utf-8"?>
<formControlPr xmlns="http://schemas.microsoft.com/office/spreadsheetml/2009/9/main" objectType="CheckBox" fmlaLink="$P$45" lockText="1" noThreeD="1"/>
</file>

<file path=xl/ctrlProps/ctrlProp45.xml><?xml version="1.0" encoding="utf-8"?>
<formControlPr xmlns="http://schemas.microsoft.com/office/spreadsheetml/2009/9/main" objectType="CheckBox" fmlaLink="$N$117" lockText="1" noThreeD="1"/>
</file>

<file path=xl/ctrlProps/ctrlProp46.xml><?xml version="1.0" encoding="utf-8"?>
<formControlPr xmlns="http://schemas.microsoft.com/office/spreadsheetml/2009/9/main" objectType="CheckBox" fmlaLink="$O$117" lockText="1" noThreeD="1"/>
</file>

<file path=xl/ctrlProps/ctrlProp47.xml><?xml version="1.0" encoding="utf-8"?>
<formControlPr xmlns="http://schemas.microsoft.com/office/spreadsheetml/2009/9/main" objectType="CheckBox" fmlaLink="$Q$117" lockText="1" noThreeD="1"/>
</file>

<file path=xl/ctrlProps/ctrlProp48.xml><?xml version="1.0" encoding="utf-8"?>
<formControlPr xmlns="http://schemas.microsoft.com/office/spreadsheetml/2009/9/main" objectType="CheckBox" fmlaLink="$P$117" lockText="1" noThreeD="1"/>
</file>

<file path=xl/ctrlProps/ctrlProp49.xml><?xml version="1.0" encoding="utf-8"?>
<formControlPr xmlns="http://schemas.microsoft.com/office/spreadsheetml/2009/9/main" objectType="CheckBox" fmlaLink="$S$117" lockText="1" noThreeD="1"/>
</file>

<file path=xl/ctrlProps/ctrlProp5.xml><?xml version="1.0" encoding="utf-8"?>
<formControlPr xmlns="http://schemas.microsoft.com/office/spreadsheetml/2009/9/main" objectType="CheckBox" fmlaLink="$T$9" lockText="1" noThreeD="1"/>
</file>

<file path=xl/ctrlProps/ctrlProp50.xml><?xml version="1.0" encoding="utf-8"?>
<formControlPr xmlns="http://schemas.microsoft.com/office/spreadsheetml/2009/9/main" objectType="CheckBox" fmlaLink="$T$117" lockText="1" noThreeD="1"/>
</file>

<file path=xl/ctrlProps/ctrlProp51.xml><?xml version="1.0" encoding="utf-8"?>
<formControlPr xmlns="http://schemas.microsoft.com/office/spreadsheetml/2009/9/main" objectType="CheckBox" fmlaLink="$Q$123" lockText="1" noThreeD="1"/>
</file>

<file path=xl/ctrlProps/ctrlProp52.xml><?xml version="1.0" encoding="utf-8"?>
<formControlPr xmlns="http://schemas.microsoft.com/office/spreadsheetml/2009/9/main" objectType="CheckBox" fmlaLink="$R$123" lockText="1" noThreeD="1"/>
</file>

<file path=xl/ctrlProps/ctrlProp53.xml><?xml version="1.0" encoding="utf-8"?>
<formControlPr xmlns="http://schemas.microsoft.com/office/spreadsheetml/2009/9/main" objectType="CheckBox" fmlaLink="$N$129" lockText="1" noThreeD="1"/>
</file>

<file path=xl/ctrlProps/ctrlProp54.xml><?xml version="1.0" encoding="utf-8"?>
<formControlPr xmlns="http://schemas.microsoft.com/office/spreadsheetml/2009/9/main" objectType="CheckBox" fmlaLink="$O$129" lockText="1" noThreeD="1"/>
</file>

<file path=xl/ctrlProps/ctrlProp55.xml><?xml version="1.0" encoding="utf-8"?>
<formControlPr xmlns="http://schemas.microsoft.com/office/spreadsheetml/2009/9/main" objectType="CheckBox" fmlaLink="$P$129" lockText="1" noThreeD="1"/>
</file>

<file path=xl/ctrlProps/ctrlProp56.xml><?xml version="1.0" encoding="utf-8"?>
<formControlPr xmlns="http://schemas.microsoft.com/office/spreadsheetml/2009/9/main" objectType="CheckBox" fmlaLink="$S$129" lockText="1" noThreeD="1"/>
</file>

<file path=xl/ctrlProps/ctrlProp57.xml><?xml version="1.0" encoding="utf-8"?>
<formControlPr xmlns="http://schemas.microsoft.com/office/spreadsheetml/2009/9/main" objectType="CheckBox" fmlaLink="$Q$129" lockText="1" noThreeD="1"/>
</file>

<file path=xl/ctrlProps/ctrlProp58.xml><?xml version="1.0" encoding="utf-8"?>
<formControlPr xmlns="http://schemas.microsoft.com/office/spreadsheetml/2009/9/main" objectType="CheckBox" fmlaLink="$R$129" lockText="1" noThreeD="1"/>
</file>

<file path=xl/ctrlProps/ctrlProp59.xml><?xml version="1.0" encoding="utf-8"?>
<formControlPr xmlns="http://schemas.microsoft.com/office/spreadsheetml/2009/9/main" objectType="CheckBox" fmlaLink="$N$135" lockText="1" noThreeD="1"/>
</file>

<file path=xl/ctrlProps/ctrlProp6.xml><?xml version="1.0" encoding="utf-8"?>
<formControlPr xmlns="http://schemas.microsoft.com/office/spreadsheetml/2009/9/main" objectType="CheckBox" fmlaLink="$U$9" lockText="1" noThreeD="1"/>
</file>

<file path=xl/ctrlProps/ctrlProp60.xml><?xml version="1.0" encoding="utf-8"?>
<formControlPr xmlns="http://schemas.microsoft.com/office/spreadsheetml/2009/9/main" objectType="CheckBox" fmlaLink="$O$135" lockText="1" noThreeD="1"/>
</file>

<file path=xl/ctrlProps/ctrlProp61.xml><?xml version="1.0" encoding="utf-8"?>
<formControlPr xmlns="http://schemas.microsoft.com/office/spreadsheetml/2009/9/main" objectType="CheckBox" fmlaLink="$Q$135" lockText="1" noThreeD="1"/>
</file>

<file path=xl/ctrlProps/ctrlProp62.xml><?xml version="1.0" encoding="utf-8"?>
<formControlPr xmlns="http://schemas.microsoft.com/office/spreadsheetml/2009/9/main" objectType="CheckBox" fmlaLink="$R$135" lockText="1" noThreeD="1"/>
</file>

<file path=xl/ctrlProps/ctrlProp63.xml><?xml version="1.0" encoding="utf-8"?>
<formControlPr xmlns="http://schemas.microsoft.com/office/spreadsheetml/2009/9/main" objectType="CheckBox" fmlaLink="$S$142" lockText="1" noThreeD="1"/>
</file>

<file path=xl/ctrlProps/ctrlProp64.xml><?xml version="1.0" encoding="utf-8"?>
<formControlPr xmlns="http://schemas.microsoft.com/office/spreadsheetml/2009/9/main" objectType="CheckBox" fmlaLink="$T$142" lockText="1" noThreeD="1"/>
</file>

<file path=xl/ctrlProps/ctrlProp65.xml><?xml version="1.0" encoding="utf-8"?>
<formControlPr xmlns="http://schemas.microsoft.com/office/spreadsheetml/2009/9/main" objectType="CheckBox" fmlaLink="$N$148" lockText="1" noThreeD="1"/>
</file>

<file path=xl/ctrlProps/ctrlProp66.xml><?xml version="1.0" encoding="utf-8"?>
<formControlPr xmlns="http://schemas.microsoft.com/office/spreadsheetml/2009/9/main" objectType="CheckBox" fmlaLink="$O$148" lockText="1" noThreeD="1"/>
</file>

<file path=xl/ctrlProps/ctrlProp67.xml><?xml version="1.0" encoding="utf-8"?>
<formControlPr xmlns="http://schemas.microsoft.com/office/spreadsheetml/2009/9/main" objectType="CheckBox" fmlaLink="$P$148" lockText="1" noThreeD="1"/>
</file>

<file path=xl/ctrlProps/ctrlProp68.xml><?xml version="1.0" encoding="utf-8"?>
<formControlPr xmlns="http://schemas.microsoft.com/office/spreadsheetml/2009/9/main" objectType="CheckBox" fmlaLink="$Q$148" lockText="1" noThreeD="1"/>
</file>

<file path=xl/ctrlProps/ctrlProp69.xml><?xml version="1.0" encoding="utf-8"?>
<formControlPr xmlns="http://schemas.microsoft.com/office/spreadsheetml/2009/9/main" objectType="CheckBox" fmlaLink="$N$262" lockText="1" noThreeD="1"/>
</file>

<file path=xl/ctrlProps/ctrlProp7.xml><?xml version="1.0" encoding="utf-8"?>
<formControlPr xmlns="http://schemas.microsoft.com/office/spreadsheetml/2009/9/main" objectType="CheckBox" fmlaLink="$V$9" lockText="1" noThreeD="1"/>
</file>

<file path=xl/ctrlProps/ctrlProp70.xml><?xml version="1.0" encoding="utf-8"?>
<formControlPr xmlns="http://schemas.microsoft.com/office/spreadsheetml/2009/9/main" objectType="CheckBox" fmlaLink="$O$262"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W$9"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N$9" lockText="1" noThreeD="1"/>
</file>

<file path=xl/ctrlProps/ctrlProp89.xml><?xml version="1.0" encoding="utf-8"?>
<formControlPr xmlns="http://schemas.microsoft.com/office/spreadsheetml/2009/9/main" objectType="CheckBox" fmlaLink="$O$9" lockText="1" noThreeD="1"/>
</file>

<file path=xl/ctrlProps/ctrlProp9.xml><?xml version="1.0" encoding="utf-8"?>
<formControlPr xmlns="http://schemas.microsoft.com/office/spreadsheetml/2009/9/main" objectType="CheckBox" fmlaLink="$X$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1" name="角丸四角形 20"/>
        <xdr:cNvSpPr/>
      </xdr:nvSpPr>
      <xdr:spPr>
        <a:xfrm>
          <a:off x="1516994" y="4088228"/>
          <a:ext cx="3458418" cy="394125"/>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235226</xdr:colOff>
      <xdr:row>40</xdr:row>
      <xdr:rowOff>99170</xdr:rowOff>
    </xdr:from>
    <xdr:to>
      <xdr:col>11</xdr:col>
      <xdr:colOff>471768</xdr:colOff>
      <xdr:row>42</xdr:row>
      <xdr:rowOff>313766</xdr:rowOff>
    </xdr:to>
    <xdr:sp macro="" textlink="">
      <xdr:nvSpPr>
        <xdr:cNvPr id="43" name="線吹き出し 2 (枠付き) 42"/>
        <xdr:cNvSpPr/>
      </xdr:nvSpPr>
      <xdr:spPr>
        <a:xfrm>
          <a:off x="3496138" y="10464611"/>
          <a:ext cx="3239718" cy="763684"/>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chemeClr val="tx1"/>
              </a:solidFill>
              <a:latin typeface="メイリオ" pitchFamily="50" charset="-128"/>
              <a:ea typeface="メイリオ" pitchFamily="50" charset="-128"/>
              <a:cs typeface="メイリオ" pitchFamily="50" charset="-128"/>
            </a:rPr>
            <a:t>2016</a:t>
          </a:r>
          <a:r>
            <a:rPr kumimoji="1" lang="ja-JP" altLang="en-US" sz="1000">
              <a:solidFill>
                <a:schemeClr val="tx1"/>
              </a:solidFill>
              <a:latin typeface="メイリオ" pitchFamily="50" charset="-128"/>
              <a:ea typeface="メイリオ" pitchFamily="50" charset="-128"/>
              <a:cs typeface="メイリオ" pitchFamily="50" charset="-128"/>
            </a:rPr>
            <a:t>年内に輸血療法委員会を設置した場合は、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3</xdr:col>
      <xdr:colOff>227338</xdr:colOff>
      <xdr:row>235</xdr:row>
      <xdr:rowOff>119662</xdr:rowOff>
    </xdr:from>
    <xdr:to>
      <xdr:col>7</xdr:col>
      <xdr:colOff>57150</xdr:colOff>
      <xdr:row>237</xdr:row>
      <xdr:rowOff>36818</xdr:rowOff>
    </xdr:to>
    <xdr:sp macro="" textlink="">
      <xdr:nvSpPr>
        <xdr:cNvPr id="120" name="テキスト ボックス 119"/>
        <xdr:cNvSpPr txBox="1"/>
      </xdr:nvSpPr>
      <xdr:spPr>
        <a:xfrm>
          <a:off x="1885809" y="58670397"/>
          <a:ext cx="2250282" cy="27574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a:t>
          </a:r>
        </a:p>
      </xdr:txBody>
    </xdr:sp>
    <xdr:clientData/>
  </xdr:twoCellAnchor>
  <xdr:twoCellAnchor>
    <xdr:from>
      <xdr:col>7</xdr:col>
      <xdr:colOff>347382</xdr:colOff>
      <xdr:row>29</xdr:row>
      <xdr:rowOff>135592</xdr:rowOff>
    </xdr:from>
    <xdr:to>
      <xdr:col>11</xdr:col>
      <xdr:colOff>194981</xdr:colOff>
      <xdr:row>35</xdr:row>
      <xdr:rowOff>38661</xdr:rowOff>
    </xdr:to>
    <xdr:sp macro="" textlink="">
      <xdr:nvSpPr>
        <xdr:cNvPr id="125" name="角丸四角形吹き出し 124"/>
        <xdr:cNvSpPr/>
      </xdr:nvSpPr>
      <xdr:spPr>
        <a:xfrm>
          <a:off x="3862107" y="7765117"/>
          <a:ext cx="2057399" cy="1531844"/>
        </a:xfrm>
        <a:prstGeom prst="wedgeRoundRectCallout">
          <a:avLst>
            <a:gd name="adj1" fmla="val -81288"/>
            <a:gd name="adj2" fmla="val 1150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t"/>
        <a:lstStyle/>
        <a:p>
          <a:pPr algn="l">
            <a:lnSpc>
              <a:spcPct val="87000"/>
            </a:lnSpc>
          </a:pPr>
          <a:r>
            <a:rPr kumimoji="1" lang="en-US" altLang="ja-JP" sz="800" b="1" baseline="0">
              <a:solidFill>
                <a:schemeClr val="accent2"/>
              </a:solidFill>
              <a:latin typeface="メイリオ" pitchFamily="50" charset="-128"/>
              <a:ea typeface="メイリオ" pitchFamily="50" charset="-128"/>
              <a:cs typeface="メイリオ" pitchFamily="50" charset="-128"/>
            </a:rPr>
            <a:t>  I&amp;A</a:t>
          </a:r>
          <a:r>
            <a:rPr kumimoji="1" lang="ja-JP" altLang="en-US" sz="800" b="1" baseline="0">
              <a:solidFill>
                <a:schemeClr val="accent2"/>
              </a:solidFill>
              <a:latin typeface="メイリオ" pitchFamily="50" charset="-128"/>
              <a:ea typeface="メイリオ" pitchFamily="50" charset="-128"/>
              <a:cs typeface="メイリオ" pitchFamily="50" charset="-128"/>
            </a:rPr>
            <a:t>とは？</a:t>
          </a:r>
          <a:endParaRPr kumimoji="1" lang="en-US" altLang="ja-JP" sz="800" b="1" baseline="0">
            <a:solidFill>
              <a:schemeClr val="accent2"/>
            </a:solidFill>
            <a:latin typeface="メイリオ" pitchFamily="50" charset="-128"/>
            <a:ea typeface="メイリオ" pitchFamily="50" charset="-128"/>
            <a:cs typeface="メイリオ" pitchFamily="50" charset="-128"/>
          </a:endParaRPr>
        </a:p>
        <a:p>
          <a:pPr algn="l">
            <a:lnSpc>
              <a:spcPct val="87000"/>
            </a:lnSpc>
          </a:pPr>
          <a:r>
            <a:rPr kumimoji="1" lang="ja-JP" altLang="en-US" sz="800" baseline="0">
              <a:solidFill>
                <a:sysClr val="windowText" lastClr="000000"/>
              </a:solidFill>
              <a:latin typeface="メイリオ" pitchFamily="50" charset="-128"/>
              <a:ea typeface="メイリオ" pitchFamily="50" charset="-128"/>
              <a:cs typeface="メイリオ" pitchFamily="50" charset="-128"/>
            </a:rPr>
            <a:t>「日本輸血・細胞治療学会」の</a:t>
          </a:r>
          <a:r>
            <a:rPr kumimoji="1" lang="en-US" altLang="ja-JP" sz="800" baseline="0">
              <a:solidFill>
                <a:sysClr val="windowText" lastClr="000000"/>
              </a:solidFill>
              <a:latin typeface="メイリオ" pitchFamily="50" charset="-128"/>
              <a:ea typeface="メイリオ" pitchFamily="50" charset="-128"/>
              <a:cs typeface="メイリオ" pitchFamily="50" charset="-128"/>
            </a:rPr>
            <a:t>I&amp;A</a:t>
          </a:r>
          <a:r>
            <a:rPr kumimoji="1" lang="ja-JP" altLang="en-US" sz="800" baseline="0">
              <a:solidFill>
                <a:sysClr val="windowText" lastClr="000000"/>
              </a:solidFill>
              <a:latin typeface="メイリオ" pitchFamily="50" charset="-128"/>
              <a:ea typeface="メイリオ" pitchFamily="50" charset="-128"/>
              <a:cs typeface="メイリオ" pitchFamily="50" charset="-128"/>
            </a:rPr>
            <a:t>委員会が医療機関の任意の依頼に基づき、その施設で実施されている輸血療法を点検・視察</a:t>
          </a:r>
          <a:r>
            <a:rPr kumimoji="1" lang="en-US" altLang="ja-JP" sz="800" baseline="0">
              <a:solidFill>
                <a:sysClr val="windowText" lastClr="000000"/>
              </a:solidFill>
              <a:latin typeface="メイリオ" pitchFamily="50" charset="-128"/>
              <a:ea typeface="メイリオ" pitchFamily="50" charset="-128"/>
              <a:cs typeface="メイリオ" pitchFamily="50" charset="-128"/>
            </a:rPr>
            <a:t>(Inspection)</a:t>
          </a:r>
          <a:r>
            <a:rPr kumimoji="1" lang="ja-JP" altLang="en-US" sz="800" baseline="0">
              <a:solidFill>
                <a:sysClr val="windowText" lastClr="000000"/>
              </a:solidFill>
              <a:latin typeface="メイリオ" pitchFamily="50" charset="-128"/>
              <a:ea typeface="メイリオ" pitchFamily="50" charset="-128"/>
              <a:cs typeface="メイリオ" pitchFamily="50" charset="-128"/>
            </a:rPr>
            <a:t>し、一定の基準に到達していると認証</a:t>
          </a:r>
          <a:r>
            <a:rPr kumimoji="1" lang="en-US" altLang="ja-JP" sz="800" baseline="0">
              <a:solidFill>
                <a:sysClr val="windowText" lastClr="000000"/>
              </a:solidFill>
              <a:latin typeface="メイリオ" pitchFamily="50" charset="-128"/>
              <a:ea typeface="メイリオ" pitchFamily="50" charset="-128"/>
              <a:cs typeface="メイリオ" pitchFamily="50" charset="-128"/>
            </a:rPr>
            <a:t>(Accreditation)</a:t>
          </a:r>
          <a:r>
            <a:rPr kumimoji="1" lang="ja-JP" altLang="en-US" sz="800" baseline="0">
              <a:solidFill>
                <a:sysClr val="windowText" lastClr="000000"/>
              </a:solidFill>
              <a:latin typeface="メイリオ" pitchFamily="50" charset="-128"/>
              <a:ea typeface="メイリオ" pitchFamily="50" charset="-128"/>
              <a:cs typeface="メイリオ" pitchFamily="50" charset="-128"/>
            </a:rPr>
            <a:t>されれば認定証を発行する制度。</a:t>
          </a:r>
          <a:endParaRPr kumimoji="1" lang="en-US" altLang="ja-JP" sz="800" baseline="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editAs="oneCell">
    <xdr:from>
      <xdr:col>5</xdr:col>
      <xdr:colOff>66675</xdr:colOff>
      <xdr:row>23</xdr:row>
      <xdr:rowOff>28575</xdr:rowOff>
    </xdr:from>
    <xdr:to>
      <xdr:col>7</xdr:col>
      <xdr:colOff>606797</xdr:colOff>
      <xdr:row>23</xdr:row>
      <xdr:rowOff>28575</xdr:rowOff>
    </xdr:to>
    <xdr:sp macro="" textlink="">
      <xdr:nvSpPr>
        <xdr:cNvPr id="4252" name="Frame10" hidden="1">
          <a:extLst>
            <a:ext uri="{63B3BB69-23CF-44E3-9099-C40C66FF867C}">
              <a14:compatExt xmlns:a14="http://schemas.microsoft.com/office/drawing/2010/main" xmlns="" spid="_x0000_s4252"/>
            </a:ext>
          </a:extLst>
        </xdr:cNvPr>
        <xdr:cNvSpPr/>
      </xdr:nvSpPr>
      <xdr:spPr>
        <a:xfrm>
          <a:off x="0" y="0"/>
          <a:ext cx="0" cy="0"/>
        </a:xfrm>
        <a:prstGeom prst="rect">
          <a:avLst/>
        </a:prstGeom>
      </xdr:spPr>
    </xdr:sp>
    <xdr:clientData/>
  </xdr:twoCellAnchor>
  <xdr:twoCellAnchor editAs="oneCell">
    <xdr:from>
      <xdr:col>10</xdr:col>
      <xdr:colOff>304800</xdr:colOff>
      <xdr:row>23</xdr:row>
      <xdr:rowOff>28575</xdr:rowOff>
    </xdr:from>
    <xdr:to>
      <xdr:col>27</xdr:col>
      <xdr:colOff>60512</xdr:colOff>
      <xdr:row>23</xdr:row>
      <xdr:rowOff>28575</xdr:rowOff>
    </xdr:to>
    <xdr:sp macro="" textlink="">
      <xdr:nvSpPr>
        <xdr:cNvPr id="4254" name="Frame12" hidden="1">
          <a:extLst>
            <a:ext uri="{63B3BB69-23CF-44E3-9099-C40C66FF867C}">
              <a14:compatExt xmlns:a14="http://schemas.microsoft.com/office/drawing/2010/main" xmlns="" spid="_x0000_s4254"/>
            </a:ext>
          </a:extLst>
        </xdr:cNvPr>
        <xdr:cNvSpPr/>
      </xdr:nvSpPr>
      <xdr:spPr>
        <a:xfrm>
          <a:off x="0" y="0"/>
          <a:ext cx="0" cy="0"/>
        </a:xfrm>
        <a:prstGeom prst="rect">
          <a:avLst/>
        </a:prstGeom>
      </xdr:spPr>
    </xdr:sp>
    <xdr:clientData/>
  </xdr:twoCellAnchor>
  <xdr:twoCellAnchor editAs="oneCell">
    <xdr:from>
      <xdr:col>11</xdr:col>
      <xdr:colOff>0</xdr:colOff>
      <xdr:row>23</xdr:row>
      <xdr:rowOff>28575</xdr:rowOff>
    </xdr:from>
    <xdr:to>
      <xdr:col>28</xdr:col>
      <xdr:colOff>390526</xdr:colOff>
      <xdr:row>23</xdr:row>
      <xdr:rowOff>28575</xdr:rowOff>
    </xdr:to>
    <xdr:sp macro="" textlink="">
      <xdr:nvSpPr>
        <xdr:cNvPr id="4255" name="Frame13" hidden="1">
          <a:extLst>
            <a:ext uri="{63B3BB69-23CF-44E3-9099-C40C66FF867C}">
              <a14:compatExt xmlns:a14="http://schemas.microsoft.com/office/drawing/2010/main" xmlns="" spid="_x0000_s4255"/>
            </a:ext>
          </a:extLst>
        </xdr:cNvPr>
        <xdr:cNvSpPr/>
      </xdr:nvSpPr>
      <xdr:spPr>
        <a:xfrm>
          <a:off x="0" y="0"/>
          <a:ext cx="0" cy="0"/>
        </a:xfrm>
        <a:prstGeom prst="rect">
          <a:avLst/>
        </a:prstGeom>
      </xdr:spPr>
    </xdr:sp>
    <xdr:clientData/>
  </xdr:twoCellAnchor>
  <xdr:twoCellAnchor editAs="oneCell">
    <xdr:from>
      <xdr:col>2</xdr:col>
      <xdr:colOff>0</xdr:colOff>
      <xdr:row>46</xdr:row>
      <xdr:rowOff>0</xdr:rowOff>
    </xdr:from>
    <xdr:to>
      <xdr:col>2</xdr:col>
      <xdr:colOff>476250</xdr:colOff>
      <xdr:row>46</xdr:row>
      <xdr:rowOff>0</xdr:rowOff>
    </xdr:to>
    <xdr:sp macro="" textlink="">
      <xdr:nvSpPr>
        <xdr:cNvPr id="4265" name="Frame23" hidden="1">
          <a:extLst>
            <a:ext uri="{63B3BB69-23CF-44E3-9099-C40C66FF867C}">
              <a14:compatExt xmlns:a14="http://schemas.microsoft.com/office/drawing/2010/main" xmlns="" spid="_x0000_s4265"/>
            </a:ext>
          </a:extLst>
        </xdr:cNvPr>
        <xdr:cNvSpPr/>
      </xdr:nvSpPr>
      <xdr:spPr>
        <a:xfrm>
          <a:off x="0" y="0"/>
          <a:ext cx="0" cy="0"/>
        </a:xfrm>
        <a:prstGeom prst="rect">
          <a:avLst/>
        </a:prstGeom>
      </xdr:spPr>
    </xdr:sp>
    <xdr:clientData/>
  </xdr:twoCellAnchor>
  <xdr:twoCellAnchor editAs="oneCell">
    <xdr:from>
      <xdr:col>2</xdr:col>
      <xdr:colOff>0</xdr:colOff>
      <xdr:row>89</xdr:row>
      <xdr:rowOff>0</xdr:rowOff>
    </xdr:from>
    <xdr:to>
      <xdr:col>4</xdr:col>
      <xdr:colOff>378199</xdr:colOff>
      <xdr:row>89</xdr:row>
      <xdr:rowOff>0</xdr:rowOff>
    </xdr:to>
    <xdr:sp macro="" textlink="">
      <xdr:nvSpPr>
        <xdr:cNvPr id="4307" name="Frame35" hidden="1">
          <a:extLst>
            <a:ext uri="{63B3BB69-23CF-44E3-9099-C40C66FF867C}">
              <a14:compatExt xmlns:a14="http://schemas.microsoft.com/office/drawing/2010/main" xmlns="" spid="_x0000_s4307"/>
            </a:ext>
          </a:extLst>
        </xdr:cNvPr>
        <xdr:cNvSpPr/>
      </xdr:nvSpPr>
      <xdr:spPr>
        <a:xfrm>
          <a:off x="0" y="0"/>
          <a:ext cx="0" cy="0"/>
        </a:xfrm>
        <a:prstGeom prst="rect">
          <a:avLst/>
        </a:prstGeom>
      </xdr:spPr>
    </xdr:sp>
    <xdr:clientData/>
  </xdr:twoCellAnchor>
  <xdr:twoCellAnchor editAs="oneCell">
    <xdr:from>
      <xdr:col>3</xdr:col>
      <xdr:colOff>9525</xdr:colOff>
      <xdr:row>89</xdr:row>
      <xdr:rowOff>0</xdr:rowOff>
    </xdr:from>
    <xdr:to>
      <xdr:col>5</xdr:col>
      <xdr:colOff>244850</xdr:colOff>
      <xdr:row>89</xdr:row>
      <xdr:rowOff>0</xdr:rowOff>
    </xdr:to>
    <xdr:sp macro="" textlink="">
      <xdr:nvSpPr>
        <xdr:cNvPr id="4308" name="Frame36" hidden="1">
          <a:extLst>
            <a:ext uri="{63B3BB69-23CF-44E3-9099-C40C66FF867C}">
              <a14:compatExt xmlns:a14="http://schemas.microsoft.com/office/drawing/2010/main" xmlns="" spid="_x0000_s4308"/>
            </a:ext>
          </a:extLst>
        </xdr:cNvPr>
        <xdr:cNvSpPr/>
      </xdr:nvSpPr>
      <xdr:spPr>
        <a:xfrm>
          <a:off x="0" y="0"/>
          <a:ext cx="0" cy="0"/>
        </a:xfrm>
        <a:prstGeom prst="rect">
          <a:avLst/>
        </a:prstGeom>
      </xdr:spPr>
    </xdr:sp>
    <xdr:clientData/>
  </xdr:twoCellAnchor>
  <xdr:twoCellAnchor editAs="oneCell">
    <xdr:from>
      <xdr:col>8</xdr:col>
      <xdr:colOff>209550</xdr:colOff>
      <xdr:row>98</xdr:row>
      <xdr:rowOff>219075</xdr:rowOff>
    </xdr:from>
    <xdr:to>
      <xdr:col>10</xdr:col>
      <xdr:colOff>511549</xdr:colOff>
      <xdr:row>98</xdr:row>
      <xdr:rowOff>219075</xdr:rowOff>
    </xdr:to>
    <xdr:sp macro="" textlink="">
      <xdr:nvSpPr>
        <xdr:cNvPr id="4319" name="Frame53" hidden="1">
          <a:extLst>
            <a:ext uri="{63B3BB69-23CF-44E3-9099-C40C66FF867C}">
              <a14:compatExt xmlns:a14="http://schemas.microsoft.com/office/drawing/2010/main" xmlns="" spid="_x0000_s4319"/>
            </a:ext>
          </a:extLst>
        </xdr:cNvPr>
        <xdr:cNvSpPr/>
      </xdr:nvSpPr>
      <xdr:spPr>
        <a:xfrm>
          <a:off x="0" y="0"/>
          <a:ext cx="0" cy="0"/>
        </a:xfrm>
        <a:prstGeom prst="rect">
          <a:avLst/>
        </a:prstGeom>
      </xdr:spPr>
    </xdr:sp>
    <xdr:clientData/>
  </xdr:twoCellAnchor>
  <xdr:twoCellAnchor editAs="oneCell">
    <xdr:from>
      <xdr:col>8</xdr:col>
      <xdr:colOff>276225</xdr:colOff>
      <xdr:row>98</xdr:row>
      <xdr:rowOff>219075</xdr:rowOff>
    </xdr:from>
    <xdr:to>
      <xdr:col>10</xdr:col>
      <xdr:colOff>359149</xdr:colOff>
      <xdr:row>98</xdr:row>
      <xdr:rowOff>219075</xdr:rowOff>
    </xdr:to>
    <xdr:sp macro="" textlink="">
      <xdr:nvSpPr>
        <xdr:cNvPr id="4320" name="Frame54" hidden="1">
          <a:extLst>
            <a:ext uri="{63B3BB69-23CF-44E3-9099-C40C66FF867C}">
              <a14:compatExt xmlns:a14="http://schemas.microsoft.com/office/drawing/2010/main" xmlns="" spid="_x0000_s4320"/>
            </a:ext>
          </a:extLst>
        </xdr:cNvPr>
        <xdr:cNvSpPr/>
      </xdr:nvSpPr>
      <xdr:spPr>
        <a:xfrm>
          <a:off x="0" y="0"/>
          <a:ext cx="0" cy="0"/>
        </a:xfrm>
        <a:prstGeom prst="rect">
          <a:avLst/>
        </a:prstGeom>
      </xdr:spPr>
    </xdr:sp>
    <xdr:clientData/>
  </xdr:twoCellAnchor>
  <xdr:twoCellAnchor editAs="oneCell">
    <xdr:from>
      <xdr:col>2</xdr:col>
      <xdr:colOff>0</xdr:colOff>
      <xdr:row>45</xdr:row>
      <xdr:rowOff>47625</xdr:rowOff>
    </xdr:from>
    <xdr:to>
      <xdr:col>2</xdr:col>
      <xdr:colOff>390525</xdr:colOff>
      <xdr:row>45</xdr:row>
      <xdr:rowOff>57150</xdr:rowOff>
    </xdr:to>
    <xdr:sp macro="" textlink="">
      <xdr:nvSpPr>
        <xdr:cNvPr id="4331" name="Frame62" hidden="1">
          <a:extLst>
            <a:ext uri="{63B3BB69-23CF-44E3-9099-C40C66FF867C}">
              <a14:compatExt xmlns:a14="http://schemas.microsoft.com/office/drawing/2010/main" xmlns="" spid="_x0000_s4331"/>
            </a:ext>
          </a:extLst>
        </xdr:cNvPr>
        <xdr:cNvSpPr/>
      </xdr:nvSpPr>
      <xdr:spPr>
        <a:xfrm>
          <a:off x="0" y="0"/>
          <a:ext cx="0" cy="0"/>
        </a:xfrm>
        <a:prstGeom prst="rect">
          <a:avLst/>
        </a:prstGeom>
      </xdr:spPr>
    </xdr:sp>
    <xdr:clientData/>
  </xdr:twoCellAnchor>
  <xdr:twoCellAnchor editAs="oneCell">
    <xdr:from>
      <xdr:col>2</xdr:col>
      <xdr:colOff>0</xdr:colOff>
      <xdr:row>46</xdr:row>
      <xdr:rowOff>0</xdr:rowOff>
    </xdr:from>
    <xdr:to>
      <xdr:col>2</xdr:col>
      <xdr:colOff>390525</xdr:colOff>
      <xdr:row>46</xdr:row>
      <xdr:rowOff>0</xdr:rowOff>
    </xdr:to>
    <xdr:sp macro="" textlink="">
      <xdr:nvSpPr>
        <xdr:cNvPr id="4333" name="Frame64" hidden="1">
          <a:extLst>
            <a:ext uri="{63B3BB69-23CF-44E3-9099-C40C66FF867C}">
              <a14:compatExt xmlns:a14="http://schemas.microsoft.com/office/drawing/2010/main" xmlns="" spid="_x0000_s4333"/>
            </a:ext>
          </a:extLst>
        </xdr:cNvPr>
        <xdr:cNvSpPr/>
      </xdr:nvSpPr>
      <xdr:spPr>
        <a:xfrm>
          <a:off x="0" y="0"/>
          <a:ext cx="0" cy="0"/>
        </a:xfrm>
        <a:prstGeom prst="rect">
          <a:avLst/>
        </a:prstGeom>
      </xdr:spPr>
    </xdr:sp>
    <xdr:clientData/>
  </xdr:twoCellAnchor>
  <xdr:twoCellAnchor editAs="oneCell">
    <xdr:from>
      <xdr:col>3</xdr:col>
      <xdr:colOff>9525</xdr:colOff>
      <xdr:row>118</xdr:row>
      <xdr:rowOff>0</xdr:rowOff>
    </xdr:from>
    <xdr:to>
      <xdr:col>6</xdr:col>
      <xdr:colOff>43143</xdr:colOff>
      <xdr:row>118</xdr:row>
      <xdr:rowOff>0</xdr:rowOff>
    </xdr:to>
    <xdr:sp macro="" textlink="">
      <xdr:nvSpPr>
        <xdr:cNvPr id="4348" name="Frame73" hidden="1">
          <a:extLst>
            <a:ext uri="{63B3BB69-23CF-44E3-9099-C40C66FF867C}">
              <a14:compatExt xmlns:a14="http://schemas.microsoft.com/office/drawing/2010/main" xmlns="" spid="_x0000_s4348"/>
            </a:ext>
          </a:extLst>
        </xdr:cNvPr>
        <xdr:cNvSpPr/>
      </xdr:nvSpPr>
      <xdr:spPr>
        <a:xfrm>
          <a:off x="0" y="0"/>
          <a:ext cx="0" cy="0"/>
        </a:xfrm>
        <a:prstGeom prst="rect">
          <a:avLst/>
        </a:prstGeom>
      </xdr:spPr>
    </xdr:sp>
    <xdr:clientData/>
  </xdr:twoCellAnchor>
  <xdr:twoCellAnchor editAs="oneCell">
    <xdr:from>
      <xdr:col>4</xdr:col>
      <xdr:colOff>0</xdr:colOff>
      <xdr:row>118</xdr:row>
      <xdr:rowOff>9525</xdr:rowOff>
    </xdr:from>
    <xdr:to>
      <xdr:col>6</xdr:col>
      <xdr:colOff>368673</xdr:colOff>
      <xdr:row>118</xdr:row>
      <xdr:rowOff>9525</xdr:rowOff>
    </xdr:to>
    <xdr:sp macro="" textlink="">
      <xdr:nvSpPr>
        <xdr:cNvPr id="4349" name="Frame74" hidden="1">
          <a:extLst>
            <a:ext uri="{63B3BB69-23CF-44E3-9099-C40C66FF867C}">
              <a14:compatExt xmlns:a14="http://schemas.microsoft.com/office/drawing/2010/main" xmlns="" spid="_x0000_s4349"/>
            </a:ext>
          </a:extLst>
        </xdr:cNvPr>
        <xdr:cNvSpPr/>
      </xdr:nvSpPr>
      <xdr:spPr>
        <a:xfrm>
          <a:off x="0" y="0"/>
          <a:ext cx="0" cy="0"/>
        </a:xfrm>
        <a:prstGeom prst="rect">
          <a:avLst/>
        </a:prstGeom>
      </xdr:spPr>
    </xdr:sp>
    <xdr:clientData/>
  </xdr:twoCellAnchor>
  <xdr:twoCellAnchor editAs="oneCell">
    <xdr:from>
      <xdr:col>7</xdr:col>
      <xdr:colOff>228600</xdr:colOff>
      <xdr:row>118</xdr:row>
      <xdr:rowOff>9525</xdr:rowOff>
    </xdr:from>
    <xdr:to>
      <xdr:col>9</xdr:col>
      <xdr:colOff>383801</xdr:colOff>
      <xdr:row>118</xdr:row>
      <xdr:rowOff>9525</xdr:rowOff>
    </xdr:to>
    <xdr:sp macro="" textlink="">
      <xdr:nvSpPr>
        <xdr:cNvPr id="4351" name="Frame76" hidden="1">
          <a:extLst>
            <a:ext uri="{63B3BB69-23CF-44E3-9099-C40C66FF867C}">
              <a14:compatExt xmlns:a14="http://schemas.microsoft.com/office/drawing/2010/main" xmlns="" spid="_x0000_s4351"/>
            </a:ext>
          </a:extLst>
        </xdr:cNvPr>
        <xdr:cNvSpPr/>
      </xdr:nvSpPr>
      <xdr:spPr>
        <a:xfrm>
          <a:off x="0" y="0"/>
          <a:ext cx="0" cy="0"/>
        </a:xfrm>
        <a:prstGeom prst="rect">
          <a:avLst/>
        </a:prstGeom>
      </xdr:spPr>
    </xdr:sp>
    <xdr:clientData/>
  </xdr:twoCellAnchor>
  <xdr:twoCellAnchor editAs="oneCell">
    <xdr:from>
      <xdr:col>9</xdr:col>
      <xdr:colOff>295275</xdr:colOff>
      <xdr:row>118</xdr:row>
      <xdr:rowOff>0</xdr:rowOff>
    </xdr:from>
    <xdr:to>
      <xdr:col>12</xdr:col>
      <xdr:colOff>294156</xdr:colOff>
      <xdr:row>118</xdr:row>
      <xdr:rowOff>0</xdr:rowOff>
    </xdr:to>
    <xdr:sp macro="" textlink="">
      <xdr:nvSpPr>
        <xdr:cNvPr id="4354" name="Frame77" hidden="1">
          <a:extLst>
            <a:ext uri="{63B3BB69-23CF-44E3-9099-C40C66FF867C}">
              <a14:compatExt xmlns:a14="http://schemas.microsoft.com/office/drawing/2010/main" xmlns="" spid="_x0000_s4354"/>
            </a:ext>
          </a:extLst>
        </xdr:cNvPr>
        <xdr:cNvSpPr/>
      </xdr:nvSpPr>
      <xdr:spPr>
        <a:xfrm>
          <a:off x="0" y="0"/>
          <a:ext cx="0" cy="0"/>
        </a:xfrm>
        <a:prstGeom prst="rect">
          <a:avLst/>
        </a:prstGeom>
      </xdr:spPr>
    </xdr:sp>
    <xdr:clientData/>
  </xdr:twoCellAnchor>
  <xdr:twoCellAnchor editAs="oneCell">
    <xdr:from>
      <xdr:col>10</xdr:col>
      <xdr:colOff>0</xdr:colOff>
      <xdr:row>117</xdr:row>
      <xdr:rowOff>219075</xdr:rowOff>
    </xdr:from>
    <xdr:to>
      <xdr:col>27</xdr:col>
      <xdr:colOff>268942</xdr:colOff>
      <xdr:row>117</xdr:row>
      <xdr:rowOff>219075</xdr:rowOff>
    </xdr:to>
    <xdr:sp macro="" textlink="">
      <xdr:nvSpPr>
        <xdr:cNvPr id="4355" name="Frame78" hidden="1">
          <a:extLst>
            <a:ext uri="{63B3BB69-23CF-44E3-9099-C40C66FF867C}">
              <a14:compatExt xmlns:a14="http://schemas.microsoft.com/office/drawing/2010/main" xmlns="" spid="_x0000_s4355"/>
            </a:ext>
          </a:extLst>
        </xdr:cNvPr>
        <xdr:cNvSpPr/>
      </xdr:nvSpPr>
      <xdr:spPr>
        <a:xfrm>
          <a:off x="0" y="0"/>
          <a:ext cx="0" cy="0"/>
        </a:xfrm>
        <a:prstGeom prst="rect">
          <a:avLst/>
        </a:prstGeom>
      </xdr:spPr>
    </xdr:sp>
    <xdr:clientData/>
  </xdr:twoCellAnchor>
  <xdr:twoCellAnchor editAs="oneCell">
    <xdr:from>
      <xdr:col>11</xdr:col>
      <xdr:colOff>0</xdr:colOff>
      <xdr:row>23</xdr:row>
      <xdr:rowOff>28575</xdr:rowOff>
    </xdr:from>
    <xdr:to>
      <xdr:col>27</xdr:col>
      <xdr:colOff>673475</xdr:colOff>
      <xdr:row>23</xdr:row>
      <xdr:rowOff>28575</xdr:rowOff>
    </xdr:to>
    <xdr:sp macro="" textlink="">
      <xdr:nvSpPr>
        <xdr:cNvPr id="4492" name="Frame106" hidden="1">
          <a:extLst>
            <a:ext uri="{63B3BB69-23CF-44E3-9099-C40C66FF867C}">
              <a14:compatExt xmlns:a14="http://schemas.microsoft.com/office/drawing/2010/main" xmlns="" spid="_x0000_s4492"/>
            </a:ext>
          </a:extLst>
        </xdr:cNvPr>
        <xdr:cNvSpPr/>
      </xdr:nvSpPr>
      <xdr:spPr>
        <a:xfrm>
          <a:off x="0" y="0"/>
          <a:ext cx="0" cy="0"/>
        </a:xfrm>
        <a:prstGeom prst="rect">
          <a:avLst/>
        </a:prstGeom>
      </xdr:spPr>
    </xdr:sp>
    <xdr:clientData/>
  </xdr:twoCellAnchor>
  <xdr:twoCellAnchor editAs="oneCell">
    <xdr:from>
      <xdr:col>11</xdr:col>
      <xdr:colOff>0</xdr:colOff>
      <xdr:row>23</xdr:row>
      <xdr:rowOff>28575</xdr:rowOff>
    </xdr:from>
    <xdr:to>
      <xdr:col>27</xdr:col>
      <xdr:colOff>721100</xdr:colOff>
      <xdr:row>23</xdr:row>
      <xdr:rowOff>28575</xdr:rowOff>
    </xdr:to>
    <xdr:sp macro="" textlink="">
      <xdr:nvSpPr>
        <xdr:cNvPr id="4493" name="Frame107" hidden="1">
          <a:extLst>
            <a:ext uri="{63B3BB69-23CF-44E3-9099-C40C66FF867C}">
              <a14:compatExt xmlns:a14="http://schemas.microsoft.com/office/drawing/2010/main" xmlns="" spid="_x0000_s4493"/>
            </a:ext>
          </a:extLst>
        </xdr:cNvPr>
        <xdr:cNvSpPr/>
      </xdr:nvSpPr>
      <xdr:spPr>
        <a:xfrm>
          <a:off x="0" y="0"/>
          <a:ext cx="0" cy="0"/>
        </a:xfrm>
        <a:prstGeom prst="rect">
          <a:avLst/>
        </a:prstGeom>
      </xdr:spPr>
    </xdr:sp>
    <xdr:clientData/>
  </xdr:twoCellAnchor>
  <xdr:twoCellAnchor>
    <xdr:from>
      <xdr:col>1</xdr:col>
      <xdr:colOff>115421</xdr:colOff>
      <xdr:row>24</xdr:row>
      <xdr:rowOff>140534</xdr:rowOff>
    </xdr:from>
    <xdr:to>
      <xdr:col>5</xdr:col>
      <xdr:colOff>493058</xdr:colOff>
      <xdr:row>28</xdr:row>
      <xdr:rowOff>67236</xdr:rowOff>
    </xdr:to>
    <xdr:sp macro="" textlink="">
      <xdr:nvSpPr>
        <xdr:cNvPr id="127" name="フローチャート: 処理 126"/>
        <xdr:cNvSpPr/>
      </xdr:nvSpPr>
      <xdr:spPr>
        <a:xfrm>
          <a:off x="563656" y="6606328"/>
          <a:ext cx="2831726" cy="856790"/>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900">
              <a:solidFill>
                <a:schemeClr val="tx1"/>
              </a:solidFill>
              <a:latin typeface="メイリオ" pitchFamily="50" charset="-128"/>
              <a:ea typeface="メイリオ" pitchFamily="50" charset="-128"/>
              <a:cs typeface="メイリオ" pitchFamily="50" charset="-128"/>
            </a:rPr>
            <a:t>2016</a:t>
          </a:r>
          <a:r>
            <a:rPr kumimoji="1" lang="ja-JP" altLang="en-US" sz="900">
              <a:solidFill>
                <a:schemeClr val="tx1"/>
              </a:solidFill>
              <a:latin typeface="メイリオ" pitchFamily="50" charset="-128"/>
              <a:ea typeface="メイリオ" pitchFamily="50" charset="-128"/>
              <a:cs typeface="メイリオ" pitchFamily="50" charset="-128"/>
            </a:rPr>
            <a:t>年内に輸血管理料を取得した場合は、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133" name="グループ化 132"/>
        <xdr:cNvGrpSpPr/>
      </xdr:nvGrpSpPr>
      <xdr:grpSpPr>
        <a:xfrm>
          <a:off x="122427" y="3141491"/>
          <a:ext cx="1405775" cy="1157921"/>
          <a:chOff x="169892" y="2800350"/>
          <a:chExt cx="1395727" cy="1219847"/>
        </a:xfrm>
      </xdr:grpSpPr>
      <xdr:cxnSp macro="">
        <xdr:nvCxnSpPr>
          <xdr:cNvPr id="134" name="直線矢印コネクタ 13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246</xdr:row>
      <xdr:rowOff>425824</xdr:rowOff>
    </xdr:from>
    <xdr:to>
      <xdr:col>12</xdr:col>
      <xdr:colOff>22412</xdr:colOff>
      <xdr:row>252</xdr:row>
      <xdr:rowOff>100852</xdr:rowOff>
    </xdr:to>
    <xdr:sp macro="" textlink="">
      <xdr:nvSpPr>
        <xdr:cNvPr id="6" name="正方形/長方形 5"/>
        <xdr:cNvSpPr/>
      </xdr:nvSpPr>
      <xdr:spPr>
        <a:xfrm>
          <a:off x="130869" y="62517618"/>
          <a:ext cx="6738337" cy="3104028"/>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5-1</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endPar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900">
              <a:solidFill>
                <a:sysClr val="windowText" lastClr="000000"/>
              </a:solidFill>
              <a:latin typeface="メイリオ" pitchFamily="50" charset="-128"/>
              <a:ea typeface="メイリオ" pitchFamily="50" charset="-128"/>
              <a:cs typeface="メイリオ" pitchFamily="50" charset="-128"/>
            </a:rPr>
            <a:t>　輸血実施について</a:t>
          </a:r>
          <a:r>
            <a:rPr kumimoji="1" lang="ja-JP" altLang="en-US" sz="900" b="1" u="none">
              <a:solidFill>
                <a:sysClr val="windowText" lastClr="000000"/>
              </a:solidFill>
              <a:latin typeface="メイリオ" pitchFamily="50" charset="-128"/>
              <a:ea typeface="メイリオ" pitchFamily="50" charset="-128"/>
              <a:cs typeface="メイリオ" pitchFamily="50" charset="-128"/>
            </a:rPr>
            <a:t>有を選択した場合は</a:t>
          </a:r>
          <a:r>
            <a:rPr kumimoji="1" lang="ja-JP" altLang="en-US" sz="900" b="0" u="none">
              <a:solidFill>
                <a:sysClr val="windowText" lastClr="000000"/>
              </a:solidFill>
              <a:latin typeface="メイリオ" pitchFamily="50" charset="-128"/>
              <a:ea typeface="メイリオ" pitchFamily="50" charset="-128"/>
              <a:cs typeface="メイリオ" pitchFamily="50" charset="-128"/>
            </a:rPr>
            <a:t>、</a:t>
          </a:r>
          <a:r>
            <a:rPr kumimoji="1" lang="ja-JP" altLang="en-US" sz="900">
              <a:solidFill>
                <a:sysClr val="windowText" lastClr="000000"/>
              </a:solidFill>
              <a:latin typeface="メイリオ" pitchFamily="50" charset="-128"/>
              <a:ea typeface="メイリオ" pitchFamily="50" charset="-128"/>
              <a:cs typeface="メイリオ" pitchFamily="50" charset="-128"/>
            </a:rPr>
            <a:t>年代別及び男女別に輸血した実人員数を記入してください。なお、同一人が最後に輸血を受けてから、</a:t>
          </a:r>
          <a:r>
            <a:rPr kumimoji="1" lang="en-US" altLang="ja-JP" sz="900">
              <a:solidFill>
                <a:sysClr val="windowText" lastClr="000000"/>
              </a:solidFill>
              <a:latin typeface="メイリオ" pitchFamily="50" charset="-128"/>
              <a:ea typeface="メイリオ" pitchFamily="50" charset="-128"/>
              <a:cs typeface="メイリオ" pitchFamily="50" charset="-128"/>
            </a:rPr>
            <a:t>30</a:t>
          </a:r>
          <a:r>
            <a:rPr kumimoji="1" lang="ja-JP" altLang="en-US" sz="90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日以上間隔をおいて輸血を再開した場合は、それぞれ一人として算定してください。</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2016</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a:solidFill>
                <a:sysClr val="windowText" lastClr="000000"/>
              </a:solidFill>
              <a:latin typeface="メイリオ" pitchFamily="50" charset="-128"/>
              <a:ea typeface="メイリオ" pitchFamily="50" charset="-128"/>
              <a:cs typeface="メイリオ" pitchFamily="50" charset="-128"/>
            </a:rPr>
            <a:t>　</a:t>
          </a:r>
          <a:r>
            <a:rPr kumimoji="1" lang="en-US" altLang="ja-JP" sz="900">
              <a:solidFill>
                <a:sysClr val="windowText" lastClr="000000"/>
              </a:solidFill>
              <a:latin typeface="メイリオ" pitchFamily="50" charset="-128"/>
              <a:ea typeface="メイリオ" pitchFamily="50" charset="-128"/>
              <a:cs typeface="メイリオ" pitchFamily="50" charset="-128"/>
            </a:rPr>
            <a:t>2</a:t>
          </a:r>
          <a:r>
            <a:rPr kumimoji="1" lang="ja-JP" altLang="en-US" sz="900">
              <a:solidFill>
                <a:sysClr val="windowText" lastClr="000000"/>
              </a:solidFill>
              <a:latin typeface="メイリオ" pitchFamily="50" charset="-128"/>
              <a:ea typeface="メイリオ" pitchFamily="50" charset="-128"/>
              <a:cs typeface="メイリオ" pitchFamily="50" charset="-128"/>
            </a:rPr>
            <a:t>）</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疾病別輸血状況（輸血患者数）では、</a:t>
          </a:r>
          <a:r>
            <a:rPr kumimoji="1" lang="en-US" altLang="ja-JP"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2016</a:t>
          </a:r>
          <a:r>
            <a:rPr kumimoji="1" lang="ja-JP" altLang="en-US"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7</a:t>
          </a:r>
          <a:r>
            <a:rPr kumimoji="1" lang="ja-JP" altLang="en-US"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カ月間）</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900">
              <a:solidFill>
                <a:sysClr val="windowText" lastClr="000000"/>
              </a:solidFill>
              <a:latin typeface="メイリオ" pitchFamily="50" charset="-128"/>
              <a:ea typeface="メイリオ" pitchFamily="50" charset="-128"/>
              <a:cs typeface="メイリオ" pitchFamily="50" charset="-128"/>
            </a:rPr>
            <a:t>　</a:t>
          </a:r>
          <a:r>
            <a:rPr kumimoji="1" lang="en-US" altLang="ja-JP" sz="900">
              <a:solidFill>
                <a:sysClr val="windowText" lastClr="000000"/>
              </a:solidFill>
              <a:latin typeface="メイリオ" pitchFamily="50" charset="-128"/>
              <a:ea typeface="メイリオ" pitchFamily="50" charset="-128"/>
              <a:cs typeface="メイリオ" pitchFamily="50" charset="-128"/>
            </a:rPr>
            <a:t>3</a:t>
          </a:r>
          <a:r>
            <a:rPr kumimoji="1" lang="ja-JP" altLang="en-US" sz="900">
              <a:solidFill>
                <a:sysClr val="windowText" lastClr="000000"/>
              </a:solidFill>
              <a:latin typeface="メイリオ" pitchFamily="50" charset="-128"/>
              <a:ea typeface="メイリオ" pitchFamily="50" charset="-128"/>
              <a:cs typeface="メイリオ" pitchFamily="50" charset="-128"/>
            </a:rPr>
            <a:t>）疾病別輸血状況（輸血単位数）では、</a:t>
          </a:r>
          <a:r>
            <a:rPr kumimoji="1" lang="en-US" altLang="ja-JP" sz="900" b="1" u="sng">
              <a:solidFill>
                <a:sysClr val="windowText" lastClr="000000"/>
              </a:solidFill>
              <a:latin typeface="メイリオ" pitchFamily="50" charset="-128"/>
              <a:ea typeface="メイリオ" pitchFamily="50" charset="-128"/>
              <a:cs typeface="メイリオ" pitchFamily="50" charset="-128"/>
            </a:rPr>
            <a:t>2016</a:t>
          </a:r>
          <a:r>
            <a:rPr kumimoji="1" lang="ja-JP" altLang="en-US" sz="900" b="1" u="sng">
              <a:solidFill>
                <a:sysClr val="windowText" lastClr="000000"/>
              </a:solidFill>
              <a:latin typeface="メイリオ" pitchFamily="50" charset="-128"/>
              <a:ea typeface="メイリオ" pitchFamily="50" charset="-128"/>
              <a:cs typeface="メイリオ" pitchFamily="50" charset="-128"/>
            </a:rPr>
            <a:t>年</a:t>
          </a:r>
          <a:r>
            <a:rPr kumimoji="1" lang="en-US" altLang="ja-JP" sz="900" b="1" u="sng">
              <a:solidFill>
                <a:sysClr val="windowText" lastClr="000000"/>
              </a:solidFill>
              <a:latin typeface="メイリオ" pitchFamily="50" charset="-128"/>
              <a:ea typeface="メイリオ" pitchFamily="50" charset="-128"/>
              <a:cs typeface="メイリオ" pitchFamily="50" charset="-128"/>
            </a:rPr>
            <a:t>7</a:t>
          </a:r>
          <a:r>
            <a:rPr kumimoji="1" lang="ja-JP" altLang="en-US" sz="900" b="1" u="sng">
              <a:solidFill>
                <a:sysClr val="windowText" lastClr="000000"/>
              </a:solidFill>
              <a:latin typeface="メイリオ" pitchFamily="50" charset="-128"/>
              <a:ea typeface="メイリオ" pitchFamily="50" charset="-128"/>
              <a:cs typeface="メイリオ" pitchFamily="50" charset="-128"/>
            </a:rPr>
            <a:t>月（</a:t>
          </a:r>
          <a:r>
            <a:rPr kumimoji="1" lang="en-US" altLang="ja-JP" sz="900" b="1" u="sng">
              <a:solidFill>
                <a:sysClr val="windowText" lastClr="000000"/>
              </a:solidFill>
              <a:latin typeface="メイリオ" pitchFamily="50" charset="-128"/>
              <a:ea typeface="メイリオ" pitchFamily="50" charset="-128"/>
              <a:cs typeface="メイリオ" pitchFamily="50" charset="-128"/>
            </a:rPr>
            <a:t>1</a:t>
          </a:r>
          <a:r>
            <a:rPr kumimoji="1" lang="ja-JP" altLang="en-US" sz="900" b="1" u="sng">
              <a:solidFill>
                <a:sysClr val="windowText" lastClr="000000"/>
              </a:solidFill>
              <a:latin typeface="メイリオ" pitchFamily="50" charset="-128"/>
              <a:ea typeface="メイリオ" pitchFamily="50" charset="-128"/>
              <a:cs typeface="メイリオ" pitchFamily="50" charset="-128"/>
            </a:rPr>
            <a:t>カ月間）</a:t>
          </a:r>
          <a:r>
            <a:rPr kumimoji="1" lang="ja-JP" altLang="en-US" sz="900" b="1">
              <a:solidFill>
                <a:sysClr val="windowText" lastClr="000000"/>
              </a:solidFill>
              <a:latin typeface="メイリオ" pitchFamily="50" charset="-128"/>
              <a:ea typeface="メイリオ" pitchFamily="50" charset="-128"/>
              <a:cs typeface="メイリオ" pitchFamily="50" charset="-128"/>
            </a:rPr>
            <a:t>について、</a:t>
          </a:r>
          <a:r>
            <a:rPr kumimoji="1" lang="en-US" altLang="ja-JP" sz="900" b="1">
              <a:solidFill>
                <a:sysClr val="windowText" lastClr="000000"/>
              </a:solidFill>
              <a:latin typeface="メイリオ" pitchFamily="50" charset="-128"/>
              <a:ea typeface="メイリオ" pitchFamily="50" charset="-128"/>
              <a:cs typeface="メイリオ" pitchFamily="50" charset="-128"/>
            </a:rPr>
            <a:t>200mL</a:t>
          </a:r>
          <a:r>
            <a:rPr kumimoji="1" lang="ja-JP" altLang="en-US" sz="900" b="1">
              <a:solidFill>
                <a:sysClr val="windowText" lastClr="000000"/>
              </a:solidFill>
              <a:latin typeface="メイリオ" pitchFamily="50" charset="-128"/>
              <a:ea typeface="メイリオ" pitchFamily="50" charset="-128"/>
              <a:cs typeface="メイリオ" pitchFamily="50" charset="-128"/>
            </a:rPr>
            <a:t>を</a:t>
          </a:r>
          <a:r>
            <a:rPr kumimoji="1" lang="en-US" altLang="ja-JP" sz="900" b="1">
              <a:solidFill>
                <a:sysClr val="windowText" lastClr="000000"/>
              </a:solidFill>
              <a:latin typeface="メイリオ" pitchFamily="50" charset="-128"/>
              <a:ea typeface="メイリオ" pitchFamily="50" charset="-128"/>
              <a:cs typeface="メイリオ" pitchFamily="50" charset="-128"/>
            </a:rPr>
            <a:t>1</a:t>
          </a:r>
          <a:r>
            <a:rPr kumimoji="1" lang="ja-JP" altLang="en-US" sz="900" b="1">
              <a:solidFill>
                <a:sysClr val="windowText" lastClr="000000"/>
              </a:solidFill>
              <a:latin typeface="メイリオ" pitchFamily="50" charset="-128"/>
              <a:ea typeface="メイリオ" pitchFamily="50" charset="-128"/>
              <a:cs typeface="メイリオ" pitchFamily="50" charset="-128"/>
            </a:rPr>
            <a:t>単位と換算した数</a:t>
          </a:r>
          <a:endParaRPr kumimoji="1" lang="en-US" altLang="ja-JP" sz="900" b="1">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b="1">
              <a:solidFill>
                <a:sysClr val="windowText" lastClr="000000"/>
              </a:solidFill>
              <a:latin typeface="メイリオ" pitchFamily="50" charset="-128"/>
              <a:ea typeface="メイリオ" pitchFamily="50" charset="-128"/>
              <a:cs typeface="メイリオ" pitchFamily="50" charset="-128"/>
            </a:rPr>
            <a:t>　 （単位：</a:t>
          </a:r>
          <a:r>
            <a:rPr kumimoji="1" lang="en-US" altLang="ja-JP" sz="900" b="1">
              <a:solidFill>
                <a:sysClr val="windowText" lastClr="000000"/>
              </a:solidFill>
              <a:latin typeface="メイリオ" pitchFamily="50" charset="-128"/>
              <a:ea typeface="メイリオ" pitchFamily="50" charset="-128"/>
              <a:cs typeface="メイリオ" pitchFamily="50" charset="-128"/>
            </a:rPr>
            <a:t>U(</a:t>
          </a:r>
          <a:r>
            <a:rPr kumimoji="1" lang="ja-JP" altLang="en-US" sz="900" b="1">
              <a:solidFill>
                <a:sysClr val="windowText" lastClr="000000"/>
              </a:solidFill>
              <a:latin typeface="メイリオ" pitchFamily="50" charset="-128"/>
              <a:ea typeface="メイリオ" pitchFamily="50" charset="-128"/>
              <a:cs typeface="メイリオ" pitchFamily="50" charset="-128"/>
            </a:rPr>
            <a:t>ユニット</a:t>
          </a:r>
          <a:r>
            <a:rPr kumimoji="1" lang="en-US" altLang="ja-JP" sz="900" b="1">
              <a:solidFill>
                <a:sysClr val="windowText" lastClr="000000"/>
              </a:solidFill>
              <a:latin typeface="メイリオ" pitchFamily="50" charset="-128"/>
              <a:ea typeface="メイリオ" pitchFamily="50" charset="-128"/>
              <a:cs typeface="メイリオ" pitchFamily="50" charset="-128"/>
            </a:rPr>
            <a:t>))</a:t>
          </a:r>
          <a:r>
            <a:rPr kumimoji="1" lang="ja-JP" altLang="en-US" sz="900" b="1">
              <a:solidFill>
                <a:sysClr val="windowText" lastClr="000000"/>
              </a:solidFill>
              <a:latin typeface="メイリオ" pitchFamily="50" charset="-128"/>
              <a:ea typeface="メイリオ" pitchFamily="50" charset="-128"/>
              <a:cs typeface="メイリオ" pitchFamily="50" charset="-128"/>
            </a:rPr>
            <a:t>を記入願います。</a:t>
          </a:r>
          <a:endParaRPr kumimoji="1" lang="en-US" altLang="ja-JP" sz="900" b="1">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5-2. </a:t>
          </a:r>
          <a:r>
            <a:rPr kumimoji="1" lang="ja-JP" altLang="en-US"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★病床数</a:t>
          </a:r>
          <a:r>
            <a:rPr kumimoji="1" lang="en-US" altLang="ja-JP"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200</a:t>
          </a:r>
          <a:r>
            <a:rPr kumimoji="1" lang="ja-JP" altLang="en-US"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床以上の施設のみご回答ください。</a:t>
          </a:r>
          <a:endParaRPr kumimoji="1" lang="en-US" altLang="ja-JP" sz="900" b="1"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90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2016</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5</a:t>
          </a:r>
          <a:r>
            <a:rPr kumimoji="1" lang="ja-JP" altLang="en-US" sz="900">
              <a:solidFill>
                <a:sysClr val="windowText" lastClr="000000"/>
              </a:solidFill>
              <a:effectLst/>
              <a:latin typeface="メイリオ" pitchFamily="50" charset="-128"/>
              <a:ea typeface="メイリオ" pitchFamily="50" charset="-128"/>
              <a:cs typeface="メイリオ" pitchFamily="50" charset="-128"/>
            </a:rPr>
            <a:t>）診療科別輸血状況（輸血単位数）では、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2016</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a:t>
          </a:r>
          <a:r>
            <a:rPr kumimoji="1" lang="ja-JP" altLang="en-US" sz="900" b="1">
              <a:solidFill>
                <a:sysClr val="windowText" lastClr="000000"/>
              </a:solidFill>
              <a:effectLst/>
              <a:latin typeface="メイリオ" pitchFamily="50" charset="-128"/>
              <a:ea typeface="メイリオ" pitchFamily="50" charset="-128"/>
              <a:cs typeface="メイリオ" pitchFamily="50" charset="-128"/>
            </a:rPr>
            <a:t>輸血単位数（</a:t>
          </a:r>
          <a:r>
            <a:rPr kumimoji="1" lang="en-US" altLang="ja-JP" sz="900" b="1">
              <a:solidFill>
                <a:sysClr val="windowText" lastClr="000000"/>
              </a:solidFill>
              <a:effectLst/>
              <a:latin typeface="メイリオ" pitchFamily="50" charset="-128"/>
              <a:ea typeface="メイリオ" pitchFamily="50" charset="-128"/>
              <a:cs typeface="メイリオ" pitchFamily="50" charset="-128"/>
            </a:rPr>
            <a:t>200mL</a:t>
          </a:r>
          <a:r>
            <a:rPr kumimoji="1" lang="ja-JP" altLang="en-US" sz="900" b="1">
              <a:solidFill>
                <a:sysClr val="windowText" lastClr="000000"/>
              </a:solidFill>
              <a:effectLst/>
              <a:latin typeface="メイリオ" pitchFamily="50" charset="-128"/>
              <a:ea typeface="メイリオ" pitchFamily="50" charset="-128"/>
              <a:cs typeface="メイリオ" pitchFamily="50" charset="-128"/>
            </a:rPr>
            <a:t>換算）を</a:t>
          </a:r>
          <a:endParaRPr kumimoji="1" lang="en-US" altLang="ja-JP" sz="900" b="1">
            <a:solidFill>
              <a:sysClr val="windowText" lastClr="000000"/>
            </a:solidFill>
            <a:effectLst/>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ysClr val="windowText" lastClr="000000"/>
              </a:solidFill>
              <a:effectLst/>
              <a:latin typeface="メイリオ" pitchFamily="50" charset="-128"/>
              <a:ea typeface="メイリオ" pitchFamily="50" charset="-128"/>
              <a:cs typeface="メイリオ" pitchFamily="50" charset="-128"/>
            </a:rPr>
            <a:t>　　</a:t>
          </a:r>
          <a:r>
            <a:rPr kumimoji="1" lang="ja-JP" altLang="en-US" sz="900" b="1">
              <a:solidFill>
                <a:sysClr val="windowText" lastClr="000000"/>
              </a:solidFill>
              <a:latin typeface="メイリオ" pitchFamily="50" charset="-128"/>
              <a:ea typeface="メイリオ" pitchFamily="50" charset="-128"/>
              <a:cs typeface="メイリオ" pitchFamily="50" charset="-128"/>
            </a:rPr>
            <a:t>記入願います。</a:t>
          </a:r>
          <a:endParaRPr kumimoji="1" lang="en-US" altLang="ja-JP" sz="9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338868</xdr:colOff>
      <xdr:row>318</xdr:row>
      <xdr:rowOff>70596</xdr:rowOff>
    </xdr:from>
    <xdr:to>
      <xdr:col>11</xdr:col>
      <xdr:colOff>212912</xdr:colOff>
      <xdr:row>323</xdr:row>
      <xdr:rowOff>22411</xdr:rowOff>
    </xdr:to>
    <xdr:sp macro="" textlink="">
      <xdr:nvSpPr>
        <xdr:cNvPr id="160" name="正方形/長方形 159"/>
        <xdr:cNvSpPr/>
      </xdr:nvSpPr>
      <xdr:spPr>
        <a:xfrm>
          <a:off x="338868" y="81100331"/>
          <a:ext cx="6407073" cy="1106021"/>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自己血輸血の実施状況について、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実施診療科別に、自己血輸血を行った単位数（</a:t>
          </a:r>
          <a:r>
            <a:rPr kumimoji="1" lang="en-US" altLang="ja-JP" sz="1050" b="0">
              <a:solidFill>
                <a:sysClr val="windowText" lastClr="000000"/>
              </a:solidFill>
              <a:latin typeface="メイリオ" pitchFamily="50" charset="-128"/>
              <a:ea typeface="メイリオ" pitchFamily="50" charset="-128"/>
              <a:cs typeface="メイリオ" pitchFamily="50" charset="-128"/>
            </a:rPr>
            <a:t>200mL</a:t>
          </a:r>
          <a:r>
            <a:rPr kumimoji="1" lang="ja-JP" altLang="en-US" sz="1050" b="0">
              <a:solidFill>
                <a:sysClr val="windowText" lastClr="000000"/>
              </a:solidFill>
              <a:latin typeface="メイリオ" pitchFamily="50" charset="-128"/>
              <a:ea typeface="メイリオ" pitchFamily="50" charset="-128"/>
              <a:cs typeface="メイリオ" pitchFamily="50" charset="-128"/>
            </a:rPr>
            <a:t>を</a:t>
          </a:r>
          <a:r>
            <a:rPr kumimoji="1" lang="en-US" altLang="ja-JP" sz="1050" b="0">
              <a:solidFill>
                <a:sysClr val="windowText" lastClr="000000"/>
              </a:solidFill>
              <a:latin typeface="メイリオ" pitchFamily="50" charset="-128"/>
              <a:ea typeface="メイリオ" pitchFamily="50" charset="-128"/>
              <a:cs typeface="メイリオ" pitchFamily="50" charset="-128"/>
            </a:rPr>
            <a:t>1</a:t>
          </a:r>
          <a:r>
            <a:rPr kumimoji="1" lang="ja-JP" altLang="en-US" sz="1050" b="0">
              <a:solidFill>
                <a:sysClr val="windowText" lastClr="000000"/>
              </a:solidFill>
              <a:latin typeface="メイリオ" pitchFamily="50" charset="-128"/>
              <a:ea typeface="メイリオ" pitchFamily="50" charset="-128"/>
              <a:cs typeface="メイリオ" pitchFamily="50" charset="-128"/>
            </a:rPr>
            <a:t>単位として換算）を記入してください。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p>
      </xdr:txBody>
    </xdr:sp>
    <xdr:clientData/>
  </xdr:twoCellAnchor>
  <xdr:twoCellAnchor>
    <xdr:from>
      <xdr:col>5</xdr:col>
      <xdr:colOff>556372</xdr:colOff>
      <xdr:row>71</xdr:row>
      <xdr:rowOff>78440</xdr:rowOff>
    </xdr:from>
    <xdr:to>
      <xdr:col>12</xdr:col>
      <xdr:colOff>161925</xdr:colOff>
      <xdr:row>72</xdr:row>
      <xdr:rowOff>57150</xdr:rowOff>
    </xdr:to>
    <xdr:sp macro="" textlink="">
      <xdr:nvSpPr>
        <xdr:cNvPr id="2" name="角丸四角形 1"/>
        <xdr:cNvSpPr/>
      </xdr:nvSpPr>
      <xdr:spPr>
        <a:xfrm>
          <a:off x="3223372" y="18480740"/>
          <a:ext cx="3758453" cy="70261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oneCellAnchor>
    <xdr:from>
      <xdr:col>1</xdr:col>
      <xdr:colOff>53184</xdr:colOff>
      <xdr:row>428</xdr:row>
      <xdr:rowOff>85725</xdr:rowOff>
    </xdr:from>
    <xdr:ext cx="513346" cy="781050"/>
    <xdr:sp macro="" textlink="">
      <xdr:nvSpPr>
        <xdr:cNvPr id="17" name="テキスト ボックス 16"/>
        <xdr:cNvSpPr txBox="1"/>
      </xdr:nvSpPr>
      <xdr:spPr>
        <a:xfrm>
          <a:off x="1043784" y="82134075"/>
          <a:ext cx="513346"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900"/>
            <a:t>グロブリン</a:t>
          </a:r>
          <a:endParaRPr kumimoji="1" lang="en-US" altLang="ja-JP" sz="900"/>
        </a:p>
        <a:p>
          <a:r>
            <a:rPr kumimoji="1" lang="ja-JP" altLang="en-US" sz="900"/>
            <a:t>特殊免疫</a:t>
          </a:r>
          <a:endParaRPr kumimoji="1" lang="en-US" altLang="ja-JP" sz="900"/>
        </a:p>
      </xdr:txBody>
    </xdr:sp>
    <xdr:clientData/>
  </xdr:oneCellAnchor>
  <xdr:twoCellAnchor>
    <xdr:from>
      <xdr:col>0</xdr:col>
      <xdr:colOff>196102</xdr:colOff>
      <xdr:row>570</xdr:row>
      <xdr:rowOff>158591</xdr:rowOff>
    </xdr:from>
    <xdr:to>
      <xdr:col>12</xdr:col>
      <xdr:colOff>403411</xdr:colOff>
      <xdr:row>580</xdr:row>
      <xdr:rowOff>190511</xdr:rowOff>
    </xdr:to>
    <xdr:grpSp>
      <xdr:nvGrpSpPr>
        <xdr:cNvPr id="124" name="グループ化 123"/>
        <xdr:cNvGrpSpPr/>
      </xdr:nvGrpSpPr>
      <xdr:grpSpPr>
        <a:xfrm>
          <a:off x="196102" y="124992120"/>
          <a:ext cx="7054103" cy="2497215"/>
          <a:chOff x="262778" y="129125383"/>
          <a:chExt cx="6718486" cy="2651982"/>
        </a:xfrm>
      </xdr:grpSpPr>
      <xdr:sp macro="" textlink="">
        <xdr:nvSpPr>
          <xdr:cNvPr id="126" name="メモ 125"/>
          <xdr:cNvSpPr/>
        </xdr:nvSpPr>
        <xdr:spPr>
          <a:xfrm>
            <a:off x="262778" y="129125383"/>
            <a:ext cx="6718486" cy="2651982"/>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28" name="正方形/長方形 127"/>
          <xdr:cNvSpPr/>
        </xdr:nvSpPr>
        <xdr:spPr>
          <a:xfrm>
            <a:off x="455387" y="129143884"/>
            <a:ext cx="6331325" cy="2629793"/>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個別の医療機関が判明しない形で結果を公表する予定です。</a:t>
            </a:r>
            <a:endParaRPr lang="en-US" altLang="ja-JP" sz="1100" b="1">
              <a:solidFill>
                <a:srgbClr val="FF0000"/>
              </a:solidFill>
              <a:latin typeface="ＭＳ 明朝" pitchFamily="17" charset="-128"/>
              <a:ea typeface="ＭＳ 明朝" pitchFamily="17" charset="-128"/>
              <a:cs typeface="メイリオ" pitchFamily="50" charset="-128"/>
            </a:endParaRPr>
          </a:p>
          <a:p>
            <a:r>
              <a:rPr lang="ja-JP" altLang="en-US" sz="1100" b="1">
                <a:solidFill>
                  <a:srgbClr val="FF0000"/>
                </a:solidFill>
                <a:latin typeface="ＭＳ 明朝" pitchFamily="17" charset="-128"/>
                <a:ea typeface="ＭＳ 明朝" pitchFamily="17" charset="-128"/>
                <a:cs typeface="メイリオ" pitchFamily="50" charset="-128"/>
              </a:rPr>
              <a:t>　また、内容については秘密を厳守し、明記した目的以外には一切使用いたしません。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◎今回の調査から、赤血球製剤、新鮮凍結血漿製剤、血小板製剤の供給単位数を添付</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しますので、回答の参考としてください。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◎アンケートの記入に関して</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連絡先</a:t>
            </a:r>
            <a:r>
              <a:rPr lang="en-US" altLang="ja-JP"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ysClr val="windowText" lastClr="000000"/>
                </a:solidFill>
                <a:latin typeface="ＭＳ 明朝" pitchFamily="17" charset="-128"/>
                <a:ea typeface="ＭＳ 明朝" pitchFamily="17" charset="-128"/>
                <a:cs typeface="メイリオ" pitchFamily="50" charset="-128"/>
              </a:rPr>
              <a:t>福島県保健福祉部 健康衛生総室 薬務課　　</a:t>
            </a:r>
            <a:r>
              <a:rPr lang="ja-JP" altLang="en-US" sz="1100" b="1" baseline="0">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福島県赤十字血液センター 学術・品質情報課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r>
              <a:rPr lang="ja-JP" altLang="en-US" sz="1100" b="1">
                <a:solidFill>
                  <a:sysClr val="windowText" lastClr="000000"/>
                </a:solidFill>
                <a:latin typeface="ＭＳ 明朝" pitchFamily="17" charset="-128"/>
                <a:ea typeface="ＭＳ 明朝" pitchFamily="17" charset="-128"/>
                <a:cs typeface="メイリオ" pitchFamily="50" charset="-128"/>
              </a:rPr>
              <a:t>　</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editAs="oneCell">
    <xdr:from>
      <xdr:col>5</xdr:col>
      <xdr:colOff>66675</xdr:colOff>
      <xdr:row>23</xdr:row>
      <xdr:rowOff>28575</xdr:rowOff>
    </xdr:from>
    <xdr:to>
      <xdr:col>7</xdr:col>
      <xdr:colOff>606797</xdr:colOff>
      <xdr:row>23</xdr:row>
      <xdr:rowOff>28575</xdr:rowOff>
    </xdr:to>
    <xdr:pic>
      <xdr:nvPicPr>
        <xdr:cNvPr id="3"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952750" y="6238875"/>
          <a:ext cx="17049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10</xdr:col>
      <xdr:colOff>304800</xdr:colOff>
      <xdr:row>23</xdr:row>
      <xdr:rowOff>28575</xdr:rowOff>
    </xdr:from>
    <xdr:to>
      <xdr:col>27</xdr:col>
      <xdr:colOff>62193</xdr:colOff>
      <xdr:row>23</xdr:row>
      <xdr:rowOff>28575</xdr:rowOff>
    </xdr:to>
    <xdr:pic>
      <xdr:nvPicPr>
        <xdr:cNvPr id="4"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191250" y="6238875"/>
          <a:ext cx="15049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23</xdr:row>
      <xdr:rowOff>28575</xdr:rowOff>
    </xdr:from>
    <xdr:to>
      <xdr:col>28</xdr:col>
      <xdr:colOff>389405</xdr:colOff>
      <xdr:row>23</xdr:row>
      <xdr:rowOff>28575</xdr:rowOff>
    </xdr:to>
    <xdr:pic>
      <xdr:nvPicPr>
        <xdr:cNvPr id="5"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23717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46</xdr:row>
      <xdr:rowOff>0</xdr:rowOff>
    </xdr:from>
    <xdr:to>
      <xdr:col>2</xdr:col>
      <xdr:colOff>476250</xdr:colOff>
      <xdr:row>46</xdr:row>
      <xdr:rowOff>0</xdr:rowOff>
    </xdr:to>
    <xdr:pic>
      <xdr:nvPicPr>
        <xdr:cNvPr id="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12172950"/>
          <a:ext cx="4762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89</xdr:row>
      <xdr:rowOff>0</xdr:rowOff>
    </xdr:from>
    <xdr:to>
      <xdr:col>4</xdr:col>
      <xdr:colOff>378199</xdr:colOff>
      <xdr:row>89</xdr:row>
      <xdr:rowOff>0</xdr:rowOff>
    </xdr:to>
    <xdr:pic>
      <xdr:nvPicPr>
        <xdr:cNvPr id="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31518225"/>
          <a:ext cx="15335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89</xdr:row>
      <xdr:rowOff>0</xdr:rowOff>
    </xdr:from>
    <xdr:to>
      <xdr:col>5</xdr:col>
      <xdr:colOff>244850</xdr:colOff>
      <xdr:row>89</xdr:row>
      <xdr:rowOff>0</xdr:rowOff>
    </xdr:to>
    <xdr:pic>
      <xdr:nvPicPr>
        <xdr:cNvPr id="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695450" y="31518225"/>
          <a:ext cx="13906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209550</xdr:colOff>
      <xdr:row>98</xdr:row>
      <xdr:rowOff>219075</xdr:rowOff>
    </xdr:from>
    <xdr:to>
      <xdr:col>10</xdr:col>
      <xdr:colOff>511549</xdr:colOff>
      <xdr:row>98</xdr:row>
      <xdr:rowOff>219075</xdr:rowOff>
    </xdr:to>
    <xdr:pic>
      <xdr:nvPicPr>
        <xdr:cNvPr id="1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895850" y="34166175"/>
          <a:ext cx="14573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276225</xdr:colOff>
      <xdr:row>98</xdr:row>
      <xdr:rowOff>219075</xdr:rowOff>
    </xdr:from>
    <xdr:to>
      <xdr:col>10</xdr:col>
      <xdr:colOff>359149</xdr:colOff>
      <xdr:row>98</xdr:row>
      <xdr:rowOff>219075</xdr:rowOff>
    </xdr:to>
    <xdr:pic>
      <xdr:nvPicPr>
        <xdr:cNvPr id="1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962525" y="34166175"/>
          <a:ext cx="12382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45</xdr:row>
      <xdr:rowOff>47625</xdr:rowOff>
    </xdr:from>
    <xdr:to>
      <xdr:col>2</xdr:col>
      <xdr:colOff>390525</xdr:colOff>
      <xdr:row>45</xdr:row>
      <xdr:rowOff>57150</xdr:rowOff>
    </xdr:to>
    <xdr:pic>
      <xdr:nvPicPr>
        <xdr:cNvPr id="1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085850" y="11963400"/>
          <a:ext cx="390525" cy="9525"/>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46</xdr:row>
      <xdr:rowOff>0</xdr:rowOff>
    </xdr:from>
    <xdr:to>
      <xdr:col>2</xdr:col>
      <xdr:colOff>390525</xdr:colOff>
      <xdr:row>46</xdr:row>
      <xdr:rowOff>0</xdr:rowOff>
    </xdr:to>
    <xdr:pic>
      <xdr:nvPicPr>
        <xdr:cNvPr id="1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12172950"/>
          <a:ext cx="3905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118</xdr:row>
      <xdr:rowOff>0</xdr:rowOff>
    </xdr:from>
    <xdr:to>
      <xdr:col>6</xdr:col>
      <xdr:colOff>43143</xdr:colOff>
      <xdr:row>118</xdr:row>
      <xdr:rowOff>0</xdr:rowOff>
    </xdr:to>
    <xdr:pic>
      <xdr:nvPicPr>
        <xdr:cNvPr id="1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695450" y="39233475"/>
          <a:ext cx="17716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4</xdr:col>
      <xdr:colOff>0</xdr:colOff>
      <xdr:row>118</xdr:row>
      <xdr:rowOff>9525</xdr:rowOff>
    </xdr:from>
    <xdr:to>
      <xdr:col>6</xdr:col>
      <xdr:colOff>368673</xdr:colOff>
      <xdr:row>118</xdr:row>
      <xdr:rowOff>9525</xdr:rowOff>
    </xdr:to>
    <xdr:pic>
      <xdr:nvPicPr>
        <xdr:cNvPr id="1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86000" y="39243000"/>
          <a:ext cx="152400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7</xdr:col>
      <xdr:colOff>228600</xdr:colOff>
      <xdr:row>118</xdr:row>
      <xdr:rowOff>9525</xdr:rowOff>
    </xdr:from>
    <xdr:to>
      <xdr:col>9</xdr:col>
      <xdr:colOff>383801</xdr:colOff>
      <xdr:row>118</xdr:row>
      <xdr:rowOff>9525</xdr:rowOff>
    </xdr:to>
    <xdr:pic>
      <xdr:nvPicPr>
        <xdr:cNvPr id="1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314825" y="39243000"/>
          <a:ext cx="14001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9</xdr:col>
      <xdr:colOff>295275</xdr:colOff>
      <xdr:row>118</xdr:row>
      <xdr:rowOff>0</xdr:rowOff>
    </xdr:from>
    <xdr:to>
      <xdr:col>12</xdr:col>
      <xdr:colOff>295837</xdr:colOff>
      <xdr:row>118</xdr:row>
      <xdr:rowOff>0</xdr:rowOff>
    </xdr:to>
    <xdr:pic>
      <xdr:nvPicPr>
        <xdr:cNvPr id="18"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581650" y="39233475"/>
          <a:ext cx="17430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23</xdr:row>
      <xdr:rowOff>28575</xdr:rowOff>
    </xdr:from>
    <xdr:to>
      <xdr:col>27</xdr:col>
      <xdr:colOff>675156</xdr:colOff>
      <xdr:row>23</xdr:row>
      <xdr:rowOff>28575</xdr:rowOff>
    </xdr:to>
    <xdr:pic>
      <xdr:nvPicPr>
        <xdr:cNvPr id="20"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18478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23</xdr:row>
      <xdr:rowOff>28575</xdr:rowOff>
    </xdr:from>
    <xdr:to>
      <xdr:col>27</xdr:col>
      <xdr:colOff>722781</xdr:colOff>
      <xdr:row>23</xdr:row>
      <xdr:rowOff>28575</xdr:rowOff>
    </xdr:to>
    <xdr:pic>
      <xdr:nvPicPr>
        <xdr:cNvPr id="22"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18954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tabColor rgb="FFFF0000"/>
  </sheetPr>
  <dimension ref="A1:AK585"/>
  <sheetViews>
    <sheetView tabSelected="1" view="pageBreakPreview" zoomScale="85" zoomScaleNormal="100" zoomScaleSheetLayoutView="85" workbookViewId="0">
      <selection activeCell="AC570" sqref="AC570"/>
    </sheetView>
  </sheetViews>
  <sheetFormatPr defaultRowHeight="18.75"/>
  <cols>
    <col min="1" max="1" width="4.5" style="1" customWidth="1"/>
    <col min="2" max="7" width="7.625" style="1" customWidth="1"/>
    <col min="8" max="8" width="8.75" style="1" customWidth="1"/>
    <col min="9" max="11" width="7.625" style="1" customWidth="1"/>
    <col min="12" max="13" width="7.625" style="156" customWidth="1"/>
    <col min="14" max="15" width="10.625" style="460" hidden="1" customWidth="1"/>
    <col min="16" max="24" width="10.625" style="120" hidden="1" customWidth="1"/>
    <col min="25" max="27" width="10.625" style="155" hidden="1" customWidth="1"/>
    <col min="28" max="31" width="10.625" style="155" customWidth="1"/>
    <col min="32" max="36" width="10.625" style="1" customWidth="1"/>
    <col min="37" max="48" width="9" style="1" customWidth="1"/>
    <col min="49" max="51" width="9" style="1"/>
    <col min="52" max="52" width="9" style="1" customWidth="1"/>
    <col min="53" max="16384" width="9" style="1"/>
  </cols>
  <sheetData>
    <row r="1" spans="1:37" ht="19.5">
      <c r="J1" s="1125"/>
      <c r="K1" s="1125"/>
      <c r="L1" s="1125"/>
      <c r="M1" s="1125"/>
    </row>
    <row r="2" spans="1:37" s="38" customFormat="1" ht="27" customHeight="1">
      <c r="A2" s="584" t="s">
        <v>711</v>
      </c>
      <c r="B2" s="584"/>
      <c r="C2" s="584"/>
      <c r="D2" s="584"/>
      <c r="E2" s="584"/>
      <c r="F2" s="584"/>
      <c r="G2" s="584"/>
      <c r="H2" s="584"/>
      <c r="I2" s="584"/>
      <c r="J2" s="584"/>
      <c r="K2" s="584"/>
      <c r="L2" s="584"/>
      <c r="M2" s="584"/>
      <c r="N2" s="160"/>
      <c r="O2" s="460"/>
      <c r="P2" s="460"/>
      <c r="Q2" s="460"/>
      <c r="R2" s="460"/>
      <c r="S2" s="460"/>
      <c r="T2" s="460"/>
      <c r="U2" s="120"/>
      <c r="V2" s="120"/>
      <c r="W2" s="120"/>
      <c r="X2" s="120"/>
      <c r="Y2" s="39"/>
      <c r="Z2" s="39"/>
      <c r="AA2" s="39"/>
      <c r="AB2" s="39"/>
      <c r="AC2" s="39"/>
      <c r="AD2" s="39"/>
      <c r="AE2" s="39"/>
    </row>
    <row r="3" spans="1:37" s="24" customFormat="1" ht="18" customHeight="1">
      <c r="A3" s="111"/>
      <c r="B3" s="111"/>
      <c r="C3" s="111"/>
      <c r="D3" s="624" t="s">
        <v>588</v>
      </c>
      <c r="E3" s="624"/>
      <c r="F3" s="624"/>
      <c r="G3" s="624"/>
      <c r="H3" s="624"/>
      <c r="I3" s="624"/>
      <c r="J3" s="624"/>
      <c r="K3" s="111"/>
      <c r="L3" s="181"/>
      <c r="M3" s="181"/>
      <c r="N3" s="460"/>
      <c r="O3" s="460"/>
      <c r="P3" s="460"/>
      <c r="Q3" s="460"/>
      <c r="R3" s="460"/>
      <c r="S3" s="460"/>
      <c r="T3" s="460"/>
      <c r="U3" s="460"/>
      <c r="V3" s="460"/>
      <c r="W3" s="460"/>
      <c r="X3" s="120"/>
      <c r="Y3" s="96"/>
      <c r="Z3" s="96"/>
      <c r="AA3" s="96"/>
      <c r="AB3" s="96"/>
      <c r="AC3" s="96"/>
      <c r="AD3" s="96"/>
      <c r="AE3" s="96"/>
    </row>
    <row r="4" spans="1:37" s="38" customFormat="1" ht="8.25" customHeight="1">
      <c r="G4" s="40"/>
      <c r="H4" s="40"/>
      <c r="I4" s="40"/>
      <c r="J4" s="40"/>
      <c r="K4" s="40"/>
      <c r="L4" s="157"/>
      <c r="M4" s="157"/>
      <c r="N4" s="460"/>
      <c r="O4" s="460"/>
      <c r="P4" s="120"/>
      <c r="Q4" s="120"/>
      <c r="R4" s="120"/>
      <c r="S4" s="120"/>
      <c r="T4" s="120"/>
      <c r="U4" s="120"/>
      <c r="V4" s="120"/>
      <c r="W4" s="120"/>
      <c r="X4" s="120"/>
      <c r="Y4" s="39"/>
      <c r="Z4" s="39"/>
      <c r="AA4" s="39"/>
      <c r="AB4" s="39"/>
      <c r="AC4" s="39"/>
      <c r="AD4" s="39"/>
      <c r="AE4" s="39"/>
      <c r="AI4" s="39"/>
    </row>
    <row r="5" spans="1:37" s="31" customFormat="1" ht="21" customHeight="1">
      <c r="E5" s="251" t="s">
        <v>5</v>
      </c>
      <c r="F5" s="755"/>
      <c r="G5" s="755"/>
      <c r="H5" s="755"/>
      <c r="I5" s="755"/>
      <c r="J5" s="30"/>
      <c r="K5" s="37"/>
      <c r="L5" s="168" t="s">
        <v>391</v>
      </c>
      <c r="M5" s="168"/>
      <c r="N5" s="647" t="s">
        <v>507</v>
      </c>
      <c r="O5" s="647"/>
      <c r="P5" s="120"/>
      <c r="Q5" s="120"/>
      <c r="R5" s="120"/>
      <c r="S5" s="120"/>
      <c r="T5" s="120"/>
      <c r="U5" s="120"/>
      <c r="V5" s="120"/>
      <c r="W5" s="120"/>
      <c r="X5" s="120"/>
      <c r="Y5" s="34"/>
      <c r="Z5" s="34"/>
      <c r="AA5" s="34"/>
      <c r="AB5" s="34"/>
      <c r="AC5" s="34"/>
      <c r="AD5" s="34"/>
    </row>
    <row r="6" spans="1:37" s="124" customFormat="1" ht="18.75" customHeight="1">
      <c r="E6" s="490" t="s">
        <v>620</v>
      </c>
      <c r="F6" s="490"/>
      <c r="G6" s="490"/>
      <c r="H6" s="490"/>
      <c r="I6" s="490"/>
      <c r="J6" s="288"/>
      <c r="K6" s="119"/>
      <c r="L6" s="440"/>
      <c r="M6" s="440"/>
      <c r="N6" s="1047" t="s">
        <v>508</v>
      </c>
      <c r="O6" s="1047"/>
      <c r="P6" s="120"/>
      <c r="Q6" s="120"/>
      <c r="R6" s="120"/>
      <c r="S6" s="120"/>
      <c r="T6" s="120"/>
      <c r="U6" s="120"/>
      <c r="V6" s="120"/>
      <c r="W6" s="120"/>
      <c r="X6" s="120"/>
      <c r="Y6" s="120"/>
      <c r="Z6" s="120"/>
      <c r="AA6" s="120"/>
      <c r="AB6" s="120"/>
      <c r="AC6" s="120"/>
      <c r="AD6" s="120"/>
      <c r="AE6" s="120"/>
    </row>
    <row r="7" spans="1:37" s="124" customFormat="1" ht="14.25" customHeight="1">
      <c r="I7" s="288"/>
      <c r="J7" s="119"/>
      <c r="K7" s="303"/>
      <c r="L7" s="303"/>
      <c r="M7" s="303"/>
      <c r="N7" s="460" t="s">
        <v>509</v>
      </c>
      <c r="O7" s="120"/>
      <c r="P7" s="120"/>
      <c r="Q7" s="120" t="s">
        <v>512</v>
      </c>
      <c r="R7" s="120"/>
      <c r="S7" s="120"/>
      <c r="T7" s="120"/>
      <c r="U7" s="120"/>
      <c r="V7" s="120"/>
      <c r="W7" s="120"/>
      <c r="X7" s="120"/>
      <c r="Y7" s="120"/>
      <c r="Z7" s="120"/>
      <c r="AA7" s="120"/>
      <c r="AB7" s="120"/>
      <c r="AC7" s="120"/>
      <c r="AD7" s="120"/>
    </row>
    <row r="8" spans="1:37" s="26" customFormat="1" ht="21" customHeight="1">
      <c r="B8" s="76" t="s">
        <v>285</v>
      </c>
      <c r="C8" s="42"/>
      <c r="D8" s="41"/>
      <c r="E8" s="41"/>
      <c r="F8" s="41"/>
      <c r="G8" s="41"/>
      <c r="H8" s="41"/>
      <c r="K8" s="156"/>
      <c r="L8" s="157"/>
      <c r="M8" s="157"/>
      <c r="N8" s="459" t="s">
        <v>510</v>
      </c>
      <c r="O8" s="459" t="s">
        <v>511</v>
      </c>
      <c r="P8" s="120"/>
      <c r="Q8" s="459" t="s">
        <v>513</v>
      </c>
      <c r="R8" s="459" t="s">
        <v>514</v>
      </c>
      <c r="S8" s="459" t="s">
        <v>515</v>
      </c>
      <c r="T8" s="459" t="s">
        <v>516</v>
      </c>
      <c r="U8" s="459" t="s">
        <v>517</v>
      </c>
      <c r="V8" s="459" t="s">
        <v>518</v>
      </c>
      <c r="W8" s="459" t="s">
        <v>519</v>
      </c>
      <c r="X8" s="459" t="s">
        <v>520</v>
      </c>
      <c r="Y8" s="43"/>
      <c r="Z8" s="43"/>
      <c r="AA8" s="43"/>
      <c r="AB8" s="43"/>
      <c r="AC8" s="43"/>
      <c r="AD8" s="43"/>
      <c r="AE8" s="43"/>
      <c r="AF8" s="43"/>
    </row>
    <row r="9" spans="1:37" s="26" customFormat="1" ht="21" customHeight="1">
      <c r="B9" s="725" t="s">
        <v>81</v>
      </c>
      <c r="C9" s="726"/>
      <c r="D9" s="727"/>
      <c r="E9" s="728"/>
      <c r="F9" s="728"/>
      <c r="G9" s="728"/>
      <c r="H9" s="729"/>
      <c r="I9" s="320" t="s">
        <v>469</v>
      </c>
      <c r="J9" s="586"/>
      <c r="K9" s="586"/>
      <c r="L9" s="586"/>
      <c r="M9" s="157"/>
      <c r="N9" s="459" t="b">
        <v>0</v>
      </c>
      <c r="O9" s="442" t="b">
        <v>0</v>
      </c>
      <c r="P9" s="121"/>
      <c r="Q9" s="467"/>
      <c r="R9" s="467"/>
      <c r="S9" s="441"/>
      <c r="T9" s="441" t="b">
        <v>0</v>
      </c>
      <c r="U9" s="441"/>
      <c r="V9" s="441"/>
      <c r="W9" s="441" t="b">
        <v>0</v>
      </c>
      <c r="X9" s="441" t="b">
        <v>0</v>
      </c>
      <c r="Y9" s="43"/>
      <c r="Z9" s="43"/>
      <c r="AA9" s="43"/>
      <c r="AB9" s="43"/>
      <c r="AC9" s="43"/>
      <c r="AD9" s="43"/>
      <c r="AE9" s="43"/>
      <c r="AF9" s="43"/>
      <c r="AG9" s="43"/>
    </row>
    <row r="10" spans="1:37" s="31" customFormat="1" ht="25.5" customHeight="1">
      <c r="B10" s="592"/>
      <c r="C10" s="594"/>
      <c r="D10" s="730"/>
      <c r="E10" s="731"/>
      <c r="F10" s="731"/>
      <c r="G10" s="731"/>
      <c r="H10" s="732"/>
      <c r="I10" s="322" t="s">
        <v>382</v>
      </c>
      <c r="J10" s="587"/>
      <c r="K10" s="587"/>
      <c r="L10" s="587"/>
      <c r="M10" s="130"/>
      <c r="N10" s="442" t="str">
        <f>IF(N9=TRUE,"病院","")</f>
        <v/>
      </c>
      <c r="O10" s="442" t="str">
        <f>IF(O9=TRUE,"診療所","")</f>
        <v/>
      </c>
      <c r="P10" s="445"/>
      <c r="Q10" s="442" t="str">
        <f>IF(Q9=TRUE,"県北","")</f>
        <v/>
      </c>
      <c r="R10" s="442" t="str">
        <f>IF(R9=TRUE,"県中","")</f>
        <v/>
      </c>
      <c r="S10" s="442" t="str">
        <f>IF(S9=TRUE,"県南","")</f>
        <v/>
      </c>
      <c r="T10" s="442" t="str">
        <f>IF(T9=TRUE,"会津","")</f>
        <v/>
      </c>
      <c r="U10" s="442" t="str">
        <f>IF(U9=TRUE,"南会津","")</f>
        <v/>
      </c>
      <c r="V10" s="442" t="str">
        <f>IF(V9=TRUE,"相双","")</f>
        <v/>
      </c>
      <c r="W10" s="442" t="str">
        <f>IF(W9=TRUE,"郡山市","")</f>
        <v/>
      </c>
      <c r="X10" s="442" t="str">
        <f>IF(X9=TRUE,"いわき市","")</f>
        <v/>
      </c>
      <c r="Y10" s="34"/>
      <c r="Z10" s="34"/>
      <c r="AA10" s="34"/>
      <c r="AB10" s="34"/>
      <c r="AC10" s="34"/>
      <c r="AD10" s="34"/>
      <c r="AE10" s="34"/>
      <c r="AF10" s="34"/>
      <c r="AG10" s="34"/>
      <c r="AH10" s="34"/>
    </row>
    <row r="11" spans="1:37" s="31" customFormat="1" ht="19.5" customHeight="1">
      <c r="B11" s="737" t="s">
        <v>83</v>
      </c>
      <c r="C11" s="737"/>
      <c r="D11" s="778"/>
      <c r="E11" s="779"/>
      <c r="F11" s="779"/>
      <c r="G11" s="779"/>
      <c r="H11" s="780"/>
      <c r="I11" s="497" t="s">
        <v>82</v>
      </c>
      <c r="J11" s="587"/>
      <c r="K11" s="587"/>
      <c r="L11" s="587"/>
      <c r="M11" s="130"/>
      <c r="N11" s="888" t="str">
        <f>CONCATENATE(N10,O10)</f>
        <v/>
      </c>
      <c r="O11" s="890"/>
      <c r="P11" s="446"/>
      <c r="Q11" s="709" t="str">
        <f>CONCATENATE(Q10,R10,T10,S10,U10,V10,W10,X10)</f>
        <v/>
      </c>
      <c r="R11" s="892"/>
      <c r="S11" s="892"/>
      <c r="T11" s="892"/>
      <c r="U11" s="892"/>
      <c r="V11" s="892"/>
      <c r="W11" s="892"/>
      <c r="X11" s="887"/>
      <c r="Y11" s="34"/>
      <c r="Z11" s="34"/>
      <c r="AA11" s="34"/>
      <c r="AB11" s="34"/>
      <c r="AC11" s="34"/>
      <c r="AD11" s="34"/>
      <c r="AE11" s="34"/>
      <c r="AF11" s="34"/>
      <c r="AG11" s="34"/>
      <c r="AH11" s="34"/>
    </row>
    <row r="12" spans="1:37" s="31" customFormat="1" ht="19.5" customHeight="1">
      <c r="B12" s="737"/>
      <c r="C12" s="737"/>
      <c r="D12" s="781"/>
      <c r="E12" s="782"/>
      <c r="F12" s="782"/>
      <c r="G12" s="782"/>
      <c r="H12" s="783"/>
      <c r="I12" s="497" t="s">
        <v>383</v>
      </c>
      <c r="J12" s="587"/>
      <c r="K12" s="587"/>
      <c r="L12" s="587"/>
      <c r="M12" s="131"/>
      <c r="N12" s="131"/>
      <c r="O12" s="131"/>
      <c r="P12" s="131"/>
      <c r="Q12" s="131"/>
      <c r="R12" s="131"/>
      <c r="S12" s="131"/>
      <c r="T12" s="120"/>
      <c r="U12" s="120"/>
      <c r="V12" s="120"/>
      <c r="W12" s="120"/>
      <c r="X12" s="120"/>
      <c r="Y12" s="34"/>
      <c r="Z12" s="34"/>
      <c r="AA12" s="34"/>
      <c r="AB12" s="34"/>
      <c r="AC12" s="34"/>
      <c r="AD12" s="34"/>
      <c r="AE12" s="45"/>
      <c r="AF12" s="34"/>
      <c r="AG12" s="34"/>
      <c r="AH12" s="34"/>
    </row>
    <row r="13" spans="1:37" s="31" customFormat="1" ht="9" customHeight="1">
      <c r="B13" s="737" t="s">
        <v>245</v>
      </c>
      <c r="C13" s="651"/>
      <c r="D13" s="122"/>
      <c r="E13" s="92"/>
      <c r="F13" s="94"/>
      <c r="G13" s="94"/>
      <c r="H13" s="94"/>
      <c r="I13" s="94"/>
      <c r="J13" s="500"/>
      <c r="K13" s="588"/>
      <c r="L13" s="589"/>
      <c r="M13" s="1049"/>
      <c r="N13" s="1049"/>
      <c r="O13" s="1049"/>
      <c r="P13" s="1049"/>
      <c r="Q13" s="1049"/>
      <c r="R13" s="1049"/>
      <c r="S13" s="1049"/>
      <c r="T13" s="1049"/>
      <c r="U13" s="120"/>
      <c r="V13" s="120"/>
      <c r="W13" s="120"/>
      <c r="X13" s="120"/>
      <c r="Y13" s="34"/>
      <c r="Z13" s="34"/>
      <c r="AA13" s="34"/>
      <c r="AB13" s="34"/>
      <c r="AC13" s="34"/>
      <c r="AD13" s="34"/>
      <c r="AE13" s="34"/>
      <c r="AF13" s="127"/>
      <c r="AG13" s="120"/>
      <c r="AH13" s="120"/>
      <c r="AI13" s="120"/>
      <c r="AJ13" s="124"/>
      <c r="AK13" s="124"/>
    </row>
    <row r="14" spans="1:37" s="31" customFormat="1" ht="16.5" customHeight="1">
      <c r="B14" s="737"/>
      <c r="C14" s="651"/>
      <c r="D14" s="123"/>
      <c r="E14" s="93"/>
      <c r="F14" s="95"/>
      <c r="G14" s="95"/>
      <c r="H14" s="95"/>
      <c r="I14" s="95"/>
      <c r="J14" s="93"/>
      <c r="K14" s="590"/>
      <c r="L14" s="591"/>
      <c r="M14" s="416"/>
      <c r="N14" s="448"/>
      <c r="O14" s="448"/>
      <c r="P14" s="481"/>
      <c r="Q14" s="443"/>
      <c r="R14" s="443"/>
      <c r="S14" s="443"/>
      <c r="T14" s="443"/>
      <c r="U14" s="120"/>
      <c r="V14" s="120"/>
      <c r="W14" s="120"/>
      <c r="X14" s="120"/>
      <c r="Y14" s="34"/>
      <c r="Z14" s="34"/>
      <c r="AA14" s="34"/>
      <c r="AB14" s="34"/>
      <c r="AC14" s="34"/>
      <c r="AD14" s="34"/>
      <c r="AE14" s="34"/>
      <c r="AF14" s="120"/>
      <c r="AG14" s="120"/>
      <c r="AH14" s="120"/>
      <c r="AI14" s="120"/>
      <c r="AJ14" s="124"/>
      <c r="AK14" s="124"/>
    </row>
    <row r="15" spans="1:37" s="31" customFormat="1" ht="20.100000000000001" customHeight="1">
      <c r="B15" s="737" t="s">
        <v>84</v>
      </c>
      <c r="C15" s="737"/>
      <c r="D15" s="651" t="s">
        <v>384</v>
      </c>
      <c r="E15" s="723"/>
      <c r="F15" s="723"/>
      <c r="G15" s="652"/>
      <c r="H15" s="592" t="s">
        <v>385</v>
      </c>
      <c r="I15" s="593"/>
      <c r="J15" s="593"/>
      <c r="K15" s="593"/>
      <c r="L15" s="594"/>
      <c r="M15" s="169"/>
      <c r="N15" s="169"/>
      <c r="O15" s="448"/>
      <c r="P15" s="482"/>
      <c r="Q15" s="482"/>
      <c r="R15" s="482"/>
      <c r="S15" s="443"/>
      <c r="T15" s="444"/>
      <c r="U15" s="126"/>
      <c r="V15" s="126"/>
      <c r="W15" s="126"/>
      <c r="X15" s="126"/>
      <c r="Y15" s="46"/>
      <c r="Z15" s="46"/>
      <c r="AA15" s="46"/>
      <c r="AB15" s="34"/>
      <c r="AC15" s="34"/>
      <c r="AD15" s="34"/>
      <c r="AE15" s="34"/>
      <c r="AF15" s="120"/>
      <c r="AG15" s="120"/>
      <c r="AH15" s="120"/>
      <c r="AI15" s="120"/>
      <c r="AJ15" s="120"/>
      <c r="AK15" s="120"/>
    </row>
    <row r="16" spans="1:37" s="31" customFormat="1" ht="36" customHeight="1">
      <c r="B16" s="737"/>
      <c r="C16" s="737"/>
      <c r="D16" s="739"/>
      <c r="E16" s="740"/>
      <c r="F16" s="740"/>
      <c r="G16" s="741"/>
      <c r="H16" s="595"/>
      <c r="I16" s="590"/>
      <c r="J16" s="590"/>
      <c r="K16" s="590"/>
      <c r="L16" s="591"/>
      <c r="M16" s="169"/>
      <c r="N16" s="169"/>
      <c r="O16" s="448"/>
      <c r="P16" s="482"/>
      <c r="Q16" s="482"/>
      <c r="R16" s="482"/>
      <c r="S16" s="443"/>
      <c r="T16" s="443"/>
      <c r="U16" s="120"/>
      <c r="V16" s="120"/>
      <c r="W16" s="120"/>
      <c r="X16" s="120"/>
      <c r="Y16" s="34"/>
      <c r="Z16" s="34"/>
      <c r="AA16" s="34"/>
      <c r="AB16" s="34"/>
      <c r="AC16" s="34"/>
      <c r="AD16" s="34"/>
      <c r="AE16" s="34"/>
      <c r="AF16" s="120"/>
      <c r="AG16" s="120"/>
      <c r="AH16" s="120"/>
      <c r="AI16" s="120"/>
      <c r="AJ16" s="120"/>
      <c r="AK16" s="120"/>
    </row>
    <row r="17" spans="1:37" s="31" customFormat="1" ht="20.100000000000001" customHeight="1">
      <c r="B17" s="29"/>
      <c r="J17" s="31" t="s">
        <v>392</v>
      </c>
      <c r="L17" s="130"/>
      <c r="M17" s="156"/>
      <c r="N17" s="460"/>
      <c r="O17" s="130"/>
      <c r="P17" s="121"/>
      <c r="Q17" s="121"/>
      <c r="R17" s="121"/>
      <c r="S17" s="120"/>
      <c r="T17" s="120"/>
      <c r="U17" s="120"/>
      <c r="V17" s="120"/>
      <c r="W17" s="120"/>
      <c r="X17" s="120"/>
      <c r="Y17" s="34"/>
      <c r="Z17" s="34"/>
      <c r="AA17" s="34"/>
      <c r="AB17" s="34"/>
      <c r="AC17" s="34"/>
      <c r="AD17" s="34"/>
      <c r="AE17" s="34"/>
      <c r="AF17" s="120"/>
      <c r="AG17" s="120"/>
      <c r="AH17" s="120"/>
      <c r="AI17" s="120"/>
      <c r="AJ17" s="120"/>
      <c r="AK17" s="120"/>
    </row>
    <row r="18" spans="1:37" s="31" customFormat="1" ht="20.100000000000001" customHeight="1">
      <c r="C18" s="35"/>
      <c r="D18" s="32"/>
      <c r="E18" s="32"/>
      <c r="F18" s="32"/>
      <c r="G18" s="32"/>
      <c r="H18" s="32"/>
      <c r="I18" s="32"/>
      <c r="J18" s="32"/>
      <c r="K18" s="32"/>
      <c r="L18" s="156"/>
      <c r="M18" s="156"/>
      <c r="N18" s="460"/>
      <c r="O18" s="130"/>
      <c r="P18" s="166"/>
      <c r="Q18" s="166"/>
      <c r="R18" s="166"/>
      <c r="S18" s="120"/>
      <c r="T18" s="120"/>
      <c r="U18" s="120"/>
      <c r="V18" s="120"/>
      <c r="W18" s="120"/>
      <c r="X18" s="120"/>
      <c r="Y18" s="34"/>
      <c r="Z18" s="34"/>
      <c r="AA18" s="34"/>
      <c r="AB18" s="34"/>
      <c r="AC18" s="34"/>
      <c r="AD18" s="34"/>
      <c r="AE18" s="34"/>
      <c r="AF18" s="120"/>
      <c r="AG18" s="120"/>
      <c r="AH18" s="120"/>
      <c r="AI18" s="120"/>
      <c r="AJ18" s="120"/>
      <c r="AK18" s="120"/>
    </row>
    <row r="19" spans="1:37" ht="21" customHeight="1">
      <c r="B19" s="24"/>
      <c r="C19" s="24"/>
      <c r="D19" s="24"/>
      <c r="E19" s="24"/>
      <c r="F19" s="24"/>
      <c r="G19" s="24"/>
      <c r="H19" s="24"/>
      <c r="AF19" s="124"/>
      <c r="AG19" s="124"/>
      <c r="AH19" s="124"/>
      <c r="AI19" s="124"/>
      <c r="AJ19" s="124"/>
      <c r="AK19" s="124"/>
    </row>
    <row r="20" spans="1:37" s="26" customFormat="1" ht="26.25" customHeight="1">
      <c r="B20" s="24" t="s">
        <v>329</v>
      </c>
      <c r="C20" s="24"/>
      <c r="D20" s="24"/>
      <c r="E20" s="24"/>
      <c r="F20" s="24"/>
      <c r="G20" s="24"/>
      <c r="H20" s="24"/>
      <c r="L20" s="156"/>
      <c r="M20" s="156"/>
      <c r="N20" s="460"/>
      <c r="O20" s="460"/>
      <c r="P20" s="120"/>
      <c r="Q20" s="169"/>
      <c r="R20" s="169"/>
      <c r="S20" s="169"/>
      <c r="T20" s="169"/>
      <c r="U20" s="125"/>
      <c r="V20" s="125"/>
      <c r="W20" s="460"/>
      <c r="X20" s="460"/>
      <c r="Y20" s="44"/>
      <c r="Z20" s="44"/>
      <c r="AA20" s="43"/>
      <c r="AB20" s="43"/>
      <c r="AC20" s="43"/>
      <c r="AD20" s="43"/>
      <c r="AE20" s="43"/>
      <c r="AF20" s="120"/>
      <c r="AG20" s="120"/>
      <c r="AH20" s="124"/>
      <c r="AI20" s="124"/>
      <c r="AJ20" s="124"/>
      <c r="AK20" s="124"/>
    </row>
    <row r="21" spans="1:37" s="63" customFormat="1" ht="42.75" customHeight="1">
      <c r="B21" s="719" t="s">
        <v>474</v>
      </c>
      <c r="C21" s="719"/>
      <c r="D21" s="719"/>
      <c r="E21" s="719"/>
      <c r="F21" s="719"/>
      <c r="G21" s="719"/>
      <c r="H21" s="719"/>
      <c r="I21" s="719"/>
      <c r="J21" s="719"/>
      <c r="K21" s="719"/>
      <c r="L21" s="130"/>
      <c r="M21" s="130"/>
      <c r="N21" s="130"/>
      <c r="O21" s="130"/>
      <c r="P21" s="121"/>
      <c r="Q21" s="448"/>
      <c r="R21" s="448"/>
      <c r="S21" s="448"/>
      <c r="T21" s="448"/>
      <c r="U21" s="126"/>
      <c r="V21" s="126"/>
      <c r="W21" s="126"/>
      <c r="X21" s="464"/>
      <c r="Y21" s="90"/>
      <c r="Z21" s="90"/>
      <c r="AA21" s="36"/>
      <c r="AB21" s="36"/>
      <c r="AC21" s="36"/>
      <c r="AD21" s="36"/>
      <c r="AE21" s="36"/>
      <c r="AF21" s="120"/>
      <c r="AG21" s="120"/>
      <c r="AH21" s="121"/>
      <c r="AI21" s="121"/>
      <c r="AJ21" s="121"/>
      <c r="AK21" s="121"/>
    </row>
    <row r="22" spans="1:37" s="25" customFormat="1" ht="29.25" customHeight="1">
      <c r="B22" s="719"/>
      <c r="C22" s="719"/>
      <c r="D22" s="719"/>
      <c r="E22" s="719"/>
      <c r="F22" s="719"/>
      <c r="G22" s="719"/>
      <c r="H22" s="719"/>
      <c r="I22" s="719"/>
      <c r="J22" s="719"/>
      <c r="K22" s="719"/>
      <c r="L22" s="156"/>
      <c r="M22" s="156"/>
      <c r="N22" s="460" t="s">
        <v>521</v>
      </c>
      <c r="O22" s="460"/>
      <c r="P22" s="120"/>
      <c r="Q22" s="169"/>
      <c r="R22" s="169" t="s">
        <v>525</v>
      </c>
      <c r="S22" s="169"/>
      <c r="T22" s="169"/>
      <c r="U22" s="120"/>
      <c r="V22" s="125"/>
      <c r="W22" s="125"/>
      <c r="X22" s="125"/>
      <c r="Y22" s="36"/>
      <c r="Z22" s="65"/>
      <c r="AA22" s="65"/>
      <c r="AB22" s="36"/>
      <c r="AC22" s="36"/>
      <c r="AD22" s="36"/>
      <c r="AE22" s="65"/>
      <c r="AF22" s="125"/>
      <c r="AG22" s="125"/>
      <c r="AH22" s="125"/>
      <c r="AI22" s="120"/>
      <c r="AJ22" s="120"/>
      <c r="AK22" s="120"/>
    </row>
    <row r="23" spans="1:37" s="25" customFormat="1" ht="19.5" customHeight="1">
      <c r="B23" s="720" t="s">
        <v>281</v>
      </c>
      <c r="C23" s="721"/>
      <c r="D23" s="721"/>
      <c r="E23" s="722"/>
      <c r="F23" s="224"/>
      <c r="G23" s="224"/>
      <c r="H23" s="224"/>
      <c r="I23" s="720" t="s">
        <v>94</v>
      </c>
      <c r="J23" s="721"/>
      <c r="K23" s="722"/>
      <c r="L23" s="131"/>
      <c r="M23" s="156"/>
      <c r="N23" s="459" t="s">
        <v>522</v>
      </c>
      <c r="O23" s="459" t="s">
        <v>523</v>
      </c>
      <c r="P23" s="459" t="s">
        <v>524</v>
      </c>
      <c r="Q23" s="169"/>
      <c r="R23" s="461" t="s">
        <v>527</v>
      </c>
      <c r="S23" s="461" t="s">
        <v>529</v>
      </c>
      <c r="T23" s="169"/>
      <c r="U23" s="120"/>
      <c r="V23" s="120"/>
      <c r="W23" s="120"/>
      <c r="X23" s="120"/>
      <c r="Y23" s="36"/>
      <c r="Z23" s="36"/>
      <c r="AA23" s="36"/>
      <c r="AB23" s="36"/>
      <c r="AC23" s="36"/>
      <c r="AD23" s="36"/>
      <c r="AE23" s="36"/>
      <c r="AF23" s="36"/>
      <c r="AG23" s="36"/>
      <c r="AH23" s="36"/>
      <c r="AI23" s="36"/>
      <c r="AJ23" s="36"/>
      <c r="AK23" s="36"/>
    </row>
    <row r="24" spans="1:37" s="25" customFormat="1" ht="21" customHeight="1">
      <c r="B24" s="99"/>
      <c r="C24" s="100"/>
      <c r="D24" s="100"/>
      <c r="E24" s="196"/>
      <c r="F24" s="115"/>
      <c r="G24" s="269" t="s">
        <v>340</v>
      </c>
      <c r="H24" s="269"/>
      <c r="I24" s="733"/>
      <c r="J24" s="734"/>
      <c r="K24" s="735"/>
      <c r="L24" s="130"/>
      <c r="M24" s="156"/>
      <c r="N24" s="461"/>
      <c r="O24" s="461" t="b">
        <v>0</v>
      </c>
      <c r="P24" s="461"/>
      <c r="Q24" s="169"/>
      <c r="R24" s="461" t="b">
        <v>0</v>
      </c>
      <c r="S24" s="461" t="b">
        <v>0</v>
      </c>
      <c r="T24" s="169"/>
      <c r="U24" s="120"/>
      <c r="V24" s="120"/>
      <c r="W24" s="120"/>
      <c r="X24" s="120"/>
      <c r="Y24" s="36"/>
      <c r="Z24" s="36"/>
      <c r="AA24" s="36"/>
      <c r="AB24" s="36"/>
      <c r="AC24" s="36"/>
      <c r="AD24" s="36"/>
      <c r="AE24" s="36"/>
      <c r="AF24" s="36"/>
      <c r="AG24" s="36"/>
    </row>
    <row r="25" spans="1:37" s="25" customFormat="1" ht="18" customHeight="1">
      <c r="I25" s="36"/>
      <c r="J25" s="738" t="s">
        <v>330</v>
      </c>
      <c r="K25" s="175"/>
      <c r="L25" s="156"/>
      <c r="M25" s="150"/>
      <c r="N25" s="447" t="str">
        <f>IF(N24=TRUE,"有","")</f>
        <v/>
      </c>
      <c r="O25" s="461" t="str">
        <f>IF(O24=TRUE,"無","")</f>
        <v/>
      </c>
      <c r="P25" s="447" t="str">
        <f>IF(P24=TRUE,"無","")</f>
        <v/>
      </c>
      <c r="Q25" s="449" t="str">
        <f>IF(Q24=TRUE,"有","")</f>
        <v/>
      </c>
      <c r="R25" s="461" t="str">
        <f>IF(R24=TRUE,"Ⅰ","")</f>
        <v/>
      </c>
      <c r="S25" s="461" t="str">
        <f>IF(S24=TRUE,"Ⅱ","")</f>
        <v/>
      </c>
      <c r="T25" s="169"/>
      <c r="U25" s="120"/>
      <c r="V25" s="120"/>
      <c r="W25" s="120"/>
      <c r="X25" s="120"/>
      <c r="Y25" s="36"/>
      <c r="Z25" s="36"/>
      <c r="AA25" s="36"/>
      <c r="AB25" s="36"/>
      <c r="AC25" s="36"/>
      <c r="AD25" s="36"/>
      <c r="AE25" s="36"/>
      <c r="AF25" s="36"/>
      <c r="AG25" s="36"/>
    </row>
    <row r="26" spans="1:37" s="25" customFormat="1" ht="15" customHeight="1">
      <c r="I26" s="62"/>
      <c r="J26" s="738"/>
      <c r="K26" s="176"/>
      <c r="L26" s="156"/>
      <c r="M26" s="156"/>
      <c r="N26" s="881" t="str">
        <f>CONCATENATE(N25,O25,P25)</f>
        <v/>
      </c>
      <c r="O26" s="881"/>
      <c r="P26" s="881"/>
      <c r="Q26" s="450"/>
      <c r="R26" s="1032" t="str">
        <f>CONCATENATE(R25,S25)</f>
        <v/>
      </c>
      <c r="S26" s="1033"/>
      <c r="T26" s="169"/>
      <c r="U26" s="120"/>
      <c r="V26" s="120"/>
      <c r="W26" s="120"/>
      <c r="X26" s="120"/>
      <c r="Y26" s="36"/>
      <c r="Z26" s="36"/>
      <c r="AA26" s="36"/>
      <c r="AB26" s="36"/>
      <c r="AC26" s="36"/>
      <c r="AD26" s="36"/>
      <c r="AE26" s="36"/>
      <c r="AF26" s="36"/>
      <c r="AG26" s="36"/>
    </row>
    <row r="27" spans="1:37" s="25" customFormat="1" ht="20.100000000000001" customHeight="1">
      <c r="I27" s="737" t="s">
        <v>707</v>
      </c>
      <c r="J27" s="737"/>
      <c r="K27" s="737"/>
      <c r="L27" s="156"/>
      <c r="M27" s="156"/>
      <c r="N27" s="460"/>
      <c r="O27" s="460"/>
      <c r="P27" s="120"/>
      <c r="Q27" s="169"/>
      <c r="R27" s="169"/>
      <c r="S27" s="169"/>
      <c r="T27" s="169"/>
      <c r="U27" s="120"/>
      <c r="V27" s="120"/>
      <c r="W27" s="120"/>
      <c r="X27" s="120"/>
      <c r="Y27" s="36"/>
      <c r="Z27" s="36"/>
      <c r="AA27" s="36"/>
      <c r="AB27" s="36"/>
      <c r="AC27" s="36"/>
      <c r="AD27" s="36"/>
      <c r="AE27" s="36"/>
      <c r="AF27" s="36"/>
      <c r="AG27" s="36"/>
    </row>
    <row r="28" spans="1:37" s="25" customFormat="1" ht="21" customHeight="1">
      <c r="B28" s="27"/>
      <c r="C28" s="146"/>
      <c r="D28" s="146"/>
      <c r="E28" s="146"/>
      <c r="F28" s="146"/>
      <c r="G28" s="146"/>
      <c r="H28" s="146"/>
      <c r="I28" s="736"/>
      <c r="J28" s="736"/>
      <c r="K28" s="736"/>
      <c r="L28" s="156"/>
      <c r="M28" s="156"/>
      <c r="N28" s="172" t="s">
        <v>532</v>
      </c>
      <c r="O28" s="460"/>
      <c r="P28" s="120"/>
      <c r="Q28" s="169"/>
      <c r="R28" s="169"/>
      <c r="S28" s="169"/>
      <c r="T28" s="169"/>
      <c r="U28" s="120"/>
      <c r="V28" s="120"/>
      <c r="W28" s="120"/>
      <c r="X28" s="120"/>
      <c r="Y28" s="36"/>
      <c r="Z28" s="36"/>
      <c r="AA28" s="36"/>
      <c r="AB28" s="36"/>
      <c r="AC28" s="36"/>
      <c r="AD28" s="36"/>
      <c r="AE28" s="36"/>
      <c r="AF28" s="36"/>
      <c r="AG28" s="36"/>
    </row>
    <row r="29" spans="1:37" s="25" customFormat="1" ht="14.25" customHeight="1">
      <c r="C29" s="146"/>
      <c r="D29" s="146"/>
      <c r="E29" s="146"/>
      <c r="F29" s="146"/>
      <c r="G29" s="146"/>
      <c r="H29" s="146"/>
      <c r="I29" s="91"/>
      <c r="J29" s="63"/>
      <c r="L29" s="156"/>
      <c r="M29" s="156"/>
      <c r="N29" s="442" t="s">
        <v>526</v>
      </c>
      <c r="O29" s="459" t="s">
        <v>528</v>
      </c>
      <c r="P29" s="120"/>
      <c r="Q29" s="169"/>
      <c r="R29" s="169"/>
      <c r="S29" s="169"/>
      <c r="T29" s="169"/>
      <c r="U29" s="125"/>
      <c r="V29" s="125"/>
      <c r="W29" s="120"/>
      <c r="X29" s="120"/>
      <c r="Y29" s="36"/>
      <c r="Z29" s="36"/>
      <c r="AA29" s="36"/>
      <c r="AB29" s="36"/>
      <c r="AC29" s="36"/>
      <c r="AD29" s="36"/>
      <c r="AE29" s="36"/>
      <c r="AF29" s="36"/>
      <c r="AG29" s="36"/>
    </row>
    <row r="30" spans="1:37" s="25" customFormat="1" ht="18.75" customHeight="1">
      <c r="A30" s="1"/>
      <c r="B30" s="111" t="s">
        <v>286</v>
      </c>
      <c r="C30" s="147"/>
      <c r="D30" s="147"/>
      <c r="E30" s="147"/>
      <c r="F30" s="23"/>
      <c r="G30" s="23"/>
      <c r="H30" s="23"/>
      <c r="I30" s="63"/>
      <c r="K30" s="156"/>
      <c r="L30" s="156"/>
      <c r="M30" s="156"/>
      <c r="N30" s="459" t="b">
        <v>0</v>
      </c>
      <c r="O30" s="459" t="b">
        <v>0</v>
      </c>
      <c r="P30" s="120"/>
      <c r="Q30" s="169"/>
      <c r="R30" s="169"/>
      <c r="S30" s="169"/>
      <c r="T30" s="169"/>
      <c r="U30" s="120"/>
      <c r="V30" s="120"/>
      <c r="W30" s="120"/>
      <c r="X30" s="120"/>
      <c r="Y30" s="36"/>
      <c r="Z30" s="36"/>
      <c r="AA30" s="36"/>
      <c r="AB30" s="36"/>
      <c r="AC30" s="36"/>
      <c r="AD30" s="36"/>
    </row>
    <row r="31" spans="1:37" s="25" customFormat="1" ht="21" customHeight="1">
      <c r="A31" s="1"/>
      <c r="B31" s="1" t="s">
        <v>287</v>
      </c>
      <c r="C31" s="24"/>
      <c r="D31" s="1"/>
      <c r="E31" s="1"/>
      <c r="F31" s="60"/>
      <c r="G31" s="60"/>
      <c r="H31" s="60"/>
      <c r="I31" s="60"/>
      <c r="K31" s="156"/>
      <c r="L31" s="156"/>
      <c r="M31" s="156"/>
      <c r="N31" s="459" t="str">
        <f>IF(N30=TRUE,"Ⅰ","")</f>
        <v/>
      </c>
      <c r="O31" s="459" t="str">
        <f>IF(O30=TRUE,"Ⅱ","")</f>
        <v/>
      </c>
      <c r="P31" s="120"/>
      <c r="Q31" s="125"/>
      <c r="R31" s="125"/>
      <c r="S31" s="125"/>
      <c r="T31" s="120"/>
      <c r="U31" s="120"/>
      <c r="V31" s="120"/>
      <c r="W31" s="120"/>
      <c r="X31" s="120"/>
      <c r="Y31" s="36"/>
      <c r="Z31" s="36"/>
      <c r="AA31" s="36"/>
      <c r="AB31" s="36"/>
      <c r="AC31" s="36"/>
      <c r="AD31" s="36"/>
    </row>
    <row r="32" spans="1:37" s="25" customFormat="1" ht="20.100000000000001" customHeight="1">
      <c r="B32" s="651" t="s">
        <v>95</v>
      </c>
      <c r="C32" s="723"/>
      <c r="D32" s="723"/>
      <c r="E32" s="723"/>
      <c r="F32" s="652"/>
      <c r="G32" s="61"/>
      <c r="H32" s="61"/>
      <c r="I32" s="61"/>
      <c r="K32" s="156"/>
      <c r="L32" s="156"/>
      <c r="M32" s="156"/>
      <c r="N32" s="709" t="str">
        <f>CONCATENATE(N31,O31)</f>
        <v/>
      </c>
      <c r="O32" s="887"/>
      <c r="P32" s="120"/>
      <c r="Q32" s="460"/>
      <c r="R32" s="460"/>
      <c r="S32" s="460"/>
      <c r="T32" s="120"/>
      <c r="U32" s="120"/>
      <c r="V32" s="120"/>
      <c r="W32" s="120"/>
      <c r="X32" s="120"/>
      <c r="Y32" s="36"/>
      <c r="Z32" s="36"/>
      <c r="AA32" s="36"/>
      <c r="AB32" s="36"/>
      <c r="AC32" s="36"/>
      <c r="AD32" s="36"/>
    </row>
    <row r="33" spans="2:33" s="25" customFormat="1" ht="21" customHeight="1">
      <c r="B33" s="190"/>
      <c r="C33" s="93"/>
      <c r="D33" s="93"/>
      <c r="E33" s="305"/>
      <c r="F33" s="287"/>
      <c r="G33" s="63"/>
      <c r="H33" s="61"/>
      <c r="I33" s="61"/>
      <c r="K33" s="156"/>
      <c r="L33" s="1059"/>
      <c r="M33" s="1059"/>
      <c r="N33" s="120"/>
      <c r="O33" s="120"/>
      <c r="P33" s="120"/>
      <c r="Q33" s="120"/>
      <c r="R33" s="120"/>
      <c r="S33" s="120"/>
      <c r="T33" s="120"/>
      <c r="U33" s="120"/>
      <c r="V33" s="120"/>
      <c r="W33" s="120"/>
      <c r="X33" s="120"/>
      <c r="Y33" s="36"/>
      <c r="Z33" s="36"/>
      <c r="AA33" s="36"/>
      <c r="AB33" s="36"/>
      <c r="AC33" s="36"/>
      <c r="AD33" s="36"/>
      <c r="AE33" s="36"/>
      <c r="AF33" s="36"/>
    </row>
    <row r="34" spans="2:33" s="25" customFormat="1" ht="29.25" customHeight="1">
      <c r="I34" s="60"/>
      <c r="J34" s="60"/>
      <c r="K34" s="60"/>
      <c r="L34" s="156"/>
      <c r="M34" s="156"/>
      <c r="N34" s="150"/>
      <c r="O34" s="150"/>
      <c r="P34" s="120"/>
      <c r="Q34" s="120"/>
      <c r="R34" s="120"/>
      <c r="S34" s="128"/>
      <c r="T34" s="128"/>
      <c r="U34" s="128"/>
      <c r="V34" s="128"/>
      <c r="W34" s="120"/>
      <c r="X34" s="120"/>
      <c r="Y34" s="36"/>
      <c r="Z34" s="36"/>
      <c r="AA34" s="36"/>
      <c r="AB34" s="36"/>
      <c r="AC34" s="36"/>
      <c r="AD34" s="36"/>
      <c r="AE34" s="36"/>
      <c r="AF34" s="36"/>
    </row>
    <row r="35" spans="2:33" s="25" customFormat="1" ht="18.75" customHeight="1">
      <c r="B35" s="1" t="s">
        <v>388</v>
      </c>
      <c r="H35" s="60"/>
      <c r="I35" s="60"/>
      <c r="J35" s="60"/>
      <c r="K35" s="156"/>
      <c r="L35" s="156"/>
      <c r="M35" s="156"/>
      <c r="N35" s="460" t="s">
        <v>538</v>
      </c>
      <c r="O35" s="460"/>
      <c r="P35" s="460"/>
      <c r="Q35" s="120"/>
      <c r="R35" s="120"/>
      <c r="S35" s="120"/>
      <c r="T35" s="120"/>
      <c r="U35" s="120"/>
      <c r="V35" s="120"/>
      <c r="W35" s="120"/>
      <c r="X35" s="120"/>
      <c r="Y35" s="36"/>
      <c r="Z35" s="36"/>
      <c r="AA35" s="36"/>
      <c r="AB35" s="36"/>
      <c r="AC35" s="36"/>
      <c r="AD35" s="36"/>
      <c r="AE35" s="36"/>
      <c r="AF35" s="36"/>
    </row>
    <row r="36" spans="2:33" s="25" customFormat="1" ht="19.5" customHeight="1">
      <c r="B36" s="651" t="s">
        <v>386</v>
      </c>
      <c r="C36" s="723"/>
      <c r="D36" s="723"/>
      <c r="E36" s="723"/>
      <c r="F36" s="652"/>
      <c r="G36" s="306"/>
      <c r="K36" s="156"/>
      <c r="L36" s="156"/>
      <c r="M36" s="156"/>
      <c r="N36" s="459" t="s">
        <v>522</v>
      </c>
      <c r="O36" s="459" t="s">
        <v>523</v>
      </c>
      <c r="P36" s="459" t="s">
        <v>524</v>
      </c>
      <c r="Q36" s="120"/>
      <c r="R36" s="120"/>
      <c r="S36" s="120"/>
      <c r="T36" s="120"/>
      <c r="U36" s="120"/>
      <c r="V36" s="120"/>
      <c r="W36" s="120"/>
      <c r="X36" s="120"/>
      <c r="Y36" s="36"/>
      <c r="Z36" s="36"/>
      <c r="AA36" s="36"/>
      <c r="AB36" s="36"/>
      <c r="AC36" s="36"/>
      <c r="AD36" s="36"/>
      <c r="AE36" s="36"/>
    </row>
    <row r="37" spans="2:33" s="25" customFormat="1" ht="27.75" customHeight="1">
      <c r="B37" s="750"/>
      <c r="C37" s="751"/>
      <c r="D37" s="751"/>
      <c r="E37" s="751"/>
      <c r="F37" s="752"/>
      <c r="G37" s="753" t="s">
        <v>496</v>
      </c>
      <c r="H37" s="754"/>
      <c r="I37" s="754"/>
      <c r="J37" s="754"/>
      <c r="K37" s="754"/>
      <c r="L37" s="414"/>
      <c r="M37" s="414"/>
      <c r="N37" s="461"/>
      <c r="O37" s="461"/>
      <c r="P37" s="461" t="b">
        <v>0</v>
      </c>
      <c r="Q37" s="120"/>
      <c r="R37" s="120"/>
      <c r="S37" s="120"/>
      <c r="T37" s="120"/>
      <c r="U37" s="120"/>
      <c r="V37" s="120"/>
      <c r="W37" s="120"/>
      <c r="X37" s="120"/>
      <c r="Y37" s="36"/>
      <c r="Z37" s="36"/>
      <c r="AA37" s="36"/>
      <c r="AB37" s="36"/>
      <c r="AC37" s="36"/>
      <c r="AD37" s="36"/>
      <c r="AE37" s="36"/>
    </row>
    <row r="38" spans="2:33" s="25" customFormat="1" ht="13.5" customHeight="1">
      <c r="L38" s="156"/>
      <c r="M38" s="156"/>
      <c r="N38" s="461" t="str">
        <f>IF(N37=TRUE,"取得済","")</f>
        <v/>
      </c>
      <c r="O38" s="461" t="str">
        <f>IF(O37=TRUE,"取得予定","")</f>
        <v/>
      </c>
      <c r="P38" s="461" t="str">
        <f>IF(P37=TRUE,"取得予定なし","")</f>
        <v/>
      </c>
      <c r="Q38" s="120"/>
      <c r="R38" s="120"/>
      <c r="S38" s="120"/>
      <c r="T38" s="120"/>
      <c r="U38" s="120"/>
      <c r="V38" s="120"/>
      <c r="W38" s="120"/>
      <c r="X38" s="120"/>
      <c r="Y38" s="36"/>
      <c r="Z38" s="36"/>
      <c r="AA38" s="36"/>
      <c r="AB38" s="36"/>
      <c r="AC38" s="36"/>
      <c r="AD38" s="36"/>
      <c r="AE38" s="36"/>
      <c r="AF38" s="36"/>
      <c r="AG38" s="36"/>
    </row>
    <row r="39" spans="2:33" s="25" customFormat="1" ht="15" customHeight="1">
      <c r="L39" s="182"/>
      <c r="M39" s="182"/>
      <c r="N39" s="881" t="str">
        <f>CONCATENATE(N38,O38,P38)</f>
        <v/>
      </c>
      <c r="O39" s="881"/>
      <c r="P39" s="881"/>
      <c r="Q39" s="120"/>
      <c r="R39" s="120"/>
      <c r="S39" s="120"/>
      <c r="T39" s="120"/>
      <c r="U39" s="120"/>
      <c r="V39" s="120"/>
      <c r="W39" s="120"/>
      <c r="X39" s="120"/>
      <c r="Y39" s="36"/>
      <c r="Z39" s="36"/>
      <c r="AA39" s="36"/>
      <c r="AB39" s="36"/>
      <c r="AC39" s="36"/>
      <c r="AD39" s="36"/>
      <c r="AE39" s="36"/>
      <c r="AF39" s="36"/>
      <c r="AG39" s="36"/>
    </row>
    <row r="40" spans="2:33" s="25" customFormat="1" ht="13.5" customHeight="1">
      <c r="L40" s="182"/>
      <c r="M40" s="182"/>
      <c r="N40" s="460"/>
      <c r="O40" s="460"/>
      <c r="P40" s="120"/>
      <c r="Q40" s="120"/>
      <c r="R40" s="120"/>
      <c r="S40" s="120"/>
      <c r="T40" s="120"/>
      <c r="U40" s="120"/>
      <c r="V40" s="120"/>
      <c r="W40" s="120"/>
      <c r="X40" s="120"/>
      <c r="Y40" s="36"/>
      <c r="Z40" s="36"/>
      <c r="AA40" s="36"/>
      <c r="AB40" s="36"/>
      <c r="AC40" s="36"/>
      <c r="AD40" s="36"/>
      <c r="AE40" s="36"/>
      <c r="AF40" s="36"/>
      <c r="AG40" s="36"/>
    </row>
    <row r="41" spans="2:33" s="31" customFormat="1" ht="30" customHeight="1">
      <c r="B41" s="456" t="s">
        <v>615</v>
      </c>
      <c r="C41" s="32"/>
      <c r="K41" s="156"/>
      <c r="L41" s="156"/>
      <c r="M41" s="156"/>
      <c r="N41" s="460"/>
      <c r="O41" s="460"/>
      <c r="P41" s="120"/>
      <c r="Q41" s="120"/>
      <c r="R41" s="120"/>
      <c r="S41" s="120"/>
      <c r="T41" s="120"/>
      <c r="U41" s="120"/>
      <c r="V41" s="120"/>
      <c r="W41" s="120"/>
      <c r="X41" s="120"/>
      <c r="Y41" s="34"/>
      <c r="Z41" s="34"/>
      <c r="AA41" s="34"/>
      <c r="AB41" s="34"/>
      <c r="AC41" s="34"/>
      <c r="AD41" s="34"/>
    </row>
    <row r="42" spans="2:33" s="31" customFormat="1" ht="13.5" customHeight="1">
      <c r="K42" s="156"/>
      <c r="L42" s="156"/>
      <c r="M42" s="156"/>
      <c r="N42" s="460"/>
      <c r="O42" s="120"/>
      <c r="P42" s="120"/>
      <c r="Q42" s="120"/>
      <c r="R42" s="120"/>
      <c r="S42" s="120"/>
      <c r="T42" s="120"/>
      <c r="U42" s="120"/>
      <c r="V42" s="120"/>
      <c r="W42" s="120"/>
      <c r="X42" s="120"/>
      <c r="Y42" s="34"/>
      <c r="Z42" s="34"/>
      <c r="AA42" s="34"/>
      <c r="AB42" s="34"/>
      <c r="AC42" s="34"/>
      <c r="AD42" s="34"/>
    </row>
    <row r="43" spans="2:33" s="31" customFormat="1" ht="30" customHeight="1">
      <c r="B43" s="24" t="s">
        <v>6</v>
      </c>
      <c r="C43" s="24"/>
      <c r="D43" s="24"/>
      <c r="E43" s="24"/>
      <c r="F43" s="24"/>
      <c r="I43" s="214"/>
      <c r="J43" s="214"/>
      <c r="K43" s="181"/>
      <c r="L43" s="156"/>
      <c r="M43" s="156"/>
      <c r="N43" s="125" t="s">
        <v>548</v>
      </c>
      <c r="O43" s="120"/>
      <c r="P43" s="120"/>
      <c r="Q43" s="120"/>
      <c r="R43" s="120" t="s">
        <v>552</v>
      </c>
      <c r="S43" s="120"/>
      <c r="T43" s="120"/>
      <c r="U43" s="120"/>
      <c r="V43" s="120"/>
      <c r="W43" s="120"/>
      <c r="X43" s="120"/>
      <c r="Y43" s="34"/>
      <c r="Z43" s="34"/>
      <c r="AA43" s="34"/>
      <c r="AB43" s="34"/>
      <c r="AC43" s="34"/>
      <c r="AD43" s="34"/>
    </row>
    <row r="44" spans="2:33" s="31" customFormat="1" ht="21.75" customHeight="1">
      <c r="B44" s="744" t="s">
        <v>87</v>
      </c>
      <c r="C44" s="745"/>
      <c r="D44" s="745"/>
      <c r="E44" s="746"/>
      <c r="F44" s="115"/>
      <c r="G44" s="48"/>
      <c r="H44" s="1060" t="s">
        <v>86</v>
      </c>
      <c r="I44" s="1060"/>
      <c r="J44" s="1060"/>
      <c r="K44" s="156"/>
      <c r="L44" s="156"/>
      <c r="M44" s="156"/>
      <c r="N44" s="459" t="s">
        <v>549</v>
      </c>
      <c r="O44" s="459" t="s">
        <v>550</v>
      </c>
      <c r="P44" s="459" t="s">
        <v>551</v>
      </c>
      <c r="Q44" s="120"/>
      <c r="R44" s="459" t="s">
        <v>553</v>
      </c>
      <c r="S44" s="459" t="s">
        <v>554</v>
      </c>
      <c r="T44" s="459" t="s">
        <v>555</v>
      </c>
      <c r="U44" s="459" t="s">
        <v>556</v>
      </c>
      <c r="V44" s="120"/>
      <c r="W44" s="120"/>
      <c r="X44" s="120"/>
      <c r="Y44" s="34"/>
      <c r="Z44" s="34"/>
      <c r="AA44" s="34"/>
      <c r="AB44" s="34"/>
      <c r="AC44" s="34"/>
    </row>
    <row r="45" spans="2:33" s="31" customFormat="1" ht="21.75" customHeight="1">
      <c r="B45" s="307"/>
      <c r="C45" s="308"/>
      <c r="D45" s="309"/>
      <c r="E45" s="310"/>
      <c r="F45" s="742" t="s">
        <v>340</v>
      </c>
      <c r="G45" s="743"/>
      <c r="H45" s="747"/>
      <c r="I45" s="747"/>
      <c r="J45" s="747"/>
      <c r="K45" s="156"/>
      <c r="L45" s="156"/>
      <c r="M45" s="156"/>
      <c r="N45" s="441"/>
      <c r="O45" s="441" t="b">
        <v>0</v>
      </c>
      <c r="P45" s="441"/>
      <c r="Q45" s="120"/>
      <c r="R45" s="441"/>
      <c r="S45" s="441"/>
      <c r="T45" s="441"/>
      <c r="U45" s="441"/>
      <c r="V45" s="120"/>
      <c r="W45" s="120"/>
      <c r="X45" s="120"/>
      <c r="Y45" s="34"/>
      <c r="Z45" s="34"/>
      <c r="AA45" s="34"/>
      <c r="AB45" s="34"/>
      <c r="AC45" s="34"/>
    </row>
    <row r="46" spans="2:33" s="31" customFormat="1" ht="20.25" customHeight="1">
      <c r="B46" s="24"/>
      <c r="C46" s="24"/>
      <c r="D46" s="24"/>
      <c r="E46" s="24"/>
      <c r="F46" s="24"/>
      <c r="G46" s="724" t="s">
        <v>542</v>
      </c>
      <c r="H46" s="724"/>
      <c r="I46" s="724"/>
      <c r="J46" s="724"/>
      <c r="K46" s="724"/>
      <c r="L46" s="156"/>
      <c r="M46" s="156"/>
      <c r="N46" s="459" t="str">
        <f>IF(N45=TRUE,"有","")</f>
        <v/>
      </c>
      <c r="O46" s="459" t="str">
        <f>IF(O45=TRUE,"無","")</f>
        <v/>
      </c>
      <c r="P46" s="459" t="str">
        <f>IF(P45=TRUE,"新","")</f>
        <v/>
      </c>
      <c r="Q46" s="120"/>
      <c r="R46" s="441" t="str">
        <f>IF(R45=TRUE,"①","")</f>
        <v/>
      </c>
      <c r="S46" s="441" t="str">
        <f>IF(S45=TRUE,"②","")</f>
        <v/>
      </c>
      <c r="T46" s="441" t="str">
        <f>IF(T45=TRUE,"③","")</f>
        <v/>
      </c>
      <c r="U46" s="441" t="str">
        <f>IF(U45=TRUE,"④","")</f>
        <v/>
      </c>
      <c r="V46" s="120"/>
      <c r="W46" s="120"/>
      <c r="X46" s="120"/>
      <c r="Y46" s="34"/>
      <c r="Z46" s="34"/>
      <c r="AA46" s="34"/>
      <c r="AB46" s="34"/>
      <c r="AC46" s="34"/>
    </row>
    <row r="47" spans="2:33" s="31" customFormat="1" ht="21" customHeight="1">
      <c r="B47" s="24" t="s">
        <v>282</v>
      </c>
      <c r="C47" s="24"/>
      <c r="D47" s="24"/>
      <c r="E47" s="24"/>
      <c r="F47" s="24"/>
      <c r="I47" s="34"/>
      <c r="J47" s="34"/>
      <c r="K47" s="156"/>
      <c r="L47" s="156"/>
      <c r="M47" s="156"/>
      <c r="N47" s="709" t="str">
        <f>CONCATENATE(N46,O46,P46)</f>
        <v/>
      </c>
      <c r="O47" s="892"/>
      <c r="P47" s="887"/>
      <c r="Q47" s="120"/>
      <c r="R47" s="881"/>
      <c r="S47" s="881"/>
      <c r="T47" s="881"/>
      <c r="U47" s="881"/>
      <c r="V47" s="120"/>
      <c r="W47" s="120"/>
      <c r="X47" s="120"/>
      <c r="Y47" s="34"/>
      <c r="Z47" s="34"/>
      <c r="AA47" s="34"/>
      <c r="AB47" s="34"/>
      <c r="AC47" s="34"/>
      <c r="AD47" s="34"/>
    </row>
    <row r="48" spans="2:33" s="31" customFormat="1" ht="24.95" customHeight="1">
      <c r="B48" s="186"/>
      <c r="C48" s="252" t="s">
        <v>7</v>
      </c>
      <c r="D48" s="187"/>
      <c r="E48" s="187"/>
      <c r="F48" s="187"/>
      <c r="G48" s="49"/>
      <c r="H48" s="49"/>
      <c r="I48" s="49"/>
      <c r="J48" s="49"/>
      <c r="K48" s="177"/>
      <c r="L48" s="156"/>
      <c r="M48" s="156"/>
      <c r="N48" s="460"/>
      <c r="O48" s="460"/>
      <c r="P48" s="460"/>
      <c r="Q48" s="120"/>
      <c r="R48" s="120"/>
      <c r="S48" s="120"/>
      <c r="T48" s="120"/>
      <c r="U48" s="120"/>
      <c r="V48" s="120"/>
      <c r="W48" s="120"/>
      <c r="X48" s="120"/>
      <c r="Y48" s="34"/>
      <c r="Z48" s="34"/>
      <c r="AA48" s="34"/>
      <c r="AB48" s="34"/>
      <c r="AC48" s="34"/>
      <c r="AD48" s="34"/>
    </row>
    <row r="49" spans="1:30" s="31" customFormat="1" ht="24.95" customHeight="1">
      <c r="B49" s="188"/>
      <c r="C49" s="253" t="s">
        <v>88</v>
      </c>
      <c r="D49" s="189"/>
      <c r="E49" s="189"/>
      <c r="F49" s="189"/>
      <c r="G49" s="50"/>
      <c r="H49" s="50"/>
      <c r="I49" s="50"/>
      <c r="J49" s="50"/>
      <c r="K49" s="178"/>
      <c r="L49" s="156"/>
      <c r="M49" s="156"/>
      <c r="N49" s="169"/>
      <c r="O49" s="169"/>
      <c r="P49" s="169"/>
      <c r="Q49" s="120"/>
      <c r="R49" s="120"/>
      <c r="S49" s="120"/>
      <c r="T49" s="120"/>
      <c r="U49" s="120"/>
      <c r="V49" s="120"/>
      <c r="W49" s="120"/>
      <c r="X49" s="120"/>
      <c r="Y49" s="34"/>
      <c r="Z49" s="34"/>
      <c r="AA49" s="34"/>
      <c r="AB49" s="34"/>
      <c r="AC49" s="34"/>
      <c r="AD49" s="34"/>
    </row>
    <row r="50" spans="1:30" s="31" customFormat="1" ht="24.95" customHeight="1">
      <c r="B50" s="188"/>
      <c r="C50" s="253" t="s">
        <v>89</v>
      </c>
      <c r="D50" s="189"/>
      <c r="E50" s="189"/>
      <c r="F50" s="189"/>
      <c r="G50" s="50"/>
      <c r="H50" s="50"/>
      <c r="I50" s="50"/>
      <c r="J50" s="50"/>
      <c r="K50" s="178"/>
      <c r="L50" s="156"/>
      <c r="M50" s="156"/>
      <c r="N50" s="695"/>
      <c r="O50" s="695"/>
      <c r="P50" s="695"/>
      <c r="Q50" s="120"/>
      <c r="R50" s="120"/>
      <c r="S50" s="120"/>
      <c r="T50" s="120"/>
      <c r="U50" s="120"/>
      <c r="V50" s="120"/>
      <c r="W50" s="120"/>
      <c r="X50" s="120"/>
      <c r="Y50" s="34"/>
      <c r="Z50" s="34"/>
      <c r="AA50" s="34"/>
      <c r="AB50" s="34"/>
      <c r="AC50" s="34"/>
      <c r="AD50" s="34"/>
    </row>
    <row r="51" spans="1:30" s="31" customFormat="1" ht="24.95" customHeight="1">
      <c r="B51" s="190"/>
      <c r="C51" s="254" t="s">
        <v>8</v>
      </c>
      <c r="D51" s="191"/>
      <c r="E51" s="191"/>
      <c r="F51" s="191"/>
      <c r="G51" s="51"/>
      <c r="H51" s="51"/>
      <c r="I51" s="51"/>
      <c r="J51" s="51"/>
      <c r="K51" s="179"/>
      <c r="L51" s="156"/>
      <c r="M51" s="156"/>
      <c r="N51" s="460"/>
      <c r="O51" s="460"/>
      <c r="P51" s="460"/>
      <c r="Q51" s="120"/>
      <c r="R51" s="120"/>
      <c r="S51" s="120"/>
      <c r="T51" s="120"/>
      <c r="U51" s="120"/>
      <c r="V51" s="120"/>
      <c r="W51" s="120"/>
      <c r="X51" s="120"/>
      <c r="Y51" s="34"/>
      <c r="Z51" s="34"/>
      <c r="AA51" s="34"/>
      <c r="AB51" s="34"/>
      <c r="AC51" s="34"/>
      <c r="AD51" s="34"/>
    </row>
    <row r="52" spans="1:30" s="31" customFormat="1" ht="9.9499999999999993" customHeight="1">
      <c r="B52" s="24"/>
      <c r="C52" s="24"/>
      <c r="D52" s="24"/>
      <c r="E52" s="24"/>
      <c r="F52" s="748" t="s">
        <v>708</v>
      </c>
      <c r="H52" s="34"/>
      <c r="K52" s="130"/>
      <c r="L52" s="156"/>
      <c r="M52" s="156"/>
      <c r="N52" s="460"/>
      <c r="O52" s="460"/>
      <c r="P52" s="460"/>
      <c r="Q52" s="120"/>
      <c r="R52" s="120"/>
      <c r="S52" s="120"/>
      <c r="T52" s="120"/>
      <c r="U52" s="120"/>
      <c r="V52" s="120"/>
      <c r="W52" s="120"/>
      <c r="X52" s="120"/>
      <c r="Y52" s="34"/>
      <c r="Z52" s="34"/>
      <c r="AA52" s="34"/>
      <c r="AB52" s="34"/>
      <c r="AC52" s="34"/>
      <c r="AD52" s="34"/>
    </row>
    <row r="53" spans="1:30" s="31" customFormat="1" ht="9.9499999999999993" customHeight="1">
      <c r="B53" s="24"/>
      <c r="C53" s="24"/>
      <c r="D53" s="24"/>
      <c r="E53" s="24"/>
      <c r="F53" s="749"/>
      <c r="G53" s="52"/>
      <c r="H53" s="52"/>
      <c r="K53" s="130"/>
      <c r="L53" s="156"/>
      <c r="M53" s="418"/>
      <c r="N53" s="460"/>
      <c r="O53" s="120"/>
      <c r="P53" s="120"/>
      <c r="Q53" s="120"/>
      <c r="R53" s="120"/>
      <c r="S53" s="120"/>
      <c r="T53" s="120"/>
      <c r="U53" s="120"/>
      <c r="V53" s="120"/>
      <c r="W53" s="120"/>
      <c r="X53" s="120"/>
      <c r="Y53" s="34"/>
      <c r="Z53" s="34"/>
      <c r="AA53" s="34"/>
      <c r="AB53" s="34"/>
      <c r="AC53" s="34"/>
      <c r="AD53" s="34"/>
    </row>
    <row r="54" spans="1:30" s="31" customFormat="1" ht="22.5" customHeight="1">
      <c r="B54" s="24"/>
      <c r="C54" s="1040" t="s">
        <v>389</v>
      </c>
      <c r="D54" s="1041"/>
      <c r="E54" s="1041"/>
      <c r="F54" s="1041"/>
      <c r="G54" s="1041"/>
      <c r="H54" s="1041"/>
      <c r="I54" s="1041"/>
      <c r="J54" s="1042"/>
      <c r="K54" s="130"/>
      <c r="L54" s="130"/>
      <c r="M54" s="130"/>
      <c r="N54" s="464"/>
      <c r="O54" s="464"/>
      <c r="P54" s="464"/>
      <c r="Q54" s="120"/>
      <c r="R54" s="120"/>
      <c r="S54" s="120"/>
      <c r="T54" s="120"/>
      <c r="U54" s="120"/>
      <c r="V54" s="120"/>
      <c r="W54" s="120"/>
      <c r="X54" s="120"/>
      <c r="Y54" s="34"/>
      <c r="Z54" s="34"/>
      <c r="AA54" s="34"/>
      <c r="AB54" s="34"/>
      <c r="AC54" s="34"/>
      <c r="AD54" s="34"/>
    </row>
    <row r="55" spans="1:30" s="31" customFormat="1" ht="24.95" customHeight="1">
      <c r="B55" s="24"/>
      <c r="C55" s="1050"/>
      <c r="D55" s="1051"/>
      <c r="E55" s="1051"/>
      <c r="F55" s="1051"/>
      <c r="G55" s="1051"/>
      <c r="H55" s="1051"/>
      <c r="I55" s="1051"/>
      <c r="J55" s="1052"/>
      <c r="K55" s="130"/>
      <c r="L55" s="130"/>
      <c r="M55" s="130"/>
      <c r="N55" s="130"/>
      <c r="O55" s="121"/>
      <c r="P55" s="120"/>
      <c r="Q55" s="120"/>
      <c r="R55" s="120"/>
      <c r="S55" s="120"/>
      <c r="T55" s="120"/>
      <c r="U55" s="120"/>
      <c r="V55" s="120"/>
      <c r="W55" s="120"/>
      <c r="X55" s="120"/>
      <c r="Y55" s="34"/>
      <c r="Z55" s="34"/>
      <c r="AA55" s="34"/>
      <c r="AB55" s="34"/>
      <c r="AC55" s="34"/>
      <c r="AD55" s="34"/>
    </row>
    <row r="56" spans="1:30" s="31" customFormat="1" ht="19.5" customHeight="1">
      <c r="A56" s="33"/>
      <c r="B56" s="110"/>
      <c r="C56" s="192"/>
      <c r="D56" s="192"/>
      <c r="E56" s="192"/>
      <c r="F56" s="192"/>
      <c r="G56" s="192"/>
      <c r="H56" s="192"/>
      <c r="I56" s="192"/>
      <c r="J56" s="192"/>
      <c r="K56" s="156"/>
      <c r="L56" s="156"/>
      <c r="M56" s="156"/>
      <c r="N56" s="130"/>
      <c r="O56" s="121"/>
      <c r="P56" s="120"/>
      <c r="Q56" s="120"/>
      <c r="R56" s="120"/>
      <c r="S56" s="120"/>
      <c r="T56" s="120"/>
      <c r="U56" s="120"/>
      <c r="V56" s="120"/>
      <c r="W56" s="120"/>
      <c r="X56" s="120"/>
      <c r="Y56" s="34"/>
      <c r="Z56" s="34"/>
      <c r="AA56" s="34"/>
      <c r="AB56" s="34"/>
      <c r="AC56" s="34"/>
      <c r="AD56" s="34"/>
    </row>
    <row r="57" spans="1:30" s="31" customFormat="1" ht="19.5" customHeight="1">
      <c r="B57" s="578" t="s">
        <v>499</v>
      </c>
      <c r="C57" s="431"/>
      <c r="D57" s="431"/>
      <c r="E57" s="431"/>
      <c r="F57" s="431"/>
      <c r="G57" s="24"/>
      <c r="H57" s="24"/>
      <c r="I57" s="24"/>
      <c r="J57" s="24"/>
      <c r="K57" s="156"/>
      <c r="L57" s="156"/>
      <c r="M57" s="156"/>
      <c r="N57" s="460"/>
      <c r="O57" s="120"/>
      <c r="P57" s="120"/>
      <c r="Q57" s="120"/>
      <c r="R57" s="120"/>
      <c r="S57" s="120"/>
      <c r="T57" s="120"/>
      <c r="U57" s="120"/>
      <c r="V57" s="120"/>
      <c r="W57" s="120"/>
      <c r="X57" s="120"/>
      <c r="Y57" s="34"/>
      <c r="Z57" s="34"/>
      <c r="AA57" s="34"/>
      <c r="AB57" s="34"/>
      <c r="AC57" s="34"/>
      <c r="AD57" s="34"/>
    </row>
    <row r="58" spans="1:30" s="31" customFormat="1" ht="24.95" customHeight="1">
      <c r="B58" s="651" t="s">
        <v>387</v>
      </c>
      <c r="C58" s="723"/>
      <c r="D58" s="652"/>
      <c r="E58" s="651" t="s">
        <v>96</v>
      </c>
      <c r="F58" s="723"/>
      <c r="G58" s="652"/>
      <c r="H58" s="651" t="s">
        <v>92</v>
      </c>
      <c r="I58" s="723"/>
      <c r="J58" s="652"/>
      <c r="K58" s="156"/>
      <c r="L58" s="156"/>
      <c r="M58" s="156"/>
      <c r="N58" s="460"/>
      <c r="O58" s="120"/>
      <c r="P58" s="120"/>
      <c r="Q58" s="120"/>
      <c r="R58" s="120"/>
      <c r="S58" s="120"/>
      <c r="T58" s="120"/>
      <c r="U58" s="120"/>
      <c r="V58" s="120"/>
      <c r="W58" s="120"/>
      <c r="X58" s="120"/>
      <c r="Y58" s="34"/>
      <c r="Z58" s="34"/>
      <c r="AA58" s="34"/>
      <c r="AB58" s="34"/>
      <c r="AC58" s="34"/>
      <c r="AD58" s="34"/>
    </row>
    <row r="59" spans="1:30" s="31" customFormat="1" ht="15.95" customHeight="1">
      <c r="B59" s="1034"/>
      <c r="C59" s="1035"/>
      <c r="D59" s="1036"/>
      <c r="E59" s="1034"/>
      <c r="F59" s="1035"/>
      <c r="G59" s="1036"/>
      <c r="H59" s="873"/>
      <c r="I59" s="874"/>
      <c r="J59" s="875"/>
      <c r="K59" s="156"/>
      <c r="L59" s="156"/>
      <c r="M59" s="156"/>
      <c r="N59" s="460"/>
      <c r="O59" s="120"/>
      <c r="P59" s="120"/>
      <c r="Q59" s="120"/>
      <c r="R59" s="120"/>
      <c r="S59" s="120"/>
      <c r="T59" s="120"/>
      <c r="U59" s="120"/>
      <c r="V59" s="120"/>
      <c r="W59" s="120"/>
      <c r="X59" s="120"/>
      <c r="Y59" s="34"/>
      <c r="Z59" s="34"/>
      <c r="AA59" s="34"/>
      <c r="AB59" s="34"/>
      <c r="AC59" s="34"/>
      <c r="AD59" s="34"/>
    </row>
    <row r="60" spans="1:30" s="31" customFormat="1" ht="15.95" customHeight="1">
      <c r="B60" s="1037"/>
      <c r="C60" s="1038"/>
      <c r="D60" s="1039"/>
      <c r="E60" s="1037"/>
      <c r="F60" s="1038"/>
      <c r="G60" s="1039"/>
      <c r="H60" s="812"/>
      <c r="I60" s="876"/>
      <c r="J60" s="813"/>
      <c r="K60" s="156"/>
      <c r="L60" s="156"/>
      <c r="M60" s="156"/>
      <c r="N60" s="460"/>
      <c r="O60" s="120"/>
      <c r="P60" s="120"/>
      <c r="Q60" s="120"/>
      <c r="R60" s="120"/>
      <c r="S60" s="120"/>
      <c r="T60" s="120"/>
      <c r="U60" s="120"/>
      <c r="V60" s="120"/>
      <c r="W60" s="120"/>
      <c r="X60" s="120"/>
      <c r="Y60" s="34"/>
      <c r="Z60" s="34"/>
      <c r="AA60" s="34"/>
      <c r="AB60" s="34"/>
      <c r="AC60" s="34"/>
      <c r="AD60" s="34"/>
    </row>
    <row r="61" spans="1:30" s="31" customFormat="1" ht="19.5" customHeight="1">
      <c r="B61" s="24"/>
      <c r="C61" s="24"/>
      <c r="D61" s="24"/>
      <c r="E61" s="24"/>
      <c r="F61" s="24"/>
      <c r="G61" s="24"/>
      <c r="H61" s="24"/>
      <c r="I61" s="24"/>
      <c r="J61" s="24"/>
      <c r="K61" s="156"/>
      <c r="L61" s="156"/>
      <c r="M61" s="156"/>
      <c r="N61" s="460"/>
      <c r="O61" s="120"/>
      <c r="P61" s="120"/>
      <c r="Q61" s="120"/>
      <c r="R61" s="120"/>
      <c r="S61" s="120"/>
      <c r="T61" s="120"/>
      <c r="U61" s="120"/>
      <c r="V61" s="120"/>
      <c r="W61" s="120"/>
      <c r="X61" s="120"/>
      <c r="Y61" s="34"/>
      <c r="Z61" s="34"/>
      <c r="AA61" s="34"/>
      <c r="AB61" s="34"/>
      <c r="AC61" s="34"/>
      <c r="AD61" s="34"/>
    </row>
    <row r="62" spans="1:30" s="31" customFormat="1" ht="19.5" customHeight="1">
      <c r="B62" s="578" t="s">
        <v>497</v>
      </c>
      <c r="C62" s="24"/>
      <c r="D62" s="24"/>
      <c r="E62" s="24"/>
      <c r="F62" s="24"/>
      <c r="H62" s="24"/>
      <c r="I62" s="24"/>
      <c r="J62" s="24"/>
      <c r="K62" s="414"/>
      <c r="L62" s="156"/>
      <c r="M62" s="156"/>
      <c r="N62" s="460"/>
      <c r="O62" s="120"/>
      <c r="P62" s="120"/>
      <c r="Q62" s="120"/>
      <c r="R62" s="120"/>
      <c r="S62" s="120"/>
      <c r="T62" s="120"/>
      <c r="U62" s="120"/>
      <c r="V62" s="120"/>
      <c r="W62" s="120"/>
      <c r="X62" s="120"/>
      <c r="Y62" s="34"/>
      <c r="Z62" s="34"/>
      <c r="AA62" s="34"/>
      <c r="AB62" s="34"/>
      <c r="AC62" s="34"/>
      <c r="AD62" s="34"/>
    </row>
    <row r="63" spans="1:30" s="31" customFormat="1" ht="20.25" customHeight="1">
      <c r="B63" s="651" t="s">
        <v>93</v>
      </c>
      <c r="C63" s="723"/>
      <c r="D63" s="652"/>
      <c r="E63" s="24"/>
      <c r="F63" s="24"/>
      <c r="H63" s="24"/>
      <c r="I63" s="24"/>
      <c r="J63" s="24"/>
      <c r="K63" s="156"/>
      <c r="L63" s="156"/>
      <c r="M63" s="156"/>
      <c r="N63" s="460"/>
      <c r="O63" s="120"/>
      <c r="P63" s="120"/>
      <c r="Q63" s="120"/>
      <c r="R63" s="120"/>
      <c r="S63" s="120"/>
      <c r="T63" s="120"/>
      <c r="U63" s="120"/>
      <c r="V63" s="120"/>
      <c r="W63" s="120"/>
      <c r="X63" s="120"/>
      <c r="Y63" s="34"/>
      <c r="Z63" s="34"/>
      <c r="AA63" s="34"/>
      <c r="AB63" s="34"/>
      <c r="AC63" s="34"/>
      <c r="AD63" s="34"/>
    </row>
    <row r="64" spans="1:30" s="31" customFormat="1" ht="15" customHeight="1">
      <c r="B64" s="1053"/>
      <c r="C64" s="1054"/>
      <c r="D64" s="1057" t="s">
        <v>304</v>
      </c>
      <c r="E64" s="24"/>
      <c r="F64" s="124"/>
      <c r="H64" s="24"/>
      <c r="I64" s="24"/>
      <c r="J64" s="24"/>
      <c r="K64" s="156"/>
      <c r="L64" s="156"/>
      <c r="M64" s="156"/>
      <c r="N64" s="460"/>
      <c r="O64" s="120"/>
      <c r="P64" s="120"/>
      <c r="Q64" s="120"/>
      <c r="R64" s="120"/>
      <c r="S64" s="120"/>
      <c r="T64" s="120"/>
      <c r="U64" s="120"/>
      <c r="V64" s="120"/>
      <c r="W64" s="120"/>
      <c r="X64" s="120"/>
      <c r="Y64" s="34"/>
      <c r="Z64" s="34"/>
      <c r="AA64" s="34"/>
      <c r="AB64" s="34"/>
      <c r="AC64" s="34"/>
      <c r="AD64" s="34"/>
    </row>
    <row r="65" spans="1:37" s="31" customFormat="1" ht="15" customHeight="1">
      <c r="B65" s="1055"/>
      <c r="C65" s="1056"/>
      <c r="D65" s="1058"/>
      <c r="E65" s="24"/>
      <c r="F65" s="124"/>
      <c r="H65" s="24"/>
      <c r="I65" s="24"/>
      <c r="J65" s="24"/>
      <c r="K65" s="156"/>
      <c r="L65" s="156"/>
      <c r="M65" s="156"/>
      <c r="N65" s="460"/>
      <c r="O65" s="120"/>
      <c r="P65" s="120"/>
      <c r="Q65" s="120"/>
      <c r="R65" s="120"/>
      <c r="S65" s="120"/>
      <c r="T65" s="120"/>
      <c r="U65" s="120"/>
      <c r="V65" s="120"/>
      <c r="W65" s="120"/>
      <c r="X65" s="120"/>
      <c r="Y65" s="34"/>
      <c r="Z65" s="34"/>
      <c r="AA65" s="34"/>
      <c r="AB65" s="34"/>
      <c r="AC65" s="34"/>
      <c r="AD65" s="34"/>
    </row>
    <row r="66" spans="1:37" s="33" customFormat="1" ht="15" customHeight="1">
      <c r="B66" s="268"/>
      <c r="C66" s="268"/>
      <c r="D66" s="267"/>
      <c r="E66" s="110"/>
      <c r="F66" s="223"/>
      <c r="H66" s="110"/>
      <c r="I66" s="110"/>
      <c r="J66" s="110"/>
      <c r="K66" s="130"/>
      <c r="L66" s="130"/>
      <c r="M66" s="130"/>
      <c r="N66" s="460"/>
      <c r="O66" s="120"/>
      <c r="P66" s="120"/>
      <c r="Q66" s="121"/>
      <c r="R66" s="121"/>
      <c r="S66" s="121"/>
      <c r="T66" s="121"/>
      <c r="U66" s="121"/>
      <c r="V66" s="121"/>
      <c r="W66" s="121"/>
      <c r="X66" s="121"/>
      <c r="Y66" s="28"/>
      <c r="Z66" s="28"/>
      <c r="AA66" s="28"/>
      <c r="AB66" s="28"/>
      <c r="AC66" s="28"/>
      <c r="AD66" s="28"/>
    </row>
    <row r="67" spans="1:37" s="31" customFormat="1" ht="20.100000000000001" customHeight="1">
      <c r="A67" s="468"/>
      <c r="B67" s="579" t="s">
        <v>498</v>
      </c>
      <c r="C67" s="469"/>
      <c r="D67" s="470"/>
      <c r="E67" s="471"/>
      <c r="F67" s="471"/>
      <c r="G67" s="472"/>
      <c r="H67" s="471"/>
      <c r="I67" s="471"/>
      <c r="J67" s="471"/>
      <c r="K67" s="173"/>
      <c r="L67" s="182"/>
      <c r="M67" s="182"/>
      <c r="N67" s="130"/>
      <c r="O67" s="121"/>
      <c r="P67" s="121"/>
      <c r="Q67" s="120"/>
      <c r="R67" s="120"/>
      <c r="S67" s="120"/>
      <c r="T67" s="120"/>
      <c r="U67" s="120"/>
      <c r="V67" s="120"/>
      <c r="W67" s="120"/>
      <c r="X67" s="120"/>
      <c r="Y67" s="34"/>
      <c r="Z67" s="34"/>
      <c r="AA67" s="34"/>
      <c r="AB67" s="34"/>
      <c r="AC67" s="34"/>
      <c r="AD67" s="34"/>
    </row>
    <row r="68" spans="1:37" s="33" customFormat="1" ht="17.25" customHeight="1">
      <c r="A68" s="468"/>
      <c r="B68" s="578" t="s">
        <v>470</v>
      </c>
      <c r="C68" s="471"/>
      <c r="D68" s="471"/>
      <c r="E68" s="471"/>
      <c r="F68" s="471"/>
      <c r="G68" s="471"/>
      <c r="H68" s="471"/>
      <c r="I68" s="471"/>
      <c r="J68" s="471"/>
      <c r="K68" s="473"/>
      <c r="L68" s="130"/>
      <c r="M68" s="130"/>
      <c r="N68" s="460"/>
      <c r="O68" s="120"/>
      <c r="P68" s="120"/>
      <c r="Q68" s="121"/>
      <c r="R68" s="121"/>
      <c r="S68" s="121"/>
      <c r="T68" s="121"/>
      <c r="U68" s="121"/>
      <c r="V68" s="121"/>
      <c r="W68" s="121"/>
      <c r="X68" s="121"/>
      <c r="Y68" s="28"/>
      <c r="Z68" s="28"/>
      <c r="AA68" s="28"/>
      <c r="AB68" s="28"/>
      <c r="AC68" s="28"/>
      <c r="AD68" s="28"/>
    </row>
    <row r="69" spans="1:37" s="31" customFormat="1" ht="40.5" customHeight="1">
      <c r="A69" s="271"/>
      <c r="B69" s="808" t="s">
        <v>471</v>
      </c>
      <c r="C69" s="809"/>
      <c r="D69" s="808" t="s">
        <v>713</v>
      </c>
      <c r="E69" s="809"/>
      <c r="F69" s="808" t="s">
        <v>712</v>
      </c>
      <c r="G69" s="809"/>
      <c r="H69" s="315"/>
      <c r="I69" s="810" t="s">
        <v>390</v>
      </c>
      <c r="J69" s="811"/>
      <c r="K69" s="24"/>
      <c r="L69" s="24"/>
      <c r="M69" s="111"/>
      <c r="N69" s="130"/>
      <c r="O69" s="121"/>
      <c r="P69" s="121"/>
      <c r="Q69" s="460"/>
      <c r="R69" s="460"/>
      <c r="S69" s="460"/>
      <c r="T69" s="460"/>
      <c r="U69" s="120"/>
      <c r="V69" s="120"/>
      <c r="W69" s="120"/>
      <c r="X69" s="120"/>
      <c r="Y69" s="120"/>
      <c r="Z69" s="120"/>
      <c r="AA69" s="120"/>
      <c r="AB69" s="120"/>
      <c r="AC69" s="34"/>
      <c r="AD69" s="34"/>
      <c r="AE69" s="34"/>
      <c r="AF69" s="34"/>
      <c r="AG69" s="34"/>
      <c r="AH69" s="34"/>
      <c r="AI69" s="34"/>
      <c r="AJ69" s="34"/>
    </row>
    <row r="70" spans="1:37" s="31" customFormat="1" ht="15" customHeight="1">
      <c r="A70" s="271"/>
      <c r="B70" s="814" t="s">
        <v>305</v>
      </c>
      <c r="C70" s="815"/>
      <c r="D70" s="814" t="s">
        <v>305</v>
      </c>
      <c r="E70" s="815"/>
      <c r="F70" s="814" t="s">
        <v>305</v>
      </c>
      <c r="G70" s="815"/>
      <c r="H70" s="316"/>
      <c r="I70" s="814" t="s">
        <v>306</v>
      </c>
      <c r="J70" s="815"/>
      <c r="K70" s="96"/>
      <c r="L70" s="24"/>
      <c r="M70" s="111"/>
      <c r="N70" s="124"/>
      <c r="O70" s="124"/>
      <c r="P70" s="124"/>
      <c r="Q70" s="460"/>
      <c r="R70" s="460"/>
      <c r="S70" s="460"/>
      <c r="T70" s="460"/>
      <c r="U70" s="120"/>
      <c r="V70" s="120"/>
      <c r="W70" s="120"/>
      <c r="X70" s="120"/>
      <c r="Y70" s="120"/>
      <c r="Z70" s="120"/>
      <c r="AA70" s="120"/>
      <c r="AB70" s="120"/>
      <c r="AC70" s="34"/>
      <c r="AD70" s="34"/>
      <c r="AE70" s="34"/>
      <c r="AF70" s="34"/>
      <c r="AG70" s="34"/>
      <c r="AH70" s="34"/>
      <c r="AI70" s="34"/>
      <c r="AJ70" s="34"/>
    </row>
    <row r="71" spans="1:37" s="31" customFormat="1" ht="24" customHeight="1">
      <c r="A71" s="271"/>
      <c r="B71" s="812"/>
      <c r="C71" s="813"/>
      <c r="D71" s="812"/>
      <c r="E71" s="813"/>
      <c r="F71" s="812"/>
      <c r="G71" s="813"/>
      <c r="H71" s="317"/>
      <c r="I71" s="812"/>
      <c r="J71" s="813"/>
      <c r="K71" s="24"/>
      <c r="L71" s="24"/>
      <c r="M71" s="24"/>
      <c r="N71" s="120"/>
      <c r="O71" s="124"/>
      <c r="P71" s="124"/>
      <c r="Q71" s="124"/>
      <c r="R71" s="460"/>
      <c r="S71" s="460"/>
      <c r="T71" s="460"/>
      <c r="U71" s="460"/>
      <c r="V71" s="120"/>
      <c r="W71" s="120"/>
      <c r="X71" s="120"/>
      <c r="Y71" s="120"/>
      <c r="Z71" s="120"/>
      <c r="AA71" s="120"/>
      <c r="AB71" s="120"/>
      <c r="AC71" s="120"/>
      <c r="AD71" s="34"/>
      <c r="AE71" s="34"/>
      <c r="AF71" s="34"/>
      <c r="AG71" s="34"/>
      <c r="AH71" s="34"/>
      <c r="AI71" s="34"/>
      <c r="AJ71" s="34"/>
      <c r="AK71" s="34"/>
    </row>
    <row r="72" spans="1:37" s="31" customFormat="1" ht="57" customHeight="1">
      <c r="A72" s="34"/>
      <c r="B72" s="102"/>
      <c r="C72" s="102"/>
      <c r="D72" s="102"/>
      <c r="E72" s="102"/>
      <c r="F72" s="102"/>
      <c r="G72" s="102"/>
      <c r="H72" s="102"/>
      <c r="I72" s="102"/>
      <c r="J72" s="102"/>
      <c r="K72" s="110"/>
      <c r="L72" s="24"/>
      <c r="M72" s="24"/>
      <c r="N72" s="120"/>
      <c r="O72" s="120"/>
      <c r="P72" s="124"/>
      <c r="Q72" s="124"/>
      <c r="R72" s="460"/>
      <c r="S72" s="460"/>
      <c r="T72" s="460"/>
      <c r="U72" s="460"/>
      <c r="V72" s="120"/>
      <c r="W72" s="120"/>
      <c r="X72" s="120"/>
      <c r="Y72" s="120"/>
      <c r="Z72" s="120"/>
      <c r="AA72" s="120"/>
      <c r="AB72" s="120"/>
      <c r="AC72" s="120"/>
      <c r="AD72" s="34"/>
      <c r="AE72" s="34"/>
      <c r="AF72" s="34"/>
      <c r="AG72" s="34"/>
      <c r="AH72" s="34"/>
      <c r="AI72" s="34"/>
      <c r="AJ72" s="34"/>
      <c r="AK72" s="34"/>
    </row>
    <row r="73" spans="1:37" s="31" customFormat="1" ht="18" customHeight="1">
      <c r="B73" s="578" t="s">
        <v>543</v>
      </c>
      <c r="C73" s="471"/>
      <c r="D73" s="471"/>
      <c r="E73" s="471"/>
      <c r="F73" s="431"/>
      <c r="G73" s="431"/>
      <c r="H73" s="431"/>
      <c r="I73" s="431"/>
      <c r="J73" s="431"/>
      <c r="K73" s="432"/>
      <c r="L73" s="156"/>
      <c r="M73" s="156"/>
      <c r="N73" s="124"/>
      <c r="O73" s="124"/>
      <c r="P73" s="124"/>
      <c r="Q73" s="120"/>
      <c r="R73" s="120"/>
      <c r="S73" s="120"/>
      <c r="T73" s="120"/>
      <c r="U73" s="120"/>
      <c r="V73" s="120"/>
      <c r="W73" s="120"/>
      <c r="X73" s="120"/>
      <c r="Y73" s="34"/>
      <c r="Z73" s="34"/>
      <c r="AA73" s="34"/>
      <c r="AB73" s="34"/>
      <c r="AC73" s="34"/>
      <c r="AD73" s="34"/>
    </row>
    <row r="74" spans="1:37" s="31" customFormat="1" ht="18.75" customHeight="1">
      <c r="B74" s="1100" t="s">
        <v>589</v>
      </c>
      <c r="C74" s="1100"/>
      <c r="D74" s="1100"/>
      <c r="E74" s="1100"/>
      <c r="F74" s="1100"/>
      <c r="G74" s="1100"/>
      <c r="H74" s="1100"/>
      <c r="I74" s="1100"/>
      <c r="J74" s="1100"/>
      <c r="K74" s="1100"/>
      <c r="L74" s="1100"/>
      <c r="M74" s="400"/>
      <c r="N74" s="460"/>
      <c r="O74" s="120"/>
      <c r="P74" s="120"/>
      <c r="Q74" s="120"/>
      <c r="R74" s="120"/>
      <c r="S74" s="120"/>
      <c r="T74" s="120"/>
      <c r="U74" s="120"/>
      <c r="V74" s="120"/>
      <c r="W74" s="120"/>
      <c r="X74" s="120"/>
      <c r="Y74" s="34"/>
      <c r="Z74" s="34"/>
      <c r="AA74" s="34"/>
      <c r="AB74" s="34"/>
      <c r="AC74" s="34"/>
      <c r="AD74" s="34"/>
    </row>
    <row r="75" spans="1:37" s="31" customFormat="1" ht="16.5" customHeight="1">
      <c r="B75" s="1101"/>
      <c r="C75" s="1101"/>
      <c r="D75" s="1101"/>
      <c r="E75" s="1101"/>
      <c r="F75" s="1101"/>
      <c r="G75" s="1101"/>
      <c r="H75" s="1101"/>
      <c r="I75" s="1101"/>
      <c r="J75" s="1101"/>
      <c r="K75" s="1101"/>
      <c r="L75" s="1101"/>
      <c r="M75" s="400"/>
      <c r="N75" s="460"/>
      <c r="O75" s="120"/>
      <c r="P75" s="120"/>
      <c r="Q75" s="120"/>
      <c r="R75" s="120"/>
      <c r="S75" s="120"/>
      <c r="T75" s="120"/>
      <c r="U75" s="120"/>
      <c r="V75" s="120"/>
      <c r="W75" s="120"/>
      <c r="X75" s="120"/>
      <c r="Y75" s="34"/>
      <c r="Z75" s="34"/>
      <c r="AA75" s="34"/>
      <c r="AB75" s="34"/>
      <c r="AC75" s="34"/>
      <c r="AD75" s="34"/>
    </row>
    <row r="76" spans="1:37" s="33" customFormat="1" ht="24.75" customHeight="1">
      <c r="A76" s="31"/>
      <c r="B76" s="1043" t="s">
        <v>90</v>
      </c>
      <c r="C76" s="1043" t="s">
        <v>1</v>
      </c>
      <c r="D76" s="1008" t="s">
        <v>2</v>
      </c>
      <c r="E76" s="603" t="s">
        <v>590</v>
      </c>
      <c r="F76" s="603"/>
      <c r="G76" s="604"/>
      <c r="H76" s="818" t="s">
        <v>456</v>
      </c>
      <c r="I76" s="567" t="s">
        <v>591</v>
      </c>
      <c r="J76" s="816" t="s">
        <v>91</v>
      </c>
      <c r="K76" s="816" t="s">
        <v>3</v>
      </c>
      <c r="L76" s="1045" t="s">
        <v>4</v>
      </c>
      <c r="M76" s="130"/>
      <c r="N76" s="460"/>
      <c r="O76" s="120"/>
      <c r="P76" s="120"/>
      <c r="Q76" s="121"/>
      <c r="R76" s="121"/>
      <c r="S76" s="121"/>
      <c r="T76" s="121"/>
      <c r="U76" s="121"/>
      <c r="V76" s="121"/>
      <c r="W76" s="121"/>
      <c r="X76" s="121"/>
      <c r="Y76" s="28"/>
      <c r="Z76" s="28"/>
      <c r="AA76" s="28"/>
      <c r="AB76" s="28"/>
      <c r="AC76" s="28"/>
      <c r="AD76" s="28"/>
      <c r="AE76" s="28"/>
      <c r="AF76" s="28"/>
    </row>
    <row r="77" spans="1:37" s="31" customFormat="1" ht="45" customHeight="1">
      <c r="B77" s="1044"/>
      <c r="C77" s="1044"/>
      <c r="D77" s="1044"/>
      <c r="E77" s="465" t="s">
        <v>592</v>
      </c>
      <c r="F77" s="465" t="s">
        <v>714</v>
      </c>
      <c r="G77" s="465" t="s">
        <v>593</v>
      </c>
      <c r="H77" s="819"/>
      <c r="I77" s="465" t="s">
        <v>594</v>
      </c>
      <c r="J77" s="817"/>
      <c r="K77" s="817"/>
      <c r="L77" s="1046"/>
      <c r="M77" s="170"/>
      <c r="N77" s="130"/>
      <c r="O77" s="130"/>
      <c r="P77" s="130"/>
      <c r="Q77" s="460"/>
      <c r="R77" s="460"/>
      <c r="S77" s="460"/>
      <c r="T77" s="120"/>
      <c r="U77" s="120"/>
      <c r="V77" s="120"/>
      <c r="W77" s="120"/>
      <c r="X77" s="120"/>
      <c r="Y77" s="120"/>
      <c r="Z77" s="120"/>
      <c r="AA77" s="120"/>
      <c r="AB77" s="34"/>
      <c r="AC77" s="34"/>
      <c r="AD77" s="34"/>
      <c r="AE77" s="34"/>
      <c r="AF77" s="34"/>
    </row>
    <row r="78" spans="1:37" s="31" customFormat="1" ht="16.5" customHeight="1">
      <c r="B78" s="311" t="s">
        <v>305</v>
      </c>
      <c r="C78" s="311" t="s">
        <v>305</v>
      </c>
      <c r="D78" s="311" t="s">
        <v>305</v>
      </c>
      <c r="E78" s="314" t="s">
        <v>305</v>
      </c>
      <c r="F78" s="314" t="s">
        <v>305</v>
      </c>
      <c r="G78" s="421" t="s">
        <v>305</v>
      </c>
      <c r="H78" s="311" t="s">
        <v>306</v>
      </c>
      <c r="I78" s="314" t="s">
        <v>306</v>
      </c>
      <c r="J78" s="272" t="s">
        <v>306</v>
      </c>
      <c r="K78" s="272" t="s">
        <v>306</v>
      </c>
      <c r="L78" s="311" t="s">
        <v>306</v>
      </c>
      <c r="M78" s="171"/>
      <c r="N78" s="131"/>
      <c r="O78" s="120"/>
      <c r="P78" s="460"/>
      <c r="Q78" s="460"/>
      <c r="R78" s="460"/>
      <c r="S78" s="460"/>
      <c r="T78" s="120"/>
      <c r="U78" s="120"/>
      <c r="V78" s="120"/>
      <c r="W78" s="120"/>
      <c r="X78" s="120"/>
      <c r="Y78" s="120"/>
      <c r="Z78" s="120"/>
      <c r="AA78" s="120"/>
      <c r="AB78" s="34"/>
      <c r="AC78" s="34"/>
      <c r="AD78" s="34"/>
      <c r="AE78" s="34"/>
      <c r="AF78" s="34"/>
    </row>
    <row r="79" spans="1:37" s="31" customFormat="1" ht="24.95" customHeight="1">
      <c r="B79" s="312"/>
      <c r="C79" s="312"/>
      <c r="D79" s="312"/>
      <c r="E79" s="312"/>
      <c r="F79" s="312"/>
      <c r="G79" s="417"/>
      <c r="H79" s="313"/>
      <c r="I79" s="313"/>
      <c r="J79" s="193"/>
      <c r="K79" s="193"/>
      <c r="L79" s="455">
        <f>SUM(B79:K79)</f>
        <v>0</v>
      </c>
      <c r="M79" s="53"/>
      <c r="N79" s="479"/>
      <c r="O79" s="120"/>
      <c r="P79" s="460"/>
      <c r="Q79" s="460"/>
      <c r="R79" s="460"/>
      <c r="S79" s="460"/>
      <c r="T79" s="120"/>
      <c r="U79" s="120"/>
      <c r="V79" s="120"/>
      <c r="W79" s="120"/>
      <c r="X79" s="120"/>
      <c r="Y79" s="120"/>
      <c r="Z79" s="120"/>
      <c r="AA79" s="120"/>
      <c r="AB79" s="34"/>
      <c r="AC79" s="34"/>
      <c r="AD79" s="34"/>
      <c r="AE79" s="34"/>
      <c r="AF79" s="34"/>
    </row>
    <row r="80" spans="1:37" s="31" customFormat="1" ht="19.5" customHeight="1">
      <c r="B80" s="24"/>
      <c r="C80" s="24"/>
      <c r="D80" s="24"/>
      <c r="E80" s="24"/>
      <c r="F80" s="24"/>
      <c r="G80" s="24"/>
      <c r="H80" s="24"/>
      <c r="I80" s="24"/>
      <c r="J80" s="24"/>
      <c r="K80" s="156"/>
      <c r="L80" s="156"/>
      <c r="M80" s="156"/>
      <c r="N80" s="130"/>
      <c r="O80" s="120"/>
      <c r="P80" s="460"/>
      <c r="Q80" s="120"/>
      <c r="R80" s="120"/>
      <c r="S80" s="120"/>
      <c r="T80" s="120"/>
      <c r="U80" s="120"/>
      <c r="V80" s="120"/>
      <c r="W80" s="120"/>
      <c r="X80" s="120"/>
      <c r="Y80" s="34"/>
      <c r="Z80" s="34"/>
      <c r="AA80" s="34"/>
      <c r="AB80" s="34"/>
      <c r="AC80" s="34"/>
      <c r="AD80" s="34"/>
    </row>
    <row r="81" spans="1:37" s="31" customFormat="1" ht="24" customHeight="1">
      <c r="A81" s="28"/>
      <c r="B81" s="102"/>
      <c r="C81" s="102"/>
      <c r="D81" s="102"/>
      <c r="E81" s="102"/>
      <c r="F81" s="102"/>
      <c r="G81" s="102"/>
      <c r="H81" s="102"/>
      <c r="I81" s="102"/>
      <c r="J81" s="102"/>
      <c r="K81" s="110"/>
      <c r="L81" s="110"/>
      <c r="M81" s="24"/>
      <c r="N81" s="124"/>
      <c r="O81" s="124"/>
      <c r="P81" s="124"/>
      <c r="Q81" s="124"/>
      <c r="R81" s="460"/>
      <c r="S81" s="460"/>
      <c r="T81" s="460"/>
      <c r="U81" s="460"/>
      <c r="V81" s="120"/>
      <c r="W81" s="120"/>
      <c r="X81" s="120"/>
      <c r="Y81" s="120"/>
      <c r="Z81" s="120"/>
      <c r="AA81" s="120"/>
      <c r="AB81" s="120"/>
      <c r="AC81" s="120"/>
      <c r="AD81" s="34"/>
      <c r="AE81" s="34"/>
      <c r="AF81" s="34"/>
      <c r="AG81" s="34"/>
      <c r="AH81" s="34"/>
      <c r="AI81" s="34"/>
      <c r="AJ81" s="34"/>
      <c r="AK81" s="34"/>
    </row>
    <row r="82" spans="1:37" s="31" customFormat="1" ht="20.100000000000001" customHeight="1">
      <c r="B82" s="318" t="s">
        <v>536</v>
      </c>
      <c r="C82" s="147"/>
      <c r="D82" s="147"/>
      <c r="E82" s="147"/>
      <c r="F82" s="147"/>
      <c r="G82" s="185"/>
      <c r="H82" s="185"/>
      <c r="I82" s="185"/>
      <c r="J82" s="185"/>
      <c r="K82" s="157"/>
      <c r="L82" s="157"/>
      <c r="M82" s="157"/>
      <c r="N82" s="124"/>
      <c r="O82" s="124"/>
      <c r="P82" s="124"/>
      <c r="Q82" s="120"/>
      <c r="R82" s="120"/>
      <c r="S82" s="120"/>
      <c r="T82" s="120"/>
      <c r="U82" s="120"/>
      <c r="V82" s="120"/>
      <c r="W82" s="120"/>
      <c r="X82" s="120"/>
      <c r="Y82" s="34"/>
      <c r="Z82" s="34"/>
      <c r="AA82" s="34"/>
      <c r="AB82" s="34"/>
      <c r="AC82" s="34"/>
      <c r="AD82" s="34"/>
    </row>
    <row r="83" spans="1:37" s="31" customFormat="1" ht="12" customHeight="1">
      <c r="B83" s="318"/>
      <c r="C83" s="147"/>
      <c r="D83" s="147"/>
      <c r="E83" s="147"/>
      <c r="F83" s="147"/>
      <c r="G83" s="185"/>
      <c r="H83" s="185"/>
      <c r="I83" s="185"/>
      <c r="J83" s="185"/>
      <c r="K83" s="304"/>
      <c r="L83" s="304"/>
      <c r="M83" s="304"/>
      <c r="N83" s="460"/>
      <c r="O83" s="120"/>
      <c r="P83" s="120"/>
      <c r="Q83" s="120"/>
      <c r="R83" s="120"/>
      <c r="S83" s="120"/>
      <c r="T83" s="120"/>
      <c r="U83" s="120"/>
      <c r="V83" s="120"/>
      <c r="W83" s="120"/>
      <c r="X83" s="120"/>
      <c r="Y83" s="34"/>
      <c r="Z83" s="34"/>
      <c r="AA83" s="34"/>
      <c r="AB83" s="34"/>
      <c r="AC83" s="34"/>
      <c r="AD83" s="34"/>
    </row>
    <row r="84" spans="1:37" s="31" customFormat="1" ht="19.5" customHeight="1">
      <c r="A84" s="25"/>
      <c r="B84" s="1" t="s">
        <v>9</v>
      </c>
      <c r="C84" s="24"/>
      <c r="D84" s="24"/>
      <c r="E84" s="24"/>
      <c r="F84" s="24"/>
      <c r="G84" s="24"/>
      <c r="H84" s="24"/>
      <c r="I84" s="24"/>
      <c r="J84" s="24"/>
      <c r="K84" s="157"/>
      <c r="L84" s="157"/>
      <c r="M84" s="156"/>
      <c r="N84" s="460" t="s">
        <v>557</v>
      </c>
      <c r="O84" s="120"/>
      <c r="P84" s="120"/>
      <c r="Q84" s="120" t="s">
        <v>558</v>
      </c>
      <c r="R84" s="120"/>
      <c r="S84" s="120"/>
      <c r="T84" s="120"/>
      <c r="U84" s="120"/>
      <c r="V84" s="120"/>
      <c r="W84" s="120"/>
      <c r="X84" s="120"/>
      <c r="Y84" s="34"/>
      <c r="Z84" s="34"/>
      <c r="AA84" s="34"/>
      <c r="AB84" s="34"/>
      <c r="AC84" s="34"/>
      <c r="AD84" s="34"/>
    </row>
    <row r="85" spans="1:37" s="31" customFormat="1" ht="24.95" customHeight="1">
      <c r="A85" s="25"/>
      <c r="B85" s="194"/>
      <c r="C85" s="195"/>
      <c r="D85" s="196"/>
      <c r="E85" s="115"/>
      <c r="F85" s="96"/>
      <c r="G85" s="96"/>
      <c r="H85" s="96"/>
      <c r="I85" s="197"/>
      <c r="J85" s="198"/>
      <c r="K85" s="157"/>
      <c r="L85" s="157"/>
      <c r="M85" s="157"/>
      <c r="N85" s="459" t="s">
        <v>549</v>
      </c>
      <c r="O85" s="459" t="s">
        <v>550</v>
      </c>
      <c r="P85" s="120"/>
      <c r="Q85" s="459" t="s">
        <v>559</v>
      </c>
      <c r="R85" s="459" t="s">
        <v>560</v>
      </c>
      <c r="S85" s="459" t="s">
        <v>561</v>
      </c>
      <c r="T85" s="459" t="s">
        <v>562</v>
      </c>
      <c r="U85" s="120"/>
      <c r="V85" s="120"/>
      <c r="W85" s="120"/>
      <c r="X85" s="120"/>
      <c r="Y85" s="34"/>
      <c r="Z85" s="34"/>
      <c r="AA85" s="34"/>
      <c r="AB85" s="34"/>
      <c r="AC85" s="34"/>
      <c r="AD85" s="34"/>
    </row>
    <row r="86" spans="1:37" s="25" customFormat="1" ht="19.5" customHeight="1">
      <c r="B86" s="24"/>
      <c r="C86" s="24"/>
      <c r="D86" s="24"/>
      <c r="E86" s="96"/>
      <c r="F86" s="199"/>
      <c r="G86" s="199"/>
      <c r="H86" s="96"/>
      <c r="I86" s="103"/>
      <c r="J86" s="103"/>
      <c r="K86" s="156"/>
      <c r="L86" s="172"/>
      <c r="M86" s="156"/>
      <c r="N86" s="459" t="b">
        <v>0</v>
      </c>
      <c r="O86" s="459" t="b">
        <v>0</v>
      </c>
      <c r="P86" s="120"/>
      <c r="Q86" s="441"/>
      <c r="R86" s="441"/>
      <c r="S86" s="441"/>
      <c r="T86" s="441" t="b">
        <v>0</v>
      </c>
      <c r="U86" s="120"/>
      <c r="V86" s="120"/>
      <c r="W86" s="120"/>
      <c r="X86" s="120"/>
      <c r="Y86" s="36"/>
      <c r="Z86" s="36"/>
      <c r="AA86" s="36"/>
      <c r="AB86" s="36"/>
      <c r="AC86" s="36"/>
      <c r="AD86" s="36"/>
    </row>
    <row r="87" spans="1:37" s="25" customFormat="1" ht="19.5" customHeight="1" thickBot="1">
      <c r="B87" s="1" t="s">
        <v>98</v>
      </c>
      <c r="C87" s="24"/>
      <c r="D87" s="24"/>
      <c r="E87" s="24"/>
      <c r="F87" s="200"/>
      <c r="G87" s="200"/>
      <c r="H87" s="24"/>
      <c r="I87" s="103"/>
      <c r="J87" s="103"/>
      <c r="K87" s="132"/>
      <c r="L87" s="156"/>
      <c r="M87" s="156"/>
      <c r="N87" s="459" t="str">
        <f>IF(N86=TRUE,"有","")</f>
        <v/>
      </c>
      <c r="O87" s="459" t="str">
        <f>IF(O86=TRUE,"無","")</f>
        <v/>
      </c>
      <c r="P87" s="120"/>
      <c r="Q87" s="459" t="str">
        <f>IF(Q86=TRUE,"輸血部","")</f>
        <v/>
      </c>
      <c r="R87" s="459" t="str">
        <f>IF(R86=TRUE,"検査部","")</f>
        <v/>
      </c>
      <c r="S87" s="459" t="str">
        <f>IF(S86=TRUE,"薬剤部","")</f>
        <v/>
      </c>
      <c r="T87" s="459" t="str">
        <f>IF(T86=TRUE,"その他","")</f>
        <v/>
      </c>
      <c r="U87" s="460"/>
      <c r="V87" s="460"/>
      <c r="W87" s="120"/>
      <c r="X87" s="120"/>
      <c r="Y87" s="36"/>
      <c r="Z87" s="36"/>
      <c r="AA87" s="36"/>
      <c r="AB87" s="36"/>
      <c r="AC87" s="36"/>
      <c r="AD87" s="36"/>
    </row>
    <row r="88" spans="1:37" s="25" customFormat="1" ht="24.95" customHeight="1" thickBot="1">
      <c r="A88" s="31"/>
      <c r="B88" s="201"/>
      <c r="C88" s="202"/>
      <c r="D88" s="202"/>
      <c r="E88" s="202"/>
      <c r="F88" s="202"/>
      <c r="G88" s="202"/>
      <c r="H88" s="203"/>
      <c r="I88" s="820" t="s">
        <v>465</v>
      </c>
      <c r="J88" s="821"/>
      <c r="K88" s="156"/>
      <c r="L88" s="156"/>
      <c r="M88" s="156"/>
      <c r="N88" s="881" t="str">
        <f>CONCATENATE(N87,O87)</f>
        <v/>
      </c>
      <c r="O88" s="881"/>
      <c r="P88" s="460"/>
      <c r="Q88" s="709" t="str">
        <f>CONCATENATE(Q87,R87,S87,T87)</f>
        <v/>
      </c>
      <c r="R88" s="892"/>
      <c r="S88" s="892"/>
      <c r="T88" s="887"/>
      <c r="U88" s="956"/>
      <c r="V88" s="956"/>
      <c r="W88" s="120"/>
      <c r="X88" s="120"/>
      <c r="Y88" s="36"/>
      <c r="Z88" s="36"/>
      <c r="AA88" s="36"/>
      <c r="AB88" s="36"/>
      <c r="AC88" s="36"/>
      <c r="AD88" s="36"/>
    </row>
    <row r="89" spans="1:37" s="25" customFormat="1" ht="19.5" customHeight="1">
      <c r="A89" s="31"/>
      <c r="B89" s="24"/>
      <c r="C89" s="24"/>
      <c r="D89" s="24"/>
      <c r="E89" s="24"/>
      <c r="F89" s="124" t="s">
        <v>400</v>
      </c>
      <c r="G89" s="24"/>
      <c r="H89" s="24"/>
      <c r="I89" s="103"/>
      <c r="J89" s="103"/>
      <c r="K89" s="156"/>
      <c r="L89" s="156"/>
      <c r="M89" s="156"/>
      <c r="N89" s="460"/>
      <c r="O89" s="460"/>
      <c r="P89" s="460"/>
      <c r="Q89" s="460"/>
      <c r="R89" s="460"/>
      <c r="S89" s="120"/>
      <c r="T89" s="120"/>
      <c r="U89" s="129"/>
      <c r="V89" s="120"/>
      <c r="W89" s="120"/>
      <c r="X89" s="120"/>
      <c r="Y89" s="36"/>
      <c r="Z89" s="36"/>
      <c r="AA89" s="36"/>
      <c r="AB89" s="36"/>
      <c r="AC89" s="36"/>
      <c r="AD89" s="36"/>
    </row>
    <row r="90" spans="1:37" s="31" customFormat="1" ht="19.5" customHeight="1" thickBot="1">
      <c r="A90" s="25"/>
      <c r="B90" s="1" t="s">
        <v>97</v>
      </c>
      <c r="C90" s="24"/>
      <c r="D90" s="24"/>
      <c r="E90" s="24"/>
      <c r="F90" s="24"/>
      <c r="G90" s="24"/>
      <c r="H90" s="24"/>
      <c r="I90" s="103"/>
      <c r="J90" s="103"/>
      <c r="K90" s="156"/>
      <c r="L90" s="156"/>
      <c r="M90" s="156"/>
      <c r="N90" s="172" t="s">
        <v>563</v>
      </c>
      <c r="O90" s="460"/>
      <c r="P90" s="460"/>
      <c r="Q90" s="120"/>
      <c r="R90" s="120"/>
      <c r="S90" s="120" t="s">
        <v>564</v>
      </c>
      <c r="T90" s="120"/>
      <c r="U90" s="460"/>
      <c r="V90" s="460"/>
      <c r="W90" s="460"/>
      <c r="X90" s="460"/>
      <c r="Y90" s="34"/>
      <c r="Z90" s="34"/>
      <c r="AA90" s="34"/>
      <c r="AB90" s="34"/>
      <c r="AC90" s="34"/>
      <c r="AD90" s="34"/>
    </row>
    <row r="91" spans="1:37" s="31" customFormat="1" ht="24.95" customHeight="1" thickBot="1">
      <c r="B91" s="201"/>
      <c r="C91" s="202"/>
      <c r="D91" s="202"/>
      <c r="E91" s="202"/>
      <c r="F91" s="202"/>
      <c r="G91" s="202"/>
      <c r="H91" s="203"/>
      <c r="I91" s="820" t="s">
        <v>466</v>
      </c>
      <c r="J91" s="821"/>
      <c r="K91" s="161"/>
      <c r="L91" s="156"/>
      <c r="M91" s="156"/>
      <c r="N91" s="459" t="s">
        <v>559</v>
      </c>
      <c r="O91" s="459" t="s">
        <v>560</v>
      </c>
      <c r="P91" s="459" t="s">
        <v>561</v>
      </c>
      <c r="Q91" s="459" t="s">
        <v>562</v>
      </c>
      <c r="R91" s="120"/>
      <c r="S91" s="459" t="s">
        <v>549</v>
      </c>
      <c r="T91" s="459" t="s">
        <v>550</v>
      </c>
      <c r="U91" s="956"/>
      <c r="V91" s="956"/>
      <c r="W91" s="956"/>
      <c r="X91" s="956"/>
      <c r="Y91" s="34"/>
      <c r="Z91" s="34"/>
      <c r="AA91" s="34"/>
      <c r="AB91" s="34"/>
      <c r="AC91" s="34"/>
      <c r="AD91" s="34"/>
    </row>
    <row r="92" spans="1:37" s="25" customFormat="1" ht="19.5" customHeight="1">
      <c r="A92" s="31"/>
      <c r="B92" s="24"/>
      <c r="C92" s="24"/>
      <c r="D92" s="24"/>
      <c r="E92" s="24"/>
      <c r="F92" s="124" t="s">
        <v>401</v>
      </c>
      <c r="G92" s="24"/>
      <c r="H92" s="24"/>
      <c r="I92" s="103"/>
      <c r="J92" s="103"/>
      <c r="K92" s="156"/>
      <c r="L92" s="156"/>
      <c r="M92" s="156"/>
      <c r="N92" s="459"/>
      <c r="O92" s="441"/>
      <c r="P92" s="441"/>
      <c r="Q92" s="441" t="b">
        <v>0</v>
      </c>
      <c r="R92" s="120"/>
      <c r="S92" s="459" t="b">
        <v>0</v>
      </c>
      <c r="T92" s="459" t="b">
        <v>0</v>
      </c>
      <c r="U92" s="120"/>
      <c r="V92" s="120"/>
      <c r="W92" s="120"/>
      <c r="X92" s="120"/>
      <c r="Y92" s="36"/>
      <c r="Z92" s="36"/>
      <c r="AA92" s="36"/>
      <c r="AB92" s="36"/>
      <c r="AC92" s="36"/>
      <c r="AD92" s="36"/>
    </row>
    <row r="93" spans="1:37" s="31" customFormat="1" ht="19.5" customHeight="1">
      <c r="A93" s="25"/>
      <c r="B93" s="1" t="s">
        <v>249</v>
      </c>
      <c r="C93" s="24"/>
      <c r="D93" s="24"/>
      <c r="E93" s="110"/>
      <c r="F93" s="96"/>
      <c r="G93" s="24"/>
      <c r="H93" s="24"/>
      <c r="I93" s="103"/>
      <c r="J93" s="103"/>
      <c r="K93" s="34"/>
      <c r="L93" s="156"/>
      <c r="M93" s="156"/>
      <c r="N93" s="459" t="str">
        <f>IF(N92=TRUE,"輸血部","")</f>
        <v/>
      </c>
      <c r="O93" s="459" t="str">
        <f>IF(O92=TRUE,"検査部","")</f>
        <v/>
      </c>
      <c r="P93" s="459" t="str">
        <f>IF(P92=TRUE,"薬剤部","")</f>
        <v/>
      </c>
      <c r="Q93" s="459" t="str">
        <f>IF(Q92=TRUE,"その他","")</f>
        <v/>
      </c>
      <c r="R93" s="120"/>
      <c r="S93" s="459" t="str">
        <f>IF(S92=TRUE,"有","")</f>
        <v/>
      </c>
      <c r="T93" s="459" t="str">
        <f>IF(T92=TRUE,"無","")</f>
        <v/>
      </c>
      <c r="U93" s="460"/>
      <c r="V93" s="460"/>
      <c r="W93" s="460"/>
      <c r="X93" s="460"/>
      <c r="Y93" s="34"/>
      <c r="Z93" s="34"/>
      <c r="AA93" s="34"/>
      <c r="AB93" s="34"/>
      <c r="AC93" s="34"/>
      <c r="AD93" s="34"/>
    </row>
    <row r="94" spans="1:37" s="31" customFormat="1" ht="24.95" customHeight="1">
      <c r="B94" s="194"/>
      <c r="C94" s="204"/>
      <c r="D94" s="205"/>
      <c r="E94" s="206"/>
      <c r="F94" s="96"/>
      <c r="G94" s="110"/>
      <c r="H94" s="110"/>
      <c r="I94" s="103"/>
      <c r="J94" s="103"/>
      <c r="K94" s="161"/>
      <c r="L94" s="156"/>
      <c r="M94" s="156"/>
      <c r="N94" s="709" t="str">
        <f>CONCATENATE(N93,O93,P93,Q93)</f>
        <v/>
      </c>
      <c r="O94" s="892"/>
      <c r="P94" s="892"/>
      <c r="Q94" s="887"/>
      <c r="R94" s="120"/>
      <c r="S94" s="881" t="str">
        <f>CONCATENATE(S93,T93)</f>
        <v/>
      </c>
      <c r="T94" s="881"/>
      <c r="U94" s="126"/>
      <c r="V94" s="126"/>
      <c r="W94" s="126"/>
      <c r="X94" s="126"/>
      <c r="Y94" s="34"/>
      <c r="Z94" s="34"/>
      <c r="AA94" s="34"/>
      <c r="AB94" s="34"/>
      <c r="AC94" s="34"/>
      <c r="AD94" s="34"/>
    </row>
    <row r="95" spans="1:37" s="25" customFormat="1" ht="19.5" customHeight="1">
      <c r="A95" s="31"/>
      <c r="B95" s="24"/>
      <c r="C95" s="24"/>
      <c r="D95" s="24"/>
      <c r="E95" s="96"/>
      <c r="F95" s="24"/>
      <c r="G95" s="110"/>
      <c r="H95" s="115"/>
      <c r="I95" s="115"/>
      <c r="J95" s="102"/>
      <c r="K95" s="156"/>
      <c r="L95" s="414"/>
      <c r="M95" s="414"/>
      <c r="N95" s="460"/>
      <c r="O95" s="460"/>
      <c r="P95" s="120"/>
      <c r="Q95" s="120"/>
      <c r="R95" s="120"/>
      <c r="S95" s="120"/>
      <c r="T95" s="120"/>
      <c r="U95" s="120"/>
      <c r="V95" s="120"/>
      <c r="W95" s="120"/>
      <c r="X95" s="120"/>
      <c r="Y95" s="36"/>
      <c r="Z95" s="36"/>
      <c r="AA95" s="36"/>
      <c r="AB95" s="36"/>
      <c r="AC95" s="36"/>
      <c r="AD95" s="36"/>
    </row>
    <row r="96" spans="1:37" s="31" customFormat="1" ht="19.5" customHeight="1" thickBot="1">
      <c r="A96" s="25"/>
      <c r="B96" s="1" t="s">
        <v>352</v>
      </c>
      <c r="C96" s="24"/>
      <c r="D96" s="24"/>
      <c r="E96" s="24"/>
      <c r="F96" s="24"/>
      <c r="G96" s="24"/>
      <c r="H96" s="24"/>
      <c r="I96" s="24"/>
      <c r="J96" s="24"/>
      <c r="K96" s="130"/>
      <c r="L96" s="137"/>
      <c r="M96" s="156"/>
      <c r="N96" s="172" t="s">
        <v>565</v>
      </c>
      <c r="O96" s="460"/>
      <c r="P96" s="120"/>
      <c r="Q96" s="120"/>
      <c r="R96" s="120"/>
      <c r="S96" s="120"/>
      <c r="T96" s="120"/>
      <c r="U96" s="120" t="s">
        <v>572</v>
      </c>
      <c r="V96" s="120"/>
      <c r="W96" s="120"/>
      <c r="X96" s="120"/>
      <c r="Y96" s="34"/>
      <c r="Z96" s="34"/>
      <c r="AA96" s="34"/>
      <c r="AB96" s="34"/>
      <c r="AC96" s="34"/>
      <c r="AD96" s="34"/>
    </row>
    <row r="97" spans="1:37" s="31" customFormat="1" ht="24.95" customHeight="1" thickBot="1">
      <c r="B97" s="194"/>
      <c r="C97" s="207"/>
      <c r="D97" s="207"/>
      <c r="E97" s="207"/>
      <c r="F97" s="100"/>
      <c r="G97" s="100"/>
      <c r="H97" s="100"/>
      <c r="I97" s="105"/>
      <c r="J97" s="820" t="s">
        <v>346</v>
      </c>
      <c r="K97" s="821"/>
      <c r="L97" s="130"/>
      <c r="M97" s="156"/>
      <c r="N97" s="459" t="s">
        <v>566</v>
      </c>
      <c r="O97" s="459" t="s">
        <v>567</v>
      </c>
      <c r="P97" s="459" t="s">
        <v>568</v>
      </c>
      <c r="Q97" s="459" t="s">
        <v>569</v>
      </c>
      <c r="R97" s="459" t="s">
        <v>570</v>
      </c>
      <c r="S97" s="459" t="s">
        <v>562</v>
      </c>
      <c r="T97" s="460"/>
      <c r="U97" s="459" t="s">
        <v>573</v>
      </c>
      <c r="V97" s="459" t="s">
        <v>574</v>
      </c>
      <c r="W97" s="120"/>
      <c r="X97" s="120"/>
      <c r="Y97" s="34"/>
      <c r="Z97" s="34"/>
      <c r="AA97" s="136"/>
      <c r="AB97" s="34"/>
      <c r="AC97" s="34"/>
      <c r="AD97" s="34"/>
      <c r="AE97" s="34"/>
    </row>
    <row r="98" spans="1:37" s="25" customFormat="1" ht="19.5" customHeight="1">
      <c r="A98" s="31"/>
      <c r="B98" s="181"/>
      <c r="C98" s="96"/>
      <c r="D98" s="96"/>
      <c r="E98" s="96"/>
      <c r="F98" s="120" t="s">
        <v>402</v>
      </c>
      <c r="G98" s="96"/>
      <c r="H98" s="96"/>
      <c r="I98" s="208"/>
      <c r="J98" s="208"/>
      <c r="K98" s="156"/>
      <c r="L98" s="156"/>
      <c r="M98" s="156"/>
      <c r="N98" s="459" t="b">
        <v>0</v>
      </c>
      <c r="O98" s="459" t="b">
        <v>0</v>
      </c>
      <c r="P98" s="441" t="b">
        <v>0</v>
      </c>
      <c r="Q98" s="441" t="b">
        <v>0</v>
      </c>
      <c r="R98" s="441" t="b">
        <v>0</v>
      </c>
      <c r="S98" s="441" t="b">
        <v>0</v>
      </c>
      <c r="T98" s="120"/>
      <c r="U98" s="459" t="b">
        <v>0</v>
      </c>
      <c r="V98" s="459" t="b">
        <v>0</v>
      </c>
      <c r="W98" s="120"/>
      <c r="X98" s="120"/>
      <c r="Y98" s="36"/>
      <c r="Z98" s="36"/>
      <c r="AA98" s="36"/>
      <c r="AB98" s="36"/>
      <c r="AC98" s="36"/>
      <c r="AD98" s="36"/>
    </row>
    <row r="99" spans="1:37" s="31" customFormat="1" ht="19.5" customHeight="1">
      <c r="A99" s="25"/>
      <c r="B99" s="1" t="s">
        <v>99</v>
      </c>
      <c r="C99" s="24"/>
      <c r="D99" s="24"/>
      <c r="E99" s="24"/>
      <c r="F99" s="24"/>
      <c r="G99" s="24"/>
      <c r="H99" s="24"/>
      <c r="I99" s="24"/>
      <c r="J99" s="24"/>
      <c r="K99" s="156"/>
      <c r="L99" s="156"/>
      <c r="M99" s="156"/>
      <c r="N99" s="459" t="str">
        <f>IF(N98=TRUE,"毎日","")</f>
        <v/>
      </c>
      <c r="O99" s="459" t="str">
        <f>IF(O98=TRUE,"週に1回","")</f>
        <v/>
      </c>
      <c r="P99" s="459" t="str">
        <f>IF(P98=TRUE,"月に1回","")</f>
        <v/>
      </c>
      <c r="Q99" s="459" t="str">
        <f>IF(Q98=TRUE,"半年に1回","")</f>
        <v/>
      </c>
      <c r="R99" s="459" t="str">
        <f>IF(R98=TRUE,"年に1回","")</f>
        <v/>
      </c>
      <c r="S99" s="459" t="str">
        <f>IF(S98=TRUE,"その他","")</f>
        <v/>
      </c>
      <c r="T99" s="120"/>
      <c r="U99" s="489" t="str">
        <f>IF(U98=TRUE,"有","")</f>
        <v/>
      </c>
      <c r="V99" s="489" t="str">
        <f>IF(V98=TRUE,"無","")</f>
        <v/>
      </c>
      <c r="W99" s="891"/>
      <c r="X99" s="891"/>
      <c r="Y99" s="891"/>
      <c r="Z99" s="891"/>
      <c r="AA99" s="891"/>
      <c r="AB99" s="891"/>
      <c r="AC99" s="34"/>
      <c r="AD99" s="34"/>
    </row>
    <row r="100" spans="1:37" s="31" customFormat="1" ht="24.95" customHeight="1">
      <c r="B100" s="194"/>
      <c r="C100" s="195"/>
      <c r="D100" s="205"/>
      <c r="E100" s="103"/>
      <c r="F100" s="24"/>
      <c r="G100" s="24"/>
      <c r="H100" s="115"/>
      <c r="I100" s="115"/>
      <c r="J100" s="102"/>
      <c r="K100" s="133"/>
      <c r="L100" s="695"/>
      <c r="M100" s="695"/>
      <c r="N100" s="709" t="str">
        <f>CONCATENATE(N99,O99,P99,Q99,R99,S99)</f>
        <v/>
      </c>
      <c r="O100" s="892"/>
      <c r="P100" s="892"/>
      <c r="Q100" s="892"/>
      <c r="R100" s="892"/>
      <c r="S100" s="887"/>
      <c r="T100" s="460"/>
      <c r="U100" s="709" t="str">
        <f>CONCATENATE(U99,V99)</f>
        <v/>
      </c>
      <c r="V100" s="887"/>
      <c r="W100" s="120"/>
      <c r="X100" s="120"/>
      <c r="Y100" s="34"/>
      <c r="Z100" s="34"/>
      <c r="AA100" s="34"/>
      <c r="AB100" s="34"/>
      <c r="AC100" s="34"/>
      <c r="AD100" s="34"/>
    </row>
    <row r="101" spans="1:37" s="25" customFormat="1" ht="19.5" customHeight="1">
      <c r="A101" s="31"/>
      <c r="B101" s="24"/>
      <c r="C101" s="24"/>
      <c r="D101" s="24"/>
      <c r="E101" s="24"/>
      <c r="F101" s="24"/>
      <c r="G101" s="24"/>
      <c r="H101" s="24"/>
      <c r="I101" s="24"/>
      <c r="J101" s="24"/>
      <c r="K101" s="156"/>
      <c r="L101" s="172"/>
      <c r="M101" s="156"/>
      <c r="N101" s="460"/>
      <c r="O101" s="120"/>
      <c r="P101" s="460"/>
      <c r="Q101" s="120"/>
      <c r="R101" s="120"/>
      <c r="S101" s="120"/>
      <c r="T101" s="120"/>
      <c r="U101" s="120"/>
      <c r="V101" s="460"/>
      <c r="W101" s="120"/>
      <c r="X101" s="120"/>
      <c r="Y101" s="36"/>
      <c r="Z101" s="36"/>
      <c r="AA101" s="36"/>
      <c r="AB101" s="36"/>
      <c r="AC101" s="36"/>
      <c r="AD101" s="36"/>
    </row>
    <row r="102" spans="1:37" s="31" customFormat="1" ht="19.5" customHeight="1" thickBot="1">
      <c r="A102" s="25"/>
      <c r="B102" s="1" t="s">
        <v>275</v>
      </c>
      <c r="C102" s="24"/>
      <c r="D102" s="24"/>
      <c r="E102" s="24"/>
      <c r="F102" s="24"/>
      <c r="G102" s="103"/>
      <c r="H102" s="103"/>
      <c r="I102" s="103"/>
      <c r="J102" s="103"/>
      <c r="K102" s="130"/>
      <c r="L102" s="156"/>
      <c r="M102" s="156"/>
      <c r="N102" s="172" t="s">
        <v>571</v>
      </c>
      <c r="O102" s="120"/>
      <c r="P102" s="120"/>
      <c r="Q102" s="460"/>
      <c r="R102" s="460"/>
      <c r="S102" s="460"/>
      <c r="T102" s="460"/>
      <c r="U102" s="460"/>
      <c r="V102" s="126"/>
      <c r="W102" s="120"/>
      <c r="X102" s="120"/>
      <c r="Y102" s="891"/>
      <c r="Z102" s="891"/>
      <c r="AA102" s="891"/>
      <c r="AB102" s="891"/>
      <c r="AC102" s="891"/>
      <c r="AD102" s="891"/>
    </row>
    <row r="103" spans="1:37" s="31" customFormat="1" ht="24.95" customHeight="1" thickBot="1">
      <c r="B103" s="194"/>
      <c r="C103" s="207"/>
      <c r="D103" s="207"/>
      <c r="E103" s="207"/>
      <c r="F103" s="100"/>
      <c r="G103" s="100"/>
      <c r="H103" s="100"/>
      <c r="I103" s="105"/>
      <c r="J103" s="820" t="s">
        <v>611</v>
      </c>
      <c r="K103" s="821"/>
      <c r="L103" s="130"/>
      <c r="M103" s="182"/>
      <c r="N103" s="459" t="s">
        <v>566</v>
      </c>
      <c r="O103" s="459" t="s">
        <v>567</v>
      </c>
      <c r="P103" s="459" t="s">
        <v>568</v>
      </c>
      <c r="Q103" s="459" t="s">
        <v>569</v>
      </c>
      <c r="R103" s="459" t="s">
        <v>570</v>
      </c>
      <c r="S103" s="459" t="s">
        <v>3</v>
      </c>
      <c r="T103" s="460"/>
      <c r="U103" s="460"/>
      <c r="V103" s="460"/>
      <c r="W103" s="120"/>
      <c r="X103" s="120"/>
      <c r="Y103" s="34"/>
      <c r="Z103" s="34"/>
      <c r="AA103" s="136"/>
      <c r="AB103" s="34"/>
      <c r="AC103" s="34"/>
      <c r="AD103" s="34"/>
      <c r="AE103" s="34"/>
    </row>
    <row r="104" spans="1:37" s="25" customFormat="1" ht="19.5" customHeight="1">
      <c r="A104" s="31"/>
      <c r="B104" s="102"/>
      <c r="C104" s="103"/>
      <c r="D104" s="103"/>
      <c r="E104" s="103"/>
      <c r="F104" s="121" t="s">
        <v>403</v>
      </c>
      <c r="G104" s="103"/>
      <c r="H104" s="97"/>
      <c r="I104" s="208"/>
      <c r="J104" s="208"/>
      <c r="K104" s="130"/>
      <c r="L104" s="156"/>
      <c r="M104" s="156"/>
      <c r="N104" s="459" t="b">
        <v>0</v>
      </c>
      <c r="O104" s="459" t="b">
        <v>0</v>
      </c>
      <c r="P104" s="441" t="b">
        <v>0</v>
      </c>
      <c r="Q104" s="459" t="b">
        <v>0</v>
      </c>
      <c r="R104" s="459" t="b">
        <v>0</v>
      </c>
      <c r="S104" s="459" t="b">
        <v>0</v>
      </c>
      <c r="T104" s="460"/>
      <c r="U104" s="460"/>
      <c r="V104" s="460"/>
      <c r="W104" s="460"/>
      <c r="X104" s="460"/>
      <c r="Y104" s="66"/>
      <c r="Z104" s="66"/>
      <c r="AA104" s="66"/>
      <c r="AB104" s="36"/>
      <c r="AC104" s="36"/>
      <c r="AD104" s="36"/>
    </row>
    <row r="105" spans="1:37" s="25" customFormat="1" ht="9.75" customHeight="1">
      <c r="A105" s="31"/>
      <c r="B105" s="102"/>
      <c r="C105" s="103"/>
      <c r="D105" s="103"/>
      <c r="E105" s="103"/>
      <c r="F105" s="121"/>
      <c r="G105" s="103"/>
      <c r="H105" s="97"/>
      <c r="I105" s="208"/>
      <c r="J105" s="208"/>
      <c r="K105" s="130"/>
      <c r="L105" s="300"/>
      <c r="M105" s="300"/>
      <c r="N105" s="459" t="str">
        <f>IF(N104=TRUE,"毎日","")</f>
        <v/>
      </c>
      <c r="O105" s="441" t="str">
        <f>IF(O104=TRUE,"週に1回","")</f>
        <v/>
      </c>
      <c r="P105" s="459" t="str">
        <f>IF(P104=TRUE,"月に1回","")</f>
        <v/>
      </c>
      <c r="Q105" s="459" t="str">
        <f>IF(Q104=TRUE,"半年に1回","")</f>
        <v/>
      </c>
      <c r="R105" s="459" t="str">
        <f>IF(R104=TRUE,"年に1回","")</f>
        <v/>
      </c>
      <c r="S105" s="459" t="str">
        <f>IF(S104=TRUE,"その他","")</f>
        <v/>
      </c>
      <c r="T105" s="460"/>
      <c r="U105" s="460"/>
      <c r="V105" s="460"/>
      <c r="W105" s="460"/>
      <c r="X105" s="460"/>
      <c r="Y105" s="66"/>
      <c r="Z105" s="66"/>
      <c r="AA105" s="66"/>
      <c r="AB105" s="36"/>
      <c r="AC105" s="36"/>
      <c r="AD105" s="36"/>
    </row>
    <row r="106" spans="1:37" s="31" customFormat="1" ht="22.5" customHeight="1">
      <c r="B106" s="1" t="s">
        <v>100</v>
      </c>
      <c r="C106" s="24"/>
      <c r="D106" s="24"/>
      <c r="E106" s="24"/>
      <c r="K106" s="125"/>
      <c r="L106" s="125"/>
      <c r="M106" s="156"/>
      <c r="N106" s="709" t="str">
        <f>CONCATENATE(N105,O105,P105,Q105,R105,S105)</f>
        <v/>
      </c>
      <c r="O106" s="892"/>
      <c r="P106" s="892"/>
      <c r="Q106" s="892"/>
      <c r="R106" s="892"/>
      <c r="S106" s="887"/>
      <c r="T106" s="460"/>
      <c r="U106" s="460"/>
      <c r="V106" s="956"/>
      <c r="W106" s="956"/>
      <c r="X106" s="460"/>
      <c r="Y106" s="34"/>
      <c r="Z106" s="34"/>
      <c r="AA106" s="34"/>
      <c r="AB106" s="34"/>
      <c r="AC106" s="34"/>
    </row>
    <row r="107" spans="1:37" s="31" customFormat="1" ht="24.95" customHeight="1">
      <c r="B107" s="194"/>
      <c r="C107" s="207"/>
      <c r="D107" s="205"/>
      <c r="E107" s="209"/>
      <c r="K107" s="133"/>
      <c r="L107" s="156"/>
      <c r="M107" s="156"/>
      <c r="N107" s="120"/>
      <c r="O107" s="460"/>
      <c r="P107" s="460"/>
      <c r="Q107" s="120"/>
      <c r="R107" s="120"/>
      <c r="S107" s="120"/>
      <c r="T107" s="120"/>
      <c r="U107" s="120"/>
      <c r="V107" s="120"/>
      <c r="W107" s="120"/>
      <c r="X107" s="120"/>
      <c r="Y107" s="34"/>
      <c r="Z107" s="34"/>
      <c r="AA107" s="34"/>
      <c r="AB107" s="34"/>
      <c r="AC107" s="34"/>
    </row>
    <row r="108" spans="1:37" s="31" customFormat="1" ht="15.75" customHeight="1">
      <c r="B108" s="24"/>
      <c r="C108" s="24"/>
      <c r="D108" s="24"/>
      <c r="E108" s="96"/>
      <c r="F108" s="24"/>
      <c r="G108" s="24"/>
      <c r="H108" s="24"/>
      <c r="I108" s="24"/>
      <c r="J108" s="24"/>
      <c r="K108" s="156"/>
      <c r="L108" s="172"/>
      <c r="M108" s="156"/>
      <c r="N108" s="120" t="s">
        <v>575</v>
      </c>
      <c r="O108" s="120"/>
      <c r="P108" s="120"/>
      <c r="Q108" s="172" t="s">
        <v>576</v>
      </c>
      <c r="R108" s="460"/>
      <c r="S108" s="460"/>
      <c r="T108" s="460"/>
      <c r="U108" s="460"/>
      <c r="V108" s="460"/>
      <c r="W108" s="120"/>
      <c r="X108" s="120"/>
      <c r="Y108" s="34"/>
      <c r="Z108" s="34"/>
      <c r="AA108" s="34"/>
      <c r="AB108" s="34"/>
      <c r="AC108" s="34"/>
      <c r="AD108" s="34"/>
    </row>
    <row r="109" spans="1:37" s="31" customFormat="1" ht="19.5" customHeight="1">
      <c r="B109" s="1" t="s">
        <v>347</v>
      </c>
      <c r="C109" s="24"/>
      <c r="D109" s="24"/>
      <c r="E109" s="24"/>
      <c r="F109" s="156"/>
      <c r="G109" s="24"/>
      <c r="H109" s="24"/>
      <c r="I109" s="24"/>
      <c r="J109" s="24"/>
      <c r="K109" s="414"/>
      <c r="L109" s="172"/>
      <c r="M109" s="414"/>
      <c r="N109" s="459" t="s">
        <v>522</v>
      </c>
      <c r="O109" s="459" t="s">
        <v>523</v>
      </c>
      <c r="P109" s="120"/>
      <c r="Q109" s="459" t="s">
        <v>573</v>
      </c>
      <c r="R109" s="459" t="s">
        <v>574</v>
      </c>
      <c r="S109" s="460"/>
      <c r="T109" s="460"/>
      <c r="U109" s="460"/>
      <c r="V109" s="460"/>
      <c r="W109" s="120"/>
      <c r="X109" s="120"/>
      <c r="Y109" s="34"/>
      <c r="Z109" s="34"/>
      <c r="AA109" s="34"/>
      <c r="AB109" s="34"/>
      <c r="AC109" s="34"/>
      <c r="AD109" s="34"/>
    </row>
    <row r="110" spans="1:37" s="31" customFormat="1" ht="25.5" customHeight="1">
      <c r="B110" s="201"/>
      <c r="C110" s="207"/>
      <c r="D110" s="205"/>
      <c r="E110" s="103"/>
      <c r="F110" s="133"/>
      <c r="G110" s="24"/>
      <c r="H110" s="24"/>
      <c r="I110" s="24"/>
      <c r="J110" s="24"/>
      <c r="K110" s="414"/>
      <c r="L110" s="172"/>
      <c r="M110" s="414"/>
      <c r="N110" s="459" t="b">
        <v>0</v>
      </c>
      <c r="O110" s="459" t="b">
        <v>0</v>
      </c>
      <c r="P110" s="120"/>
      <c r="Q110" s="459" t="b">
        <v>0</v>
      </c>
      <c r="R110" s="459" t="b">
        <v>0</v>
      </c>
      <c r="S110" s="460"/>
      <c r="T110" s="460"/>
      <c r="U110" s="460"/>
      <c r="V110" s="460"/>
      <c r="W110" s="120"/>
      <c r="X110" s="120"/>
      <c r="Y110" s="34"/>
      <c r="Z110" s="34"/>
      <c r="AA110" s="34"/>
      <c r="AB110" s="34"/>
      <c r="AC110" s="34"/>
      <c r="AD110" s="34"/>
      <c r="AG110" s="124"/>
      <c r="AH110" s="124"/>
      <c r="AI110" s="124"/>
      <c r="AJ110" s="124"/>
      <c r="AK110" s="124"/>
    </row>
    <row r="111" spans="1:37" s="31" customFormat="1" ht="19.5" customHeight="1">
      <c r="B111" s="24"/>
      <c r="C111" s="24"/>
      <c r="D111" s="24"/>
      <c r="E111" s="96"/>
      <c r="F111" s="24"/>
      <c r="G111" s="24"/>
      <c r="H111" s="24"/>
      <c r="I111" s="24"/>
      <c r="J111" s="24"/>
      <c r="K111" s="414"/>
      <c r="L111" s="172"/>
      <c r="M111" s="414"/>
      <c r="N111" s="459" t="str">
        <f>IF(N110=TRUE,"有","")</f>
        <v/>
      </c>
      <c r="O111" s="459" t="str">
        <f>IF(O110=TRUE,"無","")</f>
        <v/>
      </c>
      <c r="P111" s="120"/>
      <c r="Q111" s="459"/>
      <c r="R111" s="459"/>
      <c r="S111" s="460"/>
      <c r="T111" s="460"/>
      <c r="U111" s="460"/>
      <c r="V111" s="460"/>
      <c r="W111" s="120"/>
      <c r="X111" s="120"/>
      <c r="Y111" s="34"/>
      <c r="Z111" s="34"/>
      <c r="AA111" s="34"/>
      <c r="AB111" s="34"/>
      <c r="AC111" s="34"/>
      <c r="AD111" s="34"/>
      <c r="AG111" s="124"/>
      <c r="AH111" s="124"/>
      <c r="AI111" s="124"/>
      <c r="AJ111" s="124"/>
      <c r="AK111" s="124"/>
    </row>
    <row r="112" spans="1:37" s="31" customFormat="1" ht="19.5" customHeight="1" thickBot="1">
      <c r="B112" s="1" t="s">
        <v>535</v>
      </c>
      <c r="C112" s="24"/>
      <c r="D112" s="24"/>
      <c r="E112" s="24"/>
      <c r="F112" s="24"/>
      <c r="G112" s="24"/>
      <c r="H112" s="24"/>
      <c r="I112" s="24"/>
      <c r="J112" s="24"/>
      <c r="K112" s="156"/>
      <c r="L112" s="156"/>
      <c r="M112" s="156"/>
      <c r="N112" s="881" t="str">
        <f>CONCATENATE(N111,O111)</f>
        <v/>
      </c>
      <c r="O112" s="881"/>
      <c r="P112" s="460"/>
      <c r="Q112" s="709" t="str">
        <f>CONCATENATE(Q111,R111)</f>
        <v/>
      </c>
      <c r="R112" s="887"/>
      <c r="S112" s="460"/>
      <c r="T112" s="173"/>
      <c r="U112" s="173"/>
      <c r="V112" s="173"/>
      <c r="W112" s="480"/>
      <c r="X112" s="480"/>
      <c r="Y112" s="34"/>
      <c r="Z112" s="34"/>
      <c r="AA112" s="34"/>
      <c r="AB112" s="34"/>
      <c r="AC112" s="34"/>
      <c r="AD112" s="34"/>
      <c r="AG112" s="124"/>
      <c r="AH112" s="124"/>
      <c r="AI112" s="124"/>
      <c r="AJ112" s="124"/>
      <c r="AK112" s="124"/>
    </row>
    <row r="113" spans="2:37" s="31" customFormat="1" ht="24.95" customHeight="1" thickBot="1">
      <c r="B113" s="201"/>
      <c r="C113" s="210"/>
      <c r="D113" s="210"/>
      <c r="E113" s="207"/>
      <c r="F113" s="207"/>
      <c r="G113" s="207"/>
      <c r="H113" s="211"/>
      <c r="I113" s="820" t="s">
        <v>345</v>
      </c>
      <c r="J113" s="821"/>
      <c r="K113" s="156"/>
      <c r="L113" s="156"/>
      <c r="M113" s="156"/>
      <c r="N113" s="460"/>
      <c r="O113" s="120"/>
      <c r="P113" s="460"/>
      <c r="Q113" s="460"/>
      <c r="R113" s="460"/>
      <c r="S113" s="120"/>
      <c r="T113" s="120"/>
      <c r="U113" s="120"/>
      <c r="V113" s="120"/>
      <c r="W113" s="120"/>
      <c r="X113" s="120"/>
      <c r="Y113" s="34"/>
      <c r="Z113" s="34"/>
      <c r="AA113" s="34"/>
      <c r="AB113" s="34"/>
      <c r="AC113" s="34"/>
      <c r="AD113" s="34"/>
      <c r="AG113" s="124"/>
      <c r="AH113" s="124"/>
      <c r="AI113" s="124"/>
      <c r="AJ113" s="124"/>
      <c r="AK113" s="124"/>
    </row>
    <row r="114" spans="2:37" s="31" customFormat="1" ht="19.5" customHeight="1">
      <c r="B114" s="24"/>
      <c r="C114" s="24"/>
      <c r="D114" s="24"/>
      <c r="E114" s="24"/>
      <c r="F114" s="124" t="s">
        <v>405</v>
      </c>
      <c r="G114" s="24"/>
      <c r="H114" s="98"/>
      <c r="I114" s="98"/>
      <c r="J114" s="98"/>
      <c r="K114" s="156"/>
      <c r="L114" s="156"/>
      <c r="M114" s="156"/>
      <c r="N114" s="172" t="s">
        <v>577</v>
      </c>
      <c r="O114" s="120"/>
      <c r="P114" s="460"/>
      <c r="Q114" s="460"/>
      <c r="R114" s="460"/>
      <c r="S114" s="172" t="s">
        <v>582</v>
      </c>
      <c r="T114" s="460"/>
      <c r="U114" s="460"/>
      <c r="V114" s="460"/>
      <c r="W114" s="120"/>
      <c r="X114" s="120"/>
      <c r="Y114" s="34"/>
      <c r="Z114" s="34"/>
      <c r="AA114" s="34"/>
      <c r="AB114" s="34"/>
      <c r="AC114" s="34"/>
      <c r="AD114" s="34"/>
      <c r="AG114" s="124"/>
      <c r="AH114" s="124"/>
      <c r="AI114" s="124"/>
      <c r="AJ114" s="124"/>
      <c r="AK114" s="124"/>
    </row>
    <row r="115" spans="2:37" s="31" customFormat="1" ht="12" customHeight="1">
      <c r="B115" s="24"/>
      <c r="C115" s="24"/>
      <c r="D115" s="24"/>
      <c r="E115" s="24"/>
      <c r="F115" s="124"/>
      <c r="G115" s="24"/>
      <c r="H115" s="98"/>
      <c r="I115" s="98"/>
      <c r="J115" s="98"/>
      <c r="K115" s="300"/>
      <c r="L115" s="300"/>
      <c r="M115" s="300"/>
      <c r="N115" s="460"/>
      <c r="O115" s="120"/>
      <c r="P115" s="460"/>
      <c r="Q115" s="460"/>
      <c r="R115" s="460"/>
      <c r="S115" s="460"/>
      <c r="T115" s="460"/>
      <c r="U115" s="460"/>
      <c r="V115" s="460"/>
      <c r="W115" s="120"/>
      <c r="X115" s="120"/>
      <c r="Y115" s="34"/>
      <c r="Z115" s="34"/>
      <c r="AA115" s="34"/>
      <c r="AB115" s="34"/>
      <c r="AC115" s="34"/>
      <c r="AD115" s="34"/>
      <c r="AG115" s="124"/>
      <c r="AH115" s="124"/>
      <c r="AI115" s="124"/>
      <c r="AJ115" s="124"/>
      <c r="AK115" s="124"/>
    </row>
    <row r="116" spans="2:37" s="31" customFormat="1" ht="19.5" customHeight="1">
      <c r="B116" s="1" t="s">
        <v>284</v>
      </c>
      <c r="C116" s="24"/>
      <c r="D116" s="24"/>
      <c r="E116" s="24"/>
      <c r="F116" s="24"/>
      <c r="G116" s="24"/>
      <c r="H116" s="24"/>
      <c r="I116" s="24"/>
      <c r="J116" s="24"/>
      <c r="K116" s="130"/>
      <c r="L116" s="695"/>
      <c r="M116" s="695"/>
      <c r="N116" s="466" t="s">
        <v>578</v>
      </c>
      <c r="O116" s="459" t="s">
        <v>579</v>
      </c>
      <c r="P116" s="459" t="s">
        <v>580</v>
      </c>
      <c r="Q116" s="459" t="s">
        <v>581</v>
      </c>
      <c r="R116" s="125"/>
      <c r="S116" s="459" t="s">
        <v>573</v>
      </c>
      <c r="T116" s="459" t="s">
        <v>574</v>
      </c>
      <c r="U116" s="125"/>
      <c r="V116" s="125"/>
      <c r="W116" s="120"/>
      <c r="X116" s="129"/>
      <c r="Y116" s="34"/>
      <c r="Z116" s="34"/>
      <c r="AA116" s="34"/>
      <c r="AB116" s="34"/>
      <c r="AC116" s="34"/>
      <c r="AD116" s="34"/>
      <c r="AG116" s="124"/>
      <c r="AH116" s="124"/>
      <c r="AI116" s="124"/>
      <c r="AJ116" s="124"/>
      <c r="AK116" s="124"/>
    </row>
    <row r="117" spans="2:37" s="31" customFormat="1" ht="24.95" customHeight="1">
      <c r="B117" s="194"/>
      <c r="C117" s="207"/>
      <c r="D117" s="205"/>
      <c r="E117" s="776" t="s">
        <v>223</v>
      </c>
      <c r="F117" s="777"/>
      <c r="G117" s="212" t="s">
        <v>101</v>
      </c>
      <c r="H117" s="183"/>
      <c r="I117" s="205" t="s">
        <v>85</v>
      </c>
      <c r="J117" s="24"/>
      <c r="K117" s="133"/>
      <c r="L117" s="133"/>
      <c r="M117" s="156"/>
      <c r="N117" s="459" t="b">
        <v>0</v>
      </c>
      <c r="O117" s="441" t="b">
        <v>0</v>
      </c>
      <c r="P117" s="442" t="b">
        <v>0</v>
      </c>
      <c r="Q117" s="441" t="b">
        <v>0</v>
      </c>
      <c r="R117" s="120"/>
      <c r="S117" s="441" t="b">
        <v>0</v>
      </c>
      <c r="T117" s="441" t="b">
        <v>0</v>
      </c>
      <c r="U117" s="120"/>
      <c r="V117" s="120"/>
      <c r="W117" s="120"/>
      <c r="X117" s="120"/>
      <c r="Y117" s="34"/>
      <c r="Z117" s="34"/>
      <c r="AA117" s="34"/>
      <c r="AB117" s="34"/>
      <c r="AC117" s="34"/>
      <c r="AD117" s="34"/>
      <c r="AG117" s="124"/>
      <c r="AH117" s="124"/>
      <c r="AI117" s="124"/>
      <c r="AJ117" s="124"/>
      <c r="AK117" s="124"/>
    </row>
    <row r="118" spans="2:37" s="31" customFormat="1" ht="19.5" customHeight="1">
      <c r="B118" s="24"/>
      <c r="C118" s="24"/>
      <c r="D118" s="24"/>
      <c r="E118" s="24"/>
      <c r="F118" s="24"/>
      <c r="G118" s="124" t="s">
        <v>404</v>
      </c>
      <c r="H118" s="24"/>
      <c r="I118" s="24"/>
      <c r="J118" s="24"/>
      <c r="K118" s="156"/>
      <c r="L118" s="172"/>
      <c r="M118" s="156"/>
      <c r="N118" s="459" t="str">
        <f>IF(N117=TRUE,"コンピュータ管理","")</f>
        <v/>
      </c>
      <c r="O118" s="459" t="str">
        <f>IF(O117=TRUE,"手書き伝票","")</f>
        <v/>
      </c>
      <c r="P118" s="459" t="str">
        <f>IF(P117=TRUE,"両方","")</f>
        <v/>
      </c>
      <c r="Q118" s="459" t="str">
        <f>IF(Q117=TRUE,"コンピュータ管理","")</f>
        <v/>
      </c>
      <c r="R118" s="120"/>
      <c r="S118" s="459" t="str">
        <f>IF(S117=TRUE,"有","")</f>
        <v/>
      </c>
      <c r="T118" s="459" t="str">
        <f>IF(T117=TRUE,"無","")</f>
        <v/>
      </c>
      <c r="U118" s="120"/>
      <c r="V118" s="120"/>
      <c r="W118" s="120"/>
      <c r="X118" s="120"/>
      <c r="Y118" s="34"/>
      <c r="Z118" s="34"/>
      <c r="AA118" s="34"/>
      <c r="AB118" s="34"/>
      <c r="AC118" s="34"/>
      <c r="AD118" s="34"/>
      <c r="AG118" s="124"/>
      <c r="AH118" s="124"/>
      <c r="AI118" s="124"/>
      <c r="AJ118" s="124"/>
      <c r="AK118" s="124"/>
    </row>
    <row r="119" spans="2:37" s="31" customFormat="1" ht="19.5" customHeight="1">
      <c r="B119" s="1" t="s">
        <v>308</v>
      </c>
      <c r="C119" s="24"/>
      <c r="D119" s="24"/>
      <c r="E119" s="24"/>
      <c r="F119" s="24"/>
      <c r="G119" s="24"/>
      <c r="H119" s="24"/>
      <c r="I119" s="24"/>
      <c r="J119" s="24"/>
      <c r="K119" s="156"/>
      <c r="L119" s="156"/>
      <c r="M119" s="156"/>
      <c r="N119" s="709" t="str">
        <f>CONCATENATE(N118,O118,P118,Q118)</f>
        <v/>
      </c>
      <c r="O119" s="892"/>
      <c r="P119" s="892"/>
      <c r="Q119" s="887"/>
      <c r="R119" s="460"/>
      <c r="S119" s="709" t="str">
        <f>CONCATENATE(S118,T118)</f>
        <v/>
      </c>
      <c r="T119" s="887"/>
      <c r="U119" s="120"/>
      <c r="V119" s="120"/>
      <c r="W119" s="120"/>
      <c r="X119" s="120"/>
      <c r="Y119" s="34"/>
      <c r="Z119" s="34"/>
      <c r="AA119" s="34"/>
      <c r="AB119" s="34"/>
      <c r="AC119" s="34"/>
      <c r="AD119" s="34"/>
      <c r="AG119" s="124"/>
      <c r="AH119" s="124"/>
      <c r="AI119" s="124"/>
      <c r="AJ119" s="124"/>
      <c r="AK119" s="124"/>
    </row>
    <row r="120" spans="2:37" s="31" customFormat="1" ht="24.95" customHeight="1">
      <c r="B120" s="212"/>
      <c r="C120" s="207"/>
      <c r="D120" s="207"/>
      <c r="E120" s="207"/>
      <c r="F120" s="207"/>
      <c r="G120" s="207"/>
      <c r="H120" s="207"/>
      <c r="I120" s="205"/>
      <c r="J120" s="24"/>
      <c r="K120" s="156"/>
      <c r="L120" s="156"/>
      <c r="M120" s="156"/>
      <c r="N120" s="460"/>
      <c r="O120" s="120"/>
      <c r="P120" s="130"/>
      <c r="Q120" s="460"/>
      <c r="R120" s="460"/>
      <c r="S120" s="460"/>
      <c r="T120" s="695"/>
      <c r="U120" s="695"/>
      <c r="V120" s="695"/>
      <c r="W120" s="695"/>
      <c r="X120" s="120"/>
      <c r="Y120" s="34"/>
      <c r="Z120" s="34"/>
      <c r="AA120" s="34"/>
      <c r="AB120" s="34"/>
      <c r="AC120" s="34"/>
      <c r="AD120" s="34"/>
    </row>
    <row r="121" spans="2:37" s="31" customFormat="1" ht="13.5" customHeight="1">
      <c r="B121" s="24"/>
      <c r="C121" s="24"/>
      <c r="D121" s="109"/>
      <c r="E121" s="24"/>
      <c r="F121" s="24"/>
      <c r="G121" s="24"/>
      <c r="H121" s="24"/>
      <c r="I121" s="24"/>
      <c r="J121" s="24"/>
      <c r="L121" s="130"/>
      <c r="M121" s="414"/>
      <c r="N121" s="172" t="s">
        <v>583</v>
      </c>
      <c r="O121" s="120"/>
      <c r="P121" s="460"/>
      <c r="Q121" s="125"/>
      <c r="R121" s="125"/>
      <c r="S121" s="125"/>
      <c r="T121" s="125"/>
      <c r="U121" s="120"/>
      <c r="V121" s="120"/>
      <c r="W121" s="120"/>
      <c r="X121" s="120"/>
      <c r="Y121" s="34"/>
      <c r="Z121" s="34"/>
      <c r="AA121" s="34"/>
      <c r="AB121" s="34"/>
      <c r="AC121" s="34"/>
      <c r="AD121" s="34"/>
      <c r="AE121" s="34"/>
    </row>
    <row r="122" spans="2:37" s="31" customFormat="1" ht="17.25" customHeight="1">
      <c r="B122" s="24"/>
      <c r="C122" s="24"/>
      <c r="D122" s="109"/>
      <c r="E122" s="24"/>
      <c r="F122" s="24"/>
      <c r="G122" s="24"/>
      <c r="H122" s="24"/>
      <c r="I122" s="24"/>
      <c r="J122" s="24"/>
      <c r="L122" s="130"/>
      <c r="M122" s="409"/>
      <c r="N122" s="459" t="s">
        <v>584</v>
      </c>
      <c r="O122" s="442" t="s">
        <v>585</v>
      </c>
      <c r="P122" s="442" t="s">
        <v>580</v>
      </c>
      <c r="Q122" s="459" t="s">
        <v>586</v>
      </c>
      <c r="R122" s="460"/>
      <c r="S122" s="460"/>
      <c r="T122" s="460"/>
      <c r="U122" s="120"/>
      <c r="V122" s="120"/>
      <c r="W122" s="120"/>
      <c r="X122" s="120"/>
      <c r="Y122" s="34"/>
      <c r="Z122" s="34"/>
      <c r="AA122" s="34"/>
      <c r="AB122" s="34"/>
      <c r="AC122" s="34"/>
      <c r="AD122" s="34"/>
      <c r="AE122" s="34"/>
    </row>
    <row r="123" spans="2:37" s="31" customFormat="1" ht="21" customHeight="1">
      <c r="B123" s="1048" t="s">
        <v>288</v>
      </c>
      <c r="C123" s="1048"/>
      <c r="D123" s="1048"/>
      <c r="E123" s="1048"/>
      <c r="F123" s="24"/>
      <c r="G123" s="24"/>
      <c r="H123" s="24"/>
      <c r="I123" s="24"/>
      <c r="K123" s="156"/>
      <c r="L123" s="156"/>
      <c r="M123" s="156"/>
      <c r="N123" s="459" t="b">
        <v>0</v>
      </c>
      <c r="O123" s="442" t="b">
        <v>0</v>
      </c>
      <c r="P123" s="467" t="b">
        <v>0</v>
      </c>
      <c r="Q123" s="467" t="b">
        <v>0</v>
      </c>
      <c r="R123" s="121"/>
      <c r="S123" s="121"/>
      <c r="T123" s="121"/>
      <c r="U123" s="120"/>
      <c r="V123" s="120"/>
      <c r="W123" s="120"/>
      <c r="X123" s="120"/>
      <c r="Y123" s="34"/>
      <c r="Z123" s="34"/>
      <c r="AA123" s="34"/>
      <c r="AB123" s="34"/>
      <c r="AC123" s="34"/>
      <c r="AD123" s="34"/>
    </row>
    <row r="124" spans="2:37" s="24" customFormat="1" ht="20.25" customHeight="1">
      <c r="B124" s="101" t="s">
        <v>495</v>
      </c>
      <c r="C124" s="213"/>
      <c r="D124" s="213"/>
      <c r="E124" s="213"/>
      <c r="K124" s="410"/>
      <c r="L124" s="410"/>
      <c r="M124" s="410"/>
      <c r="N124" s="442" t="str">
        <f>IF(N123=TRUE,"輸血前のみ","")</f>
        <v/>
      </c>
      <c r="O124" s="442" t="str">
        <f>IF(O123=TRUE,"輸血後のみ","")</f>
        <v/>
      </c>
      <c r="P124" s="442" t="str">
        <f>IF(P123=TRUE,"両方","")</f>
        <v/>
      </c>
      <c r="Q124" s="442" t="str">
        <f>IF(Q123=TRUE,"行っていない","")</f>
        <v/>
      </c>
      <c r="R124" s="121"/>
      <c r="S124" s="121"/>
      <c r="T124" s="121"/>
      <c r="U124" s="120"/>
      <c r="V124" s="120"/>
      <c r="W124" s="120"/>
      <c r="X124" s="120"/>
      <c r="Y124" s="96"/>
      <c r="Z124" s="96"/>
      <c r="AA124" s="96"/>
      <c r="AB124" s="96"/>
      <c r="AC124" s="96"/>
      <c r="AD124" s="96"/>
    </row>
    <row r="125" spans="2:37" s="24" customFormat="1" ht="22.5" customHeight="1">
      <c r="B125" s="306" t="s">
        <v>616</v>
      </c>
      <c r="C125" s="213"/>
      <c r="D125" s="213"/>
      <c r="E125" s="213"/>
      <c r="K125" s="410"/>
      <c r="L125" s="410"/>
      <c r="M125" s="410"/>
      <c r="N125" s="888" t="str">
        <f>CONCATENATE(N124,O124,P124,Q124)</f>
        <v/>
      </c>
      <c r="O125" s="889"/>
      <c r="P125" s="889"/>
      <c r="Q125" s="890"/>
      <c r="R125" s="121"/>
      <c r="S125" s="121"/>
      <c r="T125" s="121"/>
      <c r="U125" s="120"/>
      <c r="V125" s="120"/>
      <c r="W125" s="120"/>
      <c r="X125" s="120"/>
      <c r="Y125" s="96"/>
      <c r="Z125" s="96"/>
      <c r="AA125" s="96"/>
      <c r="AB125" s="96"/>
      <c r="AC125" s="96"/>
      <c r="AD125" s="96"/>
    </row>
    <row r="126" spans="2:37" s="24" customFormat="1" ht="22.5" customHeight="1">
      <c r="B126" s="306" t="s">
        <v>617</v>
      </c>
      <c r="C126" s="213"/>
      <c r="D126" s="213"/>
      <c r="E126" s="213"/>
      <c r="K126" s="410"/>
      <c r="L126" s="410"/>
      <c r="M126" s="410"/>
      <c r="N126" s="130"/>
      <c r="O126" s="121"/>
      <c r="P126" s="121"/>
      <c r="Q126" s="121"/>
      <c r="R126" s="121"/>
      <c r="S126" s="121"/>
      <c r="T126" s="121"/>
      <c r="U126" s="120"/>
      <c r="V126" s="120"/>
      <c r="W126" s="120"/>
      <c r="X126" s="120"/>
      <c r="Y126" s="96"/>
      <c r="Z126" s="96"/>
      <c r="AA126" s="96"/>
      <c r="AB126" s="96"/>
      <c r="AC126" s="96"/>
      <c r="AD126" s="96"/>
    </row>
    <row r="127" spans="2:37" s="24" customFormat="1" ht="22.5" customHeight="1" thickBot="1">
      <c r="B127" s="306" t="s">
        <v>706</v>
      </c>
      <c r="C127" s="213"/>
      <c r="D127" s="213"/>
      <c r="E127" s="213"/>
      <c r="K127" s="410"/>
      <c r="L127" s="410"/>
      <c r="M127" s="513"/>
      <c r="N127" s="556"/>
      <c r="O127" s="121"/>
      <c r="P127" s="121"/>
      <c r="Q127" s="121"/>
      <c r="R127" s="121"/>
      <c r="S127" s="121"/>
      <c r="T127" s="121"/>
      <c r="U127" s="120"/>
      <c r="V127" s="120"/>
      <c r="W127" s="120"/>
      <c r="X127" s="120"/>
      <c r="Y127" s="96"/>
      <c r="Z127" s="96"/>
      <c r="AA127" s="96"/>
      <c r="AB127" s="96"/>
      <c r="AC127" s="96"/>
      <c r="AD127" s="96"/>
    </row>
    <row r="128" spans="2:37" s="24" customFormat="1" ht="15.95" customHeight="1">
      <c r="B128" s="504" t="s">
        <v>629</v>
      </c>
      <c r="C128" s="505"/>
      <c r="D128" s="505"/>
      <c r="E128" s="505"/>
      <c r="F128" s="506"/>
      <c r="G128" s="506"/>
      <c r="H128" s="506"/>
      <c r="I128" s="506"/>
      <c r="J128" s="506"/>
      <c r="K128" s="507"/>
      <c r="L128" s="507"/>
      <c r="M128" s="508"/>
      <c r="N128" s="493"/>
      <c r="O128" s="121"/>
      <c r="P128" s="121"/>
      <c r="Q128" s="121"/>
      <c r="R128" s="121"/>
      <c r="S128" s="121"/>
      <c r="T128" s="121"/>
      <c r="U128" s="120"/>
      <c r="V128" s="120"/>
      <c r="W128" s="120"/>
      <c r="X128" s="120"/>
      <c r="Y128" s="96"/>
      <c r="Z128" s="96"/>
      <c r="AA128" s="96"/>
      <c r="AB128" s="96"/>
      <c r="AC128" s="96"/>
      <c r="AD128" s="96"/>
    </row>
    <row r="129" spans="1:32" s="24" customFormat="1" ht="15.95" customHeight="1">
      <c r="B129" s="509" t="s">
        <v>630</v>
      </c>
      <c r="C129" s="501"/>
      <c r="D129" s="501"/>
      <c r="E129" s="501"/>
      <c r="F129" s="502"/>
      <c r="G129" s="502"/>
      <c r="H129" s="502"/>
      <c r="I129" s="502"/>
      <c r="J129" s="502"/>
      <c r="K129" s="412"/>
      <c r="L129" s="412"/>
      <c r="M129" s="503"/>
      <c r="N129" s="493"/>
      <c r="O129" s="121"/>
      <c r="P129" s="121"/>
      <c r="Q129" s="121"/>
      <c r="R129" s="121"/>
      <c r="S129" s="121"/>
      <c r="T129" s="121"/>
      <c r="U129" s="120"/>
      <c r="V129" s="120"/>
      <c r="W129" s="120"/>
      <c r="X129" s="120"/>
      <c r="Y129" s="96"/>
      <c r="Z129" s="96"/>
      <c r="AA129" s="96"/>
      <c r="AB129" s="96"/>
      <c r="AC129" s="96"/>
      <c r="AD129" s="96"/>
    </row>
    <row r="130" spans="1:32" s="24" customFormat="1" ht="20.25" customHeight="1" thickBot="1">
      <c r="B130" s="510" t="s">
        <v>631</v>
      </c>
      <c r="C130" s="511"/>
      <c r="D130" s="511"/>
      <c r="E130" s="511"/>
      <c r="F130" s="512"/>
      <c r="G130" s="512"/>
      <c r="H130" s="512"/>
      <c r="I130" s="512"/>
      <c r="J130" s="512"/>
      <c r="K130" s="513"/>
      <c r="L130" s="513"/>
      <c r="M130" s="514"/>
      <c r="N130" s="130"/>
      <c r="O130" s="121"/>
      <c r="P130" s="121"/>
      <c r="Q130" s="121"/>
      <c r="R130" s="121"/>
      <c r="S130" s="121"/>
      <c r="T130" s="121"/>
      <c r="U130" s="120"/>
      <c r="V130" s="120"/>
      <c r="W130" s="120"/>
      <c r="X130" s="120"/>
      <c r="Y130" s="96"/>
      <c r="Z130" s="96"/>
      <c r="AA130" s="96"/>
      <c r="AB130" s="96"/>
      <c r="AC130" s="96"/>
      <c r="AD130" s="96"/>
    </row>
    <row r="131" spans="1:32" s="60" customFormat="1" ht="7.5" customHeight="1">
      <c r="A131" s="25"/>
      <c r="B131" s="140"/>
      <c r="C131" s="103"/>
      <c r="D131" s="102"/>
      <c r="E131" s="102"/>
      <c r="F131" s="102"/>
      <c r="G131" s="102"/>
      <c r="H131" s="103"/>
      <c r="I131" s="103"/>
      <c r="J131" s="103"/>
      <c r="K131" s="103"/>
      <c r="L131" s="566"/>
      <c r="M131" s="565"/>
      <c r="N131" s="495"/>
      <c r="O131" s="495"/>
      <c r="P131" s="495"/>
      <c r="Q131" s="495"/>
      <c r="R131" s="121"/>
      <c r="S131" s="121"/>
      <c r="T131" s="496"/>
      <c r="U131" s="496"/>
      <c r="V131" s="496"/>
      <c r="W131" s="496"/>
      <c r="X131" s="121"/>
      <c r="Y131" s="63"/>
      <c r="Z131" s="63"/>
      <c r="AA131" s="63"/>
      <c r="AB131" s="63"/>
      <c r="AC131" s="63"/>
      <c r="AD131" s="63"/>
      <c r="AE131" s="63"/>
    </row>
    <row r="132" spans="1:32" s="60" customFormat="1" ht="18" customHeight="1">
      <c r="A132" s="25"/>
      <c r="B132" s="568" t="s">
        <v>709</v>
      </c>
      <c r="C132" s="103"/>
      <c r="D132" s="102"/>
      <c r="E132" s="102"/>
      <c r="F132" s="102"/>
      <c r="G132" s="102"/>
      <c r="H132" s="103"/>
      <c r="I132" s="103"/>
      <c r="J132" s="103"/>
      <c r="K132" s="103"/>
      <c r="L132" s="556"/>
      <c r="M132" s="555"/>
      <c r="N132" s="130"/>
      <c r="O132" s="121"/>
      <c r="P132" s="121"/>
      <c r="Q132" s="460"/>
      <c r="R132" s="121"/>
      <c r="S132" s="121"/>
      <c r="T132" s="130"/>
      <c r="U132" s="130"/>
      <c r="V132" s="130"/>
      <c r="W132" s="130"/>
      <c r="X132" s="121"/>
      <c r="Y132" s="63"/>
      <c r="Z132" s="63"/>
      <c r="AA132" s="63"/>
      <c r="AB132" s="63"/>
      <c r="AC132" s="63"/>
      <c r="AD132" s="63"/>
      <c r="AE132" s="63"/>
    </row>
    <row r="133" spans="1:32" s="60" customFormat="1" ht="8.25" customHeight="1">
      <c r="A133" s="25"/>
      <c r="B133" s="140"/>
      <c r="C133" s="103"/>
      <c r="D133" s="102"/>
      <c r="E133" s="102"/>
      <c r="F133" s="102"/>
      <c r="G133" s="102"/>
      <c r="H133" s="103"/>
      <c r="I133" s="103"/>
      <c r="J133" s="103"/>
      <c r="K133" s="103"/>
      <c r="L133" s="130"/>
      <c r="M133" s="182"/>
      <c r="N133" s="460"/>
      <c r="O133" s="460"/>
      <c r="P133" s="460"/>
      <c r="Q133" s="460"/>
      <c r="R133" s="121"/>
      <c r="S133" s="121"/>
      <c r="T133" s="130"/>
      <c r="U133" s="130"/>
      <c r="V133" s="130"/>
      <c r="W133" s="130"/>
      <c r="X133" s="121"/>
      <c r="Y133" s="63"/>
      <c r="Z133" s="63"/>
      <c r="AA133" s="63"/>
      <c r="AB133" s="63"/>
      <c r="AC133" s="63"/>
      <c r="AD133" s="63"/>
      <c r="AE133" s="63"/>
    </row>
    <row r="134" spans="1:32" s="25" customFormat="1" ht="16.5" customHeight="1">
      <c r="A134" s="63"/>
      <c r="B134" s="144" t="s">
        <v>314</v>
      </c>
      <c r="C134" s="144"/>
      <c r="D134" s="143"/>
      <c r="E134" s="143"/>
      <c r="F134" s="143"/>
      <c r="G134" s="143"/>
      <c r="H134" s="142"/>
      <c r="I134" s="143"/>
      <c r="J134" s="143"/>
      <c r="K134" s="143"/>
      <c r="L134" s="156"/>
      <c r="M134" s="156"/>
      <c r="N134" s="460"/>
      <c r="O134" s="460"/>
      <c r="P134" s="460"/>
      <c r="Q134" s="460"/>
      <c r="R134" s="120"/>
      <c r="S134" s="460"/>
      <c r="T134" s="460"/>
      <c r="U134" s="460"/>
      <c r="V134" s="460"/>
      <c r="W134" s="120"/>
      <c r="X134" s="120"/>
      <c r="Y134" s="36"/>
      <c r="Z134" s="36"/>
      <c r="AA134" s="36"/>
      <c r="AB134" s="36"/>
      <c r="AC134" s="36"/>
      <c r="AD134" s="36"/>
      <c r="AE134" s="36"/>
    </row>
    <row r="135" spans="1:32" s="25" customFormat="1" ht="15" customHeight="1">
      <c r="A135" s="63"/>
      <c r="B135" s="164" t="s">
        <v>596</v>
      </c>
      <c r="C135" s="184"/>
      <c r="D135" s="142"/>
      <c r="E135" s="144"/>
      <c r="F135" s="144" t="s">
        <v>597</v>
      </c>
      <c r="G135" s="145"/>
      <c r="H135" s="145"/>
      <c r="I135" s="142"/>
      <c r="J135" s="164"/>
      <c r="K135" s="144"/>
      <c r="L135" s="156"/>
      <c r="M135" s="156"/>
      <c r="N135" s="460"/>
      <c r="O135" s="460"/>
      <c r="P135" s="460"/>
      <c r="Q135" s="460"/>
      <c r="R135" s="120"/>
      <c r="S135" s="120"/>
      <c r="T135" s="130"/>
      <c r="U135" s="120"/>
      <c r="V135" s="460"/>
      <c r="W135" s="120"/>
      <c r="X135" s="120"/>
      <c r="Y135" s="36"/>
      <c r="Z135" s="36"/>
      <c r="AA135" s="36"/>
      <c r="AB135" s="36"/>
      <c r="AC135" s="36"/>
      <c r="AD135" s="36"/>
      <c r="AE135" s="36"/>
    </row>
    <row r="136" spans="1:32" s="25" customFormat="1" ht="15" customHeight="1">
      <c r="A136" s="162"/>
      <c r="B136" s="143"/>
      <c r="C136" s="174"/>
      <c r="D136" s="164" t="s">
        <v>480</v>
      </c>
      <c r="E136" s="184"/>
      <c r="F136" s="174"/>
      <c r="G136" s="144" t="s">
        <v>479</v>
      </c>
      <c r="H136" s="142"/>
      <c r="I136" s="163"/>
      <c r="J136" s="164"/>
      <c r="K136" s="184"/>
      <c r="L136" s="63"/>
      <c r="M136" s="156"/>
      <c r="N136" s="460"/>
      <c r="O136" s="460"/>
      <c r="P136" s="460"/>
      <c r="Q136" s="460"/>
      <c r="R136" s="120"/>
      <c r="S136" s="120"/>
      <c r="T136" s="130"/>
      <c r="U136" s="120"/>
      <c r="V136" s="460"/>
      <c r="W136" s="120"/>
      <c r="X136" s="120"/>
      <c r="Y136" s="36"/>
      <c r="Z136" s="36"/>
      <c r="AA136" s="36"/>
      <c r="AB136" s="36"/>
      <c r="AC136" s="36"/>
      <c r="AD136" s="36"/>
      <c r="AE136" s="36"/>
    </row>
    <row r="137" spans="1:32" s="25" customFormat="1" ht="6.75" customHeight="1">
      <c r="A137" s="162"/>
      <c r="B137" s="143"/>
      <c r="C137" s="144"/>
      <c r="D137" s="164"/>
      <c r="E137" s="184"/>
      <c r="F137" s="144"/>
      <c r="G137" s="144"/>
      <c r="H137" s="142"/>
      <c r="I137" s="163"/>
      <c r="J137" s="164"/>
      <c r="K137" s="184"/>
      <c r="L137" s="63"/>
      <c r="M137" s="409"/>
      <c r="N137" s="460"/>
      <c r="O137" s="460"/>
      <c r="P137" s="460"/>
      <c r="Q137" s="460"/>
      <c r="R137" s="120"/>
      <c r="S137" s="120"/>
      <c r="T137" s="130"/>
      <c r="U137" s="120"/>
      <c r="V137" s="460"/>
      <c r="W137" s="120"/>
      <c r="X137" s="120"/>
      <c r="Y137" s="36"/>
      <c r="Z137" s="36"/>
      <c r="AA137" s="36"/>
      <c r="AB137" s="36"/>
      <c r="AC137" s="36"/>
      <c r="AD137" s="36"/>
      <c r="AE137" s="36"/>
    </row>
    <row r="138" spans="1:32" s="60" customFormat="1" ht="15" customHeight="1">
      <c r="A138" s="162"/>
      <c r="B138" s="143"/>
      <c r="C138" s="435"/>
      <c r="D138" s="164" t="s">
        <v>501</v>
      </c>
      <c r="E138" s="184"/>
      <c r="F138" s="435"/>
      <c r="G138" s="164" t="s">
        <v>501</v>
      </c>
      <c r="H138" s="142"/>
      <c r="I138" s="163"/>
      <c r="J138" s="164"/>
      <c r="K138" s="184"/>
      <c r="L138" s="63"/>
      <c r="M138" s="130"/>
      <c r="N138" s="460"/>
      <c r="O138" s="460"/>
      <c r="P138" s="460"/>
      <c r="Q138" s="130"/>
      <c r="R138" s="121"/>
      <c r="S138" s="121"/>
      <c r="T138" s="130"/>
      <c r="U138" s="121"/>
      <c r="V138" s="130"/>
      <c r="W138" s="121"/>
      <c r="X138" s="121"/>
      <c r="Y138" s="63"/>
      <c r="Z138" s="63"/>
      <c r="AA138" s="63"/>
      <c r="AB138" s="63"/>
      <c r="AC138" s="63"/>
      <c r="AD138" s="63"/>
      <c r="AE138" s="63"/>
    </row>
    <row r="139" spans="1:32" s="60" customFormat="1" ht="15" customHeight="1">
      <c r="A139" s="162"/>
      <c r="B139" s="143"/>
      <c r="C139" s="144"/>
      <c r="D139" s="164"/>
      <c r="E139" s="184"/>
      <c r="F139" s="144"/>
      <c r="G139" s="144"/>
      <c r="H139" s="142"/>
      <c r="I139" s="163"/>
      <c r="J139" s="164"/>
      <c r="K139" s="184"/>
      <c r="L139" s="63"/>
      <c r="M139" s="130"/>
      <c r="N139" s="130"/>
      <c r="O139" s="130"/>
      <c r="P139" s="130"/>
      <c r="Q139" s="130"/>
      <c r="R139" s="121"/>
      <c r="S139" s="121"/>
      <c r="T139" s="130"/>
      <c r="U139" s="121"/>
      <c r="V139" s="130"/>
      <c r="W139" s="121"/>
      <c r="X139" s="121"/>
      <c r="Y139" s="63"/>
      <c r="Z139" s="63"/>
      <c r="AA139" s="63"/>
      <c r="AB139" s="63"/>
      <c r="AC139" s="63"/>
      <c r="AD139" s="63"/>
      <c r="AE139" s="63"/>
    </row>
    <row r="140" spans="1:32" s="25" customFormat="1" ht="15" customHeight="1">
      <c r="A140" s="141"/>
      <c r="B140" s="144" t="s">
        <v>332</v>
      </c>
      <c r="C140" s="144"/>
      <c r="D140" s="164"/>
      <c r="E140" s="145"/>
      <c r="F140" s="144"/>
      <c r="G140" s="144"/>
      <c r="H140" s="144"/>
      <c r="I140" s="145"/>
      <c r="J140" s="164"/>
      <c r="K140" s="164"/>
      <c r="L140" s="103"/>
      <c r="M140" s="156"/>
      <c r="N140" s="130"/>
      <c r="O140" s="130"/>
      <c r="P140" s="130"/>
      <c r="Q140" s="460"/>
      <c r="R140" s="460"/>
      <c r="S140" s="120"/>
      <c r="T140" s="120"/>
      <c r="U140" s="120"/>
      <c r="V140" s="120"/>
      <c r="W140" s="695"/>
      <c r="X140" s="695"/>
      <c r="Y140" s="36"/>
      <c r="Z140" s="36"/>
      <c r="AA140" s="36"/>
      <c r="AB140" s="36"/>
      <c r="AC140" s="36"/>
      <c r="AD140" s="36"/>
      <c r="AE140" s="36"/>
      <c r="AF140" s="36"/>
    </row>
    <row r="141" spans="1:32" s="25" customFormat="1" ht="15" customHeight="1">
      <c r="A141" s="165"/>
      <c r="B141" s="164" t="s">
        <v>628</v>
      </c>
      <c r="C141" s="1"/>
      <c r="D141" s="164"/>
      <c r="E141" s="164"/>
      <c r="F141" s="164" t="s">
        <v>627</v>
      </c>
      <c r="G141" s="144"/>
      <c r="H141" s="144"/>
      <c r="I141" s="164" t="s">
        <v>598</v>
      </c>
      <c r="J141" s="164"/>
      <c r="K141" s="184"/>
      <c r="L141" s="103"/>
      <c r="M141" s="156"/>
      <c r="N141" s="460"/>
      <c r="O141" s="460"/>
      <c r="P141" s="460"/>
      <c r="Q141" s="460"/>
      <c r="R141" s="460"/>
      <c r="S141" s="120"/>
      <c r="T141" s="120"/>
      <c r="U141" s="460"/>
      <c r="V141" s="125"/>
      <c r="W141" s="460"/>
      <c r="X141" s="120"/>
      <c r="Y141" s="36"/>
      <c r="Z141" s="36"/>
      <c r="AA141" s="36"/>
      <c r="AB141" s="36"/>
      <c r="AC141" s="36"/>
      <c r="AD141" s="36"/>
      <c r="AE141" s="36"/>
      <c r="AF141" s="36"/>
    </row>
    <row r="142" spans="1:32" s="25" customFormat="1" ht="15" customHeight="1">
      <c r="A142" s="115"/>
      <c r="B142" s="144"/>
      <c r="C142" s="174"/>
      <c r="D142" s="164" t="s">
        <v>480</v>
      </c>
      <c r="E142" s="145"/>
      <c r="F142" s="174"/>
      <c r="G142" s="144" t="s">
        <v>479</v>
      </c>
      <c r="H142" s="144"/>
      <c r="I142" s="174"/>
      <c r="J142" s="164" t="s">
        <v>479</v>
      </c>
      <c r="K142" s="144"/>
      <c r="L142" s="63"/>
      <c r="M142" s="156"/>
      <c r="N142" s="172"/>
      <c r="O142" s="460"/>
      <c r="P142" s="460"/>
      <c r="Q142" s="460"/>
      <c r="R142" s="120"/>
      <c r="S142" s="120"/>
      <c r="T142" s="460"/>
      <c r="U142" s="460"/>
      <c r="V142" s="460"/>
      <c r="W142" s="460"/>
      <c r="X142" s="120"/>
      <c r="Y142" s="36"/>
      <c r="Z142" s="36"/>
      <c r="AA142" s="36"/>
      <c r="AB142" s="36"/>
      <c r="AC142" s="36"/>
      <c r="AD142" s="36"/>
      <c r="AE142" s="36"/>
    </row>
    <row r="143" spans="1:32" s="25" customFormat="1" ht="6" customHeight="1">
      <c r="A143" s="115"/>
      <c r="B143" s="144"/>
      <c r="C143" s="144"/>
      <c r="D143" s="164"/>
      <c r="E143" s="145"/>
      <c r="F143" s="144"/>
      <c r="G143" s="144"/>
      <c r="H143" s="144"/>
      <c r="I143" s="144"/>
      <c r="J143" s="306"/>
      <c r="K143" s="144"/>
      <c r="L143" s="103"/>
      <c r="M143" s="156"/>
      <c r="N143" s="460"/>
      <c r="O143" s="460"/>
      <c r="P143" s="460"/>
      <c r="Q143" s="460"/>
      <c r="R143" s="120"/>
      <c r="S143" s="120"/>
      <c r="T143" s="120"/>
      <c r="U143" s="460"/>
      <c r="V143" s="120"/>
      <c r="W143" s="460"/>
      <c r="X143" s="120"/>
      <c r="Y143" s="36"/>
      <c r="Z143" s="36"/>
      <c r="AA143" s="36"/>
      <c r="AB143" s="36"/>
      <c r="AC143" s="36"/>
      <c r="AD143" s="36"/>
      <c r="AE143" s="36"/>
    </row>
    <row r="144" spans="1:32" s="60" customFormat="1" ht="15" customHeight="1">
      <c r="A144" s="162"/>
      <c r="B144" s="143"/>
      <c r="C144" s="435"/>
      <c r="D144" s="164" t="s">
        <v>501</v>
      </c>
      <c r="E144" s="184"/>
      <c r="F144" s="435"/>
      <c r="G144" s="164" t="s">
        <v>501</v>
      </c>
      <c r="H144" s="142"/>
      <c r="I144" s="435"/>
      <c r="J144" s="164" t="s">
        <v>501</v>
      </c>
      <c r="K144" s="184"/>
      <c r="L144" s="63"/>
      <c r="M144" s="130"/>
      <c r="N144" s="460"/>
      <c r="O144" s="460"/>
      <c r="P144" s="460"/>
      <c r="Q144" s="130"/>
      <c r="R144" s="121"/>
      <c r="S144" s="121"/>
      <c r="T144" s="130"/>
      <c r="U144" s="121"/>
      <c r="V144" s="130"/>
      <c r="W144" s="121"/>
      <c r="X144" s="121"/>
      <c r="Y144" s="63"/>
      <c r="Z144" s="63"/>
      <c r="AA144" s="63"/>
      <c r="AB144" s="63"/>
      <c r="AC144" s="63"/>
      <c r="AD144" s="63"/>
      <c r="AE144" s="63"/>
    </row>
    <row r="145" spans="1:32" s="25" customFormat="1" ht="7.5" customHeight="1">
      <c r="A145" s="115"/>
      <c r="B145" s="144"/>
      <c r="C145" s="144"/>
      <c r="D145" s="164"/>
      <c r="E145" s="145"/>
      <c r="F145" s="144"/>
      <c r="G145" s="144"/>
      <c r="H145" s="144"/>
      <c r="I145" s="144"/>
      <c r="J145" s="306"/>
      <c r="K145" s="144"/>
      <c r="L145" s="103"/>
      <c r="M145" s="409"/>
      <c r="N145" s="130"/>
      <c r="O145" s="130"/>
      <c r="P145" s="130"/>
      <c r="Q145" s="460"/>
      <c r="R145" s="120"/>
      <c r="S145" s="120"/>
      <c r="T145" s="120"/>
      <c r="U145" s="460"/>
      <c r="V145" s="120"/>
      <c r="W145" s="460"/>
      <c r="X145" s="120"/>
      <c r="Y145" s="36"/>
      <c r="Z145" s="36"/>
      <c r="AA145" s="36"/>
      <c r="AB145" s="36"/>
      <c r="AC145" s="36"/>
      <c r="AD145" s="36"/>
      <c r="AE145" s="36"/>
    </row>
    <row r="146" spans="1:32" s="25" customFormat="1" ht="15" customHeight="1">
      <c r="A146" s="115"/>
      <c r="B146" s="164" t="s">
        <v>599</v>
      </c>
      <c r="C146" s="1"/>
      <c r="D146" s="164"/>
      <c r="E146" s="1"/>
      <c r="F146" s="164" t="s">
        <v>600</v>
      </c>
      <c r="G146" s="1"/>
      <c r="H146" s="1"/>
      <c r="I146" s="164" t="s">
        <v>601</v>
      </c>
      <c r="J146" s="164"/>
      <c r="K146" s="144"/>
      <c r="L146" s="63"/>
      <c r="M146" s="156"/>
      <c r="N146" s="460"/>
      <c r="O146" s="460"/>
      <c r="P146" s="460"/>
      <c r="Q146" s="460"/>
      <c r="R146" s="120"/>
      <c r="S146" s="460"/>
      <c r="T146" s="460"/>
      <c r="U146" s="460"/>
      <c r="V146" s="460"/>
      <c r="W146" s="120"/>
      <c r="X146" s="120"/>
      <c r="Y146" s="36"/>
      <c r="Z146" s="36"/>
      <c r="AA146" s="36"/>
      <c r="AB146" s="36"/>
      <c r="AC146" s="36"/>
      <c r="AD146" s="36"/>
      <c r="AE146" s="36"/>
    </row>
    <row r="147" spans="1:32" s="25" customFormat="1" ht="15" customHeight="1">
      <c r="A147" s="115"/>
      <c r="B147" s="1"/>
      <c r="C147" s="255"/>
      <c r="D147" s="164" t="s">
        <v>480</v>
      </c>
      <c r="E147" s="144"/>
      <c r="F147" s="255"/>
      <c r="G147" s="1" t="s">
        <v>479</v>
      </c>
      <c r="H147" s="1"/>
      <c r="I147" s="255"/>
      <c r="J147" s="306" t="s">
        <v>479</v>
      </c>
      <c r="K147" s="144"/>
      <c r="L147" s="63"/>
      <c r="M147" s="414"/>
      <c r="N147" s="460"/>
      <c r="O147" s="460"/>
      <c r="P147" s="460"/>
      <c r="Q147" s="460"/>
      <c r="R147" s="120"/>
      <c r="S147" s="120"/>
      <c r="T147" s="460"/>
      <c r="U147" s="460"/>
      <c r="V147" s="460"/>
      <c r="W147" s="460"/>
      <c r="X147" s="120"/>
      <c r="Y147" s="36"/>
      <c r="Z147" s="36"/>
      <c r="AA147" s="36"/>
      <c r="AB147" s="36"/>
      <c r="AC147" s="36"/>
      <c r="AD147" s="36"/>
      <c r="AE147" s="36"/>
    </row>
    <row r="148" spans="1:32" s="25" customFormat="1" ht="6" customHeight="1">
      <c r="A148" s="115"/>
      <c r="B148" s="144"/>
      <c r="C148" s="144"/>
      <c r="D148" s="164"/>
      <c r="E148" s="145"/>
      <c r="F148" s="144"/>
      <c r="G148" s="144"/>
      <c r="H148" s="144"/>
      <c r="I148" s="144"/>
      <c r="J148" s="306"/>
      <c r="K148" s="144"/>
      <c r="L148" s="103"/>
      <c r="M148" s="409"/>
      <c r="N148" s="460"/>
      <c r="O148" s="460"/>
      <c r="P148" s="460"/>
      <c r="Q148" s="460"/>
      <c r="R148" s="120"/>
      <c r="S148" s="120"/>
      <c r="T148" s="120"/>
      <c r="U148" s="460"/>
      <c r="V148" s="120"/>
      <c r="W148" s="460"/>
      <c r="X148" s="120"/>
      <c r="Y148" s="36"/>
      <c r="Z148" s="36"/>
      <c r="AA148" s="36"/>
      <c r="AB148" s="36"/>
      <c r="AC148" s="36"/>
      <c r="AD148" s="36"/>
      <c r="AE148" s="36"/>
    </row>
    <row r="149" spans="1:32" s="60" customFormat="1" ht="15" customHeight="1">
      <c r="A149" s="162"/>
      <c r="B149" s="143"/>
      <c r="C149" s="435"/>
      <c r="D149" s="164" t="s">
        <v>501</v>
      </c>
      <c r="E149" s="184"/>
      <c r="F149" s="435"/>
      <c r="G149" s="164" t="s">
        <v>501</v>
      </c>
      <c r="H149" s="142"/>
      <c r="I149" s="435"/>
      <c r="J149" s="164" t="s">
        <v>501</v>
      </c>
      <c r="K149" s="184"/>
      <c r="L149" s="63"/>
      <c r="M149" s="130"/>
      <c r="N149" s="460"/>
      <c r="O149" s="460"/>
      <c r="P149" s="460"/>
      <c r="Q149" s="130"/>
      <c r="R149" s="121"/>
      <c r="S149" s="121"/>
      <c r="T149" s="130"/>
      <c r="U149" s="121"/>
      <c r="V149" s="130"/>
      <c r="W149" s="121"/>
      <c r="X149" s="121"/>
      <c r="Y149" s="63"/>
      <c r="Z149" s="63"/>
      <c r="AA149" s="63"/>
      <c r="AB149" s="63"/>
      <c r="AC149" s="63"/>
      <c r="AD149" s="63"/>
      <c r="AE149" s="63"/>
    </row>
    <row r="150" spans="1:32" s="25" customFormat="1" ht="13.5" customHeight="1">
      <c r="A150" s="141"/>
      <c r="B150" s="1"/>
      <c r="C150" s="1"/>
      <c r="D150" s="164"/>
      <c r="E150" s="1"/>
      <c r="F150" s="1"/>
      <c r="G150" s="1"/>
      <c r="H150" s="1"/>
      <c r="I150" s="1"/>
      <c r="J150" s="164"/>
      <c r="K150" s="144"/>
      <c r="L150" s="103"/>
      <c r="M150" s="156"/>
      <c r="N150" s="130"/>
      <c r="O150" s="130"/>
      <c r="P150" s="130"/>
      <c r="Q150" s="120"/>
      <c r="R150" s="120"/>
      <c r="S150" s="120"/>
      <c r="T150" s="460"/>
      <c r="U150" s="460"/>
      <c r="V150" s="460"/>
      <c r="W150" s="460"/>
      <c r="X150" s="120"/>
      <c r="Y150" s="36"/>
      <c r="Z150" s="36"/>
      <c r="AA150" s="36"/>
      <c r="AB150" s="36"/>
      <c r="AC150" s="36"/>
      <c r="AD150" s="36"/>
      <c r="AE150" s="36"/>
      <c r="AF150" s="36"/>
    </row>
    <row r="151" spans="1:32" s="25" customFormat="1" ht="15" customHeight="1">
      <c r="A151" s="159"/>
      <c r="B151" s="144" t="s">
        <v>315</v>
      </c>
      <c r="C151" s="144"/>
      <c r="D151" s="164"/>
      <c r="E151" s="145"/>
      <c r="F151" s="144"/>
      <c r="G151" s="144"/>
      <c r="H151" s="144"/>
      <c r="I151" s="144"/>
      <c r="J151" s="164"/>
      <c r="K151" s="184"/>
      <c r="L151" s="103"/>
      <c r="M151" s="156"/>
      <c r="N151" s="460"/>
      <c r="O151" s="460"/>
      <c r="P151" s="460"/>
      <c r="Q151" s="120"/>
      <c r="R151" s="120"/>
      <c r="S151" s="120"/>
      <c r="T151" s="460"/>
      <c r="U151" s="460"/>
      <c r="V151" s="460"/>
      <c r="W151" s="460"/>
      <c r="X151" s="120"/>
      <c r="Y151" s="36"/>
      <c r="Z151" s="36"/>
      <c r="AA151" s="36"/>
      <c r="AB151" s="36"/>
      <c r="AC151" s="36"/>
      <c r="AD151" s="36"/>
      <c r="AE151" s="36"/>
      <c r="AF151" s="36"/>
    </row>
    <row r="152" spans="1:32" s="25" customFormat="1" ht="15" customHeight="1">
      <c r="A152" s="115"/>
      <c r="B152" s="144" t="s">
        <v>602</v>
      </c>
      <c r="C152" s="144"/>
      <c r="D152" s="164"/>
      <c r="E152" s="145"/>
      <c r="F152" s="144" t="s">
        <v>603</v>
      </c>
      <c r="G152" s="144"/>
      <c r="H152" s="144"/>
      <c r="I152" s="144" t="s">
        <v>604</v>
      </c>
      <c r="J152" s="164"/>
      <c r="K152" s="144"/>
      <c r="L152" s="103"/>
      <c r="M152" s="156"/>
      <c r="N152" s="460"/>
      <c r="O152" s="460"/>
      <c r="P152" s="460"/>
      <c r="Q152" s="120"/>
      <c r="R152" s="120"/>
      <c r="S152" s="120"/>
      <c r="T152" s="120"/>
      <c r="U152" s="695"/>
      <c r="V152" s="695"/>
      <c r="W152" s="695"/>
      <c r="X152" s="695"/>
      <c r="Y152" s="36"/>
      <c r="Z152" s="36"/>
      <c r="AA152" s="36"/>
      <c r="AB152" s="36"/>
      <c r="AC152" s="36"/>
      <c r="AD152" s="36"/>
      <c r="AE152" s="36"/>
      <c r="AF152" s="36"/>
    </row>
    <row r="153" spans="1:32" s="25" customFormat="1" ht="15" customHeight="1">
      <c r="A153" s="115"/>
      <c r="B153" s="144"/>
      <c r="C153" s="174"/>
      <c r="D153" s="164" t="s">
        <v>480</v>
      </c>
      <c r="E153" s="145"/>
      <c r="F153" s="174"/>
      <c r="G153" s="144" t="s">
        <v>479</v>
      </c>
      <c r="H153" s="144"/>
      <c r="I153" s="174"/>
      <c r="J153" s="164" t="s">
        <v>479</v>
      </c>
      <c r="K153" s="144"/>
      <c r="L153" s="103"/>
      <c r="M153" s="156"/>
      <c r="N153" s="460"/>
      <c r="O153" s="460"/>
      <c r="P153" s="460"/>
      <c r="Q153" s="120"/>
      <c r="R153" s="120"/>
      <c r="S153" s="120"/>
      <c r="T153" s="460"/>
      <c r="U153" s="460"/>
      <c r="V153" s="460"/>
      <c r="W153" s="460"/>
      <c r="X153" s="120"/>
      <c r="Y153" s="36"/>
      <c r="Z153" s="36"/>
      <c r="AA153" s="36"/>
      <c r="AB153" s="36"/>
      <c r="AC153" s="36"/>
      <c r="AD153" s="36"/>
      <c r="AE153" s="36"/>
      <c r="AF153" s="36"/>
    </row>
    <row r="154" spans="1:32" s="25" customFormat="1" ht="6" customHeight="1">
      <c r="A154" s="115"/>
      <c r="B154" s="144"/>
      <c r="C154" s="144"/>
      <c r="D154" s="164"/>
      <c r="E154" s="145"/>
      <c r="F154" s="144"/>
      <c r="G154" s="144"/>
      <c r="H154" s="144"/>
      <c r="I154" s="144"/>
      <c r="J154" s="306"/>
      <c r="K154" s="144"/>
      <c r="L154" s="103"/>
      <c r="M154" s="409"/>
      <c r="N154" s="460"/>
      <c r="O154" s="460"/>
      <c r="P154" s="460"/>
      <c r="Q154" s="460"/>
      <c r="R154" s="120"/>
      <c r="S154" s="120"/>
      <c r="T154" s="120"/>
      <c r="U154" s="460"/>
      <c r="V154" s="120"/>
      <c r="W154" s="460"/>
      <c r="X154" s="120"/>
      <c r="Y154" s="36"/>
      <c r="Z154" s="36"/>
      <c r="AA154" s="36"/>
      <c r="AB154" s="36"/>
      <c r="AC154" s="36"/>
      <c r="AD154" s="36"/>
      <c r="AE154" s="36"/>
    </row>
    <row r="155" spans="1:32" s="60" customFormat="1" ht="15" customHeight="1">
      <c r="A155" s="162"/>
      <c r="B155" s="143"/>
      <c r="C155" s="435"/>
      <c r="D155" s="164" t="s">
        <v>501</v>
      </c>
      <c r="E155" s="184"/>
      <c r="F155" s="435"/>
      <c r="G155" s="164" t="s">
        <v>501</v>
      </c>
      <c r="H155" s="142"/>
      <c r="I155" s="435"/>
      <c r="J155" s="164" t="s">
        <v>501</v>
      </c>
      <c r="K155" s="184"/>
      <c r="L155" s="63"/>
      <c r="M155" s="130"/>
      <c r="N155" s="460"/>
      <c r="O155" s="460"/>
      <c r="P155" s="460"/>
      <c r="Q155" s="130"/>
      <c r="R155" s="121"/>
      <c r="S155" s="121"/>
      <c r="T155" s="130"/>
      <c r="U155" s="121"/>
      <c r="V155" s="130"/>
      <c r="W155" s="121"/>
      <c r="X155" s="121"/>
      <c r="Y155" s="63"/>
      <c r="Z155" s="63"/>
      <c r="AA155" s="63"/>
      <c r="AB155" s="63"/>
      <c r="AC155" s="63"/>
      <c r="AD155" s="63"/>
      <c r="AE155" s="63"/>
    </row>
    <row r="156" spans="1:32" s="25" customFormat="1" ht="13.5" customHeight="1">
      <c r="A156" s="115"/>
      <c r="B156" s="143"/>
      <c r="C156" s="143"/>
      <c r="D156" s="164"/>
      <c r="E156" s="142"/>
      <c r="F156" s="144"/>
      <c r="G156" s="142"/>
      <c r="H156" s="142"/>
      <c r="I156" s="142"/>
      <c r="J156" s="164"/>
      <c r="K156" s="144"/>
      <c r="L156" s="156"/>
      <c r="M156" s="156"/>
      <c r="N156" s="130"/>
      <c r="O156" s="130"/>
      <c r="P156" s="130"/>
      <c r="Q156" s="120"/>
      <c r="R156" s="120"/>
      <c r="S156" s="120"/>
      <c r="T156" s="120"/>
      <c r="U156" s="120"/>
      <c r="V156" s="120"/>
      <c r="W156" s="120"/>
      <c r="X156" s="120"/>
      <c r="Y156" s="36"/>
      <c r="Z156" s="36"/>
      <c r="AA156" s="36"/>
      <c r="AB156" s="36"/>
      <c r="AC156" s="36"/>
      <c r="AD156" s="36"/>
      <c r="AE156" s="36"/>
    </row>
    <row r="157" spans="1:32" s="25" customFormat="1" ht="15" customHeight="1">
      <c r="A157" s="115"/>
      <c r="B157" s="164" t="s">
        <v>316</v>
      </c>
      <c r="C157" s="184"/>
      <c r="D157" s="164"/>
      <c r="E157" s="145"/>
      <c r="F157" s="144"/>
      <c r="G157" s="144"/>
      <c r="H157" s="144"/>
      <c r="I157" s="184"/>
      <c r="J157" s="164"/>
      <c r="K157" s="144"/>
      <c r="L157" s="156"/>
      <c r="M157" s="156"/>
      <c r="N157" s="120"/>
      <c r="O157" s="120"/>
      <c r="P157" s="120"/>
      <c r="Q157" s="120"/>
      <c r="R157" s="120"/>
      <c r="S157" s="120"/>
      <c r="T157" s="120"/>
      <c r="U157" s="120"/>
      <c r="V157" s="120"/>
      <c r="W157" s="120"/>
      <c r="X157" s="120"/>
      <c r="Y157" s="36"/>
      <c r="Z157" s="36"/>
      <c r="AA157" s="36"/>
      <c r="AB157" s="36"/>
      <c r="AC157" s="36"/>
      <c r="AD157" s="36"/>
      <c r="AE157" s="36"/>
    </row>
    <row r="158" spans="1:32" s="25" customFormat="1" ht="15" customHeight="1">
      <c r="A158" s="141"/>
      <c r="B158" s="144" t="s">
        <v>605</v>
      </c>
      <c r="C158" s="144"/>
      <c r="D158" s="164"/>
      <c r="E158" s="144"/>
      <c r="F158" s="144" t="s">
        <v>621</v>
      </c>
      <c r="G158" s="144"/>
      <c r="H158" s="143"/>
      <c r="I158" s="144" t="s">
        <v>606</v>
      </c>
      <c r="J158" s="164"/>
      <c r="K158" s="144"/>
      <c r="L158" s="156"/>
      <c r="M158" s="156"/>
      <c r="N158" s="120"/>
      <c r="O158" s="120"/>
      <c r="P158" s="120"/>
      <c r="Q158" s="120"/>
      <c r="R158" s="120"/>
      <c r="S158" s="120"/>
      <c r="T158" s="120"/>
      <c r="U158" s="120"/>
      <c r="V158" s="120"/>
      <c r="W158" s="120"/>
      <c r="X158" s="120"/>
      <c r="Y158" s="36"/>
      <c r="Z158" s="36"/>
      <c r="AA158" s="36"/>
      <c r="AB158" s="36"/>
      <c r="AC158" s="36"/>
      <c r="AD158" s="36"/>
      <c r="AE158" s="36"/>
    </row>
    <row r="159" spans="1:32" s="25" customFormat="1" ht="15" customHeight="1">
      <c r="A159" s="63"/>
      <c r="B159" s="144"/>
      <c r="C159" s="174"/>
      <c r="D159" s="164" t="s">
        <v>480</v>
      </c>
      <c r="E159" s="144"/>
      <c r="F159" s="174"/>
      <c r="G159" s="144" t="s">
        <v>479</v>
      </c>
      <c r="H159" s="144"/>
      <c r="I159" s="174"/>
      <c r="J159" s="164" t="s">
        <v>479</v>
      </c>
      <c r="K159" s="144"/>
      <c r="L159" s="156"/>
      <c r="M159" s="156"/>
      <c r="N159" s="120"/>
      <c r="O159" s="120"/>
      <c r="P159" s="120"/>
      <c r="Q159" s="120"/>
      <c r="R159" s="120"/>
      <c r="S159" s="120"/>
      <c r="T159" s="120"/>
      <c r="U159" s="120"/>
      <c r="V159" s="120"/>
      <c r="W159" s="120"/>
      <c r="X159" s="120"/>
      <c r="Y159" s="36"/>
      <c r="Z159" s="36"/>
      <c r="AA159" s="36"/>
      <c r="AB159" s="36"/>
      <c r="AC159" s="36"/>
      <c r="AD159" s="36"/>
      <c r="AE159" s="36"/>
    </row>
    <row r="160" spans="1:32" s="25" customFormat="1" ht="6" customHeight="1">
      <c r="A160" s="167"/>
      <c r="B160" s="144"/>
      <c r="C160" s="144"/>
      <c r="D160" s="164"/>
      <c r="E160" s="144"/>
      <c r="F160" s="144"/>
      <c r="G160" s="144"/>
      <c r="H160" s="144"/>
      <c r="I160" s="144"/>
      <c r="J160" s="164"/>
      <c r="K160" s="144"/>
      <c r="L160" s="103"/>
      <c r="M160" s="156"/>
      <c r="N160" s="120"/>
      <c r="O160" s="120"/>
      <c r="P160" s="120"/>
      <c r="Q160" s="120"/>
      <c r="R160" s="120"/>
      <c r="S160" s="120"/>
      <c r="T160" s="120"/>
      <c r="U160" s="120"/>
      <c r="V160" s="120"/>
      <c r="W160" s="120"/>
      <c r="X160" s="120"/>
      <c r="Y160" s="36"/>
      <c r="Z160" s="36"/>
      <c r="AA160" s="36"/>
      <c r="AB160" s="36"/>
      <c r="AC160" s="36"/>
      <c r="AD160" s="36"/>
      <c r="AE160" s="36"/>
    </row>
    <row r="161" spans="1:31" s="60" customFormat="1" ht="15" customHeight="1">
      <c r="A161" s="162"/>
      <c r="B161" s="143"/>
      <c r="C161" s="435"/>
      <c r="D161" s="164" t="s">
        <v>501</v>
      </c>
      <c r="E161" s="184"/>
      <c r="F161" s="435"/>
      <c r="G161" s="164" t="s">
        <v>501</v>
      </c>
      <c r="H161" s="142"/>
      <c r="I161" s="435"/>
      <c r="J161" s="164" t="s">
        <v>501</v>
      </c>
      <c r="K161" s="184"/>
      <c r="L161" s="63"/>
      <c r="M161" s="130"/>
      <c r="N161" s="460"/>
      <c r="O161" s="460"/>
      <c r="P161" s="460"/>
      <c r="Q161" s="130"/>
      <c r="R161" s="121"/>
      <c r="S161" s="121"/>
      <c r="T161" s="130"/>
      <c r="U161" s="121"/>
      <c r="V161" s="130"/>
      <c r="W161" s="121"/>
      <c r="X161" s="121"/>
      <c r="Y161" s="63"/>
      <c r="Z161" s="63"/>
      <c r="AA161" s="63"/>
      <c r="AB161" s="63"/>
      <c r="AC161" s="63"/>
      <c r="AD161" s="63"/>
      <c r="AE161" s="63"/>
    </row>
    <row r="162" spans="1:31" s="25" customFormat="1" ht="6" customHeight="1">
      <c r="A162" s="167"/>
      <c r="B162" s="144"/>
      <c r="C162" s="144"/>
      <c r="D162" s="164"/>
      <c r="E162" s="144"/>
      <c r="F162" s="144"/>
      <c r="G162" s="144"/>
      <c r="H162" s="144"/>
      <c r="I162" s="144"/>
      <c r="J162" s="164"/>
      <c r="K162" s="144"/>
      <c r="L162" s="103"/>
      <c r="M162" s="409"/>
      <c r="N162" s="130"/>
      <c r="O162" s="130"/>
      <c r="P162" s="130"/>
      <c r="Q162" s="120"/>
      <c r="R162" s="120"/>
      <c r="S162" s="120"/>
      <c r="T162" s="120"/>
      <c r="U162" s="120"/>
      <c r="V162" s="460"/>
      <c r="W162" s="460"/>
      <c r="X162" s="120"/>
      <c r="Y162" s="36"/>
      <c r="Z162" s="36"/>
      <c r="AA162" s="36"/>
      <c r="AB162" s="36"/>
      <c r="AC162" s="36"/>
      <c r="AD162" s="36"/>
      <c r="AE162" s="36"/>
    </row>
    <row r="163" spans="1:31" s="25" customFormat="1" ht="15" customHeight="1">
      <c r="A163" s="167"/>
      <c r="B163" s="144" t="s">
        <v>607</v>
      </c>
      <c r="C163" s="144"/>
      <c r="D163" s="164"/>
      <c r="E163" s="144"/>
      <c r="F163" s="144"/>
      <c r="G163" s="144"/>
      <c r="H163" s="144"/>
      <c r="I163" s="144"/>
      <c r="J163" s="164"/>
      <c r="K163" s="144"/>
      <c r="L163" s="103"/>
      <c r="M163" s="156"/>
      <c r="N163" s="460"/>
      <c r="O163" s="460"/>
      <c r="P163" s="460"/>
      <c r="Q163" s="120"/>
      <c r="R163" s="120"/>
      <c r="S163" s="120"/>
      <c r="T163" s="120"/>
      <c r="U163" s="120"/>
      <c r="V163" s="120"/>
      <c r="W163" s="120"/>
      <c r="X163" s="120"/>
      <c r="Y163" s="36"/>
      <c r="Z163" s="36"/>
      <c r="AA163" s="36"/>
      <c r="AB163" s="36"/>
      <c r="AC163" s="36"/>
      <c r="AD163" s="36"/>
      <c r="AE163" s="36"/>
    </row>
    <row r="164" spans="1:31" s="25" customFormat="1" ht="15" customHeight="1">
      <c r="A164" s="167"/>
      <c r="B164" s="143"/>
      <c r="C164" s="256"/>
      <c r="D164" s="164" t="s">
        <v>480</v>
      </c>
      <c r="E164" s="144"/>
      <c r="F164" s="144"/>
      <c r="G164" s="144"/>
      <c r="H164" s="144"/>
      <c r="I164" s="144"/>
      <c r="J164" s="164"/>
      <c r="K164" s="144"/>
      <c r="L164" s="103"/>
      <c r="M164" s="156"/>
      <c r="N164" s="460"/>
      <c r="O164" s="460"/>
      <c r="P164" s="460"/>
      <c r="Q164" s="120"/>
      <c r="R164" s="120"/>
      <c r="S164" s="120"/>
      <c r="T164" s="120"/>
      <c r="U164" s="120"/>
      <c r="V164" s="695"/>
      <c r="W164" s="695"/>
      <c r="X164" s="120"/>
      <c r="Y164" s="36"/>
      <c r="Z164" s="36"/>
      <c r="AA164" s="36"/>
      <c r="AB164" s="36"/>
      <c r="AC164" s="36"/>
      <c r="AD164" s="36"/>
      <c r="AE164" s="36"/>
    </row>
    <row r="165" spans="1:31" s="25" customFormat="1" ht="6" customHeight="1">
      <c r="A165" s="167"/>
      <c r="B165" s="144"/>
      <c r="C165" s="144"/>
      <c r="D165" s="164"/>
      <c r="E165" s="144"/>
      <c r="F165" s="144"/>
      <c r="G165" s="144"/>
      <c r="H165" s="144"/>
      <c r="I165" s="144"/>
      <c r="J165" s="164"/>
      <c r="K165" s="144"/>
      <c r="L165" s="103"/>
      <c r="M165" s="156"/>
      <c r="N165" s="460"/>
      <c r="O165" s="460"/>
      <c r="P165" s="460"/>
      <c r="Q165" s="120"/>
      <c r="R165" s="120"/>
      <c r="S165" s="120"/>
      <c r="T165" s="120"/>
      <c r="U165" s="120"/>
      <c r="V165" s="460"/>
      <c r="W165" s="460"/>
      <c r="X165" s="120"/>
      <c r="Y165" s="36"/>
      <c r="Z165" s="36"/>
      <c r="AA165" s="36"/>
      <c r="AB165" s="36"/>
      <c r="AC165" s="36"/>
      <c r="AD165" s="36"/>
      <c r="AE165" s="36"/>
    </row>
    <row r="166" spans="1:31" s="60" customFormat="1" ht="15" customHeight="1">
      <c r="A166" s="162"/>
      <c r="B166" s="143"/>
      <c r="C166" s="435"/>
      <c r="D166" s="164" t="s">
        <v>501</v>
      </c>
      <c r="E166" s="184"/>
      <c r="F166" s="144"/>
      <c r="G166" s="164"/>
      <c r="H166" s="142"/>
      <c r="I166" s="144"/>
      <c r="J166" s="164"/>
      <c r="K166" s="184"/>
      <c r="L166" s="63"/>
      <c r="M166" s="130"/>
      <c r="N166" s="460"/>
      <c r="O166" s="460"/>
      <c r="P166" s="460"/>
      <c r="Q166" s="130"/>
      <c r="R166" s="121"/>
      <c r="S166" s="121"/>
      <c r="T166" s="130"/>
      <c r="U166" s="121"/>
      <c r="V166" s="130"/>
      <c r="W166" s="121"/>
      <c r="X166" s="121"/>
      <c r="Y166" s="63"/>
      <c r="Z166" s="63"/>
      <c r="AA166" s="63"/>
      <c r="AB166" s="63"/>
      <c r="AC166" s="63"/>
      <c r="AD166" s="63"/>
      <c r="AE166" s="63"/>
    </row>
    <row r="167" spans="1:31" s="25" customFormat="1" ht="6" customHeight="1">
      <c r="A167" s="167"/>
      <c r="B167" s="144"/>
      <c r="C167" s="144"/>
      <c r="D167" s="164"/>
      <c r="E167" s="144"/>
      <c r="F167" s="144"/>
      <c r="G167" s="144"/>
      <c r="H167" s="144"/>
      <c r="I167" s="144"/>
      <c r="J167" s="164"/>
      <c r="K167" s="144"/>
      <c r="L167" s="103"/>
      <c r="M167" s="409"/>
      <c r="N167" s="130"/>
      <c r="O167" s="130"/>
      <c r="P167" s="130"/>
      <c r="Q167" s="120"/>
      <c r="R167" s="120"/>
      <c r="S167" s="120"/>
      <c r="T167" s="120"/>
      <c r="U167" s="120"/>
      <c r="V167" s="460"/>
      <c r="W167" s="460"/>
      <c r="X167" s="120"/>
      <c r="Y167" s="36"/>
      <c r="Z167" s="36"/>
      <c r="AA167" s="36"/>
      <c r="AB167" s="36"/>
      <c r="AC167" s="36"/>
      <c r="AD167" s="36"/>
      <c r="AE167" s="36"/>
    </row>
    <row r="168" spans="1:31" s="25" customFormat="1" ht="15" customHeight="1">
      <c r="A168" s="167"/>
      <c r="B168" s="144" t="s">
        <v>608</v>
      </c>
      <c r="C168" s="144"/>
      <c r="D168" s="164"/>
      <c r="E168" s="144"/>
      <c r="F168" s="144" t="s">
        <v>609</v>
      </c>
      <c r="G168" s="144"/>
      <c r="H168" s="144"/>
      <c r="I168" s="144" t="s">
        <v>610</v>
      </c>
      <c r="J168" s="164"/>
      <c r="K168" s="144"/>
      <c r="L168" s="103"/>
      <c r="M168" s="156"/>
      <c r="N168" s="460"/>
      <c r="O168" s="460"/>
      <c r="P168" s="460"/>
      <c r="Q168" s="120"/>
      <c r="R168" s="120"/>
      <c r="S168" s="120"/>
      <c r="T168" s="120"/>
      <c r="U168" s="120"/>
      <c r="V168" s="460"/>
      <c r="W168" s="460"/>
      <c r="X168" s="120"/>
      <c r="Y168" s="36"/>
      <c r="Z168" s="36"/>
      <c r="AA168" s="36"/>
      <c r="AB168" s="36"/>
      <c r="AC168" s="36"/>
      <c r="AD168" s="36"/>
      <c r="AE168" s="36"/>
    </row>
    <row r="169" spans="1:31" s="25" customFormat="1" ht="15" customHeight="1">
      <c r="A169" s="167"/>
      <c r="B169" s="144"/>
      <c r="C169" s="174"/>
      <c r="D169" s="164" t="s">
        <v>480</v>
      </c>
      <c r="E169" s="144"/>
      <c r="F169" s="174"/>
      <c r="G169" s="144" t="s">
        <v>479</v>
      </c>
      <c r="H169" s="144"/>
      <c r="I169" s="174"/>
      <c r="J169" s="164" t="s">
        <v>479</v>
      </c>
      <c r="K169" s="144"/>
      <c r="L169" s="103"/>
      <c r="M169" s="156"/>
      <c r="N169" s="460"/>
      <c r="O169" s="460"/>
      <c r="P169" s="460"/>
      <c r="Q169" s="120"/>
      <c r="R169" s="120"/>
      <c r="S169" s="120"/>
      <c r="T169" s="120"/>
      <c r="U169" s="120"/>
      <c r="V169" s="460"/>
      <c r="W169" s="460"/>
      <c r="X169" s="120"/>
      <c r="Y169" s="36"/>
      <c r="Z169" s="36"/>
      <c r="AA169" s="36"/>
      <c r="AB169" s="36"/>
      <c r="AC169" s="36"/>
      <c r="AD169" s="36"/>
      <c r="AE169" s="36"/>
    </row>
    <row r="170" spans="1:31" s="25" customFormat="1" ht="6" customHeight="1">
      <c r="A170" s="167"/>
      <c r="B170" s="144"/>
      <c r="C170" s="144"/>
      <c r="D170" s="164"/>
      <c r="E170" s="144"/>
      <c r="F170" s="144"/>
      <c r="G170" s="144"/>
      <c r="H170" s="144"/>
      <c r="I170" s="144"/>
      <c r="J170" s="164"/>
      <c r="K170" s="144"/>
      <c r="L170" s="103"/>
      <c r="M170" s="409"/>
      <c r="N170" s="460"/>
      <c r="O170" s="460"/>
      <c r="P170" s="460"/>
      <c r="Q170" s="120"/>
      <c r="R170" s="120"/>
      <c r="S170" s="120"/>
      <c r="T170" s="120"/>
      <c r="U170" s="120"/>
      <c r="V170" s="120"/>
      <c r="W170" s="120"/>
      <c r="X170" s="120"/>
      <c r="Y170" s="36"/>
      <c r="Z170" s="36"/>
      <c r="AA170" s="36"/>
      <c r="AB170" s="36"/>
      <c r="AC170" s="36"/>
      <c r="AD170" s="36"/>
      <c r="AE170" s="36"/>
    </row>
    <row r="171" spans="1:31" s="60" customFormat="1" ht="15" customHeight="1">
      <c r="A171" s="162"/>
      <c r="B171" s="143"/>
      <c r="C171" s="435"/>
      <c r="D171" s="164" t="s">
        <v>501</v>
      </c>
      <c r="E171" s="184"/>
      <c r="F171" s="435"/>
      <c r="G171" s="164" t="s">
        <v>501</v>
      </c>
      <c r="H171" s="142"/>
      <c r="I171" s="435"/>
      <c r="J171" s="164" t="s">
        <v>501</v>
      </c>
      <c r="K171" s="184"/>
      <c r="L171" s="63"/>
      <c r="M171" s="130"/>
      <c r="N171" s="460"/>
      <c r="O171" s="460"/>
      <c r="P171" s="460"/>
      <c r="Q171" s="130"/>
      <c r="R171" s="121"/>
      <c r="S171" s="121"/>
      <c r="T171" s="130"/>
      <c r="U171" s="121"/>
      <c r="V171" s="130"/>
      <c r="W171" s="121"/>
      <c r="X171" s="121"/>
      <c r="Y171" s="63"/>
      <c r="Z171" s="63"/>
      <c r="AA171" s="63"/>
      <c r="AB171" s="63"/>
      <c r="AC171" s="63"/>
      <c r="AD171" s="63"/>
      <c r="AE171" s="63"/>
    </row>
    <row r="172" spans="1:31" s="60" customFormat="1" ht="13.5" customHeight="1">
      <c r="A172" s="167"/>
      <c r="B172" s="144"/>
      <c r="C172" s="144"/>
      <c r="D172" s="144"/>
      <c r="E172" s="144"/>
      <c r="F172" s="144"/>
      <c r="G172" s="144"/>
      <c r="H172" s="144"/>
      <c r="I172" s="144"/>
      <c r="J172" s="144"/>
      <c r="K172" s="144"/>
      <c r="L172" s="103"/>
      <c r="M172" s="130"/>
      <c r="N172" s="130"/>
      <c r="O172" s="130"/>
      <c r="P172" s="130"/>
      <c r="Q172" s="121"/>
      <c r="R172" s="121"/>
      <c r="S172" s="121"/>
      <c r="T172" s="121"/>
      <c r="U172" s="121"/>
      <c r="V172" s="130"/>
      <c r="W172" s="130"/>
      <c r="X172" s="121"/>
      <c r="Y172" s="63"/>
      <c r="Z172" s="63"/>
      <c r="AA172" s="63"/>
      <c r="AB172" s="63"/>
      <c r="AC172" s="63"/>
      <c r="AD172" s="63"/>
      <c r="AE172" s="63"/>
    </row>
    <row r="173" spans="1:31" s="25" customFormat="1" ht="15" customHeight="1">
      <c r="A173" s="166"/>
      <c r="B173" s="166" t="s">
        <v>540</v>
      </c>
      <c r="C173" s="144"/>
      <c r="D173" s="144"/>
      <c r="E173" s="142"/>
      <c r="F173" s="144"/>
      <c r="G173" s="144"/>
      <c r="H173" s="142"/>
      <c r="I173" s="144"/>
      <c r="J173" s="142"/>
      <c r="K173" s="144"/>
      <c r="L173" s="103"/>
      <c r="M173" s="156"/>
      <c r="N173" s="130"/>
      <c r="O173" s="130"/>
      <c r="P173" s="130"/>
      <c r="Q173" s="120"/>
      <c r="R173" s="120"/>
      <c r="S173" s="120"/>
      <c r="T173" s="120"/>
      <c r="U173" s="120"/>
      <c r="V173" s="460"/>
      <c r="W173" s="460"/>
      <c r="X173" s="120"/>
      <c r="Y173" s="36"/>
      <c r="Z173" s="36"/>
      <c r="AA173" s="36"/>
      <c r="AB173" s="36"/>
      <c r="AC173" s="36"/>
      <c r="AD173" s="36"/>
      <c r="AE173" s="36"/>
    </row>
    <row r="174" spans="1:31" s="25" customFormat="1" ht="6" customHeight="1">
      <c r="A174" s="166"/>
      <c r="B174" s="144"/>
      <c r="C174" s="144"/>
      <c r="D174" s="144"/>
      <c r="E174" s="144"/>
      <c r="F174" s="144"/>
      <c r="G174" s="144"/>
      <c r="H174" s="143"/>
      <c r="I174" s="144"/>
      <c r="J174" s="143"/>
      <c r="K174" s="144"/>
      <c r="L174" s="141"/>
      <c r="M174" s="156"/>
      <c r="N174" s="460"/>
      <c r="O174" s="460"/>
      <c r="P174" s="460"/>
      <c r="Q174" s="120"/>
      <c r="R174" s="120"/>
      <c r="S174" s="120"/>
      <c r="T174" s="120"/>
      <c r="U174" s="120"/>
      <c r="V174" s="460"/>
      <c r="W174" s="125"/>
      <c r="X174" s="120"/>
      <c r="Y174" s="36"/>
      <c r="Z174" s="36"/>
      <c r="AA174" s="36"/>
      <c r="AB174" s="36"/>
      <c r="AC174" s="36"/>
      <c r="AD174" s="36"/>
      <c r="AE174" s="36"/>
    </row>
    <row r="175" spans="1:31" s="25" customFormat="1" ht="15" customHeight="1">
      <c r="B175" s="257" t="s">
        <v>503</v>
      </c>
      <c r="C175" s="257"/>
      <c r="D175" s="1"/>
      <c r="E175" s="1"/>
      <c r="F175" s="1"/>
      <c r="G175" s="1"/>
      <c r="H175" s="1"/>
      <c r="I175" s="1"/>
      <c r="J175" s="1"/>
      <c r="K175" s="142"/>
      <c r="L175" s="182"/>
      <c r="M175" s="182"/>
      <c r="N175" s="460"/>
      <c r="O175" s="460"/>
      <c r="P175" s="460"/>
      <c r="Q175" s="120"/>
      <c r="R175" s="120"/>
      <c r="S175" s="120"/>
      <c r="T175" s="120"/>
      <c r="U175" s="120"/>
      <c r="V175" s="120"/>
      <c r="W175" s="120"/>
      <c r="X175" s="120"/>
      <c r="Y175" s="36"/>
      <c r="Z175" s="36"/>
      <c r="AA175" s="36"/>
      <c r="AB175" s="36"/>
      <c r="AC175" s="36"/>
      <c r="AD175" s="36"/>
    </row>
    <row r="176" spans="1:31" s="25" customFormat="1" ht="15" customHeight="1">
      <c r="B176" s="600"/>
      <c r="C176" s="600"/>
      <c r="D176" s="650" t="s">
        <v>277</v>
      </c>
      <c r="E176" s="650"/>
      <c r="F176" s="650" t="s">
        <v>256</v>
      </c>
      <c r="G176" s="650"/>
      <c r="H176" s="650" t="s">
        <v>258</v>
      </c>
      <c r="I176" s="650"/>
      <c r="J176" s="650" t="s">
        <v>257</v>
      </c>
      <c r="K176" s="650"/>
      <c r="L176" s="182"/>
      <c r="M176" s="182"/>
      <c r="N176" s="460"/>
      <c r="O176" s="460"/>
      <c r="P176" s="120"/>
      <c r="Q176" s="120"/>
      <c r="R176" s="120"/>
      <c r="S176" s="120"/>
      <c r="T176" s="120"/>
      <c r="U176" s="120"/>
      <c r="V176" s="120"/>
      <c r="W176" s="120"/>
      <c r="X176" s="120"/>
      <c r="Y176" s="36"/>
      <c r="Z176" s="36"/>
      <c r="AA176" s="36"/>
      <c r="AB176" s="36"/>
      <c r="AC176" s="36"/>
      <c r="AD176" s="36"/>
    </row>
    <row r="177" spans="1:32" s="25" customFormat="1" ht="25.5" customHeight="1">
      <c r="B177" s="785" t="s">
        <v>478</v>
      </c>
      <c r="C177" s="786"/>
      <c r="D177" s="651">
        <f>SUM(C136,F136)</f>
        <v>0</v>
      </c>
      <c r="E177" s="652"/>
      <c r="F177" s="651">
        <f>SUM(C142,F142,I142,C147,F147,I147)</f>
        <v>0</v>
      </c>
      <c r="G177" s="652"/>
      <c r="H177" s="651">
        <f>SUM(C153,F153,I153)</f>
        <v>0</v>
      </c>
      <c r="I177" s="652"/>
      <c r="J177" s="737">
        <f>SUM(C159,F159,I159,C164,C169,F169,I169)</f>
        <v>0</v>
      </c>
      <c r="K177" s="737"/>
      <c r="L177" s="182"/>
      <c r="M177" s="182"/>
      <c r="N177" s="460"/>
      <c r="O177" s="120"/>
      <c r="P177" s="120"/>
      <c r="Q177" s="120"/>
      <c r="R177" s="120"/>
      <c r="S177" s="120"/>
      <c r="T177" s="120"/>
      <c r="U177" s="120"/>
      <c r="V177" s="120"/>
      <c r="W177" s="120"/>
      <c r="X177" s="120"/>
      <c r="Y177" s="36"/>
      <c r="Z177" s="36"/>
      <c r="AA177" s="36"/>
      <c r="AB177" s="36"/>
      <c r="AC177" s="36"/>
      <c r="AD177" s="36"/>
    </row>
    <row r="178" spans="1:32" s="36" customFormat="1" ht="18" customHeight="1">
      <c r="B178" s="412"/>
      <c r="C178" s="412"/>
      <c r="D178" s="413"/>
      <c r="E178" s="413"/>
      <c r="F178" s="413"/>
      <c r="G178" s="436" t="s">
        <v>619</v>
      </c>
      <c r="H178" s="413"/>
      <c r="I178" s="413"/>
      <c r="J178" s="413"/>
      <c r="K178" s="413"/>
      <c r="L178" s="409"/>
      <c r="M178" s="409"/>
      <c r="N178" s="460"/>
      <c r="O178" s="120"/>
      <c r="P178" s="120"/>
      <c r="Q178" s="120"/>
      <c r="R178" s="120"/>
      <c r="S178" s="120"/>
      <c r="T178" s="120"/>
      <c r="U178" s="120"/>
      <c r="V178" s="120"/>
      <c r="W178" s="120"/>
      <c r="X178" s="120"/>
    </row>
    <row r="179" spans="1:32" s="25" customFormat="1" ht="15" customHeight="1">
      <c r="B179" s="600"/>
      <c r="C179" s="600"/>
      <c r="D179" s="650" t="s">
        <v>277</v>
      </c>
      <c r="E179" s="650"/>
      <c r="F179" s="650" t="s">
        <v>256</v>
      </c>
      <c r="G179" s="650"/>
      <c r="H179" s="650" t="s">
        <v>258</v>
      </c>
      <c r="I179" s="650"/>
      <c r="J179" s="650" t="s">
        <v>257</v>
      </c>
      <c r="K179" s="650"/>
      <c r="L179" s="409"/>
      <c r="M179" s="409"/>
      <c r="N179" s="460"/>
      <c r="O179" s="120"/>
      <c r="P179" s="120"/>
      <c r="Q179" s="120"/>
      <c r="R179" s="120"/>
      <c r="S179" s="120"/>
      <c r="T179" s="120"/>
      <c r="U179" s="120"/>
      <c r="V179" s="120"/>
      <c r="W179" s="120"/>
      <c r="X179" s="120"/>
      <c r="Y179" s="36"/>
      <c r="Z179" s="36"/>
      <c r="AA179" s="36"/>
      <c r="AB179" s="36"/>
      <c r="AC179" s="36"/>
      <c r="AD179" s="36"/>
    </row>
    <row r="180" spans="1:32" s="25" customFormat="1" ht="25.5" customHeight="1">
      <c r="B180" s="785" t="s">
        <v>502</v>
      </c>
      <c r="C180" s="786"/>
      <c r="D180" s="651">
        <f>SUM(C138,F138)</f>
        <v>0</v>
      </c>
      <c r="E180" s="652"/>
      <c r="F180" s="651">
        <f>SUM(C144,F144,I144,C149,F149,I149)</f>
        <v>0</v>
      </c>
      <c r="G180" s="652"/>
      <c r="H180" s="651">
        <f>SUM(C155,F155,I155)</f>
        <v>0</v>
      </c>
      <c r="I180" s="652"/>
      <c r="J180" s="737">
        <f>SUM(C161,F161,I161,C166,F166,I166,C171,F171,I171)</f>
        <v>0</v>
      </c>
      <c r="K180" s="737"/>
      <c r="L180" s="409"/>
      <c r="M180" s="409"/>
      <c r="N180" s="460"/>
      <c r="O180" s="120"/>
      <c r="P180" s="120"/>
      <c r="Q180" s="120"/>
      <c r="R180" s="120"/>
      <c r="S180" s="120"/>
      <c r="T180" s="120"/>
      <c r="U180" s="120"/>
      <c r="V180" s="120"/>
      <c r="W180" s="120"/>
      <c r="X180" s="120"/>
      <c r="Y180" s="36"/>
      <c r="Z180" s="36"/>
      <c r="AA180" s="36"/>
      <c r="AB180" s="36"/>
      <c r="AC180" s="36"/>
      <c r="AD180" s="36"/>
    </row>
    <row r="181" spans="1:32" s="25" customFormat="1" ht="15" customHeight="1">
      <c r="A181" s="166"/>
      <c r="B181" s="144"/>
      <c r="C181" s="144"/>
      <c r="D181" s="144"/>
      <c r="E181" s="144"/>
      <c r="F181" s="144"/>
      <c r="G181" s="276" t="s">
        <v>618</v>
      </c>
      <c r="H181" s="276"/>
      <c r="I181" s="144"/>
      <c r="J181" s="143"/>
      <c r="K181" s="144"/>
      <c r="L181" s="141"/>
      <c r="M181" s="182"/>
      <c r="N181" s="460"/>
      <c r="O181" s="120"/>
      <c r="P181" s="120"/>
      <c r="Q181" s="120"/>
      <c r="R181" s="120"/>
      <c r="S181" s="120"/>
      <c r="T181" s="120"/>
      <c r="U181" s="120"/>
      <c r="V181" s="460"/>
      <c r="W181" s="125"/>
      <c r="X181" s="120"/>
      <c r="Y181" s="36"/>
      <c r="Z181" s="36"/>
      <c r="AA181" s="36"/>
      <c r="AB181" s="36"/>
      <c r="AC181" s="36"/>
      <c r="AD181" s="36"/>
      <c r="AE181" s="36"/>
    </row>
    <row r="182" spans="1:32" s="25" customFormat="1" ht="13.5" customHeight="1">
      <c r="A182" s="166"/>
      <c r="B182" s="144"/>
      <c r="C182" s="144"/>
      <c r="D182" s="144"/>
      <c r="E182" s="144"/>
      <c r="F182" s="144"/>
      <c r="G182" s="144"/>
      <c r="H182" s="143"/>
      <c r="I182" s="144"/>
      <c r="J182" s="143"/>
      <c r="K182" s="144"/>
      <c r="L182" s="141"/>
      <c r="M182" s="182"/>
      <c r="N182" s="460"/>
      <c r="O182" s="460"/>
      <c r="P182" s="460"/>
      <c r="Q182" s="120"/>
      <c r="R182" s="120"/>
      <c r="S182" s="120"/>
      <c r="T182" s="120"/>
      <c r="U182" s="120"/>
      <c r="V182" s="460"/>
      <c r="W182" s="125"/>
      <c r="X182" s="120"/>
      <c r="Y182" s="36"/>
      <c r="Z182" s="36"/>
      <c r="AA182" s="36"/>
      <c r="AB182" s="36"/>
      <c r="AC182" s="36"/>
      <c r="AD182" s="36"/>
      <c r="AE182" s="36"/>
    </row>
    <row r="183" spans="1:32" s="60" customFormat="1" ht="20.25" customHeight="1">
      <c r="A183" s="25"/>
      <c r="B183" s="568" t="s">
        <v>336</v>
      </c>
      <c r="C183" s="103"/>
      <c r="D183" s="102"/>
      <c r="E183" s="102"/>
      <c r="F183" s="102"/>
      <c r="G183" s="102"/>
      <c r="H183" s="103"/>
      <c r="I183" s="103"/>
      <c r="J183" s="103"/>
      <c r="K183" s="103"/>
      <c r="L183" s="130"/>
      <c r="M183" s="182"/>
      <c r="N183" s="460"/>
      <c r="O183" s="460"/>
      <c r="P183" s="460"/>
      <c r="Q183" s="460"/>
      <c r="R183" s="121"/>
      <c r="S183" s="121"/>
      <c r="T183" s="130"/>
      <c r="U183" s="130"/>
      <c r="V183" s="130"/>
      <c r="W183" s="130"/>
      <c r="X183" s="121"/>
      <c r="Y183" s="63"/>
      <c r="Z183" s="63"/>
      <c r="AA183" s="63"/>
      <c r="AB183" s="63"/>
      <c r="AC183" s="63"/>
      <c r="AD183" s="63"/>
      <c r="AE183" s="63"/>
    </row>
    <row r="184" spans="1:32" s="25" customFormat="1" ht="15" customHeight="1">
      <c r="A184" s="63"/>
      <c r="B184" s="144" t="s">
        <v>314</v>
      </c>
      <c r="C184" s="144"/>
      <c r="D184" s="143"/>
      <c r="E184" s="143"/>
      <c r="F184" s="143"/>
      <c r="G184" s="143"/>
      <c r="H184" s="142"/>
      <c r="I184" s="143"/>
      <c r="J184" s="143"/>
      <c r="K184" s="143"/>
      <c r="L184" s="409"/>
      <c r="M184" s="409"/>
      <c r="N184" s="460"/>
      <c r="O184" s="460"/>
      <c r="P184" s="460"/>
      <c r="Q184" s="460"/>
      <c r="R184" s="120"/>
      <c r="S184" s="460"/>
      <c r="T184" s="460"/>
      <c r="U184" s="460"/>
      <c r="V184" s="460"/>
      <c r="W184" s="120"/>
      <c r="X184" s="120"/>
      <c r="Y184" s="36"/>
      <c r="Z184" s="36"/>
      <c r="AA184" s="36"/>
      <c r="AB184" s="36"/>
      <c r="AC184" s="36"/>
      <c r="AD184" s="36"/>
      <c r="AE184" s="36"/>
    </row>
    <row r="185" spans="1:32" s="25" customFormat="1" ht="15" customHeight="1">
      <c r="A185" s="63"/>
      <c r="B185" s="164" t="s">
        <v>334</v>
      </c>
      <c r="C185" s="184"/>
      <c r="D185" s="142"/>
      <c r="E185" s="144"/>
      <c r="F185" s="144" t="s">
        <v>335</v>
      </c>
      <c r="G185" s="145"/>
      <c r="H185" s="145"/>
      <c r="I185" s="142"/>
      <c r="J185" s="164"/>
      <c r="K185" s="144"/>
      <c r="L185" s="409"/>
      <c r="M185" s="409"/>
      <c r="N185" s="460"/>
      <c r="O185" s="460"/>
      <c r="P185" s="460"/>
      <c r="Q185" s="460"/>
      <c r="R185" s="120"/>
      <c r="S185" s="120"/>
      <c r="T185" s="130"/>
      <c r="U185" s="120"/>
      <c r="V185" s="460"/>
      <c r="W185" s="120"/>
      <c r="X185" s="120"/>
      <c r="Y185" s="36"/>
      <c r="Z185" s="36"/>
      <c r="AA185" s="36"/>
      <c r="AB185" s="36"/>
      <c r="AC185" s="36"/>
      <c r="AD185" s="36"/>
      <c r="AE185" s="36"/>
    </row>
    <row r="186" spans="1:32" s="25" customFormat="1" ht="15" customHeight="1">
      <c r="A186" s="162"/>
      <c r="B186" s="143"/>
      <c r="C186" s="174"/>
      <c r="D186" s="164" t="s">
        <v>480</v>
      </c>
      <c r="E186" s="184"/>
      <c r="F186" s="174"/>
      <c r="G186" s="144" t="s">
        <v>479</v>
      </c>
      <c r="H186" s="142"/>
      <c r="I186" s="163"/>
      <c r="J186" s="164"/>
      <c r="K186" s="184"/>
      <c r="L186" s="63"/>
      <c r="M186" s="409"/>
      <c r="N186" s="460"/>
      <c r="O186" s="460"/>
      <c r="P186" s="460"/>
      <c r="Q186" s="460"/>
      <c r="R186" s="120"/>
      <c r="S186" s="120"/>
      <c r="T186" s="130"/>
      <c r="U186" s="120"/>
      <c r="V186" s="460"/>
      <c r="W186" s="120"/>
      <c r="X186" s="120"/>
      <c r="Y186" s="36"/>
      <c r="Z186" s="36"/>
      <c r="AA186" s="36"/>
      <c r="AB186" s="36"/>
      <c r="AC186" s="36"/>
      <c r="AD186" s="36"/>
      <c r="AE186" s="36"/>
    </row>
    <row r="187" spans="1:32" s="25" customFormat="1" ht="6.75" customHeight="1">
      <c r="A187" s="162"/>
      <c r="B187" s="143"/>
      <c r="C187" s="144"/>
      <c r="D187" s="164"/>
      <c r="E187" s="184"/>
      <c r="F187" s="144"/>
      <c r="G187" s="144"/>
      <c r="H187" s="142"/>
      <c r="I187" s="163"/>
      <c r="J187" s="164"/>
      <c r="K187" s="184"/>
      <c r="L187" s="63"/>
      <c r="M187" s="409"/>
      <c r="N187" s="460"/>
      <c r="O187" s="460"/>
      <c r="P187" s="460"/>
      <c r="Q187" s="460"/>
      <c r="R187" s="120"/>
      <c r="S187" s="120"/>
      <c r="T187" s="130"/>
      <c r="U187" s="120"/>
      <c r="V187" s="460"/>
      <c r="W187" s="120"/>
      <c r="X187" s="120"/>
      <c r="Y187" s="36"/>
      <c r="Z187" s="36"/>
      <c r="AA187" s="36"/>
      <c r="AB187" s="36"/>
      <c r="AC187" s="36"/>
      <c r="AD187" s="36"/>
      <c r="AE187" s="36"/>
    </row>
    <row r="188" spans="1:32" s="60" customFormat="1" ht="15" customHeight="1">
      <c r="A188" s="162"/>
      <c r="B188" s="143"/>
      <c r="C188" s="435"/>
      <c r="D188" s="164" t="s">
        <v>501</v>
      </c>
      <c r="E188" s="184"/>
      <c r="F188" s="435"/>
      <c r="G188" s="164" t="s">
        <v>501</v>
      </c>
      <c r="H188" s="142"/>
      <c r="I188" s="163"/>
      <c r="J188" s="164"/>
      <c r="K188" s="184"/>
      <c r="L188" s="63"/>
      <c r="M188" s="130"/>
      <c r="N188" s="460"/>
      <c r="O188" s="460"/>
      <c r="P188" s="460"/>
      <c r="Q188" s="130"/>
      <c r="R188" s="121"/>
      <c r="S188" s="121"/>
      <c r="T188" s="130"/>
      <c r="U188" s="121"/>
      <c r="V188" s="130"/>
      <c r="W188" s="121"/>
      <c r="X188" s="121"/>
      <c r="Y188" s="63"/>
      <c r="Z188" s="63"/>
      <c r="AA188" s="63"/>
      <c r="AB188" s="63"/>
      <c r="AC188" s="63"/>
      <c r="AD188" s="63"/>
      <c r="AE188" s="63"/>
    </row>
    <row r="189" spans="1:32" s="60" customFormat="1" ht="6.75" customHeight="1">
      <c r="A189" s="162"/>
      <c r="B189" s="143"/>
      <c r="C189" s="144"/>
      <c r="D189" s="164"/>
      <c r="E189" s="184"/>
      <c r="F189" s="144"/>
      <c r="G189" s="144"/>
      <c r="H189" s="142"/>
      <c r="I189" s="163"/>
      <c r="J189" s="164"/>
      <c r="K189" s="184"/>
      <c r="L189" s="63"/>
      <c r="M189" s="130"/>
      <c r="N189" s="130"/>
      <c r="O189" s="130"/>
      <c r="P189" s="130"/>
      <c r="Q189" s="130"/>
      <c r="R189" s="121"/>
      <c r="S189" s="121"/>
      <c r="T189" s="130"/>
      <c r="U189" s="121"/>
      <c r="V189" s="130"/>
      <c r="W189" s="121"/>
      <c r="X189" s="121"/>
      <c r="Y189" s="63"/>
      <c r="Z189" s="63"/>
      <c r="AA189" s="63"/>
      <c r="AB189" s="63"/>
      <c r="AC189" s="63"/>
      <c r="AD189" s="63"/>
      <c r="AE189" s="63"/>
    </row>
    <row r="190" spans="1:32" s="25" customFormat="1" ht="15" customHeight="1">
      <c r="A190" s="141"/>
      <c r="B190" s="144" t="s">
        <v>332</v>
      </c>
      <c r="C190" s="144"/>
      <c r="D190" s="164"/>
      <c r="E190" s="145"/>
      <c r="F190" s="144"/>
      <c r="G190" s="144"/>
      <c r="H190" s="144"/>
      <c r="I190" s="145"/>
      <c r="J190" s="164"/>
      <c r="K190" s="164"/>
      <c r="L190" s="103"/>
      <c r="M190" s="409"/>
      <c r="N190" s="130"/>
      <c r="O190" s="130"/>
      <c r="P190" s="130"/>
      <c r="Q190" s="460"/>
      <c r="R190" s="460"/>
      <c r="S190" s="120"/>
      <c r="T190" s="120"/>
      <c r="U190" s="120"/>
      <c r="V190" s="120"/>
      <c r="W190" s="695"/>
      <c r="X190" s="695"/>
      <c r="Y190" s="36"/>
      <c r="Z190" s="36"/>
      <c r="AA190" s="36"/>
      <c r="AB190" s="36"/>
      <c r="AC190" s="36"/>
      <c r="AD190" s="36"/>
      <c r="AE190" s="36"/>
      <c r="AF190" s="36"/>
    </row>
    <row r="191" spans="1:32" s="25" customFormat="1" ht="15" customHeight="1">
      <c r="A191" s="165"/>
      <c r="B191" s="164" t="s">
        <v>333</v>
      </c>
      <c r="C191" s="1"/>
      <c r="D191" s="164"/>
      <c r="E191" s="164"/>
      <c r="F191" s="164" t="s">
        <v>320</v>
      </c>
      <c r="G191" s="144"/>
      <c r="H191" s="144"/>
      <c r="I191" s="164" t="s">
        <v>321</v>
      </c>
      <c r="J191" s="164"/>
      <c r="K191" s="184"/>
      <c r="L191" s="103"/>
      <c r="M191" s="409"/>
      <c r="N191" s="460"/>
      <c r="O191" s="460"/>
      <c r="P191" s="460"/>
      <c r="Q191" s="460"/>
      <c r="R191" s="460"/>
      <c r="S191" s="120"/>
      <c r="T191" s="120"/>
      <c r="U191" s="460"/>
      <c r="V191" s="125"/>
      <c r="W191" s="460"/>
      <c r="X191" s="120"/>
      <c r="Y191" s="36"/>
      <c r="Z191" s="36"/>
      <c r="AA191" s="36"/>
      <c r="AB191" s="36"/>
      <c r="AC191" s="36"/>
      <c r="AD191" s="36"/>
      <c r="AE191" s="36"/>
      <c r="AF191" s="36"/>
    </row>
    <row r="192" spans="1:32" s="25" customFormat="1" ht="15" customHeight="1">
      <c r="A192" s="115"/>
      <c r="B192" s="144"/>
      <c r="C192" s="174"/>
      <c r="D192" s="164" t="s">
        <v>480</v>
      </c>
      <c r="E192" s="145"/>
      <c r="F192" s="174"/>
      <c r="G192" s="144" t="s">
        <v>479</v>
      </c>
      <c r="H192" s="144"/>
      <c r="I192" s="174"/>
      <c r="J192" s="164" t="s">
        <v>479</v>
      </c>
      <c r="K192" s="144"/>
      <c r="L192" s="63"/>
      <c r="M192" s="409"/>
      <c r="N192" s="172"/>
      <c r="O192" s="460"/>
      <c r="P192" s="460"/>
      <c r="Q192" s="460"/>
      <c r="R192" s="120"/>
      <c r="S192" s="120"/>
      <c r="T192" s="460"/>
      <c r="U192" s="460"/>
      <c r="V192" s="460"/>
      <c r="W192" s="460"/>
      <c r="X192" s="120"/>
      <c r="Y192" s="36"/>
      <c r="Z192" s="36"/>
      <c r="AA192" s="36"/>
      <c r="AB192" s="36"/>
      <c r="AC192" s="36"/>
      <c r="AD192" s="36"/>
      <c r="AE192" s="36"/>
    </row>
    <row r="193" spans="1:32" s="25" customFormat="1" ht="6" customHeight="1">
      <c r="A193" s="115"/>
      <c r="B193" s="144"/>
      <c r="C193" s="144"/>
      <c r="D193" s="164"/>
      <c r="E193" s="145"/>
      <c r="F193" s="144"/>
      <c r="G193" s="144"/>
      <c r="H193" s="144"/>
      <c r="I193" s="144"/>
      <c r="J193" s="306"/>
      <c r="K193" s="144"/>
      <c r="L193" s="103"/>
      <c r="M193" s="409"/>
      <c r="N193" s="460"/>
      <c r="O193" s="460"/>
      <c r="P193" s="460"/>
      <c r="Q193" s="460"/>
      <c r="R193" s="120"/>
      <c r="S193" s="120"/>
      <c r="T193" s="120"/>
      <c r="U193" s="460"/>
      <c r="V193" s="120"/>
      <c r="W193" s="460"/>
      <c r="X193" s="120"/>
      <c r="Y193" s="36"/>
      <c r="Z193" s="36"/>
      <c r="AA193" s="36"/>
      <c r="AB193" s="36"/>
      <c r="AC193" s="36"/>
      <c r="AD193" s="36"/>
      <c r="AE193" s="36"/>
    </row>
    <row r="194" spans="1:32" s="60" customFormat="1" ht="15" customHeight="1">
      <c r="A194" s="162"/>
      <c r="B194" s="143"/>
      <c r="C194" s="435"/>
      <c r="D194" s="164" t="s">
        <v>501</v>
      </c>
      <c r="E194" s="184"/>
      <c r="F194" s="435"/>
      <c r="G194" s="164" t="s">
        <v>501</v>
      </c>
      <c r="H194" s="142"/>
      <c r="I194" s="435"/>
      <c r="J194" s="164" t="s">
        <v>501</v>
      </c>
      <c r="K194" s="184"/>
      <c r="L194" s="63"/>
      <c r="M194" s="130"/>
      <c r="N194" s="460"/>
      <c r="O194" s="460"/>
      <c r="P194" s="460"/>
      <c r="Q194" s="130"/>
      <c r="R194" s="121"/>
      <c r="S194" s="121"/>
      <c r="T194" s="130"/>
      <c r="U194" s="121"/>
      <c r="V194" s="130"/>
      <c r="W194" s="121"/>
      <c r="X194" s="121"/>
      <c r="Y194" s="63"/>
      <c r="Z194" s="63"/>
      <c r="AA194" s="63"/>
      <c r="AB194" s="63"/>
      <c r="AC194" s="63"/>
      <c r="AD194" s="63"/>
      <c r="AE194" s="63"/>
    </row>
    <row r="195" spans="1:32" s="25" customFormat="1" ht="6" customHeight="1">
      <c r="A195" s="115"/>
      <c r="B195" s="144"/>
      <c r="C195" s="144"/>
      <c r="D195" s="164"/>
      <c r="E195" s="145"/>
      <c r="F195" s="144"/>
      <c r="G195" s="144"/>
      <c r="H195" s="144"/>
      <c r="I195" s="144"/>
      <c r="J195" s="306"/>
      <c r="K195" s="144"/>
      <c r="L195" s="103"/>
      <c r="M195" s="409"/>
      <c r="N195" s="130"/>
      <c r="O195" s="130"/>
      <c r="P195" s="130"/>
      <c r="Q195" s="460"/>
      <c r="R195" s="120"/>
      <c r="S195" s="120"/>
      <c r="T195" s="120"/>
      <c r="U195" s="460"/>
      <c r="V195" s="120"/>
      <c r="W195" s="460"/>
      <c r="X195" s="120"/>
      <c r="Y195" s="36"/>
      <c r="Z195" s="36"/>
      <c r="AA195" s="36"/>
      <c r="AB195" s="36"/>
      <c r="AC195" s="36"/>
      <c r="AD195" s="36"/>
      <c r="AE195" s="36"/>
    </row>
    <row r="196" spans="1:32" s="25" customFormat="1" ht="15" customHeight="1">
      <c r="A196" s="115"/>
      <c r="B196" s="164" t="s">
        <v>322</v>
      </c>
      <c r="C196" s="1"/>
      <c r="D196" s="164"/>
      <c r="E196" s="1"/>
      <c r="F196" s="164" t="s">
        <v>323</v>
      </c>
      <c r="G196" s="1"/>
      <c r="H196" s="1"/>
      <c r="I196" s="164" t="s">
        <v>324</v>
      </c>
      <c r="J196" s="164"/>
      <c r="K196" s="144"/>
      <c r="L196" s="63"/>
      <c r="M196" s="409"/>
      <c r="N196" s="460"/>
      <c r="O196" s="460"/>
      <c r="P196" s="460"/>
      <c r="Q196" s="460"/>
      <c r="R196" s="120"/>
      <c r="S196" s="460"/>
      <c r="T196" s="460"/>
      <c r="U196" s="460"/>
      <c r="V196" s="460"/>
      <c r="W196" s="120"/>
      <c r="X196" s="120"/>
      <c r="Y196" s="36"/>
      <c r="Z196" s="36"/>
      <c r="AA196" s="36"/>
      <c r="AB196" s="36"/>
      <c r="AC196" s="36"/>
      <c r="AD196" s="36"/>
      <c r="AE196" s="36"/>
    </row>
    <row r="197" spans="1:32" s="25" customFormat="1" ht="15" customHeight="1">
      <c r="A197" s="115"/>
      <c r="B197" s="1"/>
      <c r="C197" s="255"/>
      <c r="D197" s="164" t="s">
        <v>480</v>
      </c>
      <c r="E197" s="144"/>
      <c r="F197" s="255"/>
      <c r="G197" s="1" t="s">
        <v>479</v>
      </c>
      <c r="H197" s="1"/>
      <c r="I197" s="255"/>
      <c r="J197" s="306" t="s">
        <v>479</v>
      </c>
      <c r="K197" s="144"/>
      <c r="L197" s="63"/>
      <c r="M197" s="414"/>
      <c r="N197" s="460"/>
      <c r="O197" s="460"/>
      <c r="P197" s="460"/>
      <c r="Q197" s="460"/>
      <c r="R197" s="120"/>
      <c r="S197" s="120"/>
      <c r="T197" s="460"/>
      <c r="U197" s="460"/>
      <c r="V197" s="460"/>
      <c r="W197" s="460"/>
      <c r="X197" s="120"/>
      <c r="Y197" s="36"/>
      <c r="Z197" s="36"/>
      <c r="AA197" s="36"/>
      <c r="AB197" s="36"/>
      <c r="AC197" s="36"/>
      <c r="AD197" s="36"/>
      <c r="AE197" s="36"/>
    </row>
    <row r="198" spans="1:32" s="25" customFormat="1" ht="6" customHeight="1">
      <c r="A198" s="115"/>
      <c r="B198" s="144"/>
      <c r="C198" s="144"/>
      <c r="D198" s="164"/>
      <c r="E198" s="145"/>
      <c r="F198" s="144"/>
      <c r="G198" s="144"/>
      <c r="H198" s="144"/>
      <c r="I198" s="144"/>
      <c r="J198" s="306"/>
      <c r="K198" s="144"/>
      <c r="L198" s="103"/>
      <c r="M198" s="409"/>
      <c r="N198" s="460"/>
      <c r="O198" s="460"/>
      <c r="P198" s="460"/>
      <c r="Q198" s="460"/>
      <c r="R198" s="120"/>
      <c r="S198" s="120"/>
      <c r="T198" s="120"/>
      <c r="U198" s="460"/>
      <c r="V198" s="120"/>
      <c r="W198" s="460"/>
      <c r="X198" s="120"/>
      <c r="Y198" s="36"/>
      <c r="Z198" s="36"/>
      <c r="AA198" s="36"/>
      <c r="AB198" s="36"/>
      <c r="AC198" s="36"/>
      <c r="AD198" s="36"/>
      <c r="AE198" s="36"/>
    </row>
    <row r="199" spans="1:32" s="60" customFormat="1" ht="15" customHeight="1">
      <c r="A199" s="162"/>
      <c r="B199" s="143"/>
      <c r="C199" s="435"/>
      <c r="D199" s="164" t="s">
        <v>501</v>
      </c>
      <c r="E199" s="184"/>
      <c r="F199" s="435"/>
      <c r="G199" s="164" t="s">
        <v>501</v>
      </c>
      <c r="H199" s="142"/>
      <c r="I199" s="435"/>
      <c r="J199" s="164" t="s">
        <v>501</v>
      </c>
      <c r="K199" s="184"/>
      <c r="L199" s="63"/>
      <c r="M199" s="130"/>
      <c r="N199" s="460"/>
      <c r="O199" s="460"/>
      <c r="P199" s="460"/>
      <c r="Q199" s="130"/>
      <c r="R199" s="121"/>
      <c r="S199" s="121"/>
      <c r="T199" s="130"/>
      <c r="U199" s="121"/>
      <c r="V199" s="130"/>
      <c r="W199" s="121"/>
      <c r="X199" s="121"/>
      <c r="Y199" s="63"/>
      <c r="Z199" s="63"/>
      <c r="AA199" s="63"/>
      <c r="AB199" s="63"/>
      <c r="AC199" s="63"/>
      <c r="AD199" s="63"/>
      <c r="AE199" s="63"/>
    </row>
    <row r="200" spans="1:32" s="25" customFormat="1" ht="13.5" customHeight="1">
      <c r="A200" s="141"/>
      <c r="B200" s="1"/>
      <c r="C200" s="1"/>
      <c r="D200" s="164"/>
      <c r="E200" s="1"/>
      <c r="F200" s="1"/>
      <c r="G200" s="1"/>
      <c r="H200" s="1"/>
      <c r="I200" s="1"/>
      <c r="J200" s="164"/>
      <c r="K200" s="144"/>
      <c r="L200" s="103"/>
      <c r="M200" s="409"/>
      <c r="N200" s="130"/>
      <c r="O200" s="130"/>
      <c r="P200" s="130"/>
      <c r="Q200" s="120"/>
      <c r="R200" s="120"/>
      <c r="S200" s="120"/>
      <c r="T200" s="460"/>
      <c r="U200" s="460"/>
      <c r="V200" s="460"/>
      <c r="W200" s="460"/>
      <c r="X200" s="120"/>
      <c r="Y200" s="36"/>
      <c r="Z200" s="36"/>
      <c r="AA200" s="36"/>
      <c r="AB200" s="36"/>
      <c r="AC200" s="36"/>
      <c r="AD200" s="36"/>
      <c r="AE200" s="36"/>
      <c r="AF200" s="36"/>
    </row>
    <row r="201" spans="1:32" s="25" customFormat="1" ht="15" customHeight="1">
      <c r="A201" s="184"/>
      <c r="B201" s="144" t="s">
        <v>315</v>
      </c>
      <c r="C201" s="144"/>
      <c r="D201" s="164"/>
      <c r="E201" s="145"/>
      <c r="F201" s="144"/>
      <c r="G201" s="144"/>
      <c r="H201" s="144"/>
      <c r="I201" s="144"/>
      <c r="J201" s="164"/>
      <c r="K201" s="184"/>
      <c r="L201" s="103"/>
      <c r="M201" s="409"/>
      <c r="N201" s="460"/>
      <c r="O201" s="460"/>
      <c r="P201" s="460"/>
      <c r="Q201" s="120"/>
      <c r="R201" s="120"/>
      <c r="S201" s="120"/>
      <c r="T201" s="460"/>
      <c r="U201" s="460"/>
      <c r="V201" s="460"/>
      <c r="W201" s="460"/>
      <c r="X201" s="120"/>
      <c r="Y201" s="36"/>
      <c r="Z201" s="36"/>
      <c r="AA201" s="36"/>
      <c r="AB201" s="36"/>
      <c r="AC201" s="36"/>
      <c r="AD201" s="36"/>
      <c r="AE201" s="36"/>
      <c r="AF201" s="36"/>
    </row>
    <row r="202" spans="1:32" s="25" customFormat="1" ht="15" customHeight="1">
      <c r="A202" s="115"/>
      <c r="B202" s="144" t="s">
        <v>355</v>
      </c>
      <c r="C202" s="144"/>
      <c r="D202" s="164"/>
      <c r="E202" s="145"/>
      <c r="F202" s="144" t="s">
        <v>356</v>
      </c>
      <c r="G202" s="144"/>
      <c r="H202" s="144"/>
      <c r="I202" s="144" t="s">
        <v>357</v>
      </c>
      <c r="J202" s="164"/>
      <c r="K202" s="144"/>
      <c r="L202" s="103"/>
      <c r="M202" s="409"/>
      <c r="N202" s="460"/>
      <c r="O202" s="460"/>
      <c r="P202" s="460"/>
      <c r="Q202" s="120"/>
      <c r="R202" s="120"/>
      <c r="S202" s="120"/>
      <c r="T202" s="120"/>
      <c r="U202" s="695"/>
      <c r="V202" s="695"/>
      <c r="W202" s="695"/>
      <c r="X202" s="695"/>
      <c r="Y202" s="36"/>
      <c r="Z202" s="36"/>
      <c r="AA202" s="36"/>
      <c r="AB202" s="36"/>
      <c r="AC202" s="36"/>
      <c r="AD202" s="36"/>
      <c r="AE202" s="36"/>
      <c r="AF202" s="36"/>
    </row>
    <row r="203" spans="1:32" s="25" customFormat="1" ht="15" customHeight="1">
      <c r="A203" s="115"/>
      <c r="B203" s="144"/>
      <c r="C203" s="174"/>
      <c r="D203" s="164" t="s">
        <v>480</v>
      </c>
      <c r="E203" s="145"/>
      <c r="F203" s="174"/>
      <c r="G203" s="144" t="s">
        <v>479</v>
      </c>
      <c r="H203" s="144"/>
      <c r="I203" s="174"/>
      <c r="J203" s="164" t="s">
        <v>479</v>
      </c>
      <c r="K203" s="144"/>
      <c r="L203" s="103"/>
      <c r="M203" s="409"/>
      <c r="N203" s="460"/>
      <c r="O203" s="460"/>
      <c r="P203" s="460"/>
      <c r="Q203" s="120"/>
      <c r="R203" s="120"/>
      <c r="S203" s="120"/>
      <c r="T203" s="460"/>
      <c r="U203" s="460"/>
      <c r="V203" s="460"/>
      <c r="W203" s="460"/>
      <c r="X203" s="120"/>
      <c r="Y203" s="36"/>
      <c r="Z203" s="36"/>
      <c r="AA203" s="36"/>
      <c r="AB203" s="36"/>
      <c r="AC203" s="36"/>
      <c r="AD203" s="36"/>
      <c r="AE203" s="36"/>
      <c r="AF203" s="36"/>
    </row>
    <row r="204" spans="1:32" s="25" customFormat="1" ht="6" customHeight="1">
      <c r="A204" s="115"/>
      <c r="B204" s="144"/>
      <c r="C204" s="144"/>
      <c r="D204" s="164"/>
      <c r="E204" s="145"/>
      <c r="F204" s="144"/>
      <c r="G204" s="144"/>
      <c r="H204" s="144"/>
      <c r="I204" s="144"/>
      <c r="J204" s="306"/>
      <c r="K204" s="144"/>
      <c r="L204" s="103"/>
      <c r="M204" s="409"/>
      <c r="N204" s="460"/>
      <c r="O204" s="460"/>
      <c r="P204" s="460"/>
      <c r="Q204" s="460"/>
      <c r="R204" s="120"/>
      <c r="S204" s="120"/>
      <c r="T204" s="120"/>
      <c r="U204" s="460"/>
      <c r="V204" s="120"/>
      <c r="W204" s="460"/>
      <c r="X204" s="120"/>
      <c r="Y204" s="36"/>
      <c r="Z204" s="36"/>
      <c r="AA204" s="36"/>
      <c r="AB204" s="36"/>
      <c r="AC204" s="36"/>
      <c r="AD204" s="36"/>
      <c r="AE204" s="36"/>
    </row>
    <row r="205" spans="1:32" s="60" customFormat="1" ht="15" customHeight="1">
      <c r="A205" s="162"/>
      <c r="B205" s="143"/>
      <c r="C205" s="435"/>
      <c r="D205" s="164" t="s">
        <v>501</v>
      </c>
      <c r="E205" s="184"/>
      <c r="F205" s="435"/>
      <c r="G205" s="164" t="s">
        <v>501</v>
      </c>
      <c r="H205" s="142"/>
      <c r="I205" s="435"/>
      <c r="J205" s="164" t="s">
        <v>501</v>
      </c>
      <c r="K205" s="184"/>
      <c r="L205" s="63"/>
      <c r="M205" s="130"/>
      <c r="N205" s="460"/>
      <c r="O205" s="460"/>
      <c r="P205" s="460"/>
      <c r="Q205" s="130"/>
      <c r="R205" s="121"/>
      <c r="S205" s="121"/>
      <c r="T205" s="130"/>
      <c r="U205" s="121"/>
      <c r="V205" s="130"/>
      <c r="W205" s="121"/>
      <c r="X205" s="121"/>
      <c r="Y205" s="63"/>
      <c r="Z205" s="63"/>
      <c r="AA205" s="63"/>
      <c r="AB205" s="63"/>
      <c r="AC205" s="63"/>
      <c r="AD205" s="63"/>
      <c r="AE205" s="63"/>
    </row>
    <row r="206" spans="1:32" s="25" customFormat="1" ht="13.5" customHeight="1">
      <c r="A206" s="115"/>
      <c r="B206" s="143"/>
      <c r="C206" s="143"/>
      <c r="D206" s="164"/>
      <c r="E206" s="142"/>
      <c r="F206" s="144"/>
      <c r="G206" s="142"/>
      <c r="H206" s="142"/>
      <c r="I206" s="142"/>
      <c r="J206" s="164"/>
      <c r="K206" s="144"/>
      <c r="L206" s="409"/>
      <c r="M206" s="409"/>
      <c r="N206" s="130"/>
      <c r="O206" s="130"/>
      <c r="P206" s="130"/>
      <c r="Q206" s="120"/>
      <c r="R206" s="120"/>
      <c r="S206" s="120"/>
      <c r="T206" s="120"/>
      <c r="U206" s="120"/>
      <c r="V206" s="120"/>
      <c r="W206" s="120"/>
      <c r="X206" s="120"/>
      <c r="Y206" s="36"/>
      <c r="Z206" s="36"/>
      <c r="AA206" s="36"/>
      <c r="AB206" s="36"/>
      <c r="AC206" s="36"/>
      <c r="AD206" s="36"/>
      <c r="AE206" s="36"/>
    </row>
    <row r="207" spans="1:32" s="25" customFormat="1" ht="15" customHeight="1">
      <c r="A207" s="115"/>
      <c r="B207" s="164" t="s">
        <v>316</v>
      </c>
      <c r="C207" s="184"/>
      <c r="D207" s="164"/>
      <c r="E207" s="145"/>
      <c r="F207" s="144"/>
      <c r="G207" s="144"/>
      <c r="H207" s="144"/>
      <c r="I207" s="184"/>
      <c r="J207" s="164"/>
      <c r="K207" s="144"/>
      <c r="L207" s="409"/>
      <c r="M207" s="409"/>
      <c r="N207" s="120"/>
      <c r="O207" s="120"/>
      <c r="P207" s="120"/>
      <c r="Q207" s="120"/>
      <c r="R207" s="120"/>
      <c r="S207" s="120"/>
      <c r="T207" s="120"/>
      <c r="U207" s="120"/>
      <c r="V207" s="120"/>
      <c r="W207" s="120"/>
      <c r="X207" s="120"/>
      <c r="Y207" s="36"/>
      <c r="Z207" s="36"/>
      <c r="AA207" s="36"/>
      <c r="AB207" s="36"/>
      <c r="AC207" s="36"/>
      <c r="AD207" s="36"/>
      <c r="AE207" s="36"/>
    </row>
    <row r="208" spans="1:32" s="25" customFormat="1" ht="15" customHeight="1">
      <c r="A208" s="141"/>
      <c r="B208" s="144" t="s">
        <v>406</v>
      </c>
      <c r="C208" s="144"/>
      <c r="D208" s="164"/>
      <c r="E208" s="144"/>
      <c r="F208" s="144" t="s">
        <v>475</v>
      </c>
      <c r="G208" s="144"/>
      <c r="H208" s="143"/>
      <c r="I208" s="144" t="s">
        <v>317</v>
      </c>
      <c r="J208" s="164"/>
      <c r="K208" s="144"/>
      <c r="L208" s="409"/>
      <c r="M208" s="409"/>
      <c r="N208" s="120"/>
      <c r="O208" s="120"/>
      <c r="P208" s="120"/>
      <c r="Q208" s="120"/>
      <c r="R208" s="120"/>
      <c r="S208" s="120"/>
      <c r="T208" s="120"/>
      <c r="U208" s="120"/>
      <c r="V208" s="120"/>
      <c r="W208" s="120"/>
      <c r="X208" s="120"/>
      <c r="Y208" s="36"/>
      <c r="Z208" s="36"/>
      <c r="AA208" s="36"/>
      <c r="AB208" s="36"/>
      <c r="AC208" s="36"/>
      <c r="AD208" s="36"/>
      <c r="AE208" s="36"/>
    </row>
    <row r="209" spans="1:31" s="25" customFormat="1" ht="15" customHeight="1">
      <c r="A209" s="63"/>
      <c r="B209" s="144"/>
      <c r="C209" s="174"/>
      <c r="D209" s="164" t="s">
        <v>480</v>
      </c>
      <c r="E209" s="144"/>
      <c r="F209" s="174"/>
      <c r="G209" s="144" t="s">
        <v>479</v>
      </c>
      <c r="H209" s="144"/>
      <c r="I209" s="174"/>
      <c r="J209" s="164" t="s">
        <v>479</v>
      </c>
      <c r="K209" s="144"/>
      <c r="L209" s="409"/>
      <c r="M209" s="409"/>
      <c r="N209" s="120"/>
      <c r="O209" s="120"/>
      <c r="P209" s="120"/>
      <c r="Q209" s="120"/>
      <c r="R209" s="120"/>
      <c r="S209" s="120"/>
      <c r="T209" s="120"/>
      <c r="U209" s="120"/>
      <c r="V209" s="120"/>
      <c r="W209" s="120"/>
      <c r="X209" s="120"/>
      <c r="Y209" s="36"/>
      <c r="Z209" s="36"/>
      <c r="AA209" s="36"/>
      <c r="AB209" s="36"/>
      <c r="AC209" s="36"/>
      <c r="AD209" s="36"/>
      <c r="AE209" s="36"/>
    </row>
    <row r="210" spans="1:31" s="25" customFormat="1" ht="6" customHeight="1">
      <c r="A210" s="167"/>
      <c r="B210" s="144"/>
      <c r="C210" s="144"/>
      <c r="D210" s="164"/>
      <c r="E210" s="144"/>
      <c r="F210" s="144"/>
      <c r="G210" s="144"/>
      <c r="H210" s="144"/>
      <c r="I210" s="144"/>
      <c r="J210" s="164"/>
      <c r="K210" s="144"/>
      <c r="L210" s="103"/>
      <c r="M210" s="409"/>
      <c r="N210" s="120"/>
      <c r="O210" s="120"/>
      <c r="P210" s="120"/>
      <c r="Q210" s="120"/>
      <c r="R210" s="120"/>
      <c r="S210" s="120"/>
      <c r="T210" s="120"/>
      <c r="U210" s="120"/>
      <c r="V210" s="120"/>
      <c r="W210" s="120"/>
      <c r="X210" s="120"/>
      <c r="Y210" s="36"/>
      <c r="Z210" s="36"/>
      <c r="AA210" s="36"/>
      <c r="AB210" s="36"/>
      <c r="AC210" s="36"/>
      <c r="AD210" s="36"/>
      <c r="AE210" s="36"/>
    </row>
    <row r="211" spans="1:31" s="60" customFormat="1" ht="15" customHeight="1">
      <c r="A211" s="162"/>
      <c r="B211" s="143"/>
      <c r="C211" s="435"/>
      <c r="D211" s="164" t="s">
        <v>501</v>
      </c>
      <c r="E211" s="184"/>
      <c r="F211" s="435"/>
      <c r="G211" s="164" t="s">
        <v>501</v>
      </c>
      <c r="H211" s="142"/>
      <c r="I211" s="435"/>
      <c r="J211" s="164" t="s">
        <v>501</v>
      </c>
      <c r="K211" s="184"/>
      <c r="L211" s="63"/>
      <c r="M211" s="130"/>
      <c r="N211" s="460"/>
      <c r="O211" s="460"/>
      <c r="P211" s="460"/>
      <c r="Q211" s="130"/>
      <c r="R211" s="121"/>
      <c r="S211" s="121"/>
      <c r="T211" s="130"/>
      <c r="U211" s="121"/>
      <c r="V211" s="130"/>
      <c r="W211" s="121"/>
      <c r="X211" s="121"/>
      <c r="Y211" s="63"/>
      <c r="Z211" s="63"/>
      <c r="AA211" s="63"/>
      <c r="AB211" s="63"/>
      <c r="AC211" s="63"/>
      <c r="AD211" s="63"/>
      <c r="AE211" s="63"/>
    </row>
    <row r="212" spans="1:31" s="25" customFormat="1" ht="6" customHeight="1">
      <c r="A212" s="167"/>
      <c r="B212" s="144"/>
      <c r="C212" s="144"/>
      <c r="D212" s="164"/>
      <c r="E212" s="144"/>
      <c r="F212" s="144"/>
      <c r="G212" s="144"/>
      <c r="H212" s="144"/>
      <c r="I212" s="144"/>
      <c r="J212" s="164"/>
      <c r="K212" s="144"/>
      <c r="L212" s="103"/>
      <c r="M212" s="409"/>
      <c r="N212" s="130"/>
      <c r="O212" s="130"/>
      <c r="P212" s="130"/>
      <c r="Q212" s="120"/>
      <c r="R212" s="120"/>
      <c r="S212" s="120"/>
      <c r="T212" s="120"/>
      <c r="U212" s="120"/>
      <c r="V212" s="460"/>
      <c r="W212" s="460"/>
      <c r="X212" s="120"/>
      <c r="Y212" s="36"/>
      <c r="Z212" s="36"/>
      <c r="AA212" s="36"/>
      <c r="AB212" s="36"/>
      <c r="AC212" s="36"/>
      <c r="AD212" s="36"/>
      <c r="AE212" s="36"/>
    </row>
    <row r="213" spans="1:31" s="25" customFormat="1" ht="15" customHeight="1">
      <c r="A213" s="167"/>
      <c r="B213" s="144" t="s">
        <v>318</v>
      </c>
      <c r="C213" s="144"/>
      <c r="D213" s="164"/>
      <c r="E213" s="144"/>
      <c r="F213" s="144"/>
      <c r="G213" s="144"/>
      <c r="H213" s="144"/>
      <c r="I213" s="144"/>
      <c r="J213" s="164"/>
      <c r="K213" s="144"/>
      <c r="L213" s="103"/>
      <c r="M213" s="409"/>
      <c r="N213" s="460"/>
      <c r="O213" s="460"/>
      <c r="P213" s="460"/>
      <c r="Q213" s="120"/>
      <c r="R213" s="120"/>
      <c r="S213" s="120"/>
      <c r="T213" s="120"/>
      <c r="U213" s="120"/>
      <c r="V213" s="120"/>
      <c r="W213" s="120"/>
      <c r="X213" s="120"/>
      <c r="Y213" s="36"/>
      <c r="Z213" s="36"/>
      <c r="AA213" s="36"/>
      <c r="AB213" s="36"/>
      <c r="AC213" s="36"/>
      <c r="AD213" s="36"/>
      <c r="AE213" s="36"/>
    </row>
    <row r="214" spans="1:31" s="25" customFormat="1" ht="15" customHeight="1">
      <c r="A214" s="167"/>
      <c r="B214" s="143"/>
      <c r="C214" s="256"/>
      <c r="D214" s="164" t="s">
        <v>480</v>
      </c>
      <c r="E214" s="144"/>
      <c r="F214" s="144"/>
      <c r="G214" s="144"/>
      <c r="H214" s="144"/>
      <c r="I214" s="144"/>
      <c r="J214" s="164"/>
      <c r="K214" s="144"/>
      <c r="L214" s="103"/>
      <c r="M214" s="409"/>
      <c r="N214" s="460"/>
      <c r="O214" s="460"/>
      <c r="P214" s="460"/>
      <c r="Q214" s="120"/>
      <c r="R214" s="120"/>
      <c r="S214" s="120"/>
      <c r="T214" s="120"/>
      <c r="U214" s="120"/>
      <c r="V214" s="695"/>
      <c r="W214" s="695"/>
      <c r="X214" s="120"/>
      <c r="Y214" s="36"/>
      <c r="Z214" s="36"/>
      <c r="AA214" s="36"/>
      <c r="AB214" s="36"/>
      <c r="AC214" s="36"/>
      <c r="AD214" s="36"/>
      <c r="AE214" s="36"/>
    </row>
    <row r="215" spans="1:31" s="25" customFormat="1" ht="6" customHeight="1">
      <c r="A215" s="167"/>
      <c r="B215" s="144"/>
      <c r="C215" s="144"/>
      <c r="D215" s="164"/>
      <c r="E215" s="144"/>
      <c r="F215" s="144"/>
      <c r="G215" s="144"/>
      <c r="H215" s="144"/>
      <c r="I215" s="144"/>
      <c r="J215" s="164"/>
      <c r="K215" s="144"/>
      <c r="L215" s="103"/>
      <c r="M215" s="409"/>
      <c r="N215" s="460"/>
      <c r="O215" s="460"/>
      <c r="P215" s="460"/>
      <c r="Q215" s="120"/>
      <c r="R215" s="120"/>
      <c r="S215" s="120"/>
      <c r="T215" s="120"/>
      <c r="U215" s="120"/>
      <c r="V215" s="460"/>
      <c r="W215" s="460"/>
      <c r="X215" s="120"/>
      <c r="Y215" s="36"/>
      <c r="Z215" s="36"/>
      <c r="AA215" s="36"/>
      <c r="AB215" s="36"/>
      <c r="AC215" s="36"/>
      <c r="AD215" s="36"/>
      <c r="AE215" s="36"/>
    </row>
    <row r="216" spans="1:31" s="60" customFormat="1" ht="15" customHeight="1">
      <c r="A216" s="162"/>
      <c r="B216" s="143"/>
      <c r="C216" s="435"/>
      <c r="D216" s="164" t="s">
        <v>501</v>
      </c>
      <c r="E216" s="184"/>
      <c r="F216" s="144"/>
      <c r="G216" s="164"/>
      <c r="H216" s="142"/>
      <c r="I216" s="144"/>
      <c r="J216" s="164"/>
      <c r="K216" s="184"/>
      <c r="L216" s="63"/>
      <c r="M216" s="130"/>
      <c r="N216" s="460"/>
      <c r="O216" s="460"/>
      <c r="P216" s="460"/>
      <c r="Q216" s="130"/>
      <c r="R216" s="121"/>
      <c r="S216" s="121"/>
      <c r="T216" s="130"/>
      <c r="U216" s="121"/>
      <c r="V216" s="130"/>
      <c r="W216" s="121"/>
      <c r="X216" s="121"/>
      <c r="Y216" s="63"/>
      <c r="Z216" s="63"/>
      <c r="AA216" s="63"/>
      <c r="AB216" s="63"/>
      <c r="AC216" s="63"/>
      <c r="AD216" s="63"/>
      <c r="AE216" s="63"/>
    </row>
    <row r="217" spans="1:31" s="25" customFormat="1" ht="6" customHeight="1">
      <c r="A217" s="167"/>
      <c r="B217" s="144"/>
      <c r="C217" s="144"/>
      <c r="D217" s="164"/>
      <c r="E217" s="144"/>
      <c r="F217" s="144"/>
      <c r="G217" s="144"/>
      <c r="H217" s="144"/>
      <c r="I217" s="144"/>
      <c r="J217" s="164"/>
      <c r="K217" s="144"/>
      <c r="L217" s="103"/>
      <c r="M217" s="409"/>
      <c r="N217" s="130"/>
      <c r="O217" s="130"/>
      <c r="P217" s="130"/>
      <c r="Q217" s="120"/>
      <c r="R217" s="120"/>
      <c r="S217" s="120"/>
      <c r="T217" s="120"/>
      <c r="U217" s="120"/>
      <c r="V217" s="460"/>
      <c r="W217" s="460"/>
      <c r="X217" s="120"/>
      <c r="Y217" s="36"/>
      <c r="Z217" s="36"/>
      <c r="AA217" s="36"/>
      <c r="AB217" s="36"/>
      <c r="AC217" s="36"/>
      <c r="AD217" s="36"/>
      <c r="AE217" s="36"/>
    </row>
    <row r="218" spans="1:31" s="25" customFormat="1" ht="15" customHeight="1">
      <c r="A218" s="167"/>
      <c r="B218" s="144" t="s">
        <v>319</v>
      </c>
      <c r="C218" s="144"/>
      <c r="D218" s="164"/>
      <c r="E218" s="144"/>
      <c r="F218" s="144" t="s">
        <v>353</v>
      </c>
      <c r="G218" s="144"/>
      <c r="H218" s="144"/>
      <c r="I218" s="144" t="s">
        <v>354</v>
      </c>
      <c r="J218" s="164"/>
      <c r="K218" s="144"/>
      <c r="L218" s="103"/>
      <c r="M218" s="409"/>
      <c r="N218" s="460"/>
      <c r="O218" s="460"/>
      <c r="P218" s="460"/>
      <c r="Q218" s="120"/>
      <c r="R218" s="120"/>
      <c r="S218" s="120"/>
      <c r="T218" s="120"/>
      <c r="U218" s="120"/>
      <c r="V218" s="460"/>
      <c r="W218" s="460"/>
      <c r="X218" s="120"/>
      <c r="Y218" s="36"/>
      <c r="Z218" s="36"/>
      <c r="AA218" s="36"/>
      <c r="AB218" s="36"/>
      <c r="AC218" s="36"/>
      <c r="AD218" s="36"/>
      <c r="AE218" s="36"/>
    </row>
    <row r="219" spans="1:31" s="25" customFormat="1" ht="15" customHeight="1">
      <c r="A219" s="167"/>
      <c r="B219" s="144"/>
      <c r="C219" s="174"/>
      <c r="D219" s="164" t="s">
        <v>480</v>
      </c>
      <c r="E219" s="144"/>
      <c r="F219" s="174"/>
      <c r="G219" s="144" t="s">
        <v>479</v>
      </c>
      <c r="H219" s="144"/>
      <c r="I219" s="174"/>
      <c r="J219" s="164" t="s">
        <v>479</v>
      </c>
      <c r="K219" s="144"/>
      <c r="L219" s="103"/>
      <c r="M219" s="409"/>
      <c r="N219" s="460"/>
      <c r="O219" s="460"/>
      <c r="P219" s="460"/>
      <c r="Q219" s="120"/>
      <c r="R219" s="120"/>
      <c r="S219" s="120"/>
      <c r="T219" s="120"/>
      <c r="U219" s="120"/>
      <c r="V219" s="460"/>
      <c r="W219" s="460"/>
      <c r="X219" s="120"/>
      <c r="Y219" s="36"/>
      <c r="Z219" s="36"/>
      <c r="AA219" s="36"/>
      <c r="AB219" s="36"/>
      <c r="AC219" s="36"/>
      <c r="AD219" s="36"/>
      <c r="AE219" s="36"/>
    </row>
    <row r="220" spans="1:31" s="25" customFormat="1" ht="6" customHeight="1">
      <c r="A220" s="167"/>
      <c r="B220" s="144"/>
      <c r="C220" s="144"/>
      <c r="D220" s="164"/>
      <c r="E220" s="144"/>
      <c r="F220" s="144"/>
      <c r="G220" s="144"/>
      <c r="H220" s="144"/>
      <c r="I220" s="144"/>
      <c r="J220" s="164"/>
      <c r="K220" s="144"/>
      <c r="L220" s="103"/>
      <c r="M220" s="409"/>
      <c r="N220" s="460"/>
      <c r="O220" s="460"/>
      <c r="P220" s="460"/>
      <c r="Q220" s="120"/>
      <c r="R220" s="120"/>
      <c r="S220" s="120"/>
      <c r="T220" s="120"/>
      <c r="U220" s="120"/>
      <c r="V220" s="120"/>
      <c r="W220" s="120"/>
      <c r="X220" s="120"/>
      <c r="Y220" s="36"/>
      <c r="Z220" s="36"/>
      <c r="AA220" s="36"/>
      <c r="AB220" s="36"/>
      <c r="AC220" s="36"/>
      <c r="AD220" s="36"/>
      <c r="AE220" s="36"/>
    </row>
    <row r="221" spans="1:31" s="60" customFormat="1" ht="15" customHeight="1">
      <c r="A221" s="162"/>
      <c r="B221" s="143"/>
      <c r="C221" s="435"/>
      <c r="D221" s="164" t="s">
        <v>501</v>
      </c>
      <c r="E221" s="184"/>
      <c r="F221" s="435"/>
      <c r="G221" s="164" t="s">
        <v>501</v>
      </c>
      <c r="H221" s="142"/>
      <c r="I221" s="435"/>
      <c r="J221" s="164" t="s">
        <v>501</v>
      </c>
      <c r="K221" s="184"/>
      <c r="L221" s="63"/>
      <c r="M221" s="130"/>
      <c r="N221" s="460"/>
      <c r="O221" s="460"/>
      <c r="P221" s="460"/>
      <c r="Q221" s="130"/>
      <c r="R221" s="121"/>
      <c r="S221" s="121"/>
      <c r="T221" s="130"/>
      <c r="U221" s="121"/>
      <c r="V221" s="130"/>
      <c r="W221" s="121"/>
      <c r="X221" s="121"/>
      <c r="Y221" s="63"/>
      <c r="Z221" s="63"/>
      <c r="AA221" s="63"/>
      <c r="AB221" s="63"/>
      <c r="AC221" s="63"/>
      <c r="AD221" s="63"/>
      <c r="AE221" s="63"/>
    </row>
    <row r="222" spans="1:31" s="60" customFormat="1" ht="13.5" customHeight="1">
      <c r="A222" s="167"/>
      <c r="B222" s="144"/>
      <c r="C222" s="144"/>
      <c r="D222" s="144"/>
      <c r="E222" s="144"/>
      <c r="F222" s="144"/>
      <c r="G222" s="144"/>
      <c r="H222" s="144"/>
      <c r="I222" s="144"/>
      <c r="J222" s="144"/>
      <c r="K222" s="144"/>
      <c r="L222" s="103"/>
      <c r="M222" s="130"/>
      <c r="N222" s="130"/>
      <c r="O222" s="130"/>
      <c r="P222" s="130"/>
      <c r="Q222" s="121"/>
      <c r="R222" s="121"/>
      <c r="S222" s="121"/>
      <c r="T222" s="121"/>
      <c r="U222" s="121"/>
      <c r="V222" s="130"/>
      <c r="W222" s="130"/>
      <c r="X222" s="121"/>
      <c r="Y222" s="63"/>
      <c r="Z222" s="63"/>
      <c r="AA222" s="63"/>
      <c r="AB222" s="63"/>
      <c r="AC222" s="63"/>
      <c r="AD222" s="63"/>
      <c r="AE222" s="63"/>
    </row>
    <row r="223" spans="1:31" s="25" customFormat="1" ht="15" customHeight="1">
      <c r="A223" s="166"/>
      <c r="B223" s="166" t="s">
        <v>539</v>
      </c>
      <c r="C223" s="144"/>
      <c r="D223" s="144"/>
      <c r="E223" s="142"/>
      <c r="F223" s="144"/>
      <c r="G223" s="144"/>
      <c r="H223" s="142"/>
      <c r="I223" s="144"/>
      <c r="J223" s="142"/>
      <c r="K223" s="144"/>
      <c r="L223" s="103"/>
      <c r="M223" s="409"/>
      <c r="N223" s="130"/>
      <c r="O223" s="130"/>
      <c r="P223" s="130"/>
      <c r="Q223" s="120"/>
      <c r="R223" s="120"/>
      <c r="S223" s="120"/>
      <c r="T223" s="120"/>
      <c r="U223" s="120"/>
      <c r="V223" s="460"/>
      <c r="W223" s="460"/>
      <c r="X223" s="120"/>
      <c r="Y223" s="36"/>
      <c r="Z223" s="36"/>
      <c r="AA223" s="36"/>
      <c r="AB223" s="36"/>
      <c r="AC223" s="36"/>
      <c r="AD223" s="36"/>
      <c r="AE223" s="36"/>
    </row>
    <row r="224" spans="1:31" s="25" customFormat="1" ht="9.75" customHeight="1">
      <c r="A224" s="166"/>
      <c r="B224" s="144"/>
      <c r="C224" s="144"/>
      <c r="D224" s="144"/>
      <c r="E224" s="144"/>
      <c r="F224" s="144"/>
      <c r="G224" s="144"/>
      <c r="H224" s="143"/>
      <c r="I224" s="144"/>
      <c r="J224" s="143"/>
      <c r="K224" s="144"/>
      <c r="L224" s="141"/>
      <c r="M224" s="409"/>
      <c r="N224" s="460"/>
      <c r="O224" s="460"/>
      <c r="P224" s="460"/>
      <c r="Q224" s="120"/>
      <c r="R224" s="120"/>
      <c r="S224" s="120"/>
      <c r="T224" s="120"/>
      <c r="U224" s="120"/>
      <c r="V224" s="460"/>
      <c r="W224" s="125"/>
      <c r="X224" s="120"/>
      <c r="Y224" s="36"/>
      <c r="Z224" s="36"/>
      <c r="AA224" s="36"/>
      <c r="AB224" s="36"/>
      <c r="AC224" s="36"/>
      <c r="AD224" s="36"/>
      <c r="AE224" s="36"/>
    </row>
    <row r="225" spans="1:31" s="25" customFormat="1" ht="15" customHeight="1">
      <c r="B225" s="257" t="s">
        <v>537</v>
      </c>
      <c r="C225" s="257"/>
      <c r="D225" s="1"/>
      <c r="E225" s="1"/>
      <c r="F225" s="1"/>
      <c r="G225" s="1"/>
      <c r="H225" s="1"/>
      <c r="I225" s="1"/>
      <c r="J225" s="1"/>
      <c r="K225" s="142"/>
      <c r="L225" s="409"/>
      <c r="M225" s="409"/>
      <c r="N225" s="460"/>
      <c r="O225" s="460"/>
      <c r="P225" s="460"/>
      <c r="Q225" s="120"/>
      <c r="R225" s="120"/>
      <c r="S225" s="120"/>
      <c r="T225" s="120"/>
      <c r="U225" s="120"/>
      <c r="V225" s="120"/>
      <c r="W225" s="120"/>
      <c r="X225" s="120"/>
      <c r="Y225" s="36"/>
      <c r="Z225" s="36"/>
      <c r="AA225" s="36"/>
      <c r="AB225" s="36"/>
      <c r="AC225" s="36"/>
      <c r="AD225" s="36"/>
    </row>
    <row r="226" spans="1:31" s="25" customFormat="1" ht="15" customHeight="1">
      <c r="B226" s="600"/>
      <c r="C226" s="600"/>
      <c r="D226" s="650" t="s">
        <v>277</v>
      </c>
      <c r="E226" s="650"/>
      <c r="F226" s="650" t="s">
        <v>256</v>
      </c>
      <c r="G226" s="650"/>
      <c r="H226" s="650" t="s">
        <v>258</v>
      </c>
      <c r="I226" s="650"/>
      <c r="J226" s="650" t="s">
        <v>257</v>
      </c>
      <c r="K226" s="650"/>
      <c r="L226" s="409"/>
      <c r="M226" s="409"/>
      <c r="N226" s="460"/>
      <c r="O226" s="460"/>
      <c r="P226" s="120"/>
      <c r="Q226" s="120"/>
      <c r="R226" s="120"/>
      <c r="S226" s="120"/>
      <c r="T226" s="120"/>
      <c r="U226" s="120"/>
      <c r="V226" s="120"/>
      <c r="W226" s="120"/>
      <c r="X226" s="120"/>
      <c r="Y226" s="36"/>
      <c r="Z226" s="36"/>
      <c r="AA226" s="36"/>
      <c r="AB226" s="36"/>
      <c r="AC226" s="36"/>
      <c r="AD226" s="36"/>
    </row>
    <row r="227" spans="1:31" s="25" customFormat="1" ht="18.75" customHeight="1">
      <c r="B227" s="785" t="s">
        <v>478</v>
      </c>
      <c r="C227" s="786"/>
      <c r="D227" s="651">
        <f>SUM(C186,F186)</f>
        <v>0</v>
      </c>
      <c r="E227" s="652"/>
      <c r="F227" s="651">
        <f>SUM(C192,F192,I192,C197,F197,I197)</f>
        <v>0</v>
      </c>
      <c r="G227" s="652"/>
      <c r="H227" s="651">
        <f>SUM(C203,F203,I203)</f>
        <v>0</v>
      </c>
      <c r="I227" s="652"/>
      <c r="J227" s="737">
        <f>SUM(C209,F209,I209,C214,C219,F219,I219)</f>
        <v>0</v>
      </c>
      <c r="K227" s="737"/>
      <c r="L227" s="409"/>
      <c r="M227" s="409"/>
      <c r="N227" s="460"/>
      <c r="O227" s="120"/>
      <c r="P227" s="120"/>
      <c r="Q227" s="120"/>
      <c r="R227" s="120"/>
      <c r="S227" s="120"/>
      <c r="T227" s="120"/>
      <c r="U227" s="120"/>
      <c r="V227" s="120"/>
      <c r="W227" s="120"/>
      <c r="X227" s="120"/>
      <c r="Y227" s="36"/>
      <c r="Z227" s="36"/>
      <c r="AA227" s="36"/>
      <c r="AB227" s="36"/>
      <c r="AC227" s="36"/>
      <c r="AD227" s="36"/>
    </row>
    <row r="228" spans="1:31" s="36" customFormat="1" ht="18.75" customHeight="1">
      <c r="B228" s="412"/>
      <c r="C228" s="412"/>
      <c r="D228" s="413"/>
      <c r="E228" s="413"/>
      <c r="F228" s="413"/>
      <c r="G228" s="436" t="s">
        <v>626</v>
      </c>
      <c r="H228" s="413"/>
      <c r="I228" s="413"/>
      <c r="J228" s="413"/>
      <c r="K228" s="413"/>
      <c r="L228" s="409"/>
      <c r="M228" s="409"/>
      <c r="N228" s="460"/>
      <c r="O228" s="120"/>
      <c r="P228" s="120"/>
      <c r="Q228" s="120"/>
      <c r="R228" s="120"/>
      <c r="S228" s="120"/>
      <c r="T228" s="120"/>
      <c r="U228" s="120"/>
      <c r="V228" s="120"/>
      <c r="W228" s="120"/>
      <c r="X228" s="120"/>
    </row>
    <row r="229" spans="1:31" s="25" customFormat="1" ht="15" customHeight="1">
      <c r="B229" s="600"/>
      <c r="C229" s="600"/>
      <c r="D229" s="650" t="s">
        <v>277</v>
      </c>
      <c r="E229" s="650"/>
      <c r="F229" s="650" t="s">
        <v>256</v>
      </c>
      <c r="G229" s="650"/>
      <c r="H229" s="650" t="s">
        <v>258</v>
      </c>
      <c r="I229" s="650"/>
      <c r="J229" s="650" t="s">
        <v>257</v>
      </c>
      <c r="K229" s="650"/>
      <c r="L229" s="409"/>
      <c r="M229" s="409"/>
      <c r="N229" s="460"/>
      <c r="O229" s="120"/>
      <c r="P229" s="120"/>
      <c r="Q229" s="120"/>
      <c r="R229" s="120"/>
      <c r="S229" s="120"/>
      <c r="T229" s="120"/>
      <c r="U229" s="120"/>
      <c r="V229" s="120"/>
      <c r="W229" s="120"/>
      <c r="X229" s="120"/>
      <c r="Y229" s="36"/>
      <c r="Z229" s="36"/>
      <c r="AA229" s="36"/>
      <c r="AB229" s="36"/>
      <c r="AC229" s="36"/>
      <c r="AD229" s="36"/>
    </row>
    <row r="230" spans="1:31" s="25" customFormat="1" ht="21" customHeight="1">
      <c r="B230" s="785" t="s">
        <v>502</v>
      </c>
      <c r="C230" s="786"/>
      <c r="D230" s="651">
        <f>SUM(C188,F188)</f>
        <v>0</v>
      </c>
      <c r="E230" s="652"/>
      <c r="F230" s="651">
        <f>SUM(C194,F194,I194,C199,F199,I199)</f>
        <v>0</v>
      </c>
      <c r="G230" s="652"/>
      <c r="H230" s="651">
        <f>SUM(C205,F205,I205)</f>
        <v>0</v>
      </c>
      <c r="I230" s="652"/>
      <c r="J230" s="737">
        <f>SUM(C211,F211,I211,C216,F216,I216,C221,F221,I221)</f>
        <v>0</v>
      </c>
      <c r="K230" s="737"/>
      <c r="L230" s="409"/>
      <c r="M230" s="409"/>
      <c r="N230" s="460"/>
      <c r="O230" s="120"/>
      <c r="P230" s="120"/>
      <c r="Q230" s="120"/>
      <c r="R230" s="120"/>
      <c r="S230" s="120"/>
      <c r="T230" s="120"/>
      <c r="U230" s="120"/>
      <c r="V230" s="120"/>
      <c r="W230" s="120"/>
      <c r="X230" s="120"/>
      <c r="Y230" s="36"/>
      <c r="Z230" s="36"/>
      <c r="AA230" s="36"/>
      <c r="AB230" s="36"/>
      <c r="AC230" s="36"/>
      <c r="AD230" s="36"/>
    </row>
    <row r="231" spans="1:31" s="25" customFormat="1" ht="15" customHeight="1">
      <c r="A231" s="166"/>
      <c r="B231" s="144"/>
      <c r="C231" s="144"/>
      <c r="D231" s="144"/>
      <c r="E231" s="144"/>
      <c r="F231" s="144"/>
      <c r="G231" s="276" t="s">
        <v>618</v>
      </c>
      <c r="H231" s="276"/>
      <c r="I231" s="144"/>
      <c r="J231" s="143"/>
      <c r="K231" s="144"/>
      <c r="L231" s="141"/>
      <c r="M231" s="409"/>
      <c r="N231" s="460"/>
      <c r="O231" s="120"/>
      <c r="P231" s="120"/>
      <c r="Q231" s="120"/>
      <c r="R231" s="120"/>
      <c r="S231" s="120"/>
      <c r="T231" s="120"/>
      <c r="U231" s="120"/>
      <c r="V231" s="460"/>
      <c r="W231" s="125"/>
      <c r="X231" s="120"/>
      <c r="Y231" s="36"/>
      <c r="Z231" s="36"/>
      <c r="AA231" s="36"/>
      <c r="AB231" s="36"/>
      <c r="AC231" s="36"/>
      <c r="AD231" s="36"/>
      <c r="AE231" s="36"/>
    </row>
    <row r="232" spans="1:31" s="60" customFormat="1" ht="12" customHeight="1">
      <c r="A232" s="25"/>
      <c r="B232" s="140"/>
      <c r="C232" s="103"/>
      <c r="D232" s="102"/>
      <c r="E232" s="102"/>
      <c r="F232" s="102"/>
      <c r="G232" s="102"/>
      <c r="H232" s="103"/>
      <c r="I232" s="103"/>
      <c r="J232" s="103"/>
      <c r="K232" s="103"/>
      <c r="L232" s="130"/>
      <c r="M232" s="300"/>
      <c r="N232" s="460"/>
      <c r="O232" s="460"/>
      <c r="P232" s="460"/>
      <c r="Q232" s="460"/>
      <c r="R232" s="121"/>
      <c r="S232" s="121"/>
      <c r="T232" s="130"/>
      <c r="U232" s="130"/>
      <c r="V232" s="130"/>
      <c r="W232" s="130"/>
      <c r="X232" s="121"/>
      <c r="Y232" s="63"/>
      <c r="Z232" s="63"/>
      <c r="AA232" s="63"/>
      <c r="AB232" s="63"/>
      <c r="AC232" s="63"/>
      <c r="AD232" s="63"/>
      <c r="AE232" s="63"/>
    </row>
    <row r="233" spans="1:31" s="25" customFormat="1" ht="15" customHeight="1">
      <c r="B233" s="4" t="s">
        <v>307</v>
      </c>
      <c r="I233" s="109"/>
      <c r="J233" s="104"/>
      <c r="K233" s="156"/>
      <c r="L233" s="156"/>
      <c r="M233" s="156"/>
      <c r="N233" s="460"/>
      <c r="O233" s="460"/>
      <c r="P233" s="460"/>
      <c r="Q233" s="120"/>
      <c r="R233" s="120"/>
      <c r="S233" s="120"/>
      <c r="T233" s="120"/>
      <c r="U233" s="120"/>
      <c r="V233" s="120"/>
      <c r="W233" s="120"/>
      <c r="X233" s="120"/>
      <c r="Y233" s="36"/>
      <c r="Z233" s="36"/>
      <c r="AA233" s="36"/>
      <c r="AB233" s="36"/>
      <c r="AC233" s="36"/>
      <c r="AD233" s="36"/>
    </row>
    <row r="234" spans="1:31" s="25" customFormat="1" ht="6" customHeight="1" thickBot="1">
      <c r="A234" s="167"/>
      <c r="B234" s="144"/>
      <c r="C234" s="144"/>
      <c r="D234" s="144"/>
      <c r="E234" s="144"/>
      <c r="F234" s="144"/>
      <c r="G234" s="144"/>
      <c r="H234" s="144"/>
      <c r="I234" s="144"/>
      <c r="J234" s="144"/>
      <c r="K234" s="144"/>
      <c r="L234" s="103"/>
      <c r="M234" s="182"/>
      <c r="N234" s="460"/>
      <c r="O234" s="120"/>
      <c r="P234" s="120"/>
      <c r="Q234" s="120"/>
      <c r="R234" s="120"/>
      <c r="S234" s="120"/>
      <c r="T234" s="120"/>
      <c r="U234" s="120"/>
      <c r="V234" s="120"/>
      <c r="W234" s="120"/>
      <c r="X234" s="120"/>
      <c r="Y234" s="36"/>
      <c r="Z234" s="36"/>
      <c r="AA234" s="36"/>
      <c r="AB234" s="36"/>
      <c r="AC234" s="36"/>
      <c r="AD234" s="36"/>
      <c r="AE234" s="36"/>
    </row>
    <row r="235" spans="1:31" s="25" customFormat="1" ht="21.75" customHeight="1" thickBot="1">
      <c r="B235" s="24"/>
      <c r="C235" s="258" t="s">
        <v>244</v>
      </c>
      <c r="D235" s="106"/>
      <c r="E235" s="107"/>
      <c r="F235" s="106"/>
      <c r="G235" s="107"/>
      <c r="H235" s="108"/>
      <c r="I235" s="24"/>
      <c r="J235" s="24"/>
      <c r="K235" s="156"/>
      <c r="L235" s="156"/>
      <c r="M235" s="156"/>
      <c r="N235" s="485" t="s">
        <v>557</v>
      </c>
      <c r="O235" s="120"/>
      <c r="P235" s="460"/>
      <c r="Q235" s="120"/>
      <c r="R235" s="120"/>
      <c r="S235" s="120"/>
      <c r="T235" s="120"/>
      <c r="U235" s="120"/>
      <c r="V235" s="120"/>
      <c r="W235" s="120"/>
      <c r="X235" s="120"/>
      <c r="Y235" s="36"/>
      <c r="Z235" s="36"/>
      <c r="AA235" s="36"/>
      <c r="AB235" s="36"/>
      <c r="AC235" s="36"/>
      <c r="AD235" s="36"/>
    </row>
    <row r="236" spans="1:31" s="25" customFormat="1" ht="17.25" customHeight="1">
      <c r="B236" s="24"/>
      <c r="C236" s="24"/>
      <c r="D236" s="24"/>
      <c r="E236" s="24"/>
      <c r="F236" s="24"/>
      <c r="G236" s="24"/>
      <c r="H236" s="24"/>
      <c r="I236" s="24"/>
      <c r="J236" s="24"/>
      <c r="K236" s="156"/>
      <c r="L236" s="156"/>
      <c r="M236" s="156"/>
      <c r="N236" s="484" t="s">
        <v>522</v>
      </c>
      <c r="O236" s="484" t="s">
        <v>523</v>
      </c>
      <c r="P236" s="120"/>
      <c r="Q236" s="120"/>
      <c r="R236" s="120"/>
      <c r="S236" s="120"/>
      <c r="T236" s="120"/>
      <c r="U236" s="120"/>
      <c r="V236" s="120"/>
      <c r="W236" s="120"/>
      <c r="X236" s="120"/>
      <c r="Y236" s="36"/>
      <c r="Z236" s="36"/>
      <c r="AA236" s="36"/>
      <c r="AB236" s="36"/>
      <c r="AC236" s="36"/>
      <c r="AD236" s="36"/>
    </row>
    <row r="237" spans="1:31" s="25" customFormat="1" ht="15" customHeight="1">
      <c r="B237" s="24"/>
      <c r="C237" s="24"/>
      <c r="D237" s="24"/>
      <c r="E237" s="24"/>
      <c r="F237" s="24"/>
      <c r="G237" s="24"/>
      <c r="H237" s="24"/>
      <c r="I237" s="24"/>
      <c r="J237" s="24"/>
      <c r="K237" s="156"/>
      <c r="L237" s="172"/>
      <c r="M237" s="156"/>
      <c r="N237" s="484" t="b">
        <v>0</v>
      </c>
      <c r="O237" s="484" t="b">
        <v>0</v>
      </c>
      <c r="P237" s="120"/>
      <c r="Q237" s="120"/>
      <c r="R237" s="120"/>
      <c r="S237" s="120"/>
      <c r="T237" s="120"/>
      <c r="U237" s="120"/>
      <c r="V237" s="120"/>
      <c r="W237" s="120"/>
      <c r="X237" s="120"/>
      <c r="Y237" s="36"/>
      <c r="Z237" s="36"/>
      <c r="AA237" s="36"/>
      <c r="AB237" s="36"/>
      <c r="AC237" s="36"/>
      <c r="AD237" s="36"/>
    </row>
    <row r="238" spans="1:31" s="25" customFormat="1" ht="17.25" customHeight="1" thickBot="1">
      <c r="B238" s="24"/>
      <c r="C238" s="24"/>
      <c r="D238" s="24"/>
      <c r="E238" s="24"/>
      <c r="F238" s="24"/>
      <c r="G238" s="24"/>
      <c r="H238" s="24"/>
      <c r="I238" s="24"/>
      <c r="J238" s="24"/>
      <c r="K238" s="156"/>
      <c r="L238" s="156"/>
      <c r="M238" s="156"/>
      <c r="N238" s="484" t="str">
        <f>IF(N237=TRUE,"有","")</f>
        <v/>
      </c>
      <c r="O238" s="484" t="str">
        <f>IF(O237=TRUE,"無","")</f>
        <v/>
      </c>
      <c r="P238" s="120"/>
      <c r="Q238" s="120"/>
      <c r="R238" s="120"/>
      <c r="S238" s="120"/>
      <c r="T238" s="120"/>
      <c r="U238" s="120"/>
      <c r="V238" s="120"/>
      <c r="W238" s="120"/>
      <c r="X238" s="120"/>
      <c r="Y238" s="36"/>
      <c r="Z238" s="36"/>
      <c r="AA238" s="36"/>
      <c r="AB238" s="36"/>
      <c r="AC238" s="36"/>
      <c r="AD238" s="36"/>
    </row>
    <row r="239" spans="1:31" s="25" customFormat="1" ht="16.5" customHeight="1">
      <c r="B239" s="666" t="s">
        <v>505</v>
      </c>
      <c r="C239" s="669" t="s">
        <v>24</v>
      </c>
      <c r="D239" s="670"/>
      <c r="E239" s="669" t="s">
        <v>25</v>
      </c>
      <c r="F239" s="670"/>
      <c r="G239" s="669" t="s">
        <v>26</v>
      </c>
      <c r="H239" s="670"/>
      <c r="I239" s="669" t="s">
        <v>4</v>
      </c>
      <c r="J239" s="671"/>
      <c r="K239" s="156"/>
      <c r="L239" s="156"/>
      <c r="M239" s="156"/>
      <c r="N239" s="881" t="str">
        <f>CONCATENATE(N238,O238)</f>
        <v/>
      </c>
      <c r="O239" s="881"/>
      <c r="P239" s="120"/>
      <c r="Q239" s="120"/>
      <c r="R239" s="120"/>
      <c r="S239" s="120"/>
      <c r="T239" s="120"/>
      <c r="U239" s="120"/>
      <c r="V239" s="120"/>
      <c r="W239" s="120"/>
      <c r="X239" s="120"/>
      <c r="Y239" s="36"/>
      <c r="Z239" s="36"/>
      <c r="AA239" s="36"/>
      <c r="AB239" s="36"/>
      <c r="AC239" s="36"/>
      <c r="AD239" s="36"/>
    </row>
    <row r="240" spans="1:31" s="25" customFormat="1" ht="15" customHeight="1">
      <c r="B240" s="667"/>
      <c r="C240" s="766"/>
      <c r="D240" s="767"/>
      <c r="E240" s="762"/>
      <c r="F240" s="763"/>
      <c r="G240" s="766"/>
      <c r="H240" s="767"/>
      <c r="I240" s="772">
        <f>SUM(C240:H241)</f>
        <v>0</v>
      </c>
      <c r="J240" s="773"/>
      <c r="K240" s="156"/>
      <c r="L240" s="156"/>
      <c r="M240" s="156"/>
      <c r="N240" s="460"/>
      <c r="O240" s="120"/>
      <c r="P240" s="120"/>
      <c r="Q240" s="120"/>
      <c r="R240" s="120"/>
      <c r="S240" s="120"/>
      <c r="T240" s="120"/>
      <c r="U240" s="120"/>
      <c r="V240" s="120"/>
      <c r="W240" s="120"/>
      <c r="X240" s="120"/>
      <c r="Y240" s="36"/>
      <c r="Z240" s="36"/>
      <c r="AA240" s="36"/>
      <c r="AB240" s="36"/>
      <c r="AC240" s="36"/>
      <c r="AD240" s="36"/>
    </row>
    <row r="241" spans="1:31" s="25" customFormat="1" ht="15" customHeight="1" thickBot="1">
      <c r="B241" s="668"/>
      <c r="C241" s="768"/>
      <c r="D241" s="769"/>
      <c r="E241" s="764"/>
      <c r="F241" s="765"/>
      <c r="G241" s="768"/>
      <c r="H241" s="769"/>
      <c r="I241" s="774"/>
      <c r="J241" s="775"/>
      <c r="K241" s="156"/>
      <c r="L241" s="695"/>
      <c r="M241" s="695"/>
      <c r="N241" s="460"/>
      <c r="O241" s="120"/>
      <c r="P241" s="120"/>
      <c r="Q241" s="120"/>
      <c r="R241" s="120"/>
      <c r="S241" s="120"/>
      <c r="T241" s="120"/>
      <c r="U241" s="120"/>
      <c r="V241" s="120"/>
      <c r="W241" s="120"/>
      <c r="X241" s="120"/>
      <c r="Y241" s="36"/>
      <c r="Z241" s="36"/>
      <c r="AA241" s="36"/>
      <c r="AB241" s="36"/>
      <c r="AC241" s="36"/>
      <c r="AD241" s="36"/>
    </row>
    <row r="242" spans="1:31" s="25" customFormat="1" ht="8.25" customHeight="1" thickBot="1">
      <c r="B242" s="289"/>
      <c r="C242" s="64"/>
      <c r="D242" s="68"/>
      <c r="E242" s="68"/>
      <c r="F242" s="69"/>
      <c r="G242" s="69"/>
      <c r="H242" s="70"/>
      <c r="I242" s="70"/>
      <c r="J242" s="71"/>
      <c r="K242" s="71"/>
      <c r="L242" s="156"/>
      <c r="M242" s="156"/>
      <c r="N242" s="460"/>
      <c r="O242" s="120"/>
      <c r="P242" s="120"/>
      <c r="Q242" s="120"/>
      <c r="R242" s="120"/>
      <c r="S242" s="120"/>
      <c r="T242" s="120"/>
      <c r="U242" s="120"/>
      <c r="V242" s="120"/>
      <c r="W242" s="120"/>
      <c r="X242" s="120"/>
      <c r="Y242" s="36"/>
      <c r="Z242" s="36"/>
      <c r="AA242" s="36"/>
      <c r="AB242" s="36"/>
      <c r="AC242" s="36"/>
      <c r="AD242" s="36"/>
      <c r="AE242" s="36"/>
    </row>
    <row r="243" spans="1:31" s="25" customFormat="1" ht="14.25" customHeight="1">
      <c r="B243" s="666" t="s">
        <v>506</v>
      </c>
      <c r="C243" s="669" t="s">
        <v>24</v>
      </c>
      <c r="D243" s="670"/>
      <c r="E243" s="669" t="s">
        <v>25</v>
      </c>
      <c r="F243" s="670"/>
      <c r="G243" s="669" t="s">
        <v>26</v>
      </c>
      <c r="H243" s="670"/>
      <c r="I243" s="669" t="s">
        <v>4</v>
      </c>
      <c r="J243" s="671"/>
      <c r="K243" s="409"/>
      <c r="L243" s="409"/>
      <c r="M243" s="409"/>
      <c r="N243" s="460"/>
      <c r="O243" s="460"/>
      <c r="P243" s="120"/>
      <c r="Q243" s="120"/>
      <c r="R243" s="120"/>
      <c r="S243" s="120"/>
      <c r="T243" s="120"/>
      <c r="U243" s="120"/>
      <c r="V243" s="120"/>
      <c r="W243" s="120"/>
      <c r="X243" s="120"/>
      <c r="Y243" s="36"/>
      <c r="Z243" s="36"/>
      <c r="AA243" s="36"/>
      <c r="AB243" s="36"/>
      <c r="AC243" s="36"/>
      <c r="AD243" s="36"/>
    </row>
    <row r="244" spans="1:31" s="25" customFormat="1" ht="15" customHeight="1">
      <c r="B244" s="667"/>
      <c r="C244" s="672"/>
      <c r="D244" s="673"/>
      <c r="E244" s="662"/>
      <c r="F244" s="663"/>
      <c r="G244" s="672"/>
      <c r="H244" s="673"/>
      <c r="I244" s="772">
        <f>SUM(C244:H245)</f>
        <v>0</v>
      </c>
      <c r="J244" s="773"/>
      <c r="K244" s="409"/>
      <c r="L244" s="409"/>
      <c r="M244" s="409"/>
      <c r="N244" s="460"/>
      <c r="O244" s="120"/>
      <c r="P244" s="120"/>
      <c r="Q244" s="120"/>
      <c r="R244" s="120"/>
      <c r="S244" s="120"/>
      <c r="T244" s="120"/>
      <c r="U244" s="120"/>
      <c r="V244" s="120"/>
      <c r="W244" s="120"/>
      <c r="X244" s="120"/>
      <c r="Y244" s="36"/>
      <c r="Z244" s="36"/>
      <c r="AA244" s="36"/>
      <c r="AB244" s="36"/>
      <c r="AC244" s="36"/>
      <c r="AD244" s="36"/>
    </row>
    <row r="245" spans="1:31" s="25" customFormat="1" ht="15" customHeight="1" thickBot="1">
      <c r="B245" s="668"/>
      <c r="C245" s="674"/>
      <c r="D245" s="675"/>
      <c r="E245" s="664"/>
      <c r="F245" s="665"/>
      <c r="G245" s="674"/>
      <c r="H245" s="675"/>
      <c r="I245" s="774"/>
      <c r="J245" s="775"/>
      <c r="K245" s="409"/>
      <c r="L245" s="695"/>
      <c r="M245" s="695"/>
      <c r="N245" s="460"/>
      <c r="O245" s="120"/>
      <c r="P245" s="120"/>
      <c r="Q245" s="120"/>
      <c r="R245" s="120"/>
      <c r="S245" s="120"/>
      <c r="T245" s="120"/>
      <c r="U245" s="120"/>
      <c r="V245" s="120"/>
      <c r="W245" s="120"/>
      <c r="X245" s="120"/>
      <c r="Y245" s="36"/>
      <c r="Z245" s="36"/>
      <c r="AA245" s="36"/>
      <c r="AB245" s="36"/>
      <c r="AC245" s="36"/>
      <c r="AD245" s="36"/>
    </row>
    <row r="246" spans="1:31" s="25" customFormat="1" ht="15" customHeight="1">
      <c r="B246" s="393"/>
      <c r="C246" s="438"/>
      <c r="D246" s="438"/>
      <c r="E246" s="439"/>
      <c r="F246" s="439"/>
      <c r="G246" s="438"/>
      <c r="H246" s="438"/>
      <c r="I246" s="437"/>
      <c r="J246" s="437"/>
      <c r="K246" s="409"/>
      <c r="L246" s="409"/>
      <c r="M246" s="409"/>
      <c r="N246" s="460"/>
      <c r="O246" s="120"/>
      <c r="P246" s="120"/>
      <c r="Q246" s="120"/>
      <c r="R246" s="120"/>
      <c r="S246" s="120"/>
      <c r="T246" s="120"/>
      <c r="U246" s="120"/>
      <c r="V246" s="120"/>
      <c r="W246" s="120"/>
      <c r="X246" s="120"/>
      <c r="Y246" s="36"/>
      <c r="Z246" s="36"/>
      <c r="AA246" s="36"/>
      <c r="AB246" s="36"/>
      <c r="AC246" s="36"/>
      <c r="AD246" s="36"/>
    </row>
    <row r="247" spans="1:31" s="25" customFormat="1" ht="40.5" customHeight="1">
      <c r="A247" s="31"/>
      <c r="B247" s="478" t="s">
        <v>544</v>
      </c>
      <c r="C247" s="47"/>
      <c r="D247" s="54"/>
      <c r="E247" s="54"/>
      <c r="F247" s="55"/>
      <c r="G247" s="55"/>
      <c r="H247" s="56"/>
      <c r="I247" s="56"/>
      <c r="J247" s="57"/>
      <c r="K247" s="57"/>
      <c r="L247" s="156"/>
      <c r="M247" s="156"/>
      <c r="N247" s="460"/>
      <c r="O247" s="120"/>
      <c r="P247" s="120"/>
      <c r="Q247" s="120"/>
      <c r="R247" s="120"/>
      <c r="S247" s="120"/>
      <c r="T247" s="120"/>
      <c r="U247" s="120"/>
      <c r="V247" s="120"/>
      <c r="W247" s="120"/>
      <c r="X247" s="120"/>
      <c r="Y247" s="36"/>
      <c r="Z247" s="36"/>
      <c r="AA247" s="36"/>
      <c r="AB247" s="36"/>
      <c r="AC247" s="36"/>
      <c r="AD247" s="36"/>
      <c r="AE247" s="36"/>
    </row>
    <row r="248" spans="1:31" s="25" customFormat="1" ht="12.75" customHeight="1">
      <c r="A248" s="31"/>
      <c r="B248" s="31"/>
      <c r="C248" s="32"/>
      <c r="D248" s="32"/>
      <c r="E248" s="32"/>
      <c r="F248" s="139"/>
      <c r="G248" s="139"/>
      <c r="H248" s="139"/>
      <c r="I248" s="139"/>
      <c r="J248" s="139"/>
      <c r="K248" s="139"/>
      <c r="L248" s="156"/>
      <c r="M248" s="156"/>
      <c r="N248" s="460"/>
      <c r="O248" s="460"/>
      <c r="P248" s="120"/>
      <c r="Q248" s="120"/>
      <c r="R248" s="120"/>
      <c r="S248" s="120"/>
      <c r="T248" s="120"/>
      <c r="U248" s="120"/>
      <c r="V248" s="120"/>
      <c r="W248" s="120"/>
      <c r="X248" s="120"/>
      <c r="Y248" s="36"/>
      <c r="Z248" s="36"/>
      <c r="AA248" s="36"/>
      <c r="AB248" s="36"/>
      <c r="AC248" s="36"/>
      <c r="AD248" s="36"/>
      <c r="AE248" s="36"/>
    </row>
    <row r="249" spans="1:31" s="31" customFormat="1" ht="15" customHeight="1">
      <c r="C249" s="32"/>
      <c r="D249" s="32"/>
      <c r="E249" s="32"/>
      <c r="F249" s="139"/>
      <c r="G249" s="139"/>
      <c r="H249" s="139"/>
      <c r="I249" s="139"/>
      <c r="J249" s="139"/>
      <c r="K249" s="139"/>
      <c r="L249" s="156"/>
      <c r="M249" s="156"/>
      <c r="N249" s="460"/>
      <c r="O249" s="460"/>
      <c r="P249" s="120"/>
      <c r="Q249" s="120"/>
      <c r="R249" s="120"/>
      <c r="S249" s="120"/>
      <c r="T249" s="120"/>
      <c r="U249" s="120"/>
      <c r="V249" s="120"/>
      <c r="W249" s="120"/>
      <c r="X249" s="120"/>
      <c r="Y249" s="34"/>
      <c r="Z249" s="34"/>
      <c r="AA249" s="34"/>
      <c r="AB249" s="34"/>
      <c r="AC249" s="34"/>
      <c r="AD249" s="34"/>
      <c r="AE249" s="34"/>
    </row>
    <row r="250" spans="1:31" s="31" customFormat="1" ht="44.25" customHeight="1">
      <c r="C250" s="29"/>
      <c r="D250" s="139"/>
      <c r="E250" s="139"/>
      <c r="F250" s="139"/>
      <c r="G250" s="139"/>
      <c r="H250" s="139"/>
      <c r="I250" s="139"/>
      <c r="J250" s="139"/>
      <c r="K250" s="139"/>
      <c r="L250" s="156"/>
      <c r="M250" s="156"/>
      <c r="N250" s="460"/>
      <c r="O250" s="460"/>
      <c r="P250" s="120"/>
      <c r="Q250" s="120"/>
      <c r="R250" s="120"/>
      <c r="S250" s="120"/>
      <c r="T250" s="120"/>
      <c r="U250" s="120"/>
      <c r="V250" s="120"/>
      <c r="W250" s="120"/>
      <c r="X250" s="120"/>
      <c r="Y250" s="34"/>
      <c r="Z250" s="34"/>
      <c r="AA250" s="34"/>
      <c r="AB250" s="34"/>
      <c r="AC250" s="34"/>
      <c r="AD250" s="34"/>
      <c r="AE250" s="34"/>
    </row>
    <row r="251" spans="1:31" s="31" customFormat="1" ht="81" customHeight="1">
      <c r="C251" s="29"/>
      <c r="D251" s="139"/>
      <c r="E251" s="139"/>
      <c r="F251" s="139"/>
      <c r="G251" s="139"/>
      <c r="H251" s="139"/>
      <c r="I251" s="139"/>
      <c r="J251" s="139"/>
      <c r="K251" s="139"/>
      <c r="L251" s="156"/>
      <c r="M251" s="156"/>
      <c r="N251" s="460"/>
      <c r="O251" s="460"/>
      <c r="P251" s="120"/>
      <c r="Q251" s="120"/>
      <c r="R251" s="120"/>
      <c r="S251" s="120"/>
      <c r="T251" s="120"/>
      <c r="U251" s="120"/>
      <c r="V251" s="120"/>
      <c r="W251" s="120"/>
      <c r="X251" s="120"/>
      <c r="Y251" s="34"/>
      <c r="Z251" s="34"/>
      <c r="AA251" s="34"/>
      <c r="AB251" s="34"/>
      <c r="AC251" s="34"/>
      <c r="AD251" s="34"/>
      <c r="AE251" s="34"/>
    </row>
    <row r="252" spans="1:31" s="31" customFormat="1" ht="76.5" customHeight="1">
      <c r="B252" s="25"/>
      <c r="C252" s="25"/>
      <c r="D252" s="25"/>
      <c r="E252" s="25"/>
      <c r="F252" s="30"/>
      <c r="L252" s="156"/>
      <c r="M252" s="156"/>
      <c r="N252" s="460"/>
      <c r="O252" s="460"/>
      <c r="P252" s="120"/>
      <c r="Q252" s="120"/>
      <c r="R252" s="120"/>
      <c r="S252" s="120"/>
      <c r="T252" s="120"/>
      <c r="U252" s="120"/>
      <c r="V252" s="120"/>
      <c r="W252" s="120"/>
      <c r="X252" s="120"/>
      <c r="Y252" s="34"/>
      <c r="Z252" s="34"/>
      <c r="AA252" s="34"/>
      <c r="AB252" s="34"/>
      <c r="AC252" s="34"/>
      <c r="AD252" s="34"/>
      <c r="AE252" s="34"/>
    </row>
    <row r="253" spans="1:31" s="31" customFormat="1" ht="18" customHeight="1" thickBot="1">
      <c r="B253" s="25"/>
      <c r="C253" s="25"/>
      <c r="D253" s="25"/>
      <c r="E253" s="25"/>
      <c r="F253" s="30"/>
      <c r="L253" s="300"/>
      <c r="M253" s="300"/>
      <c r="N253" s="460" t="s">
        <v>587</v>
      </c>
      <c r="O253" s="460"/>
      <c r="P253" s="120"/>
      <c r="Q253" s="120"/>
      <c r="R253" s="120"/>
      <c r="S253" s="120"/>
      <c r="T253" s="120"/>
      <c r="U253" s="120"/>
      <c r="V253" s="120"/>
      <c r="W253" s="120"/>
      <c r="X253" s="120"/>
      <c r="Y253" s="34"/>
      <c r="Z253" s="34"/>
      <c r="AA253" s="34"/>
      <c r="AB253" s="34"/>
      <c r="AC253" s="34"/>
      <c r="AD253" s="34"/>
      <c r="AE253" s="34"/>
    </row>
    <row r="254" spans="1:31" s="31" customFormat="1" ht="20.25" customHeight="1" thickBot="1">
      <c r="C254" s="793" t="s">
        <v>250</v>
      </c>
      <c r="D254" s="794"/>
      <c r="E254" s="112"/>
      <c r="F254" s="67"/>
      <c r="G254" s="67"/>
      <c r="H254" s="113"/>
      <c r="I254" s="114"/>
      <c r="K254" s="58"/>
      <c r="L254" s="156"/>
      <c r="M254" s="156"/>
      <c r="N254" s="459" t="s">
        <v>573</v>
      </c>
      <c r="O254" s="459" t="s">
        <v>574</v>
      </c>
      <c r="P254" s="120"/>
      <c r="Q254" s="120"/>
      <c r="R254" s="120"/>
      <c r="S254" s="120"/>
      <c r="T254" s="120"/>
      <c r="U254" s="120"/>
      <c r="V254" s="120"/>
      <c r="W254" s="120"/>
      <c r="X254" s="120"/>
      <c r="Y254" s="34"/>
      <c r="Z254" s="34"/>
      <c r="AA254" s="34"/>
      <c r="AB254" s="34"/>
      <c r="AC254" s="34"/>
      <c r="AD254" s="34"/>
      <c r="AE254" s="34"/>
    </row>
    <row r="255" spans="1:31" s="31" customFormat="1" ht="23.25" customHeight="1">
      <c r="L255" s="156"/>
      <c r="M255" s="156"/>
      <c r="N255" s="459" t="b">
        <v>0</v>
      </c>
      <c r="O255" s="459" t="b">
        <v>0</v>
      </c>
      <c r="P255" s="120"/>
      <c r="Q255" s="120"/>
      <c r="R255" s="120"/>
      <c r="S255" s="120"/>
      <c r="T255" s="120"/>
      <c r="U255" s="120"/>
      <c r="V255" s="120"/>
      <c r="W255" s="120"/>
      <c r="X255" s="120"/>
      <c r="Y255" s="34"/>
      <c r="Z255" s="34"/>
      <c r="AA255" s="34"/>
      <c r="AB255" s="34"/>
      <c r="AC255" s="34"/>
      <c r="AD255" s="34"/>
      <c r="AE255" s="34"/>
    </row>
    <row r="256" spans="1:31" s="31" customFormat="1" ht="19.5" customHeight="1">
      <c r="A256" s="580" t="s">
        <v>716</v>
      </c>
      <c r="B256" s="433"/>
      <c r="C256" s="433"/>
      <c r="D256" s="433"/>
      <c r="H256" s="30"/>
      <c r="I256" s="30"/>
      <c r="J256" s="30"/>
      <c r="K256" s="156"/>
      <c r="L256" s="156"/>
      <c r="M256" s="407"/>
      <c r="N256" s="458" t="str">
        <f>IF(N255=TRUE,"有","")</f>
        <v/>
      </c>
      <c r="O256" s="459" t="str">
        <f>IF(O255=TRUE,"無","")</f>
        <v/>
      </c>
      <c r="P256" s="120"/>
      <c r="Q256" s="120"/>
      <c r="R256" s="120"/>
      <c r="S256" s="120"/>
      <c r="T256" s="120"/>
      <c r="U256" s="460"/>
      <c r="V256" s="460"/>
      <c r="W256" s="120"/>
      <c r="X256" s="120"/>
      <c r="Y256" s="34"/>
      <c r="Z256" s="34"/>
      <c r="AA256" s="34"/>
      <c r="AB256" s="34"/>
      <c r="AC256" s="34"/>
      <c r="AD256" s="34"/>
    </row>
    <row r="257" spans="1:31" s="31" customFormat="1" ht="24.95" customHeight="1">
      <c r="B257" s="72"/>
      <c r="C257" s="270" t="s">
        <v>224</v>
      </c>
      <c r="D257" s="270" t="s">
        <v>225</v>
      </c>
      <c r="E257" s="270" t="s">
        <v>226</v>
      </c>
      <c r="F257" s="270" t="s">
        <v>227</v>
      </c>
      <c r="G257" s="270" t="s">
        <v>228</v>
      </c>
      <c r="H257" s="270" t="s">
        <v>229</v>
      </c>
      <c r="I257" s="270" t="s">
        <v>230</v>
      </c>
      <c r="J257" s="270" t="s">
        <v>231</v>
      </c>
      <c r="K257" s="569" t="s">
        <v>473</v>
      </c>
      <c r="L257" s="570" t="s">
        <v>612</v>
      </c>
      <c r="M257" s="571" t="s">
        <v>613</v>
      </c>
      <c r="N257" s="156"/>
      <c r="O257" s="881" t="str">
        <f>CONCATENATE(N256,O256)</f>
        <v/>
      </c>
      <c r="P257" s="881"/>
      <c r="Q257" s="120"/>
      <c r="R257" s="120"/>
      <c r="S257" s="120"/>
      <c r="T257" s="120"/>
      <c r="U257" s="120"/>
      <c r="V257" s="120"/>
      <c r="W257" s="120"/>
      <c r="X257" s="120"/>
      <c r="Y257" s="120"/>
      <c r="Z257" s="34"/>
      <c r="AA257" s="34"/>
      <c r="AB257" s="34"/>
      <c r="AC257" s="34"/>
      <c r="AD257" s="34"/>
      <c r="AE257" s="34"/>
    </row>
    <row r="258" spans="1:31" s="31" customFormat="1" ht="24.95" customHeight="1">
      <c r="B258" s="73" t="s">
        <v>33</v>
      </c>
      <c r="C258" s="229">
        <v>0</v>
      </c>
      <c r="D258" s="229">
        <v>0</v>
      </c>
      <c r="E258" s="229">
        <v>0</v>
      </c>
      <c r="F258" s="229">
        <v>0</v>
      </c>
      <c r="G258" s="229">
        <v>0</v>
      </c>
      <c r="H258" s="229">
        <v>0</v>
      </c>
      <c r="I258" s="229">
        <v>0</v>
      </c>
      <c r="J258" s="229">
        <v>0</v>
      </c>
      <c r="K258" s="229">
        <v>0</v>
      </c>
      <c r="L258" s="229">
        <v>0</v>
      </c>
      <c r="M258" s="491">
        <v>0</v>
      </c>
      <c r="N258" s="488"/>
      <c r="O258" s="460"/>
      <c r="P258" s="120"/>
      <c r="Q258" s="120"/>
      <c r="R258" s="120"/>
      <c r="S258" s="120"/>
      <c r="T258" s="120"/>
      <c r="U258" s="120"/>
      <c r="V258" s="460"/>
      <c r="W258" s="120"/>
      <c r="X258" s="120"/>
      <c r="Y258" s="120"/>
      <c r="Z258" s="34"/>
      <c r="AA258" s="34"/>
      <c r="AB258" s="34"/>
      <c r="AC258" s="34"/>
      <c r="AD258" s="34"/>
      <c r="AE258" s="34"/>
    </row>
    <row r="259" spans="1:31" s="31" customFormat="1" ht="24.95" customHeight="1">
      <c r="B259" s="74" t="s">
        <v>34</v>
      </c>
      <c r="C259" s="259">
        <v>0</v>
      </c>
      <c r="D259" s="259">
        <v>0</v>
      </c>
      <c r="E259" s="259">
        <v>0</v>
      </c>
      <c r="F259" s="259">
        <v>0</v>
      </c>
      <c r="G259" s="259">
        <v>0</v>
      </c>
      <c r="H259" s="259">
        <v>0</v>
      </c>
      <c r="I259" s="259">
        <v>0</v>
      </c>
      <c r="J259" s="259">
        <v>0</v>
      </c>
      <c r="K259" s="259">
        <v>0</v>
      </c>
      <c r="L259" s="259">
        <v>0</v>
      </c>
      <c r="M259" s="492">
        <v>0</v>
      </c>
      <c r="N259" s="125"/>
      <c r="O259" s="460"/>
      <c r="P259" s="120"/>
      <c r="Q259" s="120"/>
      <c r="R259" s="120"/>
      <c r="S259" s="695"/>
      <c r="T259" s="695"/>
      <c r="U259" s="120"/>
      <c r="V259" s="120"/>
      <c r="W259" s="120"/>
      <c r="X259" s="120"/>
      <c r="Y259" s="120"/>
      <c r="Z259" s="34"/>
      <c r="AA259" s="34"/>
      <c r="AB259" s="34"/>
      <c r="AC259" s="34"/>
      <c r="AD259" s="34"/>
      <c r="AE259" s="34"/>
    </row>
    <row r="260" spans="1:31" s="31" customFormat="1" ht="14.25" customHeight="1">
      <c r="B260" s="299"/>
      <c r="G260" s="24"/>
      <c r="L260" s="134"/>
      <c r="M260" s="487"/>
      <c r="N260" s="156"/>
      <c r="O260" s="460"/>
      <c r="P260" s="120"/>
      <c r="Q260" s="120"/>
      <c r="R260" s="120"/>
      <c r="S260" s="120"/>
      <c r="T260" s="120"/>
      <c r="U260" s="120"/>
      <c r="V260" s="120"/>
      <c r="W260" s="120"/>
      <c r="X260" s="120"/>
      <c r="Y260" s="120"/>
      <c r="Z260" s="34"/>
      <c r="AA260" s="34"/>
      <c r="AB260" s="34"/>
      <c r="AC260" s="34"/>
      <c r="AD260" s="34"/>
      <c r="AE260" s="34"/>
    </row>
    <row r="261" spans="1:31" s="31" customFormat="1" ht="24.95" customHeight="1">
      <c r="B261" s="298"/>
      <c r="C261" s="771" t="s">
        <v>4</v>
      </c>
      <c r="D261" s="771"/>
      <c r="L261" s="134"/>
      <c r="M261" s="156"/>
      <c r="N261" s="156"/>
      <c r="O261" s="460"/>
      <c r="P261" s="120"/>
      <c r="Q261" s="120"/>
      <c r="R261" s="120"/>
      <c r="S261" s="120"/>
      <c r="T261" s="120"/>
      <c r="U261" s="120"/>
      <c r="V261" s="120"/>
      <c r="W261" s="120"/>
      <c r="X261" s="120"/>
      <c r="Y261" s="120"/>
      <c r="Z261" s="34"/>
      <c r="AA261" s="34"/>
      <c r="AB261" s="34"/>
      <c r="AC261" s="34"/>
      <c r="AD261" s="34"/>
      <c r="AE261" s="34"/>
    </row>
    <row r="262" spans="1:31" s="31" customFormat="1" ht="24.95" customHeight="1">
      <c r="B262" s="408" t="s">
        <v>278</v>
      </c>
      <c r="C262" s="770">
        <f>SUM(C258:M258)</f>
        <v>0</v>
      </c>
      <c r="D262" s="770"/>
      <c r="L262" s="156"/>
      <c r="M262" s="156"/>
      <c r="N262" s="156"/>
      <c r="O262" s="460"/>
      <c r="P262" s="120"/>
      <c r="Q262" s="120"/>
      <c r="R262" s="120"/>
      <c r="S262" s="120"/>
      <c r="T262" s="120"/>
      <c r="U262" s="120"/>
      <c r="V262" s="120"/>
      <c r="W262" s="120"/>
      <c r="X262" s="120"/>
      <c r="Y262" s="120"/>
      <c r="Z262" s="34"/>
      <c r="AA262" s="34"/>
      <c r="AB262" s="34"/>
      <c r="AC262" s="34"/>
      <c r="AD262" s="34"/>
      <c r="AE262" s="34"/>
    </row>
    <row r="263" spans="1:31" s="31" customFormat="1" ht="24.95" customHeight="1">
      <c r="B263" s="408" t="s">
        <v>279</v>
      </c>
      <c r="C263" s="770">
        <f>SUM(C259:M259)</f>
        <v>0</v>
      </c>
      <c r="D263" s="770"/>
      <c r="E263" s="326" t="s">
        <v>625</v>
      </c>
      <c r="L263" s="156"/>
      <c r="M263" s="156"/>
      <c r="N263" s="156"/>
      <c r="O263" s="460"/>
      <c r="P263" s="120"/>
      <c r="Q263" s="120"/>
      <c r="R263" s="120"/>
      <c r="S263" s="120"/>
      <c r="T263" s="120"/>
      <c r="U263" s="120"/>
      <c r="V263" s="120"/>
      <c r="W263" s="120"/>
      <c r="X263" s="120"/>
      <c r="Y263" s="120"/>
      <c r="Z263" s="34"/>
      <c r="AA263" s="34"/>
      <c r="AB263" s="34"/>
      <c r="AC263" s="34"/>
      <c r="AD263" s="34"/>
      <c r="AE263" s="34"/>
    </row>
    <row r="264" spans="1:31" s="31" customFormat="1" ht="15" customHeight="1">
      <c r="A264" s="66"/>
      <c r="B264" s="152"/>
      <c r="K264" s="182"/>
      <c r="L264" s="182"/>
      <c r="M264" s="182"/>
      <c r="N264" s="460"/>
      <c r="O264" s="120"/>
      <c r="P264" s="120"/>
      <c r="Q264" s="120"/>
      <c r="R264" s="120"/>
      <c r="S264" s="120"/>
      <c r="T264" s="120"/>
      <c r="U264" s="120"/>
      <c r="V264" s="120"/>
      <c r="W264" s="120"/>
      <c r="X264" s="120"/>
      <c r="Y264" s="34"/>
      <c r="Z264" s="34"/>
      <c r="AA264" s="34"/>
      <c r="AB264" s="34"/>
      <c r="AC264" s="34"/>
      <c r="AD264" s="34"/>
    </row>
    <row r="265" spans="1:31" s="31" customFormat="1" ht="20.25" customHeight="1">
      <c r="A265" s="142" t="s">
        <v>622</v>
      </c>
      <c r="B265" s="118"/>
      <c r="C265" s="119"/>
      <c r="D265" s="124"/>
      <c r="E265" s="124"/>
      <c r="F265" s="124"/>
      <c r="G265" s="124"/>
      <c r="J265" s="154"/>
      <c r="K265" s="154"/>
      <c r="L265" s="156"/>
      <c r="M265" s="156"/>
      <c r="N265" s="460"/>
      <c r="O265" s="120"/>
      <c r="P265" s="120"/>
      <c r="Q265" s="120"/>
      <c r="R265" s="120"/>
      <c r="S265" s="120"/>
      <c r="T265" s="120"/>
      <c r="U265" s="120"/>
      <c r="V265" s="120"/>
      <c r="W265" s="120"/>
      <c r="X265" s="120"/>
      <c r="Y265" s="34"/>
      <c r="Z265" s="34"/>
      <c r="AA265" s="34"/>
      <c r="AB265" s="34"/>
      <c r="AC265" s="34"/>
    </row>
    <row r="266" spans="1:31" s="31" customFormat="1" ht="35.25" customHeight="1">
      <c r="B266" s="758" t="s">
        <v>541</v>
      </c>
      <c r="C266" s="761"/>
      <c r="D266" s="760" t="s">
        <v>341</v>
      </c>
      <c r="E266" s="761"/>
      <c r="F266" s="760" t="s">
        <v>311</v>
      </c>
      <c r="G266" s="761"/>
      <c r="H266" s="760" t="s">
        <v>342</v>
      </c>
      <c r="I266" s="761"/>
      <c r="J266" s="791" t="s">
        <v>343</v>
      </c>
      <c r="K266" s="792"/>
      <c r="L266" s="34"/>
      <c r="M266" s="34"/>
      <c r="N266" s="156"/>
      <c r="O266" s="120"/>
      <c r="P266" s="120"/>
      <c r="Q266" s="120"/>
      <c r="R266" s="120"/>
      <c r="S266" s="120"/>
      <c r="T266" s="120"/>
      <c r="U266" s="120"/>
      <c r="V266" s="120"/>
      <c r="W266" s="120"/>
      <c r="X266" s="120"/>
      <c r="Y266" s="120"/>
      <c r="Z266" s="34"/>
      <c r="AA266" s="34"/>
      <c r="AB266" s="34"/>
      <c r="AC266" s="34"/>
      <c r="AD266" s="34"/>
      <c r="AE266" s="34"/>
    </row>
    <row r="267" spans="1:31" s="31" customFormat="1" ht="24.95" customHeight="1" thickBot="1">
      <c r="B267" s="756">
        <v>0</v>
      </c>
      <c r="C267" s="756"/>
      <c r="D267" s="789">
        <v>0</v>
      </c>
      <c r="E267" s="790"/>
      <c r="F267" s="756">
        <v>0</v>
      </c>
      <c r="G267" s="756"/>
      <c r="H267" s="756">
        <v>0</v>
      </c>
      <c r="I267" s="756"/>
      <c r="J267" s="756">
        <v>0</v>
      </c>
      <c r="K267" s="756"/>
      <c r="L267" s="34"/>
      <c r="M267" s="34"/>
      <c r="N267" s="156"/>
      <c r="O267" s="460"/>
      <c r="P267" s="120"/>
      <c r="Q267" s="120"/>
      <c r="R267" s="120"/>
      <c r="S267" s="120"/>
      <c r="T267" s="120"/>
      <c r="U267" s="120"/>
      <c r="V267" s="120"/>
      <c r="W267" s="120"/>
      <c r="X267" s="120"/>
      <c r="Y267" s="120"/>
      <c r="Z267" s="34"/>
      <c r="AA267" s="34"/>
      <c r="AB267" s="34"/>
      <c r="AC267" s="34"/>
      <c r="AD267" s="34"/>
      <c r="AE267" s="34"/>
    </row>
    <row r="268" spans="1:31" s="31" customFormat="1" ht="33" customHeight="1">
      <c r="B268" s="791" t="s">
        <v>312</v>
      </c>
      <c r="C268" s="792"/>
      <c r="D268" s="758" t="s">
        <v>344</v>
      </c>
      <c r="E268" s="759"/>
      <c r="F268" s="760" t="s">
        <v>3</v>
      </c>
      <c r="G268" s="761"/>
      <c r="H268" s="760" t="s">
        <v>313</v>
      </c>
      <c r="I268" s="784"/>
      <c r="J268" s="1067" t="s">
        <v>4</v>
      </c>
      <c r="K268" s="1068"/>
      <c r="L268" s="156"/>
      <c r="M268" s="120"/>
      <c r="N268" s="120"/>
      <c r="O268" s="460"/>
      <c r="P268" s="120"/>
      <c r="Q268" s="120"/>
      <c r="R268" s="120"/>
      <c r="S268" s="120"/>
      <c r="T268" s="120"/>
      <c r="U268" s="120"/>
      <c r="V268" s="120"/>
      <c r="W268" s="120"/>
      <c r="X268" s="120"/>
      <c r="Y268" s="120"/>
      <c r="Z268" s="34"/>
      <c r="AA268" s="34"/>
      <c r="AB268" s="34"/>
      <c r="AC268" s="34"/>
      <c r="AD268" s="34"/>
      <c r="AE268" s="34"/>
    </row>
    <row r="269" spans="1:31" s="31" customFormat="1" ht="24.95" customHeight="1" thickBot="1">
      <c r="B269" s="757">
        <v>0</v>
      </c>
      <c r="C269" s="757"/>
      <c r="D269" s="787">
        <v>0</v>
      </c>
      <c r="E269" s="788"/>
      <c r="F269" s="757">
        <v>0</v>
      </c>
      <c r="G269" s="757"/>
      <c r="H269" s="757">
        <v>0</v>
      </c>
      <c r="I269" s="787"/>
      <c r="J269" s="1061">
        <f>SUM(B267:K267,B269:I269)</f>
        <v>0</v>
      </c>
      <c r="K269" s="1062"/>
      <c r="L269" s="156"/>
      <c r="M269" s="120"/>
      <c r="N269" s="120"/>
      <c r="O269" s="120"/>
      <c r="P269" s="460"/>
      <c r="Q269" s="460"/>
      <c r="R269" s="120"/>
      <c r="S269" s="120"/>
      <c r="T269" s="120"/>
      <c r="U269" s="120"/>
      <c r="V269" s="120"/>
      <c r="W269" s="120"/>
      <c r="X269" s="120"/>
      <c r="Y269" s="120"/>
      <c r="Z269" s="34"/>
      <c r="AA269" s="34"/>
      <c r="AB269" s="34"/>
      <c r="AC269" s="34"/>
      <c r="AD269" s="34"/>
      <c r="AE269" s="34"/>
    </row>
    <row r="270" spans="1:31" s="31" customFormat="1" ht="15" customHeight="1">
      <c r="A270" s="328"/>
      <c r="B270" s="328"/>
      <c r="C270" s="328"/>
      <c r="D270" s="328"/>
      <c r="E270" s="328"/>
      <c r="F270" s="328"/>
      <c r="G270" s="328"/>
      <c r="H270" s="328"/>
      <c r="I270" s="327"/>
      <c r="J270" s="327"/>
      <c r="K270" s="300"/>
      <c r="L270" s="120"/>
      <c r="M270" s="120"/>
      <c r="N270" s="120"/>
      <c r="O270" s="460"/>
      <c r="P270" s="460"/>
      <c r="Q270" s="120"/>
      <c r="R270" s="120"/>
      <c r="S270" s="120"/>
      <c r="T270" s="120"/>
      <c r="U270" s="120"/>
      <c r="V270" s="120"/>
      <c r="W270" s="120"/>
      <c r="X270" s="120"/>
      <c r="Y270" s="34"/>
      <c r="Z270" s="34"/>
      <c r="AA270" s="34"/>
      <c r="AB270" s="34"/>
      <c r="AC270" s="34"/>
      <c r="AD270" s="34"/>
    </row>
    <row r="271" spans="1:31" s="31" customFormat="1" ht="19.5" customHeight="1">
      <c r="A271" s="1" t="s">
        <v>623</v>
      </c>
      <c r="B271" s="152"/>
      <c r="H271" s="124" t="s">
        <v>349</v>
      </c>
      <c r="K271" s="156"/>
      <c r="L271" s="156"/>
      <c r="M271" s="156"/>
      <c r="N271" s="120"/>
      <c r="O271" s="460"/>
      <c r="P271" s="460"/>
      <c r="Q271" s="120"/>
      <c r="R271" s="120"/>
      <c r="S271" s="120"/>
      <c r="T271" s="120"/>
      <c r="U271" s="120"/>
      <c r="V271" s="120"/>
      <c r="W271" s="120"/>
      <c r="X271" s="120"/>
      <c r="Y271" s="34"/>
      <c r="Z271" s="34"/>
      <c r="AA271" s="34"/>
      <c r="AB271" s="34"/>
      <c r="AC271" s="34"/>
      <c r="AD271" s="34"/>
    </row>
    <row r="272" spans="1:31" s="31" customFormat="1" ht="35.25" customHeight="1">
      <c r="B272" s="758" t="s">
        <v>541</v>
      </c>
      <c r="C272" s="761"/>
      <c r="D272" s="760" t="s">
        <v>341</v>
      </c>
      <c r="E272" s="761"/>
      <c r="F272" s="760" t="s">
        <v>311</v>
      </c>
      <c r="G272" s="761"/>
      <c r="H272" s="784" t="s">
        <v>342</v>
      </c>
      <c r="I272" s="761"/>
      <c r="J272" s="791" t="s">
        <v>343</v>
      </c>
      <c r="K272" s="792"/>
      <c r="L272" s="34"/>
      <c r="M272" s="34"/>
      <c r="N272" s="180"/>
      <c r="O272" s="460"/>
      <c r="P272" s="120"/>
      <c r="Q272" s="120"/>
      <c r="R272" s="120"/>
      <c r="S272" s="120"/>
      <c r="T272" s="120"/>
      <c r="U272" s="120"/>
      <c r="V272" s="120"/>
      <c r="W272" s="120"/>
      <c r="X272" s="120"/>
      <c r="Y272" s="120"/>
      <c r="Z272" s="34"/>
      <c r="AA272" s="34"/>
      <c r="AB272" s="34"/>
      <c r="AC272" s="34"/>
      <c r="AD272" s="34"/>
      <c r="AE272" s="34"/>
    </row>
    <row r="273" spans="2:33" s="31" customFormat="1" ht="24.95" customHeight="1" thickBot="1">
      <c r="B273" s="678">
        <v>0</v>
      </c>
      <c r="C273" s="679"/>
      <c r="D273" s="678">
        <v>0</v>
      </c>
      <c r="E273" s="679"/>
      <c r="F273" s="678">
        <v>0</v>
      </c>
      <c r="G273" s="679"/>
      <c r="H273" s="678">
        <v>0</v>
      </c>
      <c r="I273" s="679"/>
      <c r="J273" s="1065">
        <v>0</v>
      </c>
      <c r="K273" s="1066"/>
      <c r="L273" s="34"/>
      <c r="M273" s="34"/>
      <c r="N273" s="180"/>
      <c r="O273" s="460"/>
      <c r="P273" s="120"/>
      <c r="Q273" s="120"/>
      <c r="R273" s="120"/>
      <c r="S273" s="120"/>
      <c r="T273" s="120"/>
      <c r="U273" s="120"/>
      <c r="V273" s="120"/>
      <c r="W273" s="120"/>
      <c r="X273" s="120"/>
      <c r="Y273" s="120"/>
      <c r="Z273" s="34"/>
      <c r="AA273" s="34"/>
      <c r="AB273" s="34"/>
      <c r="AC273" s="34"/>
      <c r="AD273" s="34"/>
      <c r="AE273" s="34"/>
    </row>
    <row r="274" spans="2:33" s="31" customFormat="1" ht="33" customHeight="1">
      <c r="B274" s="791" t="s">
        <v>312</v>
      </c>
      <c r="C274" s="792"/>
      <c r="D274" s="758" t="s">
        <v>344</v>
      </c>
      <c r="E274" s="759"/>
      <c r="F274" s="760" t="s">
        <v>3</v>
      </c>
      <c r="G274" s="761"/>
      <c r="H274" s="784" t="s">
        <v>313</v>
      </c>
      <c r="I274" s="784"/>
      <c r="J274" s="1067" t="s">
        <v>331</v>
      </c>
      <c r="K274" s="1068"/>
      <c r="L274" s="180"/>
      <c r="M274" s="120"/>
      <c r="N274" s="120"/>
      <c r="O274" s="460"/>
      <c r="P274" s="120"/>
      <c r="Q274" s="120"/>
      <c r="R274" s="120"/>
      <c r="S274" s="120"/>
      <c r="T274" s="120"/>
      <c r="U274" s="120"/>
      <c r="V274" s="120"/>
      <c r="W274" s="120"/>
      <c r="X274" s="120"/>
      <c r="Y274" s="120"/>
      <c r="Z274" s="34"/>
      <c r="AA274" s="34"/>
      <c r="AB274" s="34"/>
      <c r="AC274" s="34"/>
      <c r="AD274" s="34"/>
      <c r="AE274" s="34"/>
    </row>
    <row r="275" spans="2:33" s="31" customFormat="1" ht="24.95" customHeight="1" thickBot="1">
      <c r="B275" s="678">
        <v>0</v>
      </c>
      <c r="C275" s="679"/>
      <c r="D275" s="678">
        <v>0</v>
      </c>
      <c r="E275" s="679"/>
      <c r="F275" s="678">
        <v>0</v>
      </c>
      <c r="G275" s="679"/>
      <c r="H275" s="705">
        <v>0</v>
      </c>
      <c r="I275" s="705"/>
      <c r="J275" s="1063">
        <f>SUM(B273:K273,B275:I275)</f>
        <v>0</v>
      </c>
      <c r="K275" s="1064"/>
      <c r="L275" s="180"/>
      <c r="M275" s="120"/>
      <c r="N275" s="120"/>
      <c r="O275" s="120"/>
      <c r="P275" s="460"/>
      <c r="Q275" s="460"/>
      <c r="R275" s="120"/>
      <c r="S275" s="120"/>
      <c r="T275" s="120"/>
      <c r="U275" s="120"/>
      <c r="V275" s="120"/>
      <c r="W275" s="120"/>
      <c r="X275" s="120"/>
      <c r="Y275" s="120"/>
      <c r="Z275" s="34"/>
      <c r="AA275" s="34"/>
      <c r="AB275" s="34"/>
      <c r="AC275" s="34"/>
      <c r="AD275" s="34"/>
      <c r="AE275" s="34"/>
    </row>
    <row r="276" spans="2:33" s="31" customFormat="1" ht="8.25" customHeight="1">
      <c r="B276" s="121"/>
      <c r="C276" s="121"/>
      <c r="D276" s="121"/>
      <c r="E276" s="121"/>
      <c r="F276" s="121"/>
      <c r="G276" s="121"/>
      <c r="H276" s="121"/>
      <c r="I276" s="121"/>
      <c r="J276" s="124"/>
      <c r="K276" s="124"/>
      <c r="L276" s="120"/>
      <c r="M276" s="34"/>
      <c r="N276" s="120"/>
      <c r="O276" s="460"/>
      <c r="P276" s="460"/>
      <c r="Q276" s="120"/>
      <c r="R276" s="120"/>
      <c r="S276" s="120"/>
      <c r="T276" s="120"/>
      <c r="U276" s="120"/>
      <c r="V276" s="120"/>
      <c r="W276" s="120"/>
      <c r="X276" s="120"/>
      <c r="Y276" s="34"/>
      <c r="Z276" s="34"/>
      <c r="AA276" s="34"/>
      <c r="AB276" s="34"/>
      <c r="AC276" s="34"/>
      <c r="AD276" s="34"/>
      <c r="AE276" s="34"/>
    </row>
    <row r="277" spans="2:33" s="31" customFormat="1" ht="18" customHeight="1">
      <c r="B277" s="121"/>
      <c r="C277" s="121"/>
      <c r="D277" s="121"/>
      <c r="E277" s="121"/>
      <c r="F277" s="121"/>
      <c r="G277" s="121"/>
      <c r="H277" s="121"/>
      <c r="I277" s="121"/>
      <c r="J277" s="124"/>
      <c r="K277" s="124"/>
      <c r="L277" s="120"/>
      <c r="M277" s="34"/>
      <c r="N277" s="120"/>
      <c r="O277" s="555"/>
      <c r="P277" s="555"/>
      <c r="Q277" s="120"/>
      <c r="R277" s="120"/>
      <c r="S277" s="120"/>
      <c r="T277" s="120"/>
      <c r="U277" s="120"/>
      <c r="V277" s="120"/>
      <c r="W277" s="120"/>
      <c r="X277" s="120"/>
      <c r="Y277" s="34"/>
      <c r="Z277" s="34"/>
      <c r="AA277" s="34"/>
      <c r="AB277" s="34"/>
      <c r="AC277" s="34"/>
      <c r="AD277" s="34"/>
      <c r="AE277" s="34"/>
    </row>
    <row r="278" spans="2:33" s="31" customFormat="1" ht="24.95" customHeight="1" thickBot="1">
      <c r="B278" s="494" t="s">
        <v>310</v>
      </c>
      <c r="C278" s="153"/>
      <c r="E278" s="216"/>
      <c r="F278" s="577" t="s">
        <v>715</v>
      </c>
      <c r="G278" s="575"/>
      <c r="H278" s="575"/>
      <c r="I278" s="575"/>
      <c r="J278" s="575"/>
      <c r="K278" s="575"/>
      <c r="L278" s="576"/>
      <c r="M278" s="573"/>
      <c r="N278" s="460"/>
      <c r="O278" s="460"/>
      <c r="P278" s="120"/>
      <c r="Q278" s="120"/>
      <c r="R278" s="120"/>
      <c r="S278" s="120"/>
      <c r="T278" s="120"/>
      <c r="U278" s="120"/>
      <c r="V278" s="120"/>
      <c r="W278" s="120"/>
      <c r="X278" s="120"/>
      <c r="Y278" s="34"/>
      <c r="Z278" s="34"/>
      <c r="AA278" s="34"/>
      <c r="AB278" s="34"/>
      <c r="AC278" s="34"/>
      <c r="AD278" s="34"/>
      <c r="AE278" s="34"/>
    </row>
    <row r="279" spans="2:33" s="31" customFormat="1" ht="10.5" customHeight="1" thickTop="1">
      <c r="L279" s="156"/>
      <c r="M279" s="156"/>
      <c r="N279" s="460"/>
      <c r="O279" s="460"/>
      <c r="P279" s="120"/>
      <c r="Q279" s="120"/>
      <c r="R279" s="120"/>
      <c r="S279" s="120"/>
      <c r="T279" s="120"/>
      <c r="U279" s="120"/>
      <c r="V279" s="120"/>
      <c r="W279" s="120"/>
      <c r="X279" s="120"/>
      <c r="Y279" s="34"/>
      <c r="Z279" s="34"/>
      <c r="AA279" s="34"/>
      <c r="AB279" s="34"/>
      <c r="AC279" s="34"/>
      <c r="AD279" s="34"/>
      <c r="AE279" s="34"/>
    </row>
    <row r="280" spans="2:33" s="31" customFormat="1" ht="16.5" customHeight="1" thickBot="1">
      <c r="B280" s="1" t="s">
        <v>397</v>
      </c>
      <c r="D280" s="30"/>
      <c r="E280" s="30"/>
      <c r="F280" s="30"/>
      <c r="L280" s="156"/>
      <c r="M280" s="156"/>
      <c r="N280" s="460"/>
      <c r="O280" s="460"/>
      <c r="P280" s="120"/>
      <c r="Q280" s="120"/>
      <c r="R280" s="120"/>
      <c r="S280" s="120"/>
      <c r="T280" s="120"/>
      <c r="U280" s="120"/>
      <c r="V280" s="120"/>
      <c r="W280" s="120"/>
      <c r="X280" s="120"/>
      <c r="Y280" s="34"/>
      <c r="Z280" s="34"/>
      <c r="AA280" s="34"/>
      <c r="AB280" s="34"/>
      <c r="AC280" s="34"/>
      <c r="AD280" s="34"/>
      <c r="AE280" s="34"/>
    </row>
    <row r="281" spans="2:33" s="31" customFormat="1" ht="17.25" customHeight="1" thickBot="1">
      <c r="B281" s="124"/>
      <c r="C281" s="124"/>
      <c r="D281" s="1073" t="s">
        <v>393</v>
      </c>
      <c r="E281" s="1074"/>
      <c r="F281" s="1074"/>
      <c r="G281" s="1074"/>
      <c r="H281" s="1075"/>
      <c r="I281" s="124"/>
      <c r="J281" s="124"/>
      <c r="K281" s="124"/>
      <c r="M281" s="156"/>
      <c r="N281" s="460"/>
      <c r="O281" s="460"/>
      <c r="P281" s="120"/>
      <c r="Q281" s="120"/>
      <c r="R281" s="120"/>
      <c r="S281" s="120"/>
      <c r="T281" s="120"/>
      <c r="U281" s="120"/>
      <c r="V281" s="120"/>
      <c r="W281" s="120"/>
      <c r="X281" s="120"/>
      <c r="Y281" s="34"/>
      <c r="Z281" s="34"/>
      <c r="AA281" s="34"/>
      <c r="AB281" s="34"/>
      <c r="AC281" s="34"/>
      <c r="AD281" s="34"/>
      <c r="AE281" s="34"/>
      <c r="AF281" s="34"/>
    </row>
    <row r="282" spans="2:33" s="31" customFormat="1" ht="20.100000000000001" customHeight="1" thickBot="1">
      <c r="B282" s="124"/>
      <c r="C282" s="182"/>
      <c r="D282" s="217" t="s">
        <v>262</v>
      </c>
      <c r="E282" s="218" t="s">
        <v>263</v>
      </c>
      <c r="F282" s="218" t="s">
        <v>264</v>
      </c>
      <c r="G282" s="218" t="s">
        <v>265</v>
      </c>
      <c r="H282" s="219" t="s">
        <v>3</v>
      </c>
      <c r="I282" s="324" t="s">
        <v>276</v>
      </c>
      <c r="J282" s="124"/>
      <c r="K282" s="124"/>
      <c r="M282" s="156"/>
      <c r="N282" s="460"/>
      <c r="O282" s="460"/>
      <c r="P282" s="120"/>
      <c r="Q282" s="121"/>
      <c r="R282" s="121"/>
      <c r="S282" s="120"/>
      <c r="T282" s="120"/>
      <c r="U282" s="120"/>
      <c r="V282" s="120"/>
      <c r="W282" s="120"/>
      <c r="X282" s="120"/>
      <c r="Y282" s="34"/>
      <c r="Z282" s="34"/>
      <c r="AA282" s="119"/>
      <c r="AB282" s="154"/>
      <c r="AC282" s="154"/>
      <c r="AD282" s="155"/>
      <c r="AE282" s="34"/>
      <c r="AF282" s="34"/>
      <c r="AG282" s="34"/>
    </row>
    <row r="283" spans="2:33" s="31" customFormat="1" ht="24.95" customHeight="1">
      <c r="B283" s="701" t="s">
        <v>259</v>
      </c>
      <c r="C283" s="702"/>
      <c r="D283" s="228">
        <v>0</v>
      </c>
      <c r="E283" s="229">
        <v>0</v>
      </c>
      <c r="F283" s="229">
        <v>0</v>
      </c>
      <c r="G283" s="229">
        <v>0</v>
      </c>
      <c r="H283" s="230">
        <v>0</v>
      </c>
      <c r="I283" s="231">
        <f>SUM(D283:H283)</f>
        <v>0</v>
      </c>
      <c r="J283" s="124"/>
      <c r="K283" s="124"/>
      <c r="M283" s="156"/>
      <c r="N283" s="460"/>
      <c r="O283" s="460"/>
      <c r="P283" s="130"/>
      <c r="Q283" s="835"/>
      <c r="R283" s="836"/>
      <c r="S283" s="836"/>
      <c r="T283" s="836"/>
      <c r="U283" s="836"/>
      <c r="V283" s="836"/>
      <c r="W283" s="837"/>
      <c r="X283" s="837"/>
      <c r="Y283" s="832"/>
      <c r="Z283" s="832"/>
      <c r="AA283" s="832"/>
      <c r="AB283" s="832"/>
      <c r="AC283" s="34"/>
      <c r="AD283" s="34"/>
      <c r="AE283" s="34"/>
      <c r="AF283" s="34"/>
      <c r="AG283" s="34"/>
    </row>
    <row r="284" spans="2:33" s="31" customFormat="1" ht="24.95" customHeight="1">
      <c r="B284" s="703" t="s">
        <v>260</v>
      </c>
      <c r="C284" s="704"/>
      <c r="D284" s="228">
        <v>0</v>
      </c>
      <c r="E284" s="229">
        <v>0</v>
      </c>
      <c r="F284" s="229">
        <v>0</v>
      </c>
      <c r="G284" s="229">
        <v>0</v>
      </c>
      <c r="H284" s="232">
        <v>0</v>
      </c>
      <c r="I284" s="231">
        <f>SUM(D284:H284)</f>
        <v>0</v>
      </c>
      <c r="J284" s="124"/>
      <c r="K284" s="124"/>
      <c r="M284" s="156"/>
      <c r="N284" s="460"/>
      <c r="O284" s="460"/>
      <c r="P284" s="460"/>
      <c r="Q284" s="833"/>
      <c r="R284" s="833"/>
      <c r="S284" s="833"/>
      <c r="T284" s="833"/>
      <c r="U284" s="833"/>
      <c r="V284" s="833"/>
      <c r="W284" s="833"/>
      <c r="X284" s="833"/>
      <c r="Y284" s="834"/>
      <c r="Z284" s="834"/>
      <c r="AA284" s="834"/>
      <c r="AB284" s="834"/>
      <c r="AC284" s="34"/>
      <c r="AD284" s="34"/>
      <c r="AE284" s="34"/>
      <c r="AF284" s="34"/>
      <c r="AG284" s="34"/>
    </row>
    <row r="285" spans="2:33" s="31" customFormat="1" ht="24.95" customHeight="1" thickBot="1">
      <c r="B285" s="680" t="s">
        <v>261</v>
      </c>
      <c r="C285" s="681"/>
      <c r="D285" s="233">
        <v>0</v>
      </c>
      <c r="E285" s="234">
        <v>0</v>
      </c>
      <c r="F285" s="234">
        <v>0</v>
      </c>
      <c r="G285" s="234">
        <v>0</v>
      </c>
      <c r="H285" s="235">
        <v>0</v>
      </c>
      <c r="I285" s="323">
        <f>SUM(D285:H285)</f>
        <v>0</v>
      </c>
      <c r="J285" s="124"/>
      <c r="K285" s="124"/>
      <c r="M285" s="156"/>
      <c r="N285" s="460"/>
      <c r="O285" s="460"/>
      <c r="P285" s="460"/>
      <c r="Q285" s="835"/>
      <c r="R285" s="836"/>
      <c r="S285" s="836"/>
      <c r="T285" s="836"/>
      <c r="U285" s="836"/>
      <c r="V285" s="836"/>
      <c r="W285" s="837"/>
      <c r="X285" s="837"/>
      <c r="Y285" s="832"/>
      <c r="Z285" s="832"/>
      <c r="AA285" s="119"/>
      <c r="AB285" s="119"/>
      <c r="AC285" s="34"/>
      <c r="AD285" s="34"/>
      <c r="AE285" s="34"/>
      <c r="AF285" s="34"/>
      <c r="AG285" s="34"/>
    </row>
    <row r="286" spans="2:33" s="31" customFormat="1" ht="13.5" customHeight="1" thickBot="1">
      <c r="B286" s="124"/>
      <c r="C286" s="124"/>
      <c r="D286" s="220"/>
      <c r="E286" s="124"/>
      <c r="F286" s="121"/>
      <c r="G286" s="121"/>
      <c r="H286" s="121"/>
      <c r="I286" s="121"/>
      <c r="J286" s="121"/>
      <c r="K286" s="121"/>
      <c r="L286" s="28"/>
      <c r="M286" s="156"/>
      <c r="N286" s="460"/>
      <c r="O286" s="460"/>
      <c r="P286" s="460"/>
      <c r="Q286" s="483"/>
      <c r="R286" s="833"/>
      <c r="S286" s="833"/>
      <c r="T286" s="833"/>
      <c r="U286" s="833"/>
      <c r="V286" s="833"/>
      <c r="W286" s="833"/>
      <c r="X286" s="832"/>
      <c r="Y286" s="832"/>
      <c r="Z286" s="119"/>
      <c r="AA286" s="119"/>
      <c r="AB286" s="34"/>
      <c r="AC286" s="34"/>
      <c r="AD286" s="34"/>
      <c r="AE286" s="34"/>
      <c r="AF286" s="34"/>
    </row>
    <row r="287" spans="2:33" s="31" customFormat="1" ht="17.25" customHeight="1" thickBot="1">
      <c r="B287" s="124"/>
      <c r="C287" s="124"/>
      <c r="D287" s="710" t="s">
        <v>394</v>
      </c>
      <c r="E287" s="711"/>
      <c r="F287" s="711"/>
      <c r="G287" s="711"/>
      <c r="H287" s="711"/>
      <c r="I287" s="711"/>
      <c r="J287" s="712"/>
      <c r="K287" s="221"/>
      <c r="L287" s="48"/>
      <c r="M287" s="156"/>
      <c r="N287" s="460"/>
      <c r="O287" s="460"/>
      <c r="P287" s="483"/>
      <c r="Q287" s="121"/>
      <c r="R287" s="121"/>
      <c r="S287" s="121"/>
      <c r="T287" s="121"/>
      <c r="U287" s="121"/>
      <c r="V287" s="121"/>
      <c r="W287" s="121"/>
      <c r="X287" s="120"/>
      <c r="Y287" s="119"/>
      <c r="Z287" s="119"/>
      <c r="AA287" s="119"/>
      <c r="AB287" s="34"/>
      <c r="AC287" s="34"/>
      <c r="AD287" s="34"/>
      <c r="AE287" s="34"/>
      <c r="AF287" s="34"/>
    </row>
    <row r="288" spans="2:33" s="31" customFormat="1" ht="19.5" customHeight="1" thickBot="1">
      <c r="B288" s="124"/>
      <c r="C288" s="124"/>
      <c r="D288" s="217" t="s">
        <v>262</v>
      </c>
      <c r="E288" s="218" t="s">
        <v>264</v>
      </c>
      <c r="F288" s="218" t="s">
        <v>266</v>
      </c>
      <c r="G288" s="218" t="s">
        <v>267</v>
      </c>
      <c r="H288" s="218" t="s">
        <v>268</v>
      </c>
      <c r="I288" s="218" t="s">
        <v>269</v>
      </c>
      <c r="J288" s="222" t="s">
        <v>270</v>
      </c>
      <c r="K288" s="324" t="s">
        <v>276</v>
      </c>
      <c r="L288" s="59"/>
      <c r="M288" s="130"/>
      <c r="N288" s="460"/>
      <c r="O288" s="460"/>
      <c r="P288" s="121"/>
      <c r="Q288" s="120"/>
      <c r="R288" s="120"/>
      <c r="S288" s="120"/>
      <c r="T288" s="120"/>
      <c r="U288" s="120"/>
      <c r="V288" s="120"/>
      <c r="W288" s="120"/>
      <c r="X288" s="120"/>
      <c r="Y288" s="119"/>
      <c r="Z288" s="119"/>
      <c r="AA288" s="119"/>
      <c r="AB288" s="34"/>
      <c r="AC288" s="34"/>
      <c r="AD288" s="34"/>
      <c r="AE288" s="34"/>
      <c r="AF288" s="34"/>
    </row>
    <row r="289" spans="1:32" s="31" customFormat="1" ht="24.95" customHeight="1">
      <c r="B289" s="701" t="s">
        <v>256</v>
      </c>
      <c r="C289" s="702"/>
      <c r="D289" s="228">
        <v>0</v>
      </c>
      <c r="E289" s="229">
        <v>0</v>
      </c>
      <c r="F289" s="229">
        <v>0</v>
      </c>
      <c r="G289" s="229">
        <v>0</v>
      </c>
      <c r="H289" s="229">
        <v>0</v>
      </c>
      <c r="I289" s="229">
        <v>0</v>
      </c>
      <c r="J289" s="230">
        <v>0</v>
      </c>
      <c r="K289" s="231">
        <f>SUM(D289:J289)</f>
        <v>0</v>
      </c>
      <c r="L289" s="59"/>
      <c r="M289" s="130"/>
      <c r="N289" s="130"/>
      <c r="O289" s="460"/>
      <c r="P289" s="120"/>
      <c r="Q289" s="120"/>
      <c r="R289" s="120"/>
      <c r="S289" s="120"/>
      <c r="T289" s="120"/>
      <c r="U289" s="120"/>
      <c r="V289" s="120"/>
      <c r="W289" s="120"/>
      <c r="X289" s="120"/>
      <c r="Y289" s="34"/>
      <c r="Z289" s="34"/>
      <c r="AA289" s="34"/>
      <c r="AB289" s="34"/>
      <c r="AC289" s="34"/>
      <c r="AD289" s="34"/>
      <c r="AE289" s="34"/>
      <c r="AF289" s="34"/>
    </row>
    <row r="290" spans="1:32" s="31" customFormat="1" ht="24.95" customHeight="1">
      <c r="B290" s="703" t="s">
        <v>257</v>
      </c>
      <c r="C290" s="704"/>
      <c r="D290" s="228">
        <v>0</v>
      </c>
      <c r="E290" s="229">
        <v>0</v>
      </c>
      <c r="F290" s="229">
        <v>0</v>
      </c>
      <c r="G290" s="229">
        <v>0</v>
      </c>
      <c r="H290" s="229">
        <v>0</v>
      </c>
      <c r="I290" s="229">
        <v>0</v>
      </c>
      <c r="J290" s="230">
        <v>0</v>
      </c>
      <c r="K290" s="231">
        <f>SUM(D290:J290)</f>
        <v>0</v>
      </c>
      <c r="L290" s="59"/>
      <c r="M290" s="135"/>
      <c r="N290" s="130"/>
      <c r="O290" s="460"/>
      <c r="P290" s="120"/>
      <c r="Q290" s="120"/>
      <c r="R290" s="120"/>
      <c r="S290" s="120"/>
      <c r="T290" s="120"/>
      <c r="U290" s="120"/>
      <c r="V290" s="120"/>
      <c r="W290" s="120"/>
      <c r="X290" s="120"/>
      <c r="Y290" s="34"/>
      <c r="Z290" s="34"/>
      <c r="AA290" s="34"/>
      <c r="AB290" s="34"/>
      <c r="AC290" s="34"/>
      <c r="AD290" s="34"/>
      <c r="AE290" s="34"/>
      <c r="AF290" s="34"/>
    </row>
    <row r="291" spans="1:32" s="31" customFormat="1" ht="24.95" customHeight="1" thickBot="1">
      <c r="B291" s="680" t="s">
        <v>258</v>
      </c>
      <c r="C291" s="681"/>
      <c r="D291" s="233">
        <v>0</v>
      </c>
      <c r="E291" s="234">
        <v>0</v>
      </c>
      <c r="F291" s="234">
        <v>0</v>
      </c>
      <c r="G291" s="234">
        <v>0</v>
      </c>
      <c r="H291" s="234">
        <v>0</v>
      </c>
      <c r="I291" s="236">
        <v>0</v>
      </c>
      <c r="J291" s="237">
        <v>0</v>
      </c>
      <c r="K291" s="323">
        <f>SUM(D291:J291)</f>
        <v>0</v>
      </c>
      <c r="L291" s="59"/>
      <c r="M291" s="135"/>
      <c r="N291" s="135"/>
      <c r="O291" s="460"/>
      <c r="P291" s="120"/>
      <c r="Q291" s="120"/>
      <c r="R291" s="120"/>
      <c r="S291" s="120"/>
      <c r="T291" s="120"/>
      <c r="U291" s="120"/>
      <c r="V291" s="120"/>
      <c r="W291" s="120"/>
      <c r="X291" s="120"/>
      <c r="Y291" s="34"/>
      <c r="Z291" s="34"/>
      <c r="AA291" s="34"/>
      <c r="AB291" s="34"/>
      <c r="AC291" s="34"/>
      <c r="AD291" s="34"/>
      <c r="AE291" s="34"/>
      <c r="AF291" s="34"/>
    </row>
    <row r="292" spans="1:32" s="31" customFormat="1" ht="13.5" customHeight="1" thickBot="1">
      <c r="B292" s="124"/>
      <c r="C292" s="124"/>
      <c r="D292" s="223"/>
      <c r="E292" s="124"/>
      <c r="F292" s="151"/>
      <c r="G292" s="151"/>
      <c r="H292" s="151"/>
      <c r="I292" s="151"/>
      <c r="J292" s="151"/>
      <c r="K292" s="151"/>
      <c r="L292" s="59"/>
      <c r="M292" s="135"/>
      <c r="N292" s="135"/>
      <c r="O292" s="460"/>
      <c r="P292" s="120"/>
      <c r="Q292" s="120"/>
      <c r="R292" s="120"/>
      <c r="S292" s="120"/>
      <c r="T292" s="120"/>
      <c r="U292" s="120"/>
      <c r="V292" s="120"/>
      <c r="W292" s="120"/>
      <c r="X292" s="120"/>
      <c r="Y292" s="34"/>
      <c r="Z292" s="34"/>
      <c r="AA292" s="34"/>
      <c r="AB292" s="34"/>
      <c r="AC292" s="34"/>
      <c r="AD292" s="34"/>
      <c r="AE292" s="34"/>
      <c r="AF292" s="34"/>
    </row>
    <row r="293" spans="1:32" s="31" customFormat="1" ht="17.25" customHeight="1" thickBot="1">
      <c r="B293" s="124"/>
      <c r="C293" s="124"/>
      <c r="D293" s="710" t="s">
        <v>395</v>
      </c>
      <c r="E293" s="711"/>
      <c r="F293" s="711"/>
      <c r="G293" s="711"/>
      <c r="H293" s="711"/>
      <c r="I293" s="712"/>
      <c r="J293" s="151"/>
      <c r="K293" s="151"/>
      <c r="L293" s="59"/>
      <c r="M293" s="135"/>
      <c r="N293" s="135"/>
      <c r="O293" s="460"/>
      <c r="P293" s="120"/>
      <c r="Q293" s="120"/>
      <c r="R293" s="120"/>
      <c r="S293" s="120"/>
      <c r="T293" s="120"/>
      <c r="U293" s="120"/>
      <c r="V293" s="120"/>
      <c r="W293" s="120"/>
      <c r="X293" s="120"/>
      <c r="Y293" s="34"/>
      <c r="Z293" s="34"/>
      <c r="AA293" s="34"/>
      <c r="AB293" s="34"/>
      <c r="AC293" s="34"/>
      <c r="AD293" s="34"/>
      <c r="AE293" s="34"/>
      <c r="AF293" s="34"/>
    </row>
    <row r="294" spans="1:32" s="31" customFormat="1" ht="19.5" customHeight="1" thickBot="1">
      <c r="B294" s="124"/>
      <c r="C294" s="124"/>
      <c r="D294" s="217" t="s">
        <v>271</v>
      </c>
      <c r="E294" s="218" t="s">
        <v>272</v>
      </c>
      <c r="F294" s="218" t="s">
        <v>273</v>
      </c>
      <c r="G294" s="605" t="s">
        <v>274</v>
      </c>
      <c r="H294" s="606"/>
      <c r="I294" s="222" t="s">
        <v>270</v>
      </c>
      <c r="J294" s="324" t="s">
        <v>276</v>
      </c>
      <c r="K294" s="151"/>
      <c r="L294" s="59"/>
      <c r="M294" s="135"/>
      <c r="N294" s="135"/>
      <c r="O294" s="460"/>
      <c r="P294" s="120"/>
      <c r="Q294" s="120"/>
      <c r="R294" s="120"/>
      <c r="S294" s="120"/>
      <c r="T294" s="120"/>
      <c r="U294" s="120"/>
      <c r="V294" s="120"/>
      <c r="W294" s="120"/>
      <c r="X294" s="120"/>
      <c r="Y294" s="34"/>
      <c r="Z294" s="34"/>
      <c r="AA294" s="34"/>
      <c r="AB294" s="34"/>
      <c r="AC294" s="34"/>
      <c r="AD294" s="34"/>
      <c r="AE294" s="34"/>
      <c r="AF294" s="34"/>
    </row>
    <row r="295" spans="1:32" s="31" customFormat="1" ht="24.95" customHeight="1">
      <c r="B295" s="701" t="s">
        <v>256</v>
      </c>
      <c r="C295" s="702"/>
      <c r="D295" s="228">
        <v>0</v>
      </c>
      <c r="E295" s="229">
        <v>0</v>
      </c>
      <c r="F295" s="229">
        <v>0</v>
      </c>
      <c r="G295" s="885">
        <v>0</v>
      </c>
      <c r="H295" s="886"/>
      <c r="I295" s="230">
        <v>0</v>
      </c>
      <c r="J295" s="231">
        <f>SUM(D295:I295)</f>
        <v>0</v>
      </c>
      <c r="K295" s="224"/>
      <c r="L295" s="48"/>
      <c r="M295" s="135"/>
      <c r="N295" s="135"/>
      <c r="O295" s="460"/>
      <c r="P295" s="120"/>
      <c r="Q295" s="120"/>
      <c r="R295" s="120"/>
      <c r="S295" s="120"/>
      <c r="T295" s="120"/>
      <c r="U295" s="120"/>
      <c r="V295" s="120"/>
      <c r="W295" s="120"/>
      <c r="X295" s="120"/>
      <c r="Y295" s="34"/>
      <c r="Z295" s="34"/>
      <c r="AA295" s="34"/>
      <c r="AB295" s="34"/>
      <c r="AC295" s="34"/>
      <c r="AD295" s="34"/>
      <c r="AE295" s="34"/>
      <c r="AF295" s="34"/>
    </row>
    <row r="296" spans="1:32" s="31" customFormat="1" ht="24.95" customHeight="1">
      <c r="B296" s="703" t="s">
        <v>257</v>
      </c>
      <c r="C296" s="704"/>
      <c r="D296" s="228">
        <v>0</v>
      </c>
      <c r="E296" s="229">
        <v>0</v>
      </c>
      <c r="F296" s="229">
        <v>0</v>
      </c>
      <c r="G296" s="885">
        <v>0</v>
      </c>
      <c r="H296" s="886"/>
      <c r="I296" s="230">
        <v>0</v>
      </c>
      <c r="J296" s="231">
        <f>SUM(D296:I296)</f>
        <v>0</v>
      </c>
      <c r="K296" s="151"/>
      <c r="L296" s="59"/>
      <c r="M296" s="135"/>
      <c r="N296" s="135"/>
      <c r="O296" s="460"/>
      <c r="P296" s="120"/>
      <c r="Q296" s="120"/>
      <c r="R296" s="120"/>
      <c r="S296" s="120"/>
      <c r="T296" s="120"/>
      <c r="U296" s="120"/>
      <c r="V296" s="120"/>
      <c r="W296" s="120"/>
      <c r="X296" s="120"/>
      <c r="Y296" s="34"/>
      <c r="Z296" s="34"/>
      <c r="AA296" s="34"/>
      <c r="AB296" s="34"/>
      <c r="AC296" s="34"/>
      <c r="AD296" s="34"/>
      <c r="AE296" s="34"/>
      <c r="AF296" s="34"/>
    </row>
    <row r="297" spans="1:32" s="31" customFormat="1" ht="24.95" customHeight="1" thickBot="1">
      <c r="B297" s="680" t="s">
        <v>258</v>
      </c>
      <c r="C297" s="681"/>
      <c r="D297" s="486">
        <v>0</v>
      </c>
      <c r="E297" s="236">
        <v>0</v>
      </c>
      <c r="F297" s="236">
        <v>0</v>
      </c>
      <c r="G297" s="716">
        <v>0</v>
      </c>
      <c r="H297" s="717"/>
      <c r="I297" s="237">
        <v>0</v>
      </c>
      <c r="J297" s="323">
        <f>SUM(D297:I297)</f>
        <v>0</v>
      </c>
      <c r="K297" s="124"/>
      <c r="M297" s="130"/>
      <c r="N297" s="135"/>
      <c r="O297" s="460"/>
      <c r="P297" s="120"/>
      <c r="Q297" s="120"/>
      <c r="R297" s="120"/>
      <c r="S297" s="120"/>
      <c r="T297" s="120"/>
      <c r="U297" s="120"/>
      <c r="V297" s="120"/>
      <c r="W297" s="120"/>
      <c r="X297" s="120"/>
      <c r="Y297" s="34"/>
      <c r="Z297" s="34"/>
      <c r="AA297" s="34"/>
      <c r="AB297" s="34"/>
      <c r="AC297" s="34"/>
      <c r="AD297" s="34"/>
      <c r="AE297" s="34"/>
      <c r="AF297" s="34"/>
    </row>
    <row r="298" spans="1:32" s="31" customFormat="1" ht="10.5" customHeight="1">
      <c r="A298" s="182"/>
      <c r="B298" s="225"/>
      <c r="C298" s="225"/>
      <c r="D298" s="225"/>
      <c r="E298" s="226"/>
      <c r="F298" s="226"/>
      <c r="G298" s="225"/>
      <c r="H298" s="227"/>
      <c r="I298" s="124"/>
      <c r="K298" s="130"/>
      <c r="L298" s="130"/>
      <c r="M298" s="156"/>
      <c r="N298" s="130"/>
      <c r="O298" s="460"/>
      <c r="P298" s="120"/>
      <c r="Q298" s="120"/>
      <c r="R298" s="120"/>
      <c r="S298" s="120"/>
      <c r="T298" s="120"/>
      <c r="U298" s="120"/>
      <c r="V298" s="120"/>
      <c r="W298" s="120"/>
      <c r="X298" s="120"/>
      <c r="Y298" s="34"/>
      <c r="Z298" s="34"/>
      <c r="AA298" s="34"/>
      <c r="AB298" s="34"/>
      <c r="AC298" s="34"/>
      <c r="AD298" s="34"/>
    </row>
    <row r="299" spans="1:32" s="31" customFormat="1" ht="16.5" customHeight="1" thickBot="1">
      <c r="A299" s="182"/>
      <c r="B299" s="260" t="s">
        <v>396</v>
      </c>
      <c r="C299" s="225"/>
      <c r="D299" s="225"/>
      <c r="E299" s="225"/>
      <c r="F299" s="226"/>
      <c r="G299" s="226"/>
      <c r="H299" s="225"/>
      <c r="I299" s="227"/>
      <c r="J299" s="124"/>
      <c r="L299" s="130"/>
      <c r="M299" s="130"/>
      <c r="N299" s="120"/>
      <c r="O299" s="120"/>
      <c r="P299" s="120"/>
      <c r="Q299" s="120"/>
      <c r="R299" s="120"/>
      <c r="S299" s="120"/>
      <c r="T299" s="120"/>
      <c r="U299" s="120"/>
      <c r="V299" s="120"/>
      <c r="W299" s="120"/>
      <c r="X299" s="120"/>
      <c r="Y299" s="34"/>
      <c r="Z299" s="34"/>
      <c r="AA299" s="34"/>
      <c r="AB299" s="34"/>
      <c r="AC299" s="34"/>
      <c r="AD299" s="34"/>
      <c r="AE299" s="34"/>
    </row>
    <row r="300" spans="1:32" s="31" customFormat="1" ht="17.25" customHeight="1" thickBot="1">
      <c r="B300" s="124"/>
      <c r="C300" s="124"/>
      <c r="D300" s="706" t="s">
        <v>393</v>
      </c>
      <c r="E300" s="707"/>
      <c r="F300" s="707"/>
      <c r="G300" s="707"/>
      <c r="H300" s="708"/>
      <c r="I300" s="124"/>
      <c r="J300" s="124"/>
      <c r="K300" s="124"/>
      <c r="M300" s="156"/>
      <c r="N300" s="460"/>
      <c r="O300" s="120"/>
      <c r="P300" s="120"/>
      <c r="Q300" s="120"/>
      <c r="R300" s="120"/>
      <c r="S300" s="120"/>
      <c r="T300" s="120"/>
      <c r="U300" s="120"/>
      <c r="V300" s="120"/>
      <c r="W300" s="120"/>
      <c r="X300" s="120"/>
      <c r="Y300" s="34"/>
      <c r="Z300" s="34"/>
      <c r="AA300" s="34"/>
      <c r="AB300" s="34"/>
      <c r="AC300" s="34"/>
      <c r="AD300" s="34"/>
      <c r="AE300" s="34"/>
      <c r="AF300" s="34"/>
    </row>
    <row r="301" spans="1:32" s="31" customFormat="1" ht="20.100000000000001" customHeight="1" thickBot="1">
      <c r="B301" s="124"/>
      <c r="C301" s="182"/>
      <c r="D301" s="217" t="s">
        <v>262</v>
      </c>
      <c r="E301" s="218" t="s">
        <v>263</v>
      </c>
      <c r="F301" s="218" t="s">
        <v>264</v>
      </c>
      <c r="G301" s="218" t="s">
        <v>265</v>
      </c>
      <c r="H301" s="222" t="s">
        <v>3</v>
      </c>
      <c r="I301" s="325" t="s">
        <v>4</v>
      </c>
      <c r="J301" s="124"/>
      <c r="K301" s="124"/>
      <c r="M301" s="156"/>
      <c r="N301" s="460"/>
      <c r="O301" s="460"/>
      <c r="P301" s="120"/>
      <c r="Q301" s="121"/>
      <c r="R301" s="121"/>
      <c r="S301" s="120"/>
      <c r="T301" s="120"/>
      <c r="U301" s="120"/>
      <c r="V301" s="120"/>
      <c r="W301" s="120"/>
      <c r="X301" s="120"/>
      <c r="Y301" s="34"/>
      <c r="Z301" s="34"/>
      <c r="AA301" s="34"/>
      <c r="AB301" s="34"/>
      <c r="AC301" s="34"/>
      <c r="AD301" s="34"/>
      <c r="AE301" s="34"/>
      <c r="AF301" s="34"/>
    </row>
    <row r="302" spans="1:32" s="31" customFormat="1" ht="24.95" customHeight="1">
      <c r="B302" s="701" t="s">
        <v>256</v>
      </c>
      <c r="C302" s="669"/>
      <c r="D302" s="248">
        <v>0</v>
      </c>
      <c r="E302" s="239">
        <v>0</v>
      </c>
      <c r="F302" s="239">
        <v>0</v>
      </c>
      <c r="G302" s="239">
        <v>0</v>
      </c>
      <c r="H302" s="240">
        <v>0</v>
      </c>
      <c r="I302" s="249">
        <f>SUM(D302:H302)</f>
        <v>0</v>
      </c>
      <c r="J302" s="124"/>
      <c r="K302" s="124"/>
      <c r="M302" s="156"/>
      <c r="N302" s="460"/>
      <c r="O302" s="460"/>
      <c r="P302" s="130"/>
      <c r="Q302" s="120"/>
      <c r="R302" s="120"/>
      <c r="S302" s="120"/>
      <c r="T302" s="120"/>
      <c r="U302" s="120"/>
      <c r="V302" s="120"/>
      <c r="W302" s="120"/>
      <c r="X302" s="120"/>
      <c r="Y302" s="34"/>
      <c r="Z302" s="34"/>
      <c r="AA302" s="34"/>
      <c r="AB302" s="34"/>
      <c r="AC302" s="34"/>
      <c r="AD302" s="34"/>
      <c r="AE302" s="34"/>
      <c r="AF302" s="34"/>
    </row>
    <row r="303" spans="1:32" s="31" customFormat="1" ht="24.95" customHeight="1">
      <c r="B303" s="703" t="s">
        <v>257</v>
      </c>
      <c r="C303" s="709"/>
      <c r="D303" s="248">
        <v>0</v>
      </c>
      <c r="E303" s="239">
        <v>0</v>
      </c>
      <c r="F303" s="239">
        <v>0</v>
      </c>
      <c r="G303" s="239">
        <v>0</v>
      </c>
      <c r="H303" s="240">
        <v>0</v>
      </c>
      <c r="I303" s="249">
        <f>SUM(D303:H303)</f>
        <v>0</v>
      </c>
      <c r="J303" s="124"/>
      <c r="K303" s="124"/>
      <c r="M303" s="156"/>
      <c r="N303" s="460"/>
      <c r="O303" s="460"/>
      <c r="P303" s="460"/>
      <c r="Q303" s="120"/>
      <c r="R303" s="120"/>
      <c r="S303" s="120"/>
      <c r="T303" s="120"/>
      <c r="U303" s="120"/>
      <c r="V303" s="120"/>
      <c r="W303" s="120"/>
      <c r="X303" s="120"/>
      <c r="Y303" s="34"/>
      <c r="Z303" s="34"/>
      <c r="AA303" s="34"/>
      <c r="AB303" s="34"/>
      <c r="AC303" s="34"/>
      <c r="AD303" s="34"/>
      <c r="AE303" s="34"/>
      <c r="AF303" s="34"/>
    </row>
    <row r="304" spans="1:32" s="31" customFormat="1" ht="24.95" customHeight="1" thickBot="1">
      <c r="B304" s="680" t="s">
        <v>258</v>
      </c>
      <c r="C304" s="718"/>
      <c r="D304" s="250">
        <v>0</v>
      </c>
      <c r="E304" s="244">
        <v>0</v>
      </c>
      <c r="F304" s="244">
        <v>0</v>
      </c>
      <c r="G304" s="244">
        <v>0</v>
      </c>
      <c r="H304" s="245">
        <v>0</v>
      </c>
      <c r="I304" s="249">
        <f>SUM(D304:H304)</f>
        <v>0</v>
      </c>
      <c r="J304" s="124"/>
      <c r="K304" s="124"/>
      <c r="M304" s="156"/>
      <c r="N304" s="460"/>
      <c r="O304" s="460"/>
      <c r="P304" s="460"/>
      <c r="Q304" s="120"/>
      <c r="R304" s="120"/>
      <c r="S304" s="120"/>
      <c r="T304" s="120"/>
      <c r="U304" s="120"/>
      <c r="V304" s="120"/>
      <c r="W304" s="120"/>
      <c r="X304" s="120"/>
      <c r="Y304" s="34"/>
      <c r="Z304" s="34"/>
      <c r="AA304" s="34"/>
      <c r="AB304" s="34"/>
      <c r="AC304" s="34"/>
      <c r="AD304" s="34"/>
      <c r="AE304" s="34"/>
      <c r="AF304" s="34"/>
    </row>
    <row r="305" spans="1:32" s="31" customFormat="1" ht="13.5" customHeight="1" thickBot="1">
      <c r="B305" s="124"/>
      <c r="C305" s="124"/>
      <c r="D305" s="220"/>
      <c r="E305" s="124"/>
      <c r="F305" s="121"/>
      <c r="G305" s="121"/>
      <c r="H305" s="121"/>
      <c r="I305" s="121"/>
      <c r="J305" s="121"/>
      <c r="K305" s="121"/>
      <c r="L305" s="28"/>
      <c r="M305" s="156"/>
      <c r="N305" s="460"/>
      <c r="O305" s="460"/>
      <c r="P305" s="460"/>
      <c r="Q305" s="120"/>
      <c r="R305" s="120"/>
      <c r="S305" s="120"/>
      <c r="T305" s="120"/>
      <c r="U305" s="120"/>
      <c r="V305" s="120"/>
      <c r="W305" s="120"/>
      <c r="X305" s="120"/>
      <c r="Y305" s="34"/>
      <c r="Z305" s="34"/>
      <c r="AA305" s="34"/>
      <c r="AB305" s="34"/>
      <c r="AC305" s="34"/>
      <c r="AD305" s="34"/>
      <c r="AE305" s="34"/>
      <c r="AF305" s="34"/>
    </row>
    <row r="306" spans="1:32" s="31" customFormat="1" ht="17.25" customHeight="1" thickBot="1">
      <c r="B306" s="124"/>
      <c r="C306" s="124"/>
      <c r="D306" s="710" t="s">
        <v>394</v>
      </c>
      <c r="E306" s="711"/>
      <c r="F306" s="711"/>
      <c r="G306" s="711"/>
      <c r="H306" s="711"/>
      <c r="I306" s="711"/>
      <c r="J306" s="712"/>
      <c r="K306" s="221"/>
      <c r="L306" s="48"/>
      <c r="M306" s="156"/>
      <c r="N306" s="460"/>
      <c r="O306" s="460"/>
      <c r="P306" s="120"/>
      <c r="Q306" s="120"/>
      <c r="R306" s="120"/>
      <c r="S306" s="120"/>
      <c r="T306" s="120"/>
      <c r="U306" s="120"/>
      <c r="V306" s="120"/>
      <c r="W306" s="120"/>
      <c r="X306" s="120"/>
      <c r="Y306" s="34"/>
      <c r="Z306" s="34"/>
      <c r="AA306" s="34"/>
      <c r="AB306" s="34"/>
      <c r="AC306" s="34"/>
      <c r="AD306" s="34"/>
      <c r="AE306" s="34"/>
      <c r="AF306" s="34"/>
    </row>
    <row r="307" spans="1:32" s="31" customFormat="1" ht="19.5" customHeight="1" thickBot="1">
      <c r="B307" s="124"/>
      <c r="C307" s="124"/>
      <c r="D307" s="217" t="s">
        <v>262</v>
      </c>
      <c r="E307" s="218" t="s">
        <v>264</v>
      </c>
      <c r="F307" s="218" t="s">
        <v>266</v>
      </c>
      <c r="G307" s="218" t="s">
        <v>267</v>
      </c>
      <c r="H307" s="218" t="s">
        <v>268</v>
      </c>
      <c r="I307" s="218" t="s">
        <v>269</v>
      </c>
      <c r="J307" s="222" t="s">
        <v>3</v>
      </c>
      <c r="K307" s="324" t="s">
        <v>4</v>
      </c>
      <c r="L307" s="59"/>
      <c r="M307" s="130"/>
      <c r="N307" s="460"/>
      <c r="O307" s="460"/>
      <c r="P307" s="120"/>
      <c r="Q307" s="120"/>
      <c r="R307" s="120"/>
      <c r="S307" s="120"/>
      <c r="T307" s="120"/>
      <c r="U307" s="120"/>
      <c r="V307" s="120"/>
      <c r="W307" s="120"/>
      <c r="X307" s="120"/>
      <c r="Y307" s="34"/>
      <c r="Z307" s="34"/>
      <c r="AA307" s="34"/>
      <c r="AB307" s="34"/>
      <c r="AC307" s="34"/>
      <c r="AD307" s="34"/>
      <c r="AE307" s="34"/>
      <c r="AF307" s="34"/>
    </row>
    <row r="308" spans="1:32" s="31" customFormat="1" ht="24.95" customHeight="1">
      <c r="B308" s="701" t="s">
        <v>256</v>
      </c>
      <c r="C308" s="702"/>
      <c r="D308" s="238">
        <v>0</v>
      </c>
      <c r="E308" s="239">
        <v>0</v>
      </c>
      <c r="F308" s="239">
        <v>0</v>
      </c>
      <c r="G308" s="239">
        <v>0</v>
      </c>
      <c r="H308" s="239">
        <v>0</v>
      </c>
      <c r="I308" s="239">
        <v>0</v>
      </c>
      <c r="J308" s="240">
        <v>0</v>
      </c>
      <c r="K308" s="241">
        <f>SUM(D308:J308)</f>
        <v>0</v>
      </c>
      <c r="L308" s="59"/>
      <c r="M308" s="130"/>
      <c r="N308" s="130"/>
      <c r="O308" s="460"/>
      <c r="P308" s="120"/>
      <c r="Q308" s="120"/>
      <c r="R308" s="120"/>
      <c r="S308" s="120"/>
      <c r="T308" s="120"/>
      <c r="U308" s="120"/>
      <c r="V308" s="120"/>
      <c r="W308" s="120"/>
      <c r="X308" s="120"/>
      <c r="Y308" s="34"/>
      <c r="Z308" s="34"/>
      <c r="AA308" s="34"/>
      <c r="AB308" s="34"/>
      <c r="AC308" s="34"/>
      <c r="AD308" s="34"/>
      <c r="AE308" s="34"/>
      <c r="AF308" s="34"/>
    </row>
    <row r="309" spans="1:32" s="31" customFormat="1" ht="24.95" customHeight="1">
      <c r="B309" s="703" t="s">
        <v>257</v>
      </c>
      <c r="C309" s="704"/>
      <c r="D309" s="238">
        <v>0</v>
      </c>
      <c r="E309" s="239">
        <v>0</v>
      </c>
      <c r="F309" s="239">
        <v>0</v>
      </c>
      <c r="G309" s="239">
        <v>0</v>
      </c>
      <c r="H309" s="239">
        <v>0</v>
      </c>
      <c r="I309" s="239">
        <v>0</v>
      </c>
      <c r="J309" s="240">
        <v>0</v>
      </c>
      <c r="K309" s="241">
        <f>SUM(D309:J309)</f>
        <v>0</v>
      </c>
      <c r="L309" s="59"/>
      <c r="M309" s="135"/>
      <c r="N309" s="130"/>
      <c r="O309" s="460"/>
      <c r="P309" s="120"/>
      <c r="Q309" s="120"/>
      <c r="R309" s="120"/>
      <c r="S309" s="120"/>
      <c r="T309" s="120"/>
      <c r="U309" s="120"/>
      <c r="V309" s="120"/>
      <c r="W309" s="120"/>
      <c r="X309" s="120"/>
      <c r="Y309" s="34"/>
      <c r="Z309" s="34"/>
      <c r="AA309" s="34"/>
      <c r="AB309" s="34"/>
      <c r="AC309" s="34"/>
      <c r="AD309" s="34"/>
      <c r="AE309" s="34"/>
      <c r="AF309" s="34"/>
    </row>
    <row r="310" spans="1:32" s="31" customFormat="1" ht="24.95" customHeight="1" thickBot="1">
      <c r="B310" s="680" t="s">
        <v>258</v>
      </c>
      <c r="C310" s="681"/>
      <c r="D310" s="242">
        <v>0</v>
      </c>
      <c r="E310" s="243">
        <v>0</v>
      </c>
      <c r="F310" s="243">
        <v>0</v>
      </c>
      <c r="G310" s="243">
        <v>0</v>
      </c>
      <c r="H310" s="243">
        <v>0</v>
      </c>
      <c r="I310" s="244">
        <v>0</v>
      </c>
      <c r="J310" s="245">
        <v>0</v>
      </c>
      <c r="K310" s="246">
        <f>SUM(D310:J310)</f>
        <v>0</v>
      </c>
      <c r="L310" s="59"/>
      <c r="M310" s="135"/>
      <c r="N310" s="135"/>
      <c r="O310" s="460"/>
      <c r="P310" s="120"/>
      <c r="Q310" s="120"/>
      <c r="R310" s="120"/>
      <c r="S310" s="120"/>
      <c r="T310" s="120"/>
      <c r="U310" s="120"/>
      <c r="V310" s="120"/>
      <c r="W310" s="120"/>
      <c r="X310" s="120"/>
      <c r="Y310" s="34"/>
      <c r="Z310" s="34"/>
      <c r="AA310" s="34"/>
      <c r="AB310" s="34"/>
      <c r="AC310" s="34"/>
      <c r="AD310" s="34"/>
      <c r="AE310" s="34"/>
      <c r="AF310" s="34"/>
    </row>
    <row r="311" spans="1:32" s="31" customFormat="1" ht="13.5" customHeight="1" thickBot="1">
      <c r="B311" s="124"/>
      <c r="C311" s="124"/>
      <c r="D311" s="223"/>
      <c r="E311" s="124"/>
      <c r="F311" s="151"/>
      <c r="G311" s="151"/>
      <c r="H311" s="151"/>
      <c r="I311" s="151"/>
      <c r="J311" s="151"/>
      <c r="L311" s="59"/>
      <c r="M311" s="135"/>
      <c r="N311" s="135"/>
      <c r="O311" s="460"/>
      <c r="P311" s="120"/>
      <c r="Q311" s="120"/>
      <c r="R311" s="120"/>
      <c r="S311" s="120"/>
      <c r="T311" s="120"/>
      <c r="U311" s="120"/>
      <c r="V311" s="120"/>
      <c r="W311" s="120"/>
      <c r="X311" s="120"/>
      <c r="Y311" s="34"/>
      <c r="Z311" s="34"/>
      <c r="AA311" s="34"/>
      <c r="AB311" s="34"/>
      <c r="AC311" s="34"/>
      <c r="AD311" s="34"/>
      <c r="AE311" s="34"/>
      <c r="AF311" s="34"/>
    </row>
    <row r="312" spans="1:32" s="31" customFormat="1" ht="17.25" customHeight="1" thickBot="1">
      <c r="B312" s="124"/>
      <c r="C312" s="124"/>
      <c r="D312" s="710" t="s">
        <v>395</v>
      </c>
      <c r="E312" s="711"/>
      <c r="F312" s="711"/>
      <c r="G312" s="711"/>
      <c r="H312" s="711"/>
      <c r="I312" s="712"/>
      <c r="J312" s="151"/>
      <c r="K312" s="151"/>
      <c r="L312" s="59"/>
      <c r="M312" s="135"/>
      <c r="N312" s="135"/>
      <c r="O312" s="460"/>
      <c r="P312" s="120"/>
      <c r="Q312" s="120"/>
      <c r="R312" s="120"/>
      <c r="S312" s="120"/>
      <c r="T312" s="120"/>
      <c r="U312" s="120"/>
      <c r="V312" s="120"/>
      <c r="W312" s="120"/>
      <c r="X312" s="120"/>
      <c r="Y312" s="34"/>
      <c r="Z312" s="34"/>
      <c r="AA312" s="34"/>
      <c r="AB312" s="34"/>
      <c r="AC312" s="34"/>
      <c r="AD312" s="34"/>
      <c r="AE312" s="34"/>
      <c r="AF312" s="34"/>
    </row>
    <row r="313" spans="1:32" s="31" customFormat="1" ht="19.5" customHeight="1" thickBot="1">
      <c r="B313" s="124"/>
      <c r="C313" s="124"/>
      <c r="D313" s="217" t="s">
        <v>271</v>
      </c>
      <c r="E313" s="218" t="s">
        <v>272</v>
      </c>
      <c r="F313" s="218" t="s">
        <v>35</v>
      </c>
      <c r="G313" s="605" t="s">
        <v>274</v>
      </c>
      <c r="H313" s="606"/>
      <c r="I313" s="222" t="s">
        <v>3</v>
      </c>
      <c r="J313" s="324" t="s">
        <v>4</v>
      </c>
      <c r="K313" s="151"/>
      <c r="L313" s="59"/>
      <c r="M313" s="135"/>
      <c r="N313" s="135"/>
      <c r="O313" s="460"/>
      <c r="P313" s="120"/>
      <c r="Q313" s="120"/>
      <c r="R313" s="120"/>
      <c r="S313" s="120"/>
      <c r="T313" s="120"/>
      <c r="U313" s="120"/>
      <c r="V313" s="120"/>
      <c r="W313" s="120"/>
      <c r="X313" s="120"/>
      <c r="Y313" s="34"/>
      <c r="Z313" s="34"/>
      <c r="AA313" s="34"/>
      <c r="AB313" s="34"/>
      <c r="AC313" s="34"/>
      <c r="AD313" s="34"/>
      <c r="AE313" s="34"/>
      <c r="AF313" s="34"/>
    </row>
    <row r="314" spans="1:32" s="31" customFormat="1" ht="24.95" customHeight="1">
      <c r="B314" s="701" t="s">
        <v>256</v>
      </c>
      <c r="C314" s="702"/>
      <c r="D314" s="238">
        <v>0</v>
      </c>
      <c r="E314" s="239">
        <v>0</v>
      </c>
      <c r="F314" s="239">
        <v>0</v>
      </c>
      <c r="G314" s="714">
        <v>0</v>
      </c>
      <c r="H314" s="715"/>
      <c r="I314" s="240">
        <v>0</v>
      </c>
      <c r="J314" s="241">
        <f>SUM(D314:I314)</f>
        <v>0</v>
      </c>
      <c r="K314" s="224"/>
      <c r="L314" s="48"/>
      <c r="M314" s="135"/>
      <c r="N314" s="135"/>
      <c r="O314" s="460"/>
      <c r="P314" s="120"/>
      <c r="Q314" s="120"/>
      <c r="R314" s="120"/>
      <c r="S314" s="120"/>
      <c r="T314" s="120"/>
      <c r="U314" s="120"/>
      <c r="V314" s="120"/>
      <c r="W314" s="120"/>
      <c r="X314" s="120"/>
      <c r="Y314" s="34"/>
      <c r="Z314" s="34"/>
      <c r="AA314" s="34"/>
      <c r="AB314" s="34"/>
      <c r="AC314" s="34"/>
      <c r="AD314" s="34"/>
      <c r="AE314" s="34"/>
      <c r="AF314" s="34"/>
    </row>
    <row r="315" spans="1:32" s="31" customFormat="1" ht="24.95" customHeight="1">
      <c r="B315" s="703" t="s">
        <v>257</v>
      </c>
      <c r="C315" s="704"/>
      <c r="D315" s="238">
        <v>0</v>
      </c>
      <c r="E315" s="239">
        <v>0</v>
      </c>
      <c r="F315" s="239">
        <v>0</v>
      </c>
      <c r="G315" s="714">
        <v>0</v>
      </c>
      <c r="H315" s="715"/>
      <c r="I315" s="240">
        <v>0</v>
      </c>
      <c r="J315" s="241">
        <f>SUM(D315:I315)</f>
        <v>0</v>
      </c>
      <c r="K315" s="151"/>
      <c r="L315" s="59"/>
      <c r="M315" s="135"/>
      <c r="N315" s="135"/>
      <c r="O315" s="460"/>
      <c r="P315" s="120"/>
      <c r="Q315" s="120"/>
      <c r="R315" s="120"/>
      <c r="S315" s="120"/>
      <c r="T315" s="120"/>
      <c r="U315" s="120"/>
      <c r="V315" s="120"/>
      <c r="W315" s="120"/>
      <c r="X315" s="120"/>
      <c r="Y315" s="34"/>
      <c r="Z315" s="34"/>
      <c r="AA315" s="34"/>
      <c r="AB315" s="34"/>
      <c r="AC315" s="34"/>
      <c r="AD315" s="34"/>
      <c r="AE315" s="34"/>
      <c r="AF315" s="34"/>
    </row>
    <row r="316" spans="1:32" s="31" customFormat="1" ht="24.95" customHeight="1" thickBot="1">
      <c r="B316" s="680" t="s">
        <v>258</v>
      </c>
      <c r="C316" s="681"/>
      <c r="D316" s="247">
        <v>0</v>
      </c>
      <c r="E316" s="244">
        <v>0</v>
      </c>
      <c r="F316" s="244">
        <v>0</v>
      </c>
      <c r="G316" s="1076">
        <v>0</v>
      </c>
      <c r="H316" s="1077"/>
      <c r="I316" s="245">
        <v>0</v>
      </c>
      <c r="J316" s="246">
        <f>SUM(D316:I316)</f>
        <v>0</v>
      </c>
      <c r="K316" s="124"/>
      <c r="M316" s="130"/>
      <c r="N316" s="135"/>
      <c r="O316" s="460"/>
      <c r="P316" s="120"/>
      <c r="Q316" s="120"/>
      <c r="R316" s="120"/>
      <c r="S316" s="120"/>
      <c r="T316" s="120"/>
      <c r="U316" s="120"/>
      <c r="V316" s="120"/>
      <c r="W316" s="120"/>
      <c r="X316" s="120"/>
      <c r="Y316" s="34"/>
      <c r="Z316" s="34"/>
      <c r="AA316" s="34"/>
      <c r="AB316" s="34"/>
      <c r="AC316" s="34"/>
      <c r="AD316" s="34"/>
      <c r="AE316" s="34"/>
      <c r="AF316" s="34"/>
    </row>
    <row r="317" spans="1:32" s="31" customFormat="1" ht="13.5" customHeight="1">
      <c r="C317" s="24"/>
      <c r="D317" s="24"/>
      <c r="E317" s="24"/>
      <c r="F317" s="24"/>
      <c r="G317" s="24"/>
      <c r="H317" s="24"/>
      <c r="I317" s="24"/>
      <c r="J317" s="24"/>
      <c r="L317" s="182"/>
      <c r="M317" s="182"/>
      <c r="N317" s="130"/>
      <c r="O317" s="460"/>
      <c r="P317" s="120"/>
      <c r="Q317" s="120"/>
      <c r="R317" s="120"/>
      <c r="S317" s="120"/>
      <c r="T317" s="120"/>
      <c r="U317" s="120"/>
      <c r="V317" s="120"/>
      <c r="W317" s="120"/>
      <c r="X317" s="120"/>
      <c r="Y317" s="34"/>
      <c r="Z317" s="34"/>
      <c r="AA317" s="34"/>
      <c r="AB317" s="34"/>
      <c r="AC317" s="34"/>
      <c r="AD317" s="34"/>
      <c r="AE317" s="34"/>
    </row>
    <row r="318" spans="1:32" s="31" customFormat="1" ht="24.95" customHeight="1">
      <c r="A318" s="75"/>
      <c r="B318" s="478" t="s">
        <v>494</v>
      </c>
      <c r="C318" s="75"/>
      <c r="D318" s="75"/>
      <c r="E318" s="75"/>
      <c r="F318" s="75"/>
      <c r="G318" s="75"/>
      <c r="H318" s="75"/>
      <c r="I318" s="75"/>
      <c r="J318" s="75"/>
      <c r="K318" s="157"/>
      <c r="L318" s="157"/>
      <c r="M318" s="157"/>
      <c r="N318" s="460"/>
      <c r="O318" s="460"/>
      <c r="P318" s="120"/>
      <c r="Q318" s="120"/>
      <c r="R318" s="120"/>
      <c r="S318" s="120"/>
      <c r="T318" s="120"/>
      <c r="U318" s="120"/>
      <c r="V318" s="120"/>
      <c r="W318" s="120"/>
      <c r="X318" s="120"/>
      <c r="Y318" s="34"/>
      <c r="Z318" s="34"/>
      <c r="AA318" s="34"/>
      <c r="AB318" s="34"/>
      <c r="AC318" s="34"/>
      <c r="AD318" s="34"/>
    </row>
    <row r="319" spans="1:32" s="31" customFormat="1" ht="13.5" customHeight="1">
      <c r="A319" s="75"/>
      <c r="B319" s="148"/>
      <c r="C319" s="148"/>
      <c r="D319" s="148"/>
      <c r="E319" s="148"/>
      <c r="F319" s="148"/>
      <c r="G319" s="148"/>
      <c r="H319" s="148"/>
      <c r="I319" s="148"/>
      <c r="J319" s="75"/>
      <c r="K319" s="156"/>
      <c r="L319" s="156"/>
      <c r="M319" s="156"/>
      <c r="N319" s="460"/>
      <c r="O319" s="120"/>
      <c r="P319" s="120"/>
      <c r="Q319" s="120"/>
      <c r="R319" s="120"/>
      <c r="S319" s="120"/>
      <c r="T319" s="120"/>
      <c r="U319" s="120"/>
      <c r="V319" s="120"/>
      <c r="W319" s="120"/>
      <c r="X319" s="120"/>
      <c r="Y319" s="34"/>
      <c r="Z319" s="34"/>
      <c r="AA319" s="34"/>
      <c r="AB319" s="34"/>
      <c r="AC319" s="34"/>
      <c r="AD319" s="34"/>
    </row>
    <row r="320" spans="1:32" s="75" customFormat="1" ht="20.100000000000001" customHeight="1">
      <c r="B320" s="148"/>
      <c r="C320" s="148"/>
      <c r="D320" s="148"/>
      <c r="E320" s="148"/>
      <c r="F320" s="148"/>
      <c r="G320" s="148"/>
      <c r="H320" s="148"/>
      <c r="I320" s="148"/>
      <c r="K320" s="156"/>
      <c r="L320" s="156"/>
      <c r="M320" s="156"/>
      <c r="N320" s="460"/>
      <c r="O320" s="120"/>
      <c r="P320" s="120"/>
      <c r="Q320" s="120"/>
      <c r="R320" s="120"/>
      <c r="S320" s="120"/>
      <c r="T320" s="120"/>
      <c r="U320" s="120"/>
      <c r="V320" s="120"/>
      <c r="W320" s="120"/>
      <c r="X320" s="120"/>
      <c r="Y320" s="82"/>
      <c r="Z320" s="82"/>
      <c r="AA320" s="82"/>
      <c r="AB320" s="82"/>
      <c r="AC320" s="82"/>
      <c r="AD320" s="82"/>
    </row>
    <row r="321" spans="2:31" s="75" customFormat="1" ht="20.100000000000001" customHeight="1">
      <c r="B321" s="713"/>
      <c r="C321" s="713"/>
      <c r="D321" s="713"/>
      <c r="E321" s="713"/>
      <c r="F321" s="713"/>
      <c r="G321" s="713"/>
      <c r="H321" s="713"/>
      <c r="I321" s="713"/>
      <c r="K321" s="156"/>
      <c r="L321" s="156"/>
      <c r="M321" s="156"/>
      <c r="N321" s="460"/>
      <c r="O321" s="120"/>
      <c r="P321" s="120"/>
      <c r="Q321" s="120"/>
      <c r="R321" s="120"/>
      <c r="S321" s="120"/>
      <c r="T321" s="120"/>
      <c r="U321" s="120"/>
      <c r="V321" s="120"/>
      <c r="W321" s="120"/>
      <c r="X321" s="120"/>
      <c r="Y321" s="82"/>
      <c r="Z321" s="82"/>
      <c r="AA321" s="82"/>
      <c r="AB321" s="82"/>
      <c r="AC321" s="82"/>
      <c r="AD321" s="82"/>
    </row>
    <row r="322" spans="2:31" s="75" customFormat="1" ht="20.100000000000001" customHeight="1">
      <c r="B322" s="148"/>
      <c r="C322" s="148"/>
      <c r="D322" s="148"/>
      <c r="E322" s="148"/>
      <c r="F322" s="148"/>
      <c r="G322" s="148"/>
      <c r="H322" s="148"/>
      <c r="I322" s="148"/>
      <c r="K322" s="156"/>
      <c r="L322" s="156"/>
      <c r="M322" s="156"/>
      <c r="N322" s="460"/>
      <c r="O322" s="120"/>
      <c r="P322" s="120"/>
      <c r="Q322" s="120"/>
      <c r="R322" s="120"/>
      <c r="S322" s="120"/>
      <c r="T322" s="120"/>
      <c r="U322" s="120"/>
      <c r="V322" s="120"/>
      <c r="W322" s="120"/>
      <c r="X322" s="120"/>
      <c r="Y322" s="82"/>
      <c r="Z322" s="82"/>
      <c r="AA322" s="82"/>
      <c r="AB322" s="82"/>
      <c r="AC322" s="82"/>
      <c r="AD322" s="82"/>
    </row>
    <row r="323" spans="2:31" s="75" customFormat="1" ht="20.100000000000001" customHeight="1">
      <c r="K323" s="156"/>
      <c r="L323" s="156"/>
      <c r="M323" s="156"/>
      <c r="N323" s="460"/>
      <c r="O323" s="120"/>
      <c r="P323" s="120"/>
      <c r="Q323" s="120"/>
      <c r="R323" s="120"/>
      <c r="S323" s="120"/>
      <c r="T323" s="120"/>
      <c r="U323" s="120"/>
      <c r="V323" s="120"/>
      <c r="W323" s="120"/>
      <c r="X323" s="120"/>
      <c r="Y323" s="82"/>
      <c r="Z323" s="82"/>
      <c r="AA323" s="82"/>
      <c r="AB323" s="82"/>
      <c r="AC323" s="82"/>
      <c r="AD323" s="82"/>
    </row>
    <row r="324" spans="2:31" s="75" customFormat="1" ht="13.5" customHeight="1">
      <c r="B324" s="78"/>
      <c r="C324" s="77"/>
      <c r="D324" s="77"/>
      <c r="E324" s="77"/>
      <c r="F324" s="77"/>
      <c r="G324" s="77"/>
      <c r="H324" s="77"/>
      <c r="I324" s="77"/>
      <c r="K324" s="156"/>
      <c r="L324" s="156"/>
      <c r="M324" s="156"/>
      <c r="N324" s="460"/>
      <c r="O324" s="120"/>
      <c r="P324" s="120"/>
      <c r="Q324" s="120"/>
      <c r="R324" s="120"/>
      <c r="S324" s="120"/>
      <c r="T324" s="120"/>
      <c r="U324" s="120"/>
      <c r="V324" s="120"/>
      <c r="W324" s="120"/>
      <c r="X324" s="120"/>
      <c r="Y324" s="82"/>
      <c r="Z324" s="82"/>
      <c r="AA324" s="82"/>
      <c r="AB324" s="82"/>
      <c r="AC324" s="82"/>
      <c r="AD324" s="82"/>
    </row>
    <row r="325" spans="2:31" s="75" customFormat="1" ht="24.75" customHeight="1">
      <c r="E325" s="391" t="s">
        <v>251</v>
      </c>
      <c r="F325" s="79"/>
      <c r="G325" s="80"/>
      <c r="H325" s="80"/>
      <c r="I325" s="81"/>
      <c r="J325" s="77"/>
      <c r="K325" s="77"/>
      <c r="L325" s="156"/>
      <c r="M325" s="156"/>
      <c r="N325" s="156"/>
      <c r="O325" s="460" t="s">
        <v>595</v>
      </c>
      <c r="P325" s="460"/>
      <c r="Q325" s="120"/>
      <c r="R325" s="120"/>
      <c r="S325" s="120"/>
      <c r="T325" s="120"/>
      <c r="U325" s="120"/>
      <c r="V325" s="120"/>
      <c r="W325" s="120"/>
      <c r="X325" s="120"/>
      <c r="Y325" s="120"/>
      <c r="Z325" s="82"/>
      <c r="AA325" s="82"/>
      <c r="AB325" s="82"/>
      <c r="AC325" s="82"/>
      <c r="AD325" s="82"/>
      <c r="AE325" s="82"/>
    </row>
    <row r="326" spans="2:31" s="75" customFormat="1" ht="15" customHeight="1">
      <c r="D326" s="143"/>
      <c r="E326" s="430"/>
      <c r="F326" s="404"/>
      <c r="G326" s="404"/>
      <c r="H326" s="404"/>
      <c r="I326" s="77"/>
      <c r="J326" s="77"/>
      <c r="K326" s="409"/>
      <c r="L326" s="409"/>
      <c r="M326" s="409"/>
      <c r="N326" s="459" t="s">
        <v>522</v>
      </c>
      <c r="O326" s="459" t="s">
        <v>523</v>
      </c>
      <c r="P326" s="120"/>
      <c r="Q326" s="120"/>
      <c r="R326" s="120"/>
      <c r="S326" s="120"/>
      <c r="T326" s="120"/>
      <c r="U326" s="120"/>
      <c r="V326" s="120"/>
      <c r="W326" s="120"/>
      <c r="X326" s="120"/>
      <c r="Y326" s="82"/>
      <c r="Z326" s="82"/>
      <c r="AA326" s="82"/>
      <c r="AB326" s="82"/>
      <c r="AC326" s="82"/>
      <c r="AD326" s="82"/>
    </row>
    <row r="327" spans="2:31" ht="15.75" customHeight="1">
      <c r="B327" s="285" t="s">
        <v>533</v>
      </c>
      <c r="G327" s="155"/>
      <c r="H327" s="155"/>
      <c r="K327" s="413"/>
      <c r="L327" s="413"/>
      <c r="M327" s="413"/>
      <c r="N327" s="458" t="e">
        <f>IF(#REF!=TRUE,"有","")</f>
        <v>#REF!</v>
      </c>
      <c r="O327" s="459" t="e">
        <f>IF(#REF!=TRUE,"無","")</f>
        <v>#REF!</v>
      </c>
      <c r="AE327" s="1"/>
    </row>
    <row r="328" spans="2:31" ht="16.5" customHeight="1">
      <c r="B328" s="285"/>
      <c r="G328" s="155"/>
      <c r="H328" s="155"/>
      <c r="K328" s="413"/>
      <c r="L328" s="413"/>
      <c r="M328" s="413"/>
      <c r="N328" s="881" t="e">
        <f>CONCATENATE(N327,O327)</f>
        <v>#REF!</v>
      </c>
      <c r="O328" s="881"/>
      <c r="AE328" s="1"/>
    </row>
    <row r="329" spans="2:31" ht="18" customHeight="1">
      <c r="B329" s="285"/>
      <c r="C329" s="457"/>
      <c r="D329" s="457"/>
      <c r="E329" s="457"/>
      <c r="F329" s="1098" t="s">
        <v>545</v>
      </c>
      <c r="G329" s="1099"/>
      <c r="H329" s="255"/>
      <c r="I329" s="155" t="s">
        <v>500</v>
      </c>
      <c r="L329" s="557"/>
      <c r="M329" s="413"/>
      <c r="N329" s="413"/>
      <c r="O329" s="120"/>
      <c r="Y329" s="120"/>
    </row>
    <row r="330" spans="2:31" ht="12.75" customHeight="1">
      <c r="B330" s="285"/>
      <c r="G330" s="155"/>
      <c r="H330" s="155"/>
      <c r="K330" s="413"/>
      <c r="L330" s="413"/>
      <c r="M330" s="413"/>
      <c r="AE330" s="1"/>
    </row>
    <row r="331" spans="2:31" ht="9.75" customHeight="1">
      <c r="B331" s="285"/>
      <c r="G331" s="155"/>
      <c r="H331" s="155"/>
      <c r="K331" s="413"/>
      <c r="L331" s="413"/>
      <c r="M331" s="413"/>
      <c r="O331" s="120"/>
      <c r="AE331" s="1"/>
    </row>
    <row r="332" spans="2:31" ht="20.100000000000001" customHeight="1">
      <c r="B332" s="613" t="s">
        <v>492</v>
      </c>
      <c r="C332" s="614"/>
      <c r="D332" s="617" t="s">
        <v>699</v>
      </c>
      <c r="E332" s="618"/>
      <c r="F332" s="559"/>
      <c r="G332" s="558"/>
      <c r="H332" s="630" t="s">
        <v>486</v>
      </c>
      <c r="I332" s="631"/>
      <c r="J332" s="630" t="s">
        <v>491</v>
      </c>
      <c r="K332" s="1070"/>
      <c r="L332" s="630" t="s">
        <v>624</v>
      </c>
      <c r="M332" s="1106"/>
      <c r="O332" s="120"/>
    </row>
    <row r="333" spans="2:31" ht="20.100000000000001" customHeight="1">
      <c r="B333" s="615"/>
      <c r="C333" s="616"/>
      <c r="D333" s="582"/>
      <c r="E333" s="619"/>
      <c r="F333" s="582" t="s">
        <v>700</v>
      </c>
      <c r="G333" s="583"/>
      <c r="H333" s="632"/>
      <c r="I333" s="633"/>
      <c r="J333" s="1071"/>
      <c r="K333" s="1072"/>
      <c r="L333" s="1071"/>
      <c r="M333" s="1107"/>
    </row>
    <row r="334" spans="2:31" ht="18" customHeight="1">
      <c r="B334" s="607" t="s">
        <v>481</v>
      </c>
      <c r="C334" s="608"/>
      <c r="D334" s="609"/>
      <c r="E334" s="610"/>
      <c r="F334" s="611"/>
      <c r="G334" s="612"/>
      <c r="H334" s="626">
        <v>0</v>
      </c>
      <c r="I334" s="627"/>
      <c r="J334" s="882">
        <v>0</v>
      </c>
      <c r="K334" s="626"/>
      <c r="L334" s="1110">
        <f>H334-J334</f>
        <v>0</v>
      </c>
      <c r="M334" s="1111"/>
    </row>
    <row r="335" spans="2:31" ht="18" customHeight="1">
      <c r="B335" s="645" t="s">
        <v>482</v>
      </c>
      <c r="C335" s="646"/>
      <c r="D335" s="597"/>
      <c r="E335" s="598"/>
      <c r="F335" s="599"/>
      <c r="G335" s="598"/>
      <c r="H335" s="648">
        <v>0</v>
      </c>
      <c r="I335" s="649"/>
      <c r="J335" s="628">
        <v>0</v>
      </c>
      <c r="K335" s="629"/>
      <c r="L335" s="1078">
        <f t="shared" ref="L335:L342" si="0">H335-J335</f>
        <v>0</v>
      </c>
      <c r="M335" s="1079"/>
    </row>
    <row r="336" spans="2:31" ht="18" customHeight="1">
      <c r="B336" s="645" t="s">
        <v>483</v>
      </c>
      <c r="C336" s="646"/>
      <c r="D336" s="597"/>
      <c r="E336" s="598"/>
      <c r="F336" s="599"/>
      <c r="G336" s="598"/>
      <c r="H336" s="648">
        <v>0</v>
      </c>
      <c r="I336" s="649"/>
      <c r="J336" s="628">
        <v>0</v>
      </c>
      <c r="K336" s="629"/>
      <c r="L336" s="1078">
        <f t="shared" si="0"/>
        <v>0</v>
      </c>
      <c r="M336" s="1079"/>
    </row>
    <row r="337" spans="1:31" s="75" customFormat="1" ht="18" customHeight="1">
      <c r="A337" s="1"/>
      <c r="B337" s="601" t="s">
        <v>484</v>
      </c>
      <c r="C337" s="602"/>
      <c r="D337" s="597"/>
      <c r="E337" s="598"/>
      <c r="F337" s="599"/>
      <c r="G337" s="598"/>
      <c r="H337" s="648">
        <v>0</v>
      </c>
      <c r="I337" s="649"/>
      <c r="J337" s="628">
        <v>0</v>
      </c>
      <c r="K337" s="629"/>
      <c r="L337" s="1078">
        <f t="shared" si="0"/>
        <v>0</v>
      </c>
      <c r="M337" s="1079"/>
      <c r="N337" s="460"/>
      <c r="O337" s="460"/>
      <c r="P337" s="120"/>
      <c r="Q337" s="120"/>
      <c r="R337" s="120"/>
      <c r="S337" s="120"/>
      <c r="T337" s="120"/>
      <c r="U337" s="120"/>
      <c r="V337" s="120"/>
      <c r="W337" s="120"/>
      <c r="X337" s="120"/>
      <c r="Y337" s="82"/>
      <c r="Z337" s="82"/>
      <c r="AA337" s="82"/>
      <c r="AB337" s="82"/>
      <c r="AC337" s="82"/>
      <c r="AD337" s="82"/>
      <c r="AE337" s="82"/>
    </row>
    <row r="338" spans="1:31" s="75" customFormat="1" ht="18" customHeight="1">
      <c r="A338" s="1"/>
      <c r="B338" s="601" t="s">
        <v>485</v>
      </c>
      <c r="C338" s="602"/>
      <c r="D338" s="597"/>
      <c r="E338" s="598"/>
      <c r="F338" s="599"/>
      <c r="G338" s="598"/>
      <c r="H338" s="648">
        <v>0</v>
      </c>
      <c r="I338" s="649"/>
      <c r="J338" s="628">
        <v>0</v>
      </c>
      <c r="K338" s="629"/>
      <c r="L338" s="1078">
        <f t="shared" si="0"/>
        <v>0</v>
      </c>
      <c r="M338" s="1079"/>
      <c r="N338" s="460"/>
      <c r="O338" s="460"/>
      <c r="P338" s="120"/>
      <c r="Q338" s="120"/>
      <c r="R338" s="120"/>
      <c r="S338" s="120"/>
      <c r="T338" s="120"/>
      <c r="U338" s="120"/>
      <c r="V338" s="120"/>
      <c r="W338" s="120"/>
      <c r="X338" s="120"/>
      <c r="Y338" s="82"/>
      <c r="Z338" s="82"/>
      <c r="AA338" s="82"/>
      <c r="AB338" s="82"/>
      <c r="AC338" s="82"/>
      <c r="AD338" s="82"/>
      <c r="AE338" s="82"/>
    </row>
    <row r="339" spans="1:31" s="75" customFormat="1" ht="18" customHeight="1">
      <c r="A339" s="1"/>
      <c r="B339" s="601" t="s">
        <v>487</v>
      </c>
      <c r="C339" s="602"/>
      <c r="D339" s="597"/>
      <c r="E339" s="598"/>
      <c r="F339" s="599"/>
      <c r="G339" s="598"/>
      <c r="H339" s="648">
        <v>0</v>
      </c>
      <c r="I339" s="649"/>
      <c r="J339" s="628">
        <v>0</v>
      </c>
      <c r="K339" s="629"/>
      <c r="L339" s="1078">
        <f t="shared" si="0"/>
        <v>0</v>
      </c>
      <c r="M339" s="1079"/>
      <c r="N339" s="460"/>
      <c r="O339" s="460"/>
      <c r="P339" s="120"/>
      <c r="Q339" s="120"/>
      <c r="R339" s="120"/>
      <c r="S339" s="120"/>
      <c r="T339" s="120"/>
      <c r="U339" s="120"/>
      <c r="V339" s="120"/>
      <c r="W339" s="120"/>
      <c r="X339" s="120"/>
      <c r="Y339" s="82"/>
      <c r="Z339" s="82"/>
      <c r="AA339" s="82"/>
      <c r="AB339" s="82"/>
      <c r="AC339" s="82"/>
      <c r="AD339" s="82"/>
      <c r="AE339" s="82"/>
    </row>
    <row r="340" spans="1:31" s="75" customFormat="1" ht="18" customHeight="1">
      <c r="A340" s="1"/>
      <c r="B340" s="601" t="s">
        <v>488</v>
      </c>
      <c r="C340" s="602"/>
      <c r="D340" s="597"/>
      <c r="E340" s="598"/>
      <c r="F340" s="599"/>
      <c r="G340" s="598"/>
      <c r="H340" s="648">
        <v>0</v>
      </c>
      <c r="I340" s="649"/>
      <c r="J340" s="628">
        <v>0</v>
      </c>
      <c r="K340" s="629"/>
      <c r="L340" s="1078">
        <f t="shared" si="0"/>
        <v>0</v>
      </c>
      <c r="M340" s="1079"/>
      <c r="N340" s="460"/>
      <c r="O340" s="460"/>
      <c r="P340" s="120"/>
      <c r="Q340" s="120"/>
      <c r="R340" s="120"/>
      <c r="S340" s="120"/>
      <c r="T340" s="120"/>
      <c r="U340" s="120"/>
      <c r="V340" s="120"/>
      <c r="W340" s="120"/>
      <c r="X340" s="120"/>
      <c r="Y340" s="82"/>
      <c r="Z340" s="82"/>
      <c r="AA340" s="82"/>
      <c r="AB340" s="82"/>
      <c r="AC340" s="82"/>
      <c r="AD340" s="82"/>
      <c r="AE340" s="82"/>
    </row>
    <row r="341" spans="1:31" s="75" customFormat="1" ht="18" customHeight="1">
      <c r="A341" s="1"/>
      <c r="B341" s="601" t="s">
        <v>489</v>
      </c>
      <c r="C341" s="602"/>
      <c r="D341" s="597"/>
      <c r="E341" s="598"/>
      <c r="F341" s="599"/>
      <c r="G341" s="598"/>
      <c r="H341" s="648">
        <v>0</v>
      </c>
      <c r="I341" s="649"/>
      <c r="J341" s="628">
        <v>0</v>
      </c>
      <c r="K341" s="629"/>
      <c r="L341" s="1078">
        <f t="shared" si="0"/>
        <v>0</v>
      </c>
      <c r="M341" s="1079"/>
      <c r="N341" s="460"/>
      <c r="O341" s="460"/>
      <c r="P341" s="120"/>
      <c r="Q341" s="120"/>
      <c r="R341" s="120"/>
      <c r="S341" s="120"/>
      <c r="T341" s="120"/>
      <c r="U341" s="120"/>
      <c r="V341" s="120"/>
      <c r="W341" s="120"/>
      <c r="X341" s="120"/>
      <c r="Y341" s="82"/>
      <c r="Z341" s="82"/>
      <c r="AA341" s="82"/>
      <c r="AB341" s="82"/>
      <c r="AC341" s="82"/>
      <c r="AD341" s="82"/>
      <c r="AE341" s="82"/>
    </row>
    <row r="342" spans="1:31" s="75" customFormat="1" ht="18" customHeight="1">
      <c r="A342" s="1"/>
      <c r="B342" s="676" t="s">
        <v>490</v>
      </c>
      <c r="C342" s="677"/>
      <c r="D342" s="622"/>
      <c r="E342" s="623"/>
      <c r="F342" s="625"/>
      <c r="G342" s="623"/>
      <c r="H342" s="638">
        <v>0</v>
      </c>
      <c r="I342" s="639"/>
      <c r="J342" s="879">
        <v>0</v>
      </c>
      <c r="K342" s="1069"/>
      <c r="L342" s="1108">
        <f t="shared" si="0"/>
        <v>0</v>
      </c>
      <c r="M342" s="1109"/>
      <c r="N342" s="460"/>
      <c r="O342" s="460"/>
      <c r="P342" s="120"/>
      <c r="Q342" s="120"/>
      <c r="R342" s="120"/>
      <c r="S342" s="120"/>
      <c r="T342" s="120"/>
      <c r="U342" s="120"/>
      <c r="V342" s="120"/>
      <c r="W342" s="120"/>
      <c r="X342" s="120"/>
      <c r="Y342" s="82"/>
      <c r="Z342" s="82"/>
      <c r="AA342" s="82"/>
      <c r="AB342" s="82"/>
      <c r="AC342" s="82"/>
      <c r="AD342" s="82"/>
      <c r="AE342" s="82"/>
    </row>
    <row r="343" spans="1:31" s="75" customFormat="1" ht="19.5" customHeight="1">
      <c r="A343" s="1"/>
      <c r="B343" s="596" t="s">
        <v>493</v>
      </c>
      <c r="C343" s="596"/>
      <c r="D343" s="620">
        <f>SUM(D334:D342)</f>
        <v>0</v>
      </c>
      <c r="E343" s="621"/>
      <c r="F343" s="644">
        <f>SUM(E334:G342)</f>
        <v>0</v>
      </c>
      <c r="G343" s="644"/>
      <c r="H343" s="642">
        <f>SUM(H334:I342)</f>
        <v>0</v>
      </c>
      <c r="I343" s="643"/>
      <c r="J343" s="642">
        <f>SUM(J334:K342)</f>
        <v>0</v>
      </c>
      <c r="K343" s="1029"/>
      <c r="L343" s="1112">
        <f>H343-J343</f>
        <v>0</v>
      </c>
      <c r="M343" s="1113"/>
      <c r="N343" s="460"/>
      <c r="O343" s="460"/>
      <c r="P343" s="120"/>
      <c r="Q343" s="120"/>
      <c r="R343" s="120"/>
      <c r="S343" s="120"/>
      <c r="T343" s="120"/>
      <c r="U343" s="120"/>
      <c r="V343" s="120"/>
      <c r="W343" s="120"/>
      <c r="X343" s="120"/>
      <c r="Y343" s="82"/>
      <c r="Z343" s="82"/>
      <c r="AA343" s="82"/>
      <c r="AB343" s="82"/>
      <c r="AC343" s="82"/>
      <c r="AD343" s="82"/>
      <c r="AE343" s="82"/>
    </row>
    <row r="344" spans="1:31" s="75" customFormat="1" ht="10.5" customHeight="1">
      <c r="A344" s="1"/>
      <c r="B344" s="184"/>
      <c r="C344" s="184"/>
      <c r="D344" s="144"/>
      <c r="E344" s="184"/>
      <c r="F344" s="184"/>
      <c r="G344" s="184"/>
      <c r="H344" s="184"/>
      <c r="I344" s="184"/>
      <c r="J344" s="184"/>
      <c r="K344" s="413"/>
      <c r="L344" s="413"/>
      <c r="M344" s="413"/>
      <c r="N344" s="460"/>
      <c r="O344" s="460"/>
      <c r="P344" s="120"/>
      <c r="Q344" s="120"/>
      <c r="R344" s="120"/>
      <c r="S344" s="120"/>
      <c r="T344" s="120"/>
      <c r="U344" s="120"/>
      <c r="V344" s="120"/>
      <c r="W344" s="120"/>
      <c r="X344" s="120"/>
      <c r="Y344" s="82"/>
      <c r="Z344" s="82"/>
      <c r="AA344" s="82"/>
      <c r="AB344" s="82"/>
      <c r="AC344" s="82"/>
      <c r="AD344" s="82"/>
    </row>
    <row r="345" spans="1:31" s="75" customFormat="1" ht="18" customHeight="1">
      <c r="A345" s="1"/>
      <c r="B345" s="140" t="s">
        <v>534</v>
      </c>
      <c r="C345" s="142"/>
      <c r="D345" s="424"/>
      <c r="E345" s="184"/>
      <c r="F345" s="422"/>
      <c r="G345" s="425"/>
      <c r="H345" s="425"/>
      <c r="I345" s="426"/>
      <c r="J345" s="142"/>
      <c r="K345" s="413"/>
      <c r="L345" s="957"/>
      <c r="M345" s="957"/>
      <c r="N345" s="460"/>
      <c r="O345" s="120"/>
      <c r="P345" s="120"/>
      <c r="Q345" s="120"/>
      <c r="R345" s="120"/>
      <c r="S345" s="120"/>
      <c r="T345" s="120"/>
      <c r="U345" s="120"/>
      <c r="V345" s="120"/>
      <c r="W345" s="120"/>
      <c r="X345" s="120"/>
      <c r="Y345" s="82"/>
      <c r="Z345" s="82"/>
      <c r="AA345" s="82"/>
      <c r="AB345" s="82"/>
      <c r="AC345" s="82"/>
      <c r="AD345" s="82"/>
    </row>
    <row r="346" spans="1:31" ht="12.75" customHeight="1">
      <c r="B346" s="285"/>
      <c r="G346" s="155"/>
      <c r="H346" s="155"/>
      <c r="K346" s="413"/>
      <c r="L346" s="413"/>
      <c r="M346" s="413"/>
      <c r="O346" s="120"/>
      <c r="AE346" s="1"/>
    </row>
    <row r="347" spans="1:31" ht="18" customHeight="1">
      <c r="B347" s="285"/>
      <c r="C347" s="457"/>
      <c r="D347" s="457"/>
      <c r="E347" s="457"/>
      <c r="F347" s="1098" t="s">
        <v>545</v>
      </c>
      <c r="G347" s="1099"/>
      <c r="H347" s="255"/>
      <c r="I347" s="155" t="s">
        <v>500</v>
      </c>
      <c r="L347" s="415"/>
      <c r="M347" s="415"/>
      <c r="N347" s="415"/>
      <c r="O347" s="120"/>
      <c r="Y347" s="120"/>
    </row>
    <row r="348" spans="1:31" ht="12.75" customHeight="1">
      <c r="B348" s="285"/>
      <c r="G348" s="155"/>
      <c r="H348" s="155"/>
      <c r="K348" s="415"/>
      <c r="L348" s="415"/>
      <c r="M348" s="415"/>
      <c r="AE348" s="1"/>
    </row>
    <row r="349" spans="1:31" ht="20.100000000000001" customHeight="1">
      <c r="B349" s="613" t="s">
        <v>492</v>
      </c>
      <c r="C349" s="614"/>
      <c r="D349" s="617" t="s">
        <v>699</v>
      </c>
      <c r="E349" s="618"/>
      <c r="F349" s="559"/>
      <c r="G349" s="558"/>
      <c r="H349" s="630" t="s">
        <v>486</v>
      </c>
      <c r="I349" s="631"/>
      <c r="J349" s="634" t="s">
        <v>491</v>
      </c>
      <c r="K349" s="635"/>
      <c r="L349" s="630" t="s">
        <v>624</v>
      </c>
      <c r="M349" s="1106"/>
      <c r="O349" s="120"/>
    </row>
    <row r="350" spans="1:31" ht="20.100000000000001" customHeight="1">
      <c r="B350" s="615"/>
      <c r="C350" s="616"/>
      <c r="D350" s="582"/>
      <c r="E350" s="619"/>
      <c r="F350" s="582" t="s">
        <v>700</v>
      </c>
      <c r="G350" s="583"/>
      <c r="H350" s="632"/>
      <c r="I350" s="633"/>
      <c r="J350" s="636"/>
      <c r="K350" s="637"/>
      <c r="L350" s="1071"/>
      <c r="M350" s="1107"/>
    </row>
    <row r="351" spans="1:31" ht="18" customHeight="1">
      <c r="B351" s="607" t="s">
        <v>481</v>
      </c>
      <c r="C351" s="608"/>
      <c r="D351" s="609"/>
      <c r="E351" s="610"/>
      <c r="F351" s="611"/>
      <c r="G351" s="612"/>
      <c r="H351" s="626">
        <v>0</v>
      </c>
      <c r="I351" s="627"/>
      <c r="J351" s="626">
        <v>0</v>
      </c>
      <c r="K351" s="627"/>
      <c r="L351" s="1114">
        <f>H351-J351</f>
        <v>0</v>
      </c>
      <c r="M351" s="1115"/>
    </row>
    <row r="352" spans="1:31" ht="18" customHeight="1">
      <c r="B352" s="645" t="s">
        <v>482</v>
      </c>
      <c r="C352" s="646"/>
      <c r="D352" s="597"/>
      <c r="E352" s="598"/>
      <c r="F352" s="599"/>
      <c r="G352" s="598"/>
      <c r="H352" s="648">
        <v>0</v>
      </c>
      <c r="I352" s="649"/>
      <c r="J352" s="648">
        <v>0</v>
      </c>
      <c r="K352" s="649"/>
      <c r="L352" s="1078">
        <f t="shared" ref="L352:L360" si="1">H352-J352</f>
        <v>0</v>
      </c>
      <c r="M352" s="1119"/>
    </row>
    <row r="353" spans="1:31" ht="18" customHeight="1">
      <c r="B353" s="645" t="s">
        <v>483</v>
      </c>
      <c r="C353" s="646"/>
      <c r="D353" s="597"/>
      <c r="E353" s="598"/>
      <c r="F353" s="599"/>
      <c r="G353" s="598"/>
      <c r="H353" s="648">
        <v>0</v>
      </c>
      <c r="I353" s="649"/>
      <c r="J353" s="648">
        <v>0</v>
      </c>
      <c r="K353" s="649"/>
      <c r="L353" s="1078">
        <f t="shared" si="1"/>
        <v>0</v>
      </c>
      <c r="M353" s="1119"/>
    </row>
    <row r="354" spans="1:31" s="75" customFormat="1" ht="18" customHeight="1">
      <c r="A354" s="1"/>
      <c r="B354" s="601" t="s">
        <v>484</v>
      </c>
      <c r="C354" s="602"/>
      <c r="D354" s="597"/>
      <c r="E354" s="598"/>
      <c r="F354" s="599"/>
      <c r="G354" s="598"/>
      <c r="H354" s="648">
        <v>0</v>
      </c>
      <c r="I354" s="649"/>
      <c r="J354" s="648">
        <v>0</v>
      </c>
      <c r="K354" s="649"/>
      <c r="L354" s="1078">
        <f t="shared" si="1"/>
        <v>0</v>
      </c>
      <c r="M354" s="1119"/>
      <c r="N354" s="460"/>
      <c r="O354" s="460"/>
      <c r="P354" s="120"/>
      <c r="Q354" s="120"/>
      <c r="R354" s="120"/>
      <c r="S354" s="120"/>
      <c r="T354" s="120"/>
      <c r="U354" s="120"/>
      <c r="V354" s="120"/>
      <c r="W354" s="120"/>
      <c r="X354" s="120"/>
      <c r="Y354" s="82"/>
      <c r="Z354" s="82"/>
      <c r="AA354" s="82"/>
      <c r="AB354" s="82"/>
      <c r="AC354" s="82"/>
      <c r="AD354" s="82"/>
      <c r="AE354" s="82"/>
    </row>
    <row r="355" spans="1:31" s="75" customFormat="1" ht="18" customHeight="1">
      <c r="A355" s="1"/>
      <c r="B355" s="601" t="s">
        <v>485</v>
      </c>
      <c r="C355" s="602"/>
      <c r="D355" s="597"/>
      <c r="E355" s="598"/>
      <c r="F355" s="599"/>
      <c r="G355" s="598"/>
      <c r="H355" s="648">
        <v>0</v>
      </c>
      <c r="I355" s="649"/>
      <c r="J355" s="648">
        <v>0</v>
      </c>
      <c r="K355" s="649"/>
      <c r="L355" s="1078">
        <f t="shared" si="1"/>
        <v>0</v>
      </c>
      <c r="M355" s="1119"/>
      <c r="N355" s="460"/>
      <c r="O355" s="460"/>
      <c r="P355" s="120"/>
      <c r="Q355" s="120"/>
      <c r="R355" s="120"/>
      <c r="S355" s="120"/>
      <c r="T355" s="120"/>
      <c r="U355" s="120"/>
      <c r="V355" s="120"/>
      <c r="W355" s="120"/>
      <c r="X355" s="120"/>
      <c r="Y355" s="82"/>
      <c r="Z355" s="82"/>
      <c r="AA355" s="82"/>
      <c r="AB355" s="82"/>
      <c r="AC355" s="82"/>
      <c r="AD355" s="82"/>
      <c r="AE355" s="82"/>
    </row>
    <row r="356" spans="1:31" s="75" customFormat="1" ht="18" customHeight="1">
      <c r="A356" s="1"/>
      <c r="B356" s="601" t="s">
        <v>487</v>
      </c>
      <c r="C356" s="602"/>
      <c r="D356" s="597"/>
      <c r="E356" s="598"/>
      <c r="F356" s="599"/>
      <c r="G356" s="598"/>
      <c r="H356" s="648">
        <v>0</v>
      </c>
      <c r="I356" s="649"/>
      <c r="J356" s="648">
        <v>0</v>
      </c>
      <c r="K356" s="649"/>
      <c r="L356" s="1078">
        <f t="shared" si="1"/>
        <v>0</v>
      </c>
      <c r="M356" s="1119"/>
      <c r="N356" s="460"/>
      <c r="O356" s="460"/>
      <c r="P356" s="120"/>
      <c r="Q356" s="120"/>
      <c r="R356" s="120"/>
      <c r="S356" s="120"/>
      <c r="T356" s="120"/>
      <c r="U356" s="120"/>
      <c r="V356" s="120"/>
      <c r="W356" s="120"/>
      <c r="X356" s="120"/>
      <c r="Y356" s="82"/>
      <c r="Z356" s="82"/>
      <c r="AA356" s="82"/>
      <c r="AB356" s="82"/>
      <c r="AC356" s="82"/>
      <c r="AD356" s="82"/>
      <c r="AE356" s="82"/>
    </row>
    <row r="357" spans="1:31" s="75" customFormat="1" ht="18" customHeight="1">
      <c r="A357" s="1"/>
      <c r="B357" s="601" t="s">
        <v>35</v>
      </c>
      <c r="C357" s="602"/>
      <c r="D357" s="597"/>
      <c r="E357" s="598"/>
      <c r="F357" s="599"/>
      <c r="G357" s="598"/>
      <c r="H357" s="648">
        <v>0</v>
      </c>
      <c r="I357" s="649"/>
      <c r="J357" s="648">
        <v>0</v>
      </c>
      <c r="K357" s="649"/>
      <c r="L357" s="1078">
        <f t="shared" si="1"/>
        <v>0</v>
      </c>
      <c r="M357" s="1119"/>
      <c r="N357" s="460"/>
      <c r="O357" s="460"/>
      <c r="P357" s="120"/>
      <c r="Q357" s="120"/>
      <c r="R357" s="120"/>
      <c r="S357" s="120"/>
      <c r="T357" s="120"/>
      <c r="U357" s="120"/>
      <c r="V357" s="120"/>
      <c r="W357" s="120"/>
      <c r="X357" s="120"/>
      <c r="Y357" s="82"/>
      <c r="Z357" s="82"/>
      <c r="AA357" s="82"/>
      <c r="AB357" s="82"/>
      <c r="AC357" s="82"/>
      <c r="AD357" s="82"/>
      <c r="AE357" s="82"/>
    </row>
    <row r="358" spans="1:31" s="75" customFormat="1" ht="18" customHeight="1">
      <c r="A358" s="1"/>
      <c r="B358" s="601" t="s">
        <v>489</v>
      </c>
      <c r="C358" s="602"/>
      <c r="D358" s="597"/>
      <c r="E358" s="598"/>
      <c r="F358" s="599"/>
      <c r="G358" s="598"/>
      <c r="H358" s="648">
        <v>0</v>
      </c>
      <c r="I358" s="649"/>
      <c r="J358" s="648">
        <v>0</v>
      </c>
      <c r="K358" s="649"/>
      <c r="L358" s="1078">
        <f t="shared" si="1"/>
        <v>0</v>
      </c>
      <c r="M358" s="1119"/>
      <c r="N358" s="460"/>
      <c r="O358" s="460"/>
      <c r="P358" s="120"/>
      <c r="Q358" s="120"/>
      <c r="R358" s="120"/>
      <c r="S358" s="120"/>
      <c r="T358" s="120"/>
      <c r="U358" s="120"/>
      <c r="V358" s="120"/>
      <c r="W358" s="120"/>
      <c r="X358" s="120"/>
      <c r="Y358" s="82"/>
      <c r="Z358" s="82"/>
      <c r="AA358" s="82"/>
      <c r="AB358" s="82"/>
      <c r="AC358" s="82"/>
      <c r="AD358" s="82"/>
      <c r="AE358" s="82"/>
    </row>
    <row r="359" spans="1:31" s="75" customFormat="1" ht="18" customHeight="1">
      <c r="A359" s="1"/>
      <c r="B359" s="676" t="s">
        <v>3</v>
      </c>
      <c r="C359" s="677"/>
      <c r="D359" s="622"/>
      <c r="E359" s="623"/>
      <c r="F359" s="625"/>
      <c r="G359" s="623"/>
      <c r="H359" s="638">
        <v>0</v>
      </c>
      <c r="I359" s="639"/>
      <c r="J359" s="879">
        <v>0</v>
      </c>
      <c r="K359" s="880"/>
      <c r="L359" s="1128">
        <f t="shared" si="1"/>
        <v>0</v>
      </c>
      <c r="M359" s="1129"/>
      <c r="N359" s="460"/>
      <c r="O359" s="460"/>
      <c r="P359" s="120"/>
      <c r="Q359" s="120"/>
      <c r="R359" s="120"/>
      <c r="S359" s="120"/>
      <c r="T359" s="120"/>
      <c r="U359" s="120"/>
      <c r="V359" s="120"/>
      <c r="W359" s="120"/>
      <c r="X359" s="120"/>
      <c r="Y359" s="82"/>
      <c r="Z359" s="82"/>
      <c r="AA359" s="82"/>
      <c r="AB359" s="82"/>
      <c r="AC359" s="82"/>
      <c r="AD359" s="82"/>
      <c r="AE359" s="82"/>
    </row>
    <row r="360" spans="1:31" s="75" customFormat="1" ht="15" customHeight="1">
      <c r="A360" s="1"/>
      <c r="B360" s="596" t="s">
        <v>4</v>
      </c>
      <c r="C360" s="596"/>
      <c r="D360" s="620">
        <f>SUM(D351:D359)</f>
        <v>0</v>
      </c>
      <c r="E360" s="621"/>
      <c r="F360" s="644">
        <f>SUM(E351:G359)</f>
        <v>0</v>
      </c>
      <c r="G360" s="644"/>
      <c r="H360" s="642">
        <f>SUM(H351:I359)</f>
        <v>0</v>
      </c>
      <c r="I360" s="643"/>
      <c r="J360" s="642">
        <f>SUM(J351:K359)</f>
        <v>0</v>
      </c>
      <c r="K360" s="643"/>
      <c r="L360" s="1121">
        <f t="shared" si="1"/>
        <v>0</v>
      </c>
      <c r="M360" s="1122"/>
      <c r="N360" s="460"/>
      <c r="O360" s="460"/>
      <c r="P360" s="120"/>
      <c r="Q360" s="120"/>
      <c r="R360" s="120"/>
      <c r="S360" s="120"/>
      <c r="T360" s="120"/>
      <c r="U360" s="120"/>
      <c r="V360" s="120"/>
      <c r="W360" s="120"/>
      <c r="X360" s="120"/>
      <c r="Y360" s="82"/>
      <c r="Z360" s="82"/>
      <c r="AA360" s="82"/>
      <c r="AB360" s="82"/>
      <c r="AC360" s="82"/>
      <c r="AD360" s="82"/>
      <c r="AE360" s="82"/>
    </row>
    <row r="361" spans="1:31" ht="12.75" customHeight="1">
      <c r="B361" s="285"/>
      <c r="G361" s="155"/>
      <c r="H361" s="155"/>
      <c r="K361" s="413"/>
      <c r="L361" s="498"/>
      <c r="M361" s="498"/>
      <c r="AE361" s="1"/>
    </row>
    <row r="362" spans="1:31" ht="9.75" customHeight="1">
      <c r="B362" s="285"/>
      <c r="G362" s="155"/>
      <c r="H362" s="155"/>
      <c r="K362" s="413"/>
      <c r="L362" s="413"/>
      <c r="M362" s="413"/>
      <c r="O362" s="120"/>
      <c r="AE362" s="1"/>
    </row>
    <row r="363" spans="1:31" ht="18" customHeight="1">
      <c r="C363" s="4"/>
      <c r="D363" s="4"/>
      <c r="E363" s="4"/>
      <c r="F363" s="4"/>
      <c r="G363" s="155"/>
      <c r="H363" s="155"/>
      <c r="K363" s="413"/>
      <c r="L363" s="413"/>
      <c r="M363" s="413"/>
      <c r="AE363" s="1"/>
    </row>
    <row r="364" spans="1:31" ht="14.25" customHeight="1">
      <c r="C364" s="4"/>
      <c r="D364" s="4"/>
      <c r="E364" s="4"/>
      <c r="F364" s="4"/>
      <c r="G364" s="155"/>
      <c r="H364" s="155"/>
      <c r="K364" s="413"/>
      <c r="L364" s="413"/>
      <c r="M364" s="413"/>
      <c r="O364" s="120"/>
      <c r="AE364" s="1"/>
    </row>
    <row r="365" spans="1:31" s="31" customFormat="1" ht="24.95" customHeight="1">
      <c r="A365" s="75"/>
      <c r="B365" s="478" t="s">
        <v>504</v>
      </c>
      <c r="C365" s="75"/>
      <c r="D365" s="75"/>
      <c r="E365" s="75"/>
      <c r="F365" s="75"/>
      <c r="G365" s="75"/>
      <c r="H365" s="75"/>
      <c r="I365" s="75"/>
      <c r="J365" s="75"/>
      <c r="K365" s="411"/>
      <c r="L365" s="411"/>
      <c r="M365" s="411"/>
      <c r="N365" s="460"/>
      <c r="O365" s="120"/>
      <c r="P365" s="120"/>
      <c r="Q365" s="120"/>
      <c r="R365" s="120"/>
      <c r="S365" s="120"/>
      <c r="T365" s="120"/>
      <c r="U365" s="120"/>
      <c r="V365" s="120"/>
      <c r="W365" s="120"/>
      <c r="X365" s="120"/>
      <c r="Y365" s="34"/>
      <c r="Z365" s="34"/>
      <c r="AA365" s="34"/>
      <c r="AB365" s="34"/>
      <c r="AC365" s="34"/>
      <c r="AD365" s="34"/>
    </row>
    <row r="366" spans="1:31" s="75" customFormat="1" ht="18" customHeight="1">
      <c r="A366" s="1"/>
      <c r="B366" s="140" t="s">
        <v>476</v>
      </c>
      <c r="C366" s="142"/>
      <c r="D366" s="144"/>
      <c r="E366" s="144"/>
      <c r="F366" s="427"/>
      <c r="G366" s="425"/>
      <c r="H366" s="425"/>
      <c r="I366" s="428"/>
      <c r="J366" s="184"/>
      <c r="K366" s="413"/>
      <c r="L366" s="413"/>
      <c r="M366" s="413"/>
      <c r="N366" s="460"/>
      <c r="O366" s="120"/>
      <c r="P366" s="120"/>
      <c r="Q366" s="120"/>
      <c r="R366" s="120"/>
      <c r="S366" s="120"/>
      <c r="T366" s="120"/>
      <c r="U366" s="120"/>
      <c r="V366" s="120"/>
      <c r="W366" s="120"/>
      <c r="X366" s="120"/>
      <c r="Y366" s="82"/>
      <c r="Z366" s="82"/>
      <c r="AA366" s="82"/>
      <c r="AB366" s="82"/>
      <c r="AC366" s="82"/>
      <c r="AD366" s="82"/>
    </row>
    <row r="367" spans="1:31" ht="11.25" customHeight="1">
      <c r="B367" s="285"/>
      <c r="G367" s="155"/>
      <c r="H367" s="155"/>
      <c r="K367" s="413"/>
      <c r="L367" s="413"/>
      <c r="M367" s="413"/>
      <c r="O367" s="120"/>
      <c r="AE367" s="1"/>
    </row>
    <row r="368" spans="1:31" ht="18" customHeight="1">
      <c r="B368" s="285"/>
      <c r="C368" s="457"/>
      <c r="D368" s="457"/>
      <c r="E368" s="457"/>
      <c r="F368" s="1098" t="s">
        <v>545</v>
      </c>
      <c r="G368" s="1099"/>
      <c r="H368" s="255"/>
      <c r="I368" s="155" t="s">
        <v>500</v>
      </c>
      <c r="L368" s="415"/>
      <c r="M368" s="415"/>
      <c r="N368" s="415"/>
      <c r="O368" s="120"/>
      <c r="Y368" s="120"/>
    </row>
    <row r="369" spans="1:31" ht="12.75" customHeight="1">
      <c r="B369" s="285"/>
      <c r="G369" s="155"/>
      <c r="H369" s="155"/>
      <c r="K369" s="413"/>
      <c r="L369" s="413"/>
      <c r="M369" s="413"/>
      <c r="AE369" s="1"/>
    </row>
    <row r="370" spans="1:31" ht="20.100000000000001" customHeight="1">
      <c r="B370" s="613" t="s">
        <v>492</v>
      </c>
      <c r="C370" s="614"/>
      <c r="D370" s="617" t="s">
        <v>699</v>
      </c>
      <c r="E370" s="618"/>
      <c r="F370" s="559"/>
      <c r="G370" s="558"/>
      <c r="H370" s="630" t="s">
        <v>486</v>
      </c>
      <c r="I370" s="631"/>
      <c r="J370" s="634" t="s">
        <v>491</v>
      </c>
      <c r="K370" s="635"/>
      <c r="L370" s="630" t="s">
        <v>624</v>
      </c>
      <c r="M370" s="1106"/>
      <c r="O370" s="120"/>
    </row>
    <row r="371" spans="1:31" ht="20.100000000000001" customHeight="1">
      <c r="B371" s="615"/>
      <c r="C371" s="616"/>
      <c r="D371" s="582"/>
      <c r="E371" s="619"/>
      <c r="F371" s="582" t="s">
        <v>700</v>
      </c>
      <c r="G371" s="583"/>
      <c r="H371" s="632"/>
      <c r="I371" s="633"/>
      <c r="J371" s="636"/>
      <c r="K371" s="637"/>
      <c r="L371" s="1130"/>
      <c r="M371" s="1131"/>
    </row>
    <row r="372" spans="1:31" ht="18" customHeight="1">
      <c r="B372" s="607" t="s">
        <v>481</v>
      </c>
      <c r="C372" s="608"/>
      <c r="D372" s="609"/>
      <c r="E372" s="610"/>
      <c r="F372" s="611"/>
      <c r="G372" s="612"/>
      <c r="H372" s="1084"/>
      <c r="I372" s="1085"/>
      <c r="J372" s="626">
        <v>0</v>
      </c>
      <c r="K372" s="627"/>
      <c r="L372" s="1132">
        <f>H372-J372</f>
        <v>0</v>
      </c>
      <c r="M372" s="1133"/>
    </row>
    <row r="373" spans="1:31" ht="18" customHeight="1">
      <c r="B373" s="645" t="s">
        <v>482</v>
      </c>
      <c r="C373" s="646"/>
      <c r="D373" s="597"/>
      <c r="E373" s="598"/>
      <c r="F373" s="599"/>
      <c r="G373" s="598"/>
      <c r="H373" s="640"/>
      <c r="I373" s="641"/>
      <c r="J373" s="648">
        <v>0</v>
      </c>
      <c r="K373" s="649"/>
      <c r="L373" s="1116">
        <f t="shared" ref="L373:L381" si="2">H373-J373</f>
        <v>0</v>
      </c>
      <c r="M373" s="1117"/>
    </row>
    <row r="374" spans="1:31" ht="18" customHeight="1">
      <c r="B374" s="645" t="s">
        <v>483</v>
      </c>
      <c r="C374" s="646"/>
      <c r="D374" s="597"/>
      <c r="E374" s="598"/>
      <c r="F374" s="599"/>
      <c r="G374" s="598"/>
      <c r="H374" s="640"/>
      <c r="I374" s="641"/>
      <c r="J374" s="648">
        <v>0</v>
      </c>
      <c r="K374" s="649"/>
      <c r="L374" s="1116">
        <f t="shared" si="2"/>
        <v>0</v>
      </c>
      <c r="M374" s="1117"/>
    </row>
    <row r="375" spans="1:31" s="75" customFormat="1" ht="18" customHeight="1">
      <c r="A375" s="1"/>
      <c r="B375" s="601" t="s">
        <v>484</v>
      </c>
      <c r="C375" s="602"/>
      <c r="D375" s="597"/>
      <c r="E375" s="598"/>
      <c r="F375" s="599"/>
      <c r="G375" s="598"/>
      <c r="H375" s="640"/>
      <c r="I375" s="641"/>
      <c r="J375" s="648">
        <v>0</v>
      </c>
      <c r="K375" s="649"/>
      <c r="L375" s="1116">
        <f t="shared" si="2"/>
        <v>0</v>
      </c>
      <c r="M375" s="1117"/>
      <c r="N375" s="460"/>
      <c r="O375" s="460"/>
      <c r="P375" s="120"/>
      <c r="Q375" s="120"/>
      <c r="R375" s="120"/>
      <c r="S375" s="120"/>
      <c r="T375" s="120"/>
      <c r="U375" s="120"/>
      <c r="V375" s="120"/>
      <c r="W375" s="120"/>
      <c r="X375" s="120"/>
      <c r="Y375" s="82"/>
      <c r="Z375" s="82"/>
      <c r="AA375" s="82"/>
      <c r="AB375" s="82"/>
      <c r="AC375" s="82"/>
      <c r="AD375" s="82"/>
      <c r="AE375" s="82"/>
    </row>
    <row r="376" spans="1:31" s="75" customFormat="1" ht="18" customHeight="1">
      <c r="A376" s="1"/>
      <c r="B376" s="601" t="s">
        <v>485</v>
      </c>
      <c r="C376" s="602"/>
      <c r="D376" s="597"/>
      <c r="E376" s="598"/>
      <c r="F376" s="599"/>
      <c r="G376" s="598"/>
      <c r="H376" s="640"/>
      <c r="I376" s="641"/>
      <c r="J376" s="648">
        <v>0</v>
      </c>
      <c r="K376" s="649"/>
      <c r="L376" s="1116">
        <f t="shared" si="2"/>
        <v>0</v>
      </c>
      <c r="M376" s="1117"/>
      <c r="N376" s="460"/>
      <c r="O376" s="460"/>
      <c r="P376" s="120"/>
      <c r="Q376" s="120"/>
      <c r="R376" s="120"/>
      <c r="S376" s="120"/>
      <c r="T376" s="120"/>
      <c r="U376" s="120"/>
      <c r="V376" s="120"/>
      <c r="W376" s="120"/>
      <c r="X376" s="120"/>
      <c r="Y376" s="82"/>
      <c r="Z376" s="82"/>
      <c r="AA376" s="82"/>
      <c r="AB376" s="82"/>
      <c r="AC376" s="82"/>
      <c r="AD376" s="82"/>
      <c r="AE376" s="82"/>
    </row>
    <row r="377" spans="1:31" s="75" customFormat="1" ht="18" customHeight="1">
      <c r="A377" s="1"/>
      <c r="B377" s="601" t="s">
        <v>487</v>
      </c>
      <c r="C377" s="602"/>
      <c r="D377" s="597"/>
      <c r="E377" s="598"/>
      <c r="F377" s="599"/>
      <c r="G377" s="598"/>
      <c r="H377" s="640"/>
      <c r="I377" s="641"/>
      <c r="J377" s="648">
        <v>0</v>
      </c>
      <c r="K377" s="649"/>
      <c r="L377" s="1116">
        <f t="shared" si="2"/>
        <v>0</v>
      </c>
      <c r="M377" s="1117"/>
      <c r="N377" s="460"/>
      <c r="O377" s="460"/>
      <c r="P377" s="120"/>
      <c r="Q377" s="120"/>
      <c r="R377" s="120"/>
      <c r="S377" s="120"/>
      <c r="T377" s="120"/>
      <c r="U377" s="120"/>
      <c r="V377" s="120"/>
      <c r="W377" s="120"/>
      <c r="X377" s="120"/>
      <c r="Y377" s="82"/>
      <c r="Z377" s="82"/>
      <c r="AA377" s="82"/>
      <c r="AB377" s="82"/>
      <c r="AC377" s="82"/>
      <c r="AD377" s="82"/>
      <c r="AE377" s="82"/>
    </row>
    <row r="378" spans="1:31" s="75" customFormat="1" ht="18" customHeight="1">
      <c r="A378" s="1"/>
      <c r="B378" s="601" t="s">
        <v>35</v>
      </c>
      <c r="C378" s="602"/>
      <c r="D378" s="597"/>
      <c r="E378" s="598"/>
      <c r="F378" s="599"/>
      <c r="G378" s="598"/>
      <c r="H378" s="640"/>
      <c r="I378" s="641"/>
      <c r="J378" s="648">
        <v>0</v>
      </c>
      <c r="K378" s="649"/>
      <c r="L378" s="1116">
        <f t="shared" si="2"/>
        <v>0</v>
      </c>
      <c r="M378" s="1117"/>
      <c r="N378" s="460"/>
      <c r="O378" s="460"/>
      <c r="P378" s="120"/>
      <c r="Q378" s="120"/>
      <c r="R378" s="120"/>
      <c r="S378" s="120"/>
      <c r="T378" s="120"/>
      <c r="U378" s="120"/>
      <c r="V378" s="120"/>
      <c r="W378" s="120"/>
      <c r="X378" s="120"/>
      <c r="Y378" s="82"/>
      <c r="Z378" s="82"/>
      <c r="AA378" s="82"/>
      <c r="AB378" s="82"/>
      <c r="AC378" s="82"/>
      <c r="AD378" s="82"/>
      <c r="AE378" s="82"/>
    </row>
    <row r="379" spans="1:31" s="75" customFormat="1" ht="18" customHeight="1">
      <c r="A379" s="1"/>
      <c r="B379" s="601" t="s">
        <v>489</v>
      </c>
      <c r="C379" s="602"/>
      <c r="D379" s="597"/>
      <c r="E379" s="598"/>
      <c r="F379" s="599"/>
      <c r="G379" s="598"/>
      <c r="H379" s="640"/>
      <c r="I379" s="641"/>
      <c r="J379" s="648">
        <v>0</v>
      </c>
      <c r="K379" s="649"/>
      <c r="L379" s="1116">
        <f t="shared" si="2"/>
        <v>0</v>
      </c>
      <c r="M379" s="1117"/>
      <c r="N379" s="460"/>
      <c r="O379" s="460"/>
      <c r="P379" s="120"/>
      <c r="Q379" s="120"/>
      <c r="R379" s="120"/>
      <c r="S379" s="120"/>
      <c r="T379" s="120"/>
      <c r="U379" s="120"/>
      <c r="V379" s="120"/>
      <c r="W379" s="120"/>
      <c r="X379" s="120"/>
      <c r="Y379" s="82"/>
      <c r="Z379" s="82"/>
      <c r="AA379" s="82"/>
      <c r="AB379" s="82"/>
      <c r="AC379" s="82"/>
      <c r="AD379" s="82"/>
      <c r="AE379" s="82"/>
    </row>
    <row r="380" spans="1:31" s="75" customFormat="1" ht="18" customHeight="1">
      <c r="A380" s="1"/>
      <c r="B380" s="676" t="s">
        <v>3</v>
      </c>
      <c r="C380" s="677"/>
      <c r="D380" s="622"/>
      <c r="E380" s="623"/>
      <c r="F380" s="625"/>
      <c r="G380" s="623"/>
      <c r="H380" s="1092"/>
      <c r="I380" s="1093"/>
      <c r="J380" s="879">
        <v>0</v>
      </c>
      <c r="K380" s="880"/>
      <c r="L380" s="1126">
        <f t="shared" si="2"/>
        <v>0</v>
      </c>
      <c r="M380" s="1127"/>
      <c r="N380" s="460"/>
      <c r="O380" s="460"/>
      <c r="P380" s="120"/>
      <c r="Q380" s="120"/>
      <c r="R380" s="120"/>
      <c r="S380" s="120"/>
      <c r="T380" s="120"/>
      <c r="U380" s="120"/>
      <c r="V380" s="120"/>
      <c r="W380" s="120"/>
      <c r="X380" s="120"/>
      <c r="Y380" s="82"/>
      <c r="Z380" s="82"/>
      <c r="AA380" s="82"/>
      <c r="AB380" s="82"/>
      <c r="AC380" s="82"/>
      <c r="AD380" s="82"/>
      <c r="AE380" s="82"/>
    </row>
    <row r="381" spans="1:31" s="75" customFormat="1" ht="15" customHeight="1">
      <c r="A381" s="1"/>
      <c r="B381" s="596" t="s">
        <v>4</v>
      </c>
      <c r="C381" s="596"/>
      <c r="D381" s="620">
        <f>SUM(D372:D380)</f>
        <v>0</v>
      </c>
      <c r="E381" s="621"/>
      <c r="F381" s="644">
        <f>SUM(E372:G380)</f>
        <v>0</v>
      </c>
      <c r="G381" s="644"/>
      <c r="H381" s="642">
        <f>SUM(H372:I380)</f>
        <v>0</v>
      </c>
      <c r="I381" s="643"/>
      <c r="J381" s="642">
        <f>SUM(J372:K380)</f>
        <v>0</v>
      </c>
      <c r="K381" s="643"/>
      <c r="L381" s="1123">
        <f t="shared" si="2"/>
        <v>0</v>
      </c>
      <c r="M381" s="1124"/>
      <c r="N381" s="460"/>
      <c r="O381" s="460"/>
      <c r="P381" s="120"/>
      <c r="Q381" s="120"/>
      <c r="R381" s="120"/>
      <c r="S381" s="120"/>
      <c r="T381" s="120"/>
      <c r="U381" s="120"/>
      <c r="V381" s="120"/>
      <c r="W381" s="120"/>
      <c r="X381" s="120"/>
      <c r="Y381" s="82"/>
      <c r="Z381" s="82"/>
      <c r="AA381" s="82"/>
      <c r="AB381" s="82"/>
      <c r="AC381" s="82"/>
      <c r="AD381" s="82"/>
      <c r="AE381" s="82"/>
    </row>
    <row r="382" spans="1:31" ht="9.75" customHeight="1">
      <c r="B382" s="285"/>
      <c r="G382" s="155"/>
      <c r="H382" s="120"/>
      <c r="I382" s="124"/>
      <c r="J382" s="124"/>
      <c r="K382" s="414"/>
      <c r="L382" s="413"/>
      <c r="M382" s="413"/>
      <c r="O382" s="120"/>
      <c r="AE382" s="1"/>
    </row>
    <row r="383" spans="1:31" s="75" customFormat="1" ht="18" customHeight="1">
      <c r="A383" s="1"/>
      <c r="B383" s="164"/>
      <c r="C383" s="184"/>
      <c r="D383" s="427"/>
      <c r="E383" s="427"/>
      <c r="F383" s="425"/>
      <c r="G383" s="423"/>
      <c r="H383" s="423"/>
      <c r="I383" s="428"/>
      <c r="J383" s="142"/>
      <c r="K383" s="413"/>
      <c r="L383" s="413"/>
      <c r="M383" s="413"/>
      <c r="N383" s="460"/>
      <c r="O383" s="460"/>
      <c r="P383" s="120"/>
      <c r="Q383" s="120"/>
      <c r="R383" s="120"/>
      <c r="S383" s="120"/>
      <c r="T383" s="120"/>
      <c r="U383" s="120"/>
      <c r="V383" s="120"/>
      <c r="W383" s="120"/>
      <c r="X383" s="120"/>
      <c r="Y383" s="82"/>
      <c r="Z383" s="82"/>
      <c r="AA383" s="82"/>
      <c r="AB383" s="82"/>
      <c r="AC383" s="82"/>
      <c r="AD383" s="82"/>
    </row>
    <row r="384" spans="1:31" s="75" customFormat="1" ht="18" customHeight="1">
      <c r="A384" s="1"/>
      <c r="B384" s="164"/>
      <c r="C384" s="184"/>
      <c r="D384" s="427"/>
      <c r="E384" s="427"/>
      <c r="F384" s="425"/>
      <c r="G384" s="423"/>
      <c r="H384" s="423"/>
      <c r="I384" s="428"/>
      <c r="J384" s="142"/>
      <c r="K384" s="413"/>
      <c r="L384" s="413"/>
      <c r="M384" s="413"/>
      <c r="N384" s="460"/>
      <c r="O384" s="120"/>
      <c r="P384" s="120"/>
      <c r="Q384" s="120"/>
      <c r="R384" s="120"/>
      <c r="S384" s="120"/>
      <c r="T384" s="120"/>
      <c r="U384" s="120"/>
      <c r="V384" s="120"/>
      <c r="W384" s="120"/>
      <c r="X384" s="120"/>
      <c r="Y384" s="82"/>
      <c r="Z384" s="82"/>
      <c r="AA384" s="82"/>
      <c r="AB384" s="82"/>
      <c r="AC384" s="82"/>
      <c r="AD384" s="82"/>
    </row>
    <row r="385" spans="1:31" s="75" customFormat="1" ht="18" customHeight="1">
      <c r="A385" s="1"/>
      <c r="B385" s="434" t="s">
        <v>477</v>
      </c>
      <c r="C385" s="184"/>
      <c r="D385" s="427"/>
      <c r="E385" s="427"/>
      <c r="F385" s="425"/>
      <c r="G385" s="423"/>
      <c r="H385" s="423"/>
      <c r="I385" s="428"/>
      <c r="J385" s="142"/>
      <c r="K385" s="413"/>
      <c r="L385" s="413"/>
      <c r="M385" s="413"/>
      <c r="N385" s="460"/>
      <c r="O385" s="120"/>
      <c r="P385" s="120"/>
      <c r="Q385" s="120"/>
      <c r="R385" s="120"/>
      <c r="S385" s="120"/>
      <c r="T385" s="120"/>
      <c r="U385" s="120"/>
      <c r="V385" s="120"/>
      <c r="W385" s="120"/>
      <c r="X385" s="120"/>
      <c r="Y385" s="82"/>
      <c r="Z385" s="82"/>
      <c r="AA385" s="82"/>
      <c r="AB385" s="82"/>
      <c r="AC385" s="82"/>
      <c r="AD385" s="82"/>
    </row>
    <row r="386" spans="1:31" ht="11.25" customHeight="1">
      <c r="B386" s="285"/>
      <c r="G386" s="155"/>
      <c r="H386" s="155"/>
      <c r="K386" s="413"/>
      <c r="L386" s="413"/>
      <c r="M386" s="413"/>
      <c r="O386" s="120"/>
      <c r="AE386" s="1"/>
    </row>
    <row r="387" spans="1:31" ht="18" customHeight="1">
      <c r="B387" s="285"/>
      <c r="C387" s="457"/>
      <c r="D387" s="457"/>
      <c r="E387" s="457"/>
      <c r="F387" s="1098" t="s">
        <v>545</v>
      </c>
      <c r="G387" s="1099"/>
      <c r="H387" s="255"/>
      <c r="I387" s="155" t="s">
        <v>500</v>
      </c>
      <c r="L387" s="415"/>
      <c r="M387" s="415"/>
      <c r="N387" s="415"/>
      <c r="O387" s="120"/>
      <c r="Y387" s="120"/>
    </row>
    <row r="388" spans="1:31" ht="12.75" customHeight="1">
      <c r="B388" s="285"/>
      <c r="G388" s="155"/>
      <c r="H388" s="155"/>
      <c r="K388" s="413"/>
      <c r="L388" s="499"/>
      <c r="M388" s="499"/>
      <c r="AE388" s="1"/>
    </row>
    <row r="389" spans="1:31" ht="20.100000000000001" customHeight="1">
      <c r="B389" s="613" t="s">
        <v>492</v>
      </c>
      <c r="C389" s="614"/>
      <c r="D389" s="617" t="s">
        <v>699</v>
      </c>
      <c r="E389" s="618"/>
      <c r="F389" s="559"/>
      <c r="G389" s="558"/>
      <c r="H389" s="630" t="s">
        <v>486</v>
      </c>
      <c r="I389" s="631"/>
      <c r="J389" s="634" t="s">
        <v>491</v>
      </c>
      <c r="K389" s="635"/>
      <c r="L389" s="630" t="s">
        <v>624</v>
      </c>
      <c r="M389" s="1106"/>
      <c r="O389" s="120"/>
    </row>
    <row r="390" spans="1:31" ht="20.100000000000001" customHeight="1">
      <c r="B390" s="615"/>
      <c r="C390" s="616"/>
      <c r="D390" s="582"/>
      <c r="E390" s="619"/>
      <c r="F390" s="582" t="s">
        <v>700</v>
      </c>
      <c r="G390" s="583"/>
      <c r="H390" s="632"/>
      <c r="I390" s="633"/>
      <c r="J390" s="636"/>
      <c r="K390" s="637"/>
      <c r="L390" s="1071"/>
      <c r="M390" s="1107"/>
    </row>
    <row r="391" spans="1:31" ht="18" customHeight="1">
      <c r="B391" s="607" t="s">
        <v>481</v>
      </c>
      <c r="C391" s="608"/>
      <c r="D391" s="609"/>
      <c r="E391" s="610"/>
      <c r="F391" s="611"/>
      <c r="G391" s="612"/>
      <c r="H391" s="626">
        <v>0</v>
      </c>
      <c r="I391" s="627"/>
      <c r="J391" s="626">
        <v>0</v>
      </c>
      <c r="K391" s="627"/>
      <c r="L391" s="1114">
        <f>H391-J391</f>
        <v>0</v>
      </c>
      <c r="M391" s="1115"/>
    </row>
    <row r="392" spans="1:31" ht="18" customHeight="1">
      <c r="B392" s="645" t="s">
        <v>482</v>
      </c>
      <c r="C392" s="646"/>
      <c r="D392" s="597"/>
      <c r="E392" s="598"/>
      <c r="F392" s="599"/>
      <c r="G392" s="598"/>
      <c r="H392" s="648">
        <v>0</v>
      </c>
      <c r="I392" s="649"/>
      <c r="J392" s="648">
        <v>0</v>
      </c>
      <c r="K392" s="649"/>
      <c r="L392" s="1078">
        <f t="shared" ref="L392:L400" si="3">H392-J392</f>
        <v>0</v>
      </c>
      <c r="M392" s="1119"/>
    </row>
    <row r="393" spans="1:31" ht="18" customHeight="1">
      <c r="B393" s="645" t="s">
        <v>483</v>
      </c>
      <c r="C393" s="646"/>
      <c r="D393" s="597"/>
      <c r="E393" s="598"/>
      <c r="F393" s="599"/>
      <c r="G393" s="598"/>
      <c r="H393" s="648">
        <v>0</v>
      </c>
      <c r="I393" s="649"/>
      <c r="J393" s="648">
        <v>0</v>
      </c>
      <c r="K393" s="649"/>
      <c r="L393" s="1078">
        <f t="shared" si="3"/>
        <v>0</v>
      </c>
      <c r="M393" s="1119"/>
    </row>
    <row r="394" spans="1:31" s="75" customFormat="1" ht="18" customHeight="1">
      <c r="A394" s="1"/>
      <c r="B394" s="601" t="s">
        <v>484</v>
      </c>
      <c r="C394" s="602"/>
      <c r="D394" s="597"/>
      <c r="E394" s="598"/>
      <c r="F394" s="599"/>
      <c r="G394" s="598"/>
      <c r="H394" s="648">
        <v>0</v>
      </c>
      <c r="I394" s="649"/>
      <c r="J394" s="648">
        <v>0</v>
      </c>
      <c r="K394" s="649"/>
      <c r="L394" s="1078">
        <f t="shared" si="3"/>
        <v>0</v>
      </c>
      <c r="M394" s="1119"/>
      <c r="N394" s="460"/>
      <c r="O394" s="460"/>
      <c r="P394" s="120"/>
      <c r="Q394" s="120"/>
      <c r="R394" s="120"/>
      <c r="S394" s="120"/>
      <c r="T394" s="120"/>
      <c r="U394" s="120"/>
      <c r="V394" s="120"/>
      <c r="W394" s="120"/>
      <c r="X394" s="120"/>
      <c r="Y394" s="82"/>
      <c r="Z394" s="82"/>
      <c r="AA394" s="82"/>
      <c r="AB394" s="82"/>
      <c r="AC394" s="82"/>
      <c r="AD394" s="82"/>
      <c r="AE394" s="82"/>
    </row>
    <row r="395" spans="1:31" s="75" customFormat="1" ht="18" customHeight="1">
      <c r="A395" s="1"/>
      <c r="B395" s="601" t="s">
        <v>485</v>
      </c>
      <c r="C395" s="602"/>
      <c r="D395" s="597"/>
      <c r="E395" s="598"/>
      <c r="F395" s="599"/>
      <c r="G395" s="598"/>
      <c r="H395" s="648">
        <v>0</v>
      </c>
      <c r="I395" s="649"/>
      <c r="J395" s="648">
        <v>0</v>
      </c>
      <c r="K395" s="649"/>
      <c r="L395" s="1078">
        <f t="shared" si="3"/>
        <v>0</v>
      </c>
      <c r="M395" s="1119"/>
      <c r="N395" s="460"/>
      <c r="O395" s="460"/>
      <c r="P395" s="120"/>
      <c r="Q395" s="120"/>
      <c r="R395" s="120"/>
      <c r="S395" s="120"/>
      <c r="T395" s="120"/>
      <c r="U395" s="120"/>
      <c r="V395" s="120"/>
      <c r="W395" s="120"/>
      <c r="X395" s="120"/>
      <c r="Y395" s="82"/>
      <c r="Z395" s="82"/>
      <c r="AA395" s="82"/>
      <c r="AB395" s="82"/>
      <c r="AC395" s="82"/>
      <c r="AD395" s="82"/>
      <c r="AE395" s="82"/>
    </row>
    <row r="396" spans="1:31" s="75" customFormat="1" ht="18" customHeight="1">
      <c r="A396" s="1"/>
      <c r="B396" s="601" t="s">
        <v>487</v>
      </c>
      <c r="C396" s="602"/>
      <c r="D396" s="597"/>
      <c r="E396" s="598"/>
      <c r="F396" s="599"/>
      <c r="G396" s="598"/>
      <c r="H396" s="648">
        <v>0</v>
      </c>
      <c r="I396" s="649"/>
      <c r="J396" s="648">
        <v>0</v>
      </c>
      <c r="K396" s="649"/>
      <c r="L396" s="1078">
        <f t="shared" si="3"/>
        <v>0</v>
      </c>
      <c r="M396" s="1119"/>
      <c r="N396" s="460"/>
      <c r="O396" s="460"/>
      <c r="P396" s="120"/>
      <c r="Q396" s="120"/>
      <c r="R396" s="120"/>
      <c r="S396" s="120"/>
      <c r="T396" s="120"/>
      <c r="U396" s="120"/>
      <c r="V396" s="120"/>
      <c r="W396" s="120"/>
      <c r="X396" s="120"/>
      <c r="Y396" s="82"/>
      <c r="Z396" s="82"/>
      <c r="AA396" s="82"/>
      <c r="AB396" s="82"/>
      <c r="AC396" s="82"/>
      <c r="AD396" s="82"/>
      <c r="AE396" s="82"/>
    </row>
    <row r="397" spans="1:31" s="75" customFormat="1" ht="18" customHeight="1">
      <c r="A397" s="1"/>
      <c r="B397" s="601" t="s">
        <v>35</v>
      </c>
      <c r="C397" s="602"/>
      <c r="D397" s="597"/>
      <c r="E397" s="598"/>
      <c r="F397" s="599"/>
      <c r="G397" s="598"/>
      <c r="H397" s="648">
        <v>0</v>
      </c>
      <c r="I397" s="649"/>
      <c r="J397" s="648">
        <v>0</v>
      </c>
      <c r="K397" s="649"/>
      <c r="L397" s="1078">
        <f t="shared" si="3"/>
        <v>0</v>
      </c>
      <c r="M397" s="1119"/>
      <c r="N397" s="460"/>
      <c r="O397" s="460"/>
      <c r="P397" s="120"/>
      <c r="Q397" s="120"/>
      <c r="R397" s="120"/>
      <c r="S397" s="120"/>
      <c r="T397" s="120"/>
      <c r="U397" s="120"/>
      <c r="V397" s="120"/>
      <c r="W397" s="120"/>
      <c r="X397" s="120"/>
      <c r="Y397" s="82"/>
      <c r="Z397" s="82"/>
      <c r="AA397" s="82"/>
      <c r="AB397" s="82"/>
      <c r="AC397" s="82"/>
      <c r="AD397" s="82"/>
      <c r="AE397" s="82"/>
    </row>
    <row r="398" spans="1:31" s="75" customFormat="1" ht="18" customHeight="1">
      <c r="A398" s="1"/>
      <c r="B398" s="601" t="s">
        <v>489</v>
      </c>
      <c r="C398" s="602"/>
      <c r="D398" s="597"/>
      <c r="E398" s="598"/>
      <c r="F398" s="599"/>
      <c r="G398" s="598"/>
      <c r="H398" s="648">
        <v>0</v>
      </c>
      <c r="I398" s="649"/>
      <c r="J398" s="648">
        <v>0</v>
      </c>
      <c r="K398" s="649"/>
      <c r="L398" s="1078">
        <f t="shared" si="3"/>
        <v>0</v>
      </c>
      <c r="M398" s="1119"/>
      <c r="N398" s="460"/>
      <c r="O398" s="460"/>
      <c r="P398" s="120"/>
      <c r="Q398" s="120"/>
      <c r="R398" s="120"/>
      <c r="S398" s="120"/>
      <c r="T398" s="120"/>
      <c r="U398" s="120"/>
      <c r="V398" s="120"/>
      <c r="W398" s="120"/>
      <c r="X398" s="120"/>
      <c r="Y398" s="82"/>
      <c r="Z398" s="82"/>
      <c r="AA398" s="82"/>
      <c r="AB398" s="82"/>
      <c r="AC398" s="82"/>
      <c r="AD398" s="82"/>
      <c r="AE398" s="82"/>
    </row>
    <row r="399" spans="1:31" s="75" customFormat="1" ht="18" customHeight="1">
      <c r="A399" s="1"/>
      <c r="B399" s="676" t="s">
        <v>3</v>
      </c>
      <c r="C399" s="677"/>
      <c r="D399" s="622"/>
      <c r="E399" s="623"/>
      <c r="F399" s="625"/>
      <c r="G399" s="623"/>
      <c r="H399" s="638">
        <v>0</v>
      </c>
      <c r="I399" s="639"/>
      <c r="J399" s="879">
        <v>0</v>
      </c>
      <c r="K399" s="880"/>
      <c r="L399" s="1108">
        <f t="shared" si="3"/>
        <v>0</v>
      </c>
      <c r="M399" s="1120"/>
      <c r="N399" s="460"/>
      <c r="O399" s="460"/>
      <c r="P399" s="120"/>
      <c r="Q399" s="120"/>
      <c r="R399" s="120"/>
      <c r="S399" s="120"/>
      <c r="T399" s="120"/>
      <c r="U399" s="120"/>
      <c r="V399" s="120"/>
      <c r="W399" s="120"/>
      <c r="X399" s="120"/>
      <c r="Y399" s="82"/>
      <c r="Z399" s="82"/>
      <c r="AA399" s="82"/>
      <c r="AB399" s="82"/>
      <c r="AC399" s="82"/>
      <c r="AD399" s="82"/>
      <c r="AE399" s="82"/>
    </row>
    <row r="400" spans="1:31" s="75" customFormat="1" ht="15" customHeight="1">
      <c r="A400" s="1"/>
      <c r="B400" s="596" t="s">
        <v>4</v>
      </c>
      <c r="C400" s="596"/>
      <c r="D400" s="620">
        <f>SUM(D391:D399)</f>
        <v>0</v>
      </c>
      <c r="E400" s="621"/>
      <c r="F400" s="644">
        <f>SUM(E391:G399)</f>
        <v>0</v>
      </c>
      <c r="G400" s="644"/>
      <c r="H400" s="642">
        <f>SUM(H391:I399)</f>
        <v>0</v>
      </c>
      <c r="I400" s="643"/>
      <c r="J400" s="642">
        <f>SUM(J391:K399)</f>
        <v>0</v>
      </c>
      <c r="K400" s="643"/>
      <c r="L400" s="1121">
        <f t="shared" si="3"/>
        <v>0</v>
      </c>
      <c r="M400" s="1122"/>
      <c r="N400" s="460"/>
      <c r="O400" s="460"/>
      <c r="P400" s="120"/>
      <c r="Q400" s="120"/>
      <c r="R400" s="120"/>
      <c r="S400" s="120"/>
      <c r="T400" s="120"/>
      <c r="U400" s="120"/>
      <c r="V400" s="120"/>
      <c r="W400" s="120"/>
      <c r="X400" s="120"/>
      <c r="Y400" s="82"/>
      <c r="Z400" s="82"/>
      <c r="AA400" s="82"/>
      <c r="AB400" s="82"/>
      <c r="AC400" s="82"/>
      <c r="AD400" s="82"/>
      <c r="AE400" s="82"/>
    </row>
    <row r="401" spans="1:31" ht="9.75" customHeight="1">
      <c r="B401" s="285"/>
      <c r="G401" s="155"/>
      <c r="H401" s="155"/>
      <c r="K401" s="413"/>
      <c r="L401" s="413"/>
      <c r="M401" s="413"/>
      <c r="O401" s="120"/>
      <c r="AE401" s="1"/>
    </row>
    <row r="402" spans="1:31" s="25" customFormat="1" ht="18" customHeight="1">
      <c r="A402" s="1"/>
      <c r="B402" s="142"/>
      <c r="C402" s="142"/>
      <c r="D402" s="425"/>
      <c r="E402" s="425"/>
      <c r="F402" s="425"/>
      <c r="G402" s="425"/>
      <c r="H402" s="425"/>
      <c r="I402" s="142"/>
      <c r="J402" s="142"/>
      <c r="K402" s="413"/>
      <c r="L402" s="413"/>
      <c r="M402" s="413"/>
      <c r="N402" s="460"/>
      <c r="O402" s="460"/>
      <c r="P402" s="120"/>
      <c r="Q402" s="120"/>
      <c r="R402" s="120"/>
      <c r="S402" s="120"/>
      <c r="T402" s="120"/>
      <c r="U402" s="120"/>
      <c r="V402" s="120"/>
      <c r="W402" s="120"/>
      <c r="X402" s="120"/>
      <c r="Y402" s="36"/>
      <c r="Z402" s="36"/>
      <c r="AA402" s="36"/>
      <c r="AB402" s="36"/>
      <c r="AC402" s="36"/>
      <c r="AD402" s="36"/>
    </row>
    <row r="403" spans="1:31" s="75" customFormat="1" ht="18" customHeight="1">
      <c r="A403" s="1"/>
      <c r="B403" s="1"/>
      <c r="C403" s="1"/>
      <c r="D403" s="1"/>
      <c r="E403" s="1"/>
      <c r="F403" s="429"/>
      <c r="G403" s="429"/>
      <c r="H403" s="429"/>
      <c r="I403" s="429"/>
      <c r="J403" s="429"/>
      <c r="K403" s="184"/>
      <c r="L403" s="413"/>
      <c r="M403" s="413"/>
      <c r="N403" s="460"/>
      <c r="O403" s="120"/>
      <c r="P403" s="120"/>
      <c r="Q403" s="120"/>
      <c r="R403" s="120"/>
      <c r="S403" s="120"/>
      <c r="T403" s="120"/>
      <c r="U403" s="120"/>
      <c r="V403" s="120"/>
      <c r="W403" s="120"/>
      <c r="X403" s="120"/>
      <c r="Y403" s="82"/>
      <c r="Z403" s="82"/>
      <c r="AA403" s="82"/>
      <c r="AB403" s="82"/>
      <c r="AC403" s="82"/>
      <c r="AD403" s="82"/>
    </row>
    <row r="404" spans="1:31" s="75" customFormat="1" ht="26.25" customHeight="1">
      <c r="A404" s="478" t="s">
        <v>451</v>
      </c>
      <c r="B404" s="1"/>
      <c r="C404" s="1"/>
      <c r="D404" s="1"/>
      <c r="E404" s="429"/>
      <c r="F404" s="429"/>
      <c r="G404" s="429"/>
      <c r="H404" s="429"/>
      <c r="I404" s="429"/>
      <c r="J404" s="184"/>
      <c r="K404" s="413"/>
      <c r="L404" s="413"/>
      <c r="M404" s="156"/>
      <c r="N404" s="120"/>
      <c r="O404" s="120"/>
      <c r="P404" s="120"/>
      <c r="Q404" s="120"/>
      <c r="R404" s="120"/>
      <c r="S404" s="120"/>
      <c r="T404" s="120"/>
      <c r="U404" s="120"/>
      <c r="V404" s="120"/>
      <c r="W404" s="120"/>
      <c r="X404" s="120"/>
      <c r="Y404" s="82"/>
      <c r="Z404" s="82"/>
      <c r="AA404" s="82"/>
      <c r="AB404" s="82"/>
      <c r="AC404" s="82"/>
    </row>
    <row r="405" spans="1:31" s="75" customFormat="1" ht="4.5" customHeight="1">
      <c r="A405" s="1"/>
      <c r="B405" s="1"/>
      <c r="C405" s="1"/>
      <c r="D405" s="1"/>
      <c r="E405" s="429"/>
      <c r="F405" s="429"/>
      <c r="G405" s="429"/>
      <c r="H405" s="429"/>
      <c r="I405" s="429"/>
      <c r="J405" s="184"/>
      <c r="K405" s="413"/>
      <c r="L405" s="413"/>
      <c r="M405" s="277"/>
      <c r="N405" s="120"/>
      <c r="O405" s="120"/>
      <c r="P405" s="120"/>
      <c r="Q405" s="120"/>
      <c r="R405" s="120"/>
      <c r="S405" s="120"/>
      <c r="T405" s="120"/>
      <c r="U405" s="120"/>
      <c r="V405" s="120"/>
      <c r="W405" s="120"/>
      <c r="X405" s="120"/>
      <c r="Y405" s="82"/>
      <c r="Z405" s="82"/>
      <c r="AA405" s="82"/>
      <c r="AB405" s="82"/>
      <c r="AC405" s="82"/>
    </row>
    <row r="406" spans="1:31" s="75" customFormat="1" ht="28.5" customHeight="1">
      <c r="A406" s="585" t="s">
        <v>547</v>
      </c>
      <c r="B406" s="585"/>
      <c r="C406" s="585"/>
      <c r="D406" s="585"/>
      <c r="E406" s="585"/>
      <c r="F406" s="585"/>
      <c r="G406" s="585"/>
      <c r="H406" s="585"/>
      <c r="I406" s="585"/>
      <c r="J406" s="585"/>
      <c r="K406" s="585"/>
      <c r="L406" s="585"/>
      <c r="M406" s="585"/>
      <c r="N406" s="120"/>
      <c r="O406" s="120"/>
      <c r="P406" s="120"/>
      <c r="Q406" s="120"/>
      <c r="R406" s="120"/>
      <c r="S406" s="120"/>
      <c r="T406" s="120"/>
      <c r="U406" s="120"/>
      <c r="V406" s="120"/>
      <c r="W406" s="120"/>
      <c r="X406" s="120"/>
      <c r="Y406" s="82"/>
      <c r="Z406" s="82"/>
      <c r="AA406" s="82"/>
      <c r="AB406" s="82"/>
    </row>
    <row r="407" spans="1:31" s="75" customFormat="1" ht="12.75" customHeight="1">
      <c r="A407" s="585"/>
      <c r="B407" s="585"/>
      <c r="C407" s="585"/>
      <c r="D407" s="585"/>
      <c r="E407" s="585"/>
      <c r="F407" s="585"/>
      <c r="G407" s="585"/>
      <c r="H407" s="585"/>
      <c r="I407" s="585"/>
      <c r="J407" s="585"/>
      <c r="K407" s="585"/>
      <c r="L407" s="585"/>
      <c r="M407" s="585"/>
      <c r="N407" s="120"/>
      <c r="O407" s="120"/>
      <c r="P407" s="120"/>
      <c r="Q407" s="120"/>
      <c r="R407" s="120"/>
      <c r="S407" s="120"/>
      <c r="T407" s="120"/>
      <c r="U407" s="120"/>
      <c r="V407" s="120"/>
      <c r="W407" s="120"/>
      <c r="X407" s="120"/>
      <c r="Y407" s="82"/>
      <c r="Z407" s="82"/>
      <c r="AA407" s="82"/>
      <c r="AB407" s="82"/>
    </row>
    <row r="408" spans="1:31" s="75" customFormat="1" ht="6" customHeight="1">
      <c r="B408" s="124"/>
      <c r="C408" s="1"/>
      <c r="D408" s="1"/>
      <c r="E408" s="1"/>
      <c r="F408" s="1"/>
      <c r="G408" s="1"/>
      <c r="H408" s="1"/>
      <c r="I408" s="1"/>
      <c r="J408" s="419"/>
      <c r="K408" s="419"/>
      <c r="L408" s="419"/>
      <c r="M408" s="414"/>
      <c r="N408" s="120"/>
      <c r="O408" s="120"/>
      <c r="P408" s="120"/>
      <c r="Q408" s="120"/>
      <c r="R408" s="120"/>
      <c r="S408" s="120"/>
      <c r="T408" s="120"/>
      <c r="U408" s="120"/>
      <c r="V408" s="120"/>
      <c r="W408" s="120"/>
      <c r="X408" s="120"/>
      <c r="Y408" s="82"/>
      <c r="Z408" s="82"/>
      <c r="AA408" s="82"/>
      <c r="AB408" s="82"/>
      <c r="AC408" s="82"/>
    </row>
    <row r="409" spans="1:31" s="75" customFormat="1" ht="22.5" customHeight="1">
      <c r="D409" s="286" t="s">
        <v>280</v>
      </c>
      <c r="E409" s="84"/>
      <c r="F409" s="85"/>
      <c r="G409" s="86"/>
      <c r="H409" s="87"/>
      <c r="I409" s="88"/>
      <c r="J409" s="82"/>
      <c r="K409" s="156"/>
      <c r="L409" s="156"/>
      <c r="M409" s="156"/>
      <c r="N409" s="120"/>
      <c r="O409" s="120"/>
      <c r="P409" s="120"/>
      <c r="Q409" s="120"/>
      <c r="R409" s="120"/>
      <c r="S409" s="120"/>
      <c r="T409" s="120"/>
      <c r="U409" s="120"/>
      <c r="V409" s="120"/>
      <c r="W409" s="120"/>
      <c r="X409" s="120"/>
      <c r="Y409" s="82"/>
      <c r="Z409" s="82"/>
      <c r="AA409" s="82"/>
      <c r="AB409" s="82"/>
      <c r="AC409" s="82"/>
      <c r="AD409" s="82"/>
    </row>
    <row r="410" spans="1:31" s="75" customFormat="1" ht="8.25" customHeight="1">
      <c r="B410" s="83"/>
      <c r="C410" s="83"/>
      <c r="D410" s="83"/>
      <c r="E410" s="83"/>
      <c r="F410" s="83"/>
      <c r="G410" s="83"/>
      <c r="H410" s="138"/>
      <c r="I410" s="138"/>
      <c r="J410" s="138"/>
      <c r="K410" s="284"/>
      <c r="L410" s="156"/>
      <c r="M410" s="156"/>
      <c r="N410" s="460"/>
      <c r="O410" s="120"/>
      <c r="P410" s="120"/>
      <c r="Q410" s="120"/>
      <c r="R410" s="120"/>
      <c r="S410" s="120"/>
      <c r="T410" s="120"/>
      <c r="U410" s="120"/>
      <c r="V410" s="120"/>
      <c r="W410" s="120"/>
      <c r="X410" s="120"/>
      <c r="Y410" s="82"/>
      <c r="Z410" s="82"/>
      <c r="AA410" s="82"/>
      <c r="AB410" s="82"/>
      <c r="AC410" s="82"/>
      <c r="AD410" s="82"/>
    </row>
    <row r="411" spans="1:31" s="75" customFormat="1" ht="24.75" customHeight="1">
      <c r="A411" s="785" t="s">
        <v>56</v>
      </c>
      <c r="B411" s="838"/>
      <c r="C411" s="838"/>
      <c r="D411" s="838"/>
      <c r="E411" s="838"/>
      <c r="F411" s="786"/>
      <c r="G411" s="883" t="s">
        <v>283</v>
      </c>
      <c r="H411" s="884"/>
      <c r="I411" s="1080" t="s">
        <v>701</v>
      </c>
      <c r="J411" s="1081"/>
      <c r="K411" s="1090" t="s">
        <v>702</v>
      </c>
      <c r="L411" s="1091"/>
      <c r="M411" s="156"/>
      <c r="N411" s="120"/>
      <c r="O411" s="120"/>
      <c r="P411" s="120"/>
      <c r="Q411" s="120"/>
      <c r="R411" s="120"/>
      <c r="S411" s="120"/>
      <c r="T411" s="120"/>
      <c r="U411" s="120"/>
      <c r="V411" s="120"/>
      <c r="W411" s="120"/>
      <c r="X411" s="120"/>
      <c r="Y411" s="82"/>
      <c r="Z411" s="82"/>
      <c r="AA411" s="82"/>
      <c r="AB411" s="82"/>
      <c r="AC411" s="82"/>
    </row>
    <row r="412" spans="1:31" s="24" customFormat="1" ht="12.75" customHeight="1">
      <c r="A412" s="858" t="s">
        <v>50</v>
      </c>
      <c r="B412" s="691" t="s">
        <v>51</v>
      </c>
      <c r="C412" s="692"/>
      <c r="D412" s="692"/>
      <c r="E412" s="692"/>
      <c r="F412" s="693"/>
      <c r="G412" s="958" t="s">
        <v>350</v>
      </c>
      <c r="H412" s="823"/>
      <c r="I412" s="824"/>
      <c r="J412" s="825"/>
      <c r="K412" s="877"/>
      <c r="L412" s="878"/>
      <c r="M412" s="156"/>
      <c r="N412" s="120"/>
      <c r="O412" s="120"/>
      <c r="P412" s="120"/>
      <c r="Q412" s="120"/>
      <c r="R412" s="120"/>
      <c r="S412" s="120"/>
      <c r="T412" s="120"/>
      <c r="U412" s="120"/>
      <c r="V412" s="120"/>
      <c r="W412" s="120"/>
      <c r="X412" s="120"/>
      <c r="Y412" s="96"/>
      <c r="Z412" s="96"/>
      <c r="AA412" s="96"/>
      <c r="AB412" s="96"/>
      <c r="AC412" s="96"/>
    </row>
    <row r="413" spans="1:31" s="75" customFormat="1" ht="12.75" customHeight="1">
      <c r="A413" s="858"/>
      <c r="B413" s="697"/>
      <c r="C413" s="698"/>
      <c r="D413" s="698"/>
      <c r="E413" s="698"/>
      <c r="F413" s="699"/>
      <c r="G413" s="828" t="s">
        <v>351</v>
      </c>
      <c r="H413" s="829"/>
      <c r="I413" s="826"/>
      <c r="J413" s="827"/>
      <c r="K413" s="1017"/>
      <c r="L413" s="1018"/>
      <c r="M413" s="158"/>
      <c r="N413" s="120"/>
      <c r="O413" s="120"/>
      <c r="P413" s="120"/>
      <c r="Q413" s="120"/>
      <c r="R413" s="120"/>
      <c r="S413" s="120"/>
      <c r="T413" s="120"/>
      <c r="U413" s="120"/>
      <c r="V413" s="120"/>
      <c r="W413" s="120"/>
      <c r="X413" s="120"/>
      <c r="Y413" s="82"/>
      <c r="Z413" s="82"/>
      <c r="AA413" s="82"/>
      <c r="AB413" s="82"/>
      <c r="AC413" s="82"/>
    </row>
    <row r="414" spans="1:31" s="75" customFormat="1" ht="12.75" customHeight="1">
      <c r="A414" s="858"/>
      <c r="B414" s="795" t="s">
        <v>325</v>
      </c>
      <c r="C414" s="796"/>
      <c r="D414" s="796"/>
      <c r="E414" s="796"/>
      <c r="F414" s="797"/>
      <c r="G414" s="919" t="s">
        <v>530</v>
      </c>
      <c r="H414" s="920"/>
      <c r="I414" s="824"/>
      <c r="J414" s="825"/>
      <c r="K414" s="1019"/>
      <c r="L414" s="1020"/>
      <c r="M414" s="156"/>
      <c r="N414" s="120"/>
      <c r="O414" s="120"/>
      <c r="P414" s="120"/>
      <c r="Q414" s="120"/>
      <c r="R414" s="120"/>
      <c r="S414" s="120"/>
      <c r="T414" s="120"/>
      <c r="U414" s="120"/>
      <c r="V414" s="120"/>
      <c r="W414" s="120"/>
      <c r="X414" s="120"/>
      <c r="Y414" s="82"/>
      <c r="Z414" s="82"/>
      <c r="AA414" s="82"/>
      <c r="AB414" s="82"/>
      <c r="AC414" s="82"/>
    </row>
    <row r="415" spans="1:31" s="75" customFormat="1" ht="12.75" customHeight="1">
      <c r="A415" s="858"/>
      <c r="B415" s="798"/>
      <c r="C415" s="799"/>
      <c r="D415" s="799"/>
      <c r="E415" s="799"/>
      <c r="F415" s="800"/>
      <c r="G415" s="806" t="s">
        <v>291</v>
      </c>
      <c r="H415" s="807"/>
      <c r="I415" s="804"/>
      <c r="J415" s="805"/>
      <c r="K415" s="1004"/>
      <c r="L415" s="1005"/>
      <c r="M415" s="156"/>
      <c r="N415" s="120"/>
      <c r="O415" s="120"/>
      <c r="P415" s="120"/>
      <c r="Q415" s="120"/>
      <c r="R415" s="120"/>
      <c r="S415" s="120"/>
      <c r="T415" s="120"/>
      <c r="U415" s="120"/>
      <c r="V415" s="120"/>
      <c r="W415" s="120"/>
      <c r="X415" s="120"/>
      <c r="Y415" s="82"/>
      <c r="Z415" s="82"/>
      <c r="AA415" s="82"/>
      <c r="AB415" s="82"/>
      <c r="AC415" s="82"/>
    </row>
    <row r="416" spans="1:31" s="75" customFormat="1" ht="12.75" customHeight="1">
      <c r="A416" s="858"/>
      <c r="B416" s="798"/>
      <c r="C416" s="799"/>
      <c r="D416" s="799"/>
      <c r="E416" s="799"/>
      <c r="F416" s="800"/>
      <c r="G416" s="806" t="s">
        <v>293</v>
      </c>
      <c r="H416" s="807"/>
      <c r="I416" s="804"/>
      <c r="J416" s="805"/>
      <c r="K416" s="1004"/>
      <c r="L416" s="1005"/>
      <c r="M416" s="156"/>
      <c r="N416" s="120"/>
      <c r="O416" s="120"/>
      <c r="P416" s="120"/>
      <c r="Q416" s="120"/>
      <c r="R416" s="120"/>
      <c r="S416" s="120"/>
      <c r="T416" s="120"/>
      <c r="U416" s="120"/>
      <c r="V416" s="120"/>
      <c r="W416" s="120"/>
      <c r="X416" s="120"/>
      <c r="Y416" s="82"/>
      <c r="Z416" s="82"/>
      <c r="AA416" s="82"/>
      <c r="AB416" s="82"/>
      <c r="AC416" s="82"/>
    </row>
    <row r="417" spans="1:29" s="75" customFormat="1" ht="12.75" customHeight="1">
      <c r="A417" s="858"/>
      <c r="B417" s="798"/>
      <c r="C417" s="799"/>
      <c r="D417" s="799"/>
      <c r="E417" s="799"/>
      <c r="F417" s="800"/>
      <c r="G417" s="806" t="s">
        <v>295</v>
      </c>
      <c r="H417" s="807"/>
      <c r="I417" s="804"/>
      <c r="J417" s="805"/>
      <c r="K417" s="1004"/>
      <c r="L417" s="1005"/>
      <c r="M417" s="156"/>
      <c r="N417" s="120"/>
      <c r="O417" s="120"/>
      <c r="P417" s="120"/>
      <c r="Q417" s="120"/>
      <c r="R417" s="120"/>
      <c r="S417" s="120"/>
      <c r="T417" s="120"/>
      <c r="U417" s="120"/>
      <c r="V417" s="120"/>
      <c r="W417" s="120"/>
      <c r="X417" s="120"/>
      <c r="Y417" s="82"/>
      <c r="Z417" s="82"/>
      <c r="AA417" s="82"/>
      <c r="AB417" s="82"/>
      <c r="AC417" s="82"/>
    </row>
    <row r="418" spans="1:29" s="75" customFormat="1" ht="12.75" customHeight="1">
      <c r="A418" s="858"/>
      <c r="B418" s="798"/>
      <c r="C418" s="799"/>
      <c r="D418" s="799"/>
      <c r="E418" s="799"/>
      <c r="F418" s="800"/>
      <c r="G418" s="806" t="s">
        <v>292</v>
      </c>
      <c r="H418" s="807"/>
      <c r="I418" s="804"/>
      <c r="J418" s="805"/>
      <c r="K418" s="1004"/>
      <c r="L418" s="1005"/>
      <c r="M418" s="156"/>
      <c r="N418" s="120"/>
      <c r="O418" s="120"/>
      <c r="P418" s="120"/>
      <c r="Q418" s="120"/>
      <c r="R418" s="120"/>
      <c r="S418" s="120"/>
      <c r="T418" s="120"/>
      <c r="U418" s="120"/>
      <c r="V418" s="120"/>
      <c r="W418" s="120"/>
      <c r="X418" s="120"/>
      <c r="Y418" s="82"/>
      <c r="Z418" s="82"/>
      <c r="AA418" s="82"/>
      <c r="AB418" s="82"/>
      <c r="AC418" s="82"/>
    </row>
    <row r="419" spans="1:29" s="75" customFormat="1" ht="12.75" customHeight="1">
      <c r="A419" s="858"/>
      <c r="B419" s="801"/>
      <c r="C419" s="802"/>
      <c r="D419" s="802"/>
      <c r="E419" s="802"/>
      <c r="F419" s="803"/>
      <c r="G419" s="918" t="s">
        <v>294</v>
      </c>
      <c r="H419" s="829"/>
      <c r="I419" s="826"/>
      <c r="J419" s="827"/>
      <c r="K419" s="1017"/>
      <c r="L419" s="1018"/>
      <c r="M419" s="156"/>
      <c r="N419" s="120"/>
      <c r="O419" s="120"/>
      <c r="P419" s="120"/>
      <c r="Q419" s="120"/>
      <c r="R419" s="120"/>
      <c r="S419" s="120"/>
      <c r="T419" s="120"/>
      <c r="U419" s="120"/>
      <c r="V419" s="120"/>
      <c r="W419" s="120"/>
      <c r="X419" s="120"/>
      <c r="Y419" s="82"/>
      <c r="Z419" s="82"/>
      <c r="AA419" s="82"/>
      <c r="AB419" s="82"/>
      <c r="AC419" s="82"/>
    </row>
    <row r="420" spans="1:29" s="75" customFormat="1" ht="12.75" customHeight="1">
      <c r="A420" s="858"/>
      <c r="B420" s="691" t="s">
        <v>48</v>
      </c>
      <c r="C420" s="692"/>
      <c r="D420" s="692"/>
      <c r="E420" s="692"/>
      <c r="F420" s="693"/>
      <c r="G420" s="822" t="s">
        <v>531</v>
      </c>
      <c r="H420" s="823"/>
      <c r="I420" s="830"/>
      <c r="J420" s="831"/>
      <c r="K420" s="1019"/>
      <c r="L420" s="1020"/>
      <c r="M420" s="156"/>
      <c r="N420" s="120"/>
      <c r="O420" s="120"/>
      <c r="P420" s="120"/>
      <c r="Q420" s="120"/>
      <c r="R420" s="120"/>
      <c r="S420" s="120"/>
      <c r="T420" s="120"/>
      <c r="U420" s="120"/>
      <c r="V420" s="120"/>
      <c r="W420" s="120"/>
      <c r="X420" s="120"/>
      <c r="Y420" s="82"/>
      <c r="Z420" s="82"/>
      <c r="AA420" s="82"/>
      <c r="AB420" s="82"/>
      <c r="AC420" s="82"/>
    </row>
    <row r="421" spans="1:29" s="75" customFormat="1" ht="12.75" customHeight="1">
      <c r="A421" s="858"/>
      <c r="B421" s="694"/>
      <c r="C421" s="695"/>
      <c r="D421" s="695"/>
      <c r="E421" s="695"/>
      <c r="F421" s="696"/>
      <c r="G421" s="806" t="s">
        <v>291</v>
      </c>
      <c r="H421" s="807"/>
      <c r="I421" s="804"/>
      <c r="J421" s="805"/>
      <c r="K421" s="1004"/>
      <c r="L421" s="1005"/>
      <c r="M421" s="182"/>
      <c r="N421" s="120"/>
      <c r="O421" s="120"/>
      <c r="P421" s="120"/>
      <c r="Q421" s="120"/>
      <c r="R421" s="120"/>
      <c r="S421" s="120"/>
      <c r="T421" s="120"/>
      <c r="U421" s="120"/>
      <c r="V421" s="120"/>
      <c r="W421" s="120"/>
      <c r="X421" s="120"/>
      <c r="Y421" s="82"/>
      <c r="Z421" s="82"/>
      <c r="AA421" s="82"/>
      <c r="AB421" s="82"/>
      <c r="AC421" s="82"/>
    </row>
    <row r="422" spans="1:29" s="75" customFormat="1" ht="12.75" customHeight="1">
      <c r="A422" s="858"/>
      <c r="B422" s="694"/>
      <c r="C422" s="695"/>
      <c r="D422" s="695"/>
      <c r="E422" s="695"/>
      <c r="F422" s="696"/>
      <c r="G422" s="806" t="s">
        <v>293</v>
      </c>
      <c r="H422" s="807"/>
      <c r="I422" s="804"/>
      <c r="J422" s="805"/>
      <c r="K422" s="1004"/>
      <c r="L422" s="1005"/>
      <c r="M422" s="182"/>
      <c r="N422" s="120"/>
      <c r="O422" s="120"/>
      <c r="P422" s="120"/>
      <c r="Q422" s="120"/>
      <c r="R422" s="120"/>
      <c r="S422" s="120"/>
      <c r="T422" s="120"/>
      <c r="U422" s="120"/>
      <c r="V422" s="120"/>
      <c r="W422" s="120"/>
      <c r="X422" s="120"/>
      <c r="Y422" s="82"/>
      <c r="Z422" s="82"/>
      <c r="AA422" s="82"/>
      <c r="AB422" s="82"/>
      <c r="AC422" s="82"/>
    </row>
    <row r="423" spans="1:29" s="75" customFormat="1" ht="12.75" customHeight="1">
      <c r="A423" s="858"/>
      <c r="B423" s="694"/>
      <c r="C423" s="695"/>
      <c r="D423" s="695"/>
      <c r="E423" s="695"/>
      <c r="F423" s="696"/>
      <c r="G423" s="806" t="s">
        <v>295</v>
      </c>
      <c r="H423" s="807"/>
      <c r="I423" s="804"/>
      <c r="J423" s="805"/>
      <c r="K423" s="1004"/>
      <c r="L423" s="1005"/>
      <c r="M423" s="156"/>
      <c r="N423" s="120"/>
      <c r="O423" s="120"/>
      <c r="P423" s="120"/>
      <c r="Q423" s="120"/>
      <c r="R423" s="120"/>
      <c r="S423" s="120"/>
      <c r="T423" s="120"/>
      <c r="U423" s="120"/>
      <c r="V423" s="120"/>
      <c r="W423" s="120"/>
      <c r="X423" s="120"/>
      <c r="Y423" s="82"/>
      <c r="Z423" s="82"/>
      <c r="AA423" s="82"/>
      <c r="AB423" s="82"/>
      <c r="AC423" s="82"/>
    </row>
    <row r="424" spans="1:29" s="75" customFormat="1" ht="12.75" customHeight="1">
      <c r="A424" s="858"/>
      <c r="B424" s="694"/>
      <c r="C424" s="695"/>
      <c r="D424" s="695"/>
      <c r="E424" s="695"/>
      <c r="F424" s="696"/>
      <c r="G424" s="806" t="s">
        <v>292</v>
      </c>
      <c r="H424" s="807"/>
      <c r="I424" s="804"/>
      <c r="J424" s="805"/>
      <c r="K424" s="1004"/>
      <c r="L424" s="1005"/>
      <c r="M424" s="156"/>
      <c r="N424" s="120"/>
      <c r="O424" s="120"/>
      <c r="P424" s="120"/>
      <c r="Q424" s="120"/>
      <c r="R424" s="120"/>
      <c r="S424" s="120"/>
      <c r="T424" s="120"/>
      <c r="U424" s="120"/>
      <c r="V424" s="120"/>
      <c r="W424" s="120"/>
      <c r="X424" s="120"/>
      <c r="Y424" s="82"/>
      <c r="Z424" s="82"/>
      <c r="AA424" s="82"/>
      <c r="AB424" s="82"/>
      <c r="AC424" s="82"/>
    </row>
    <row r="425" spans="1:29" s="75" customFormat="1" ht="12.75" customHeight="1">
      <c r="A425" s="858"/>
      <c r="B425" s="697"/>
      <c r="C425" s="698"/>
      <c r="D425" s="698"/>
      <c r="E425" s="698"/>
      <c r="F425" s="699"/>
      <c r="G425" s="918" t="s">
        <v>294</v>
      </c>
      <c r="H425" s="829"/>
      <c r="I425" s="826"/>
      <c r="J425" s="827"/>
      <c r="K425" s="1017"/>
      <c r="L425" s="1018"/>
      <c r="M425" s="156"/>
      <c r="N425" s="120"/>
      <c r="O425" s="120"/>
      <c r="P425" s="120"/>
      <c r="Q425" s="120"/>
      <c r="R425" s="120"/>
      <c r="S425" s="120"/>
      <c r="T425" s="120"/>
      <c r="U425" s="120"/>
      <c r="V425" s="120"/>
      <c r="W425" s="120"/>
      <c r="X425" s="120"/>
      <c r="Y425" s="82"/>
      <c r="Z425" s="82"/>
      <c r="AA425" s="82"/>
      <c r="AB425" s="82"/>
      <c r="AC425" s="82"/>
    </row>
    <row r="426" spans="1:29" s="75" customFormat="1" ht="12.75" customHeight="1">
      <c r="A426" s="858"/>
      <c r="B426" s="691" t="s">
        <v>359</v>
      </c>
      <c r="C426" s="692"/>
      <c r="D426" s="692"/>
      <c r="E426" s="692"/>
      <c r="F426" s="693"/>
      <c r="G426" s="919" t="s">
        <v>614</v>
      </c>
      <c r="H426" s="920"/>
      <c r="I426" s="824"/>
      <c r="J426" s="825"/>
      <c r="K426" s="1019"/>
      <c r="L426" s="1020"/>
      <c r="M426" s="156"/>
      <c r="N426" s="120"/>
      <c r="O426" s="120"/>
      <c r="P426" s="120"/>
      <c r="Q426" s="120"/>
      <c r="R426" s="120"/>
      <c r="S426" s="120"/>
      <c r="T426" s="120"/>
      <c r="U426" s="120"/>
      <c r="V426" s="120"/>
      <c r="W426" s="120"/>
      <c r="X426" s="120"/>
      <c r="Y426" s="82"/>
      <c r="Z426" s="82"/>
      <c r="AA426" s="82"/>
      <c r="AB426" s="82"/>
      <c r="AC426" s="82"/>
    </row>
    <row r="427" spans="1:29" s="75" customFormat="1" ht="12.75" customHeight="1">
      <c r="A427" s="858"/>
      <c r="B427" s="694"/>
      <c r="C427" s="695"/>
      <c r="D427" s="695"/>
      <c r="E427" s="695"/>
      <c r="F427" s="696"/>
      <c r="G427" s="991" t="s">
        <v>360</v>
      </c>
      <c r="H427" s="992"/>
      <c r="I427" s="1082"/>
      <c r="J427" s="1083"/>
      <c r="K427" s="1004"/>
      <c r="L427" s="1005"/>
      <c r="M427" s="156"/>
      <c r="N427" s="120"/>
      <c r="O427" s="120"/>
      <c r="P427" s="120"/>
      <c r="Q427" s="120"/>
      <c r="R427" s="120"/>
      <c r="S427" s="120"/>
      <c r="T427" s="120"/>
      <c r="U427" s="120"/>
      <c r="V427" s="120"/>
      <c r="W427" s="120"/>
      <c r="X427" s="120"/>
      <c r="Y427" s="82"/>
      <c r="Z427" s="82"/>
      <c r="AA427" s="82"/>
      <c r="AB427" s="82"/>
      <c r="AC427" s="82"/>
    </row>
    <row r="428" spans="1:29" s="75" customFormat="1" ht="12.75" customHeight="1">
      <c r="A428" s="858"/>
      <c r="B428" s="697"/>
      <c r="C428" s="698"/>
      <c r="D428" s="698"/>
      <c r="E428" s="698"/>
      <c r="F428" s="699"/>
      <c r="G428" s="918" t="s">
        <v>361</v>
      </c>
      <c r="H428" s="829"/>
      <c r="I428" s="826"/>
      <c r="J428" s="827"/>
      <c r="K428" s="1017"/>
      <c r="L428" s="1018"/>
      <c r="M428" s="277"/>
      <c r="N428" s="120"/>
      <c r="O428" s="120"/>
      <c r="P428" s="120"/>
      <c r="Q428" s="120"/>
      <c r="R428" s="120"/>
      <c r="S428" s="120"/>
      <c r="T428" s="120"/>
      <c r="U428" s="120"/>
      <c r="V428" s="120"/>
      <c r="W428" s="120"/>
      <c r="X428" s="120"/>
      <c r="Y428" s="82"/>
      <c r="Z428" s="82"/>
      <c r="AA428" s="82"/>
      <c r="AB428" s="82"/>
      <c r="AC428" s="82"/>
    </row>
    <row r="429" spans="1:29" s="75" customFormat="1" ht="12.75" customHeight="1">
      <c r="A429" s="858"/>
      <c r="B429" s="866"/>
      <c r="C429" s="872" t="s">
        <v>326</v>
      </c>
      <c r="D429" s="872"/>
      <c r="E429" s="872"/>
      <c r="F429" s="872"/>
      <c r="G429" s="822" t="s">
        <v>289</v>
      </c>
      <c r="H429" s="823"/>
      <c r="I429" s="830"/>
      <c r="J429" s="831"/>
      <c r="K429" s="1019"/>
      <c r="L429" s="1020"/>
      <c r="M429" s="156"/>
      <c r="N429" s="120"/>
      <c r="O429" s="120"/>
      <c r="P429" s="120"/>
      <c r="Q429" s="120"/>
      <c r="R429" s="120"/>
      <c r="S429" s="120"/>
      <c r="T429" s="120"/>
      <c r="U429" s="120"/>
      <c r="V429" s="120"/>
      <c r="W429" s="120"/>
      <c r="X429" s="120"/>
      <c r="Y429" s="82"/>
      <c r="Z429" s="82"/>
      <c r="AA429" s="82"/>
      <c r="AB429" s="82"/>
      <c r="AC429" s="82"/>
    </row>
    <row r="430" spans="1:29" s="75" customFormat="1" ht="12.75" customHeight="1">
      <c r="A430" s="858"/>
      <c r="B430" s="867"/>
      <c r="C430" s="872"/>
      <c r="D430" s="872"/>
      <c r="E430" s="872"/>
      <c r="F430" s="872"/>
      <c r="G430" s="828" t="s">
        <v>290</v>
      </c>
      <c r="H430" s="829"/>
      <c r="I430" s="826"/>
      <c r="J430" s="827"/>
      <c r="K430" s="1017"/>
      <c r="L430" s="1018"/>
      <c r="M430" s="156"/>
      <c r="N430" s="120"/>
      <c r="O430" s="120"/>
      <c r="P430" s="120"/>
      <c r="Q430" s="120"/>
      <c r="R430" s="120"/>
      <c r="S430" s="120"/>
      <c r="T430" s="120"/>
      <c r="U430" s="120"/>
      <c r="V430" s="120"/>
      <c r="W430" s="120"/>
      <c r="X430" s="120"/>
      <c r="Y430" s="82"/>
      <c r="Z430" s="82"/>
      <c r="AA430" s="82"/>
      <c r="AB430" s="82"/>
      <c r="AC430" s="82"/>
    </row>
    <row r="431" spans="1:29" s="75" customFormat="1" ht="12.75" customHeight="1">
      <c r="A431" s="858"/>
      <c r="B431" s="867"/>
      <c r="C431" s="872" t="s">
        <v>52</v>
      </c>
      <c r="D431" s="872"/>
      <c r="E431" s="872"/>
      <c r="F431" s="872"/>
      <c r="G431" s="822" t="s">
        <v>62</v>
      </c>
      <c r="H431" s="823"/>
      <c r="I431" s="830"/>
      <c r="J431" s="831"/>
      <c r="K431" s="1019"/>
      <c r="L431" s="1020"/>
      <c r="M431" s="156"/>
      <c r="N431" s="120"/>
      <c r="O431" s="120"/>
      <c r="P431" s="120"/>
      <c r="Q431" s="120"/>
      <c r="R431" s="120"/>
      <c r="S431" s="120"/>
      <c r="T431" s="120"/>
      <c r="U431" s="120"/>
      <c r="V431" s="120"/>
      <c r="W431" s="120"/>
      <c r="X431" s="120"/>
      <c r="Y431" s="82"/>
      <c r="Z431" s="82"/>
      <c r="AA431" s="82"/>
      <c r="AB431" s="82"/>
      <c r="AC431" s="82"/>
    </row>
    <row r="432" spans="1:29" s="75" customFormat="1" ht="12.75" customHeight="1">
      <c r="A432" s="858"/>
      <c r="B432" s="867"/>
      <c r="C432" s="872"/>
      <c r="D432" s="872"/>
      <c r="E432" s="872"/>
      <c r="F432" s="872"/>
      <c r="G432" s="828" t="s">
        <v>63</v>
      </c>
      <c r="H432" s="829"/>
      <c r="I432" s="826"/>
      <c r="J432" s="827"/>
      <c r="K432" s="1017"/>
      <c r="L432" s="1018"/>
      <c r="M432" s="156"/>
      <c r="N432" s="120"/>
      <c r="O432" s="120"/>
      <c r="P432" s="120"/>
      <c r="Q432" s="120"/>
      <c r="R432" s="120"/>
      <c r="S432" s="120"/>
      <c r="T432" s="120"/>
      <c r="U432" s="120"/>
      <c r="V432" s="120"/>
      <c r="W432" s="120"/>
      <c r="X432" s="120"/>
      <c r="Y432" s="82"/>
      <c r="Z432" s="82"/>
      <c r="AA432" s="82"/>
      <c r="AB432" s="82"/>
      <c r="AC432" s="82"/>
    </row>
    <row r="433" spans="1:29" s="75" customFormat="1" ht="12.75" customHeight="1">
      <c r="A433" s="858"/>
      <c r="B433" s="867"/>
      <c r="C433" s="864" t="s">
        <v>53</v>
      </c>
      <c r="D433" s="864"/>
      <c r="E433" s="864"/>
      <c r="F433" s="864"/>
      <c r="G433" s="848" t="s">
        <v>64</v>
      </c>
      <c r="H433" s="849"/>
      <c r="I433" s="952"/>
      <c r="J433" s="953"/>
      <c r="K433" s="1088"/>
      <c r="L433" s="1089"/>
      <c r="M433" s="156"/>
      <c r="N433" s="120"/>
      <c r="O433" s="120"/>
      <c r="P433" s="120"/>
      <c r="Q433" s="120"/>
      <c r="R433" s="120"/>
      <c r="S433" s="120"/>
      <c r="T433" s="120"/>
      <c r="U433" s="120"/>
      <c r="V433" s="120"/>
      <c r="W433" s="120"/>
      <c r="X433" s="120"/>
      <c r="Y433" s="82"/>
      <c r="Z433" s="82"/>
      <c r="AA433" s="82"/>
      <c r="AB433" s="82"/>
      <c r="AC433" s="82"/>
    </row>
    <row r="434" spans="1:29" s="75" customFormat="1" ht="12.75" customHeight="1" thickBot="1">
      <c r="A434" s="859"/>
      <c r="B434" s="867"/>
      <c r="C434" s="865" t="s">
        <v>220</v>
      </c>
      <c r="D434" s="865"/>
      <c r="E434" s="865"/>
      <c r="F434" s="865"/>
      <c r="G434" s="850" t="s">
        <v>297</v>
      </c>
      <c r="H434" s="851"/>
      <c r="I434" s="961"/>
      <c r="J434" s="962"/>
      <c r="K434" s="1086"/>
      <c r="L434" s="1087"/>
      <c r="M434" s="156"/>
      <c r="N434" s="120"/>
      <c r="O434" s="120"/>
      <c r="P434" s="120"/>
      <c r="Q434" s="120"/>
      <c r="R434" s="120"/>
      <c r="S434" s="120"/>
      <c r="T434" s="120"/>
      <c r="U434" s="120"/>
      <c r="V434" s="120"/>
      <c r="W434" s="120"/>
      <c r="X434" s="120"/>
      <c r="Y434" s="82"/>
      <c r="Z434" s="82"/>
      <c r="AA434" s="82"/>
      <c r="AB434" s="82"/>
      <c r="AC434" s="82"/>
    </row>
    <row r="435" spans="1:29" s="75" customFormat="1" ht="15" customHeight="1" thickBot="1">
      <c r="A435" s="893" t="s">
        <v>254</v>
      </c>
      <c r="B435" s="894"/>
      <c r="C435" s="894"/>
      <c r="D435" s="894"/>
      <c r="E435" s="894"/>
      <c r="F435" s="894"/>
      <c r="G435" s="894"/>
      <c r="H435" s="895"/>
      <c r="I435" s="959">
        <f>SUM(I412:I434)</f>
        <v>0</v>
      </c>
      <c r="J435" s="960"/>
      <c r="K435" s="1030">
        <f>SUM(K412:L434)</f>
        <v>0</v>
      </c>
      <c r="L435" s="1031"/>
      <c r="M435" s="156"/>
      <c r="N435" s="120"/>
      <c r="O435" s="120"/>
      <c r="P435" s="120"/>
      <c r="Q435" s="120"/>
      <c r="R435" s="120"/>
      <c r="S435" s="120"/>
      <c r="T435" s="120"/>
      <c r="U435" s="120"/>
      <c r="V435" s="120"/>
      <c r="W435" s="120"/>
      <c r="X435" s="120"/>
      <c r="Y435" s="82"/>
      <c r="Z435" s="82"/>
      <c r="AA435" s="82"/>
      <c r="AB435" s="82"/>
      <c r="AC435" s="82"/>
    </row>
    <row r="436" spans="1:29" s="75" customFormat="1" ht="9.75" customHeight="1">
      <c r="A436" s="280"/>
      <c r="B436" s="280"/>
      <c r="C436" s="280"/>
      <c r="D436" s="280"/>
      <c r="E436" s="280"/>
      <c r="F436" s="280"/>
      <c r="G436" s="280"/>
      <c r="H436" s="280"/>
      <c r="I436" s="290"/>
      <c r="J436" s="290"/>
      <c r="K436" s="277"/>
      <c r="L436" s="277"/>
      <c r="M436" s="156"/>
      <c r="N436" s="120"/>
      <c r="O436" s="120"/>
      <c r="P436" s="120"/>
      <c r="Q436" s="120"/>
      <c r="R436" s="120"/>
      <c r="S436" s="120"/>
      <c r="T436" s="120"/>
      <c r="U436" s="120"/>
      <c r="V436" s="120"/>
      <c r="W436" s="120"/>
      <c r="X436" s="120"/>
      <c r="Y436" s="82"/>
      <c r="Z436" s="82"/>
      <c r="AA436" s="82"/>
      <c r="AB436" s="82"/>
      <c r="AC436" s="82"/>
    </row>
    <row r="437" spans="1:29" s="75" customFormat="1" ht="23.25" customHeight="1">
      <c r="A437" s="785" t="s">
        <v>56</v>
      </c>
      <c r="B437" s="838"/>
      <c r="C437" s="838"/>
      <c r="D437" s="838"/>
      <c r="E437" s="838"/>
      <c r="F437" s="786"/>
      <c r="G437" s="785" t="s">
        <v>283</v>
      </c>
      <c r="H437" s="845"/>
      <c r="I437" s="982" t="s">
        <v>701</v>
      </c>
      <c r="J437" s="983"/>
      <c r="K437" s="1080" t="s">
        <v>702</v>
      </c>
      <c r="L437" s="1081"/>
      <c r="M437" s="277"/>
      <c r="N437" s="120"/>
      <c r="O437" s="120"/>
      <c r="P437" s="120"/>
      <c r="Q437" s="120"/>
      <c r="R437" s="120"/>
      <c r="S437" s="120"/>
      <c r="T437" s="120"/>
      <c r="U437" s="120"/>
      <c r="V437" s="120"/>
      <c r="W437" s="120"/>
      <c r="X437" s="120"/>
      <c r="Y437" s="82"/>
      <c r="Z437" s="82"/>
      <c r="AA437" s="82"/>
      <c r="AB437" s="82"/>
      <c r="AC437" s="82"/>
    </row>
    <row r="438" spans="1:29" s="75" customFormat="1" ht="12.75" customHeight="1">
      <c r="A438" s="858" t="s">
        <v>55</v>
      </c>
      <c r="B438" s="691" t="s">
        <v>339</v>
      </c>
      <c r="C438" s="692"/>
      <c r="D438" s="692"/>
      <c r="E438" s="692"/>
      <c r="F438" s="693"/>
      <c r="G438" s="856" t="s">
        <v>298</v>
      </c>
      <c r="H438" s="857"/>
      <c r="I438" s="949"/>
      <c r="J438" s="986"/>
      <c r="K438" s="1027"/>
      <c r="L438" s="1028"/>
      <c r="M438" s="277"/>
      <c r="N438" s="120"/>
      <c r="O438" s="120"/>
      <c r="P438" s="120"/>
      <c r="Q438" s="120"/>
      <c r="R438" s="120"/>
      <c r="S438" s="120"/>
      <c r="T438" s="120"/>
      <c r="U438" s="120"/>
      <c r="V438" s="120"/>
      <c r="W438" s="120"/>
      <c r="X438" s="120"/>
      <c r="Y438" s="82"/>
      <c r="Z438" s="82"/>
      <c r="AA438" s="82"/>
      <c r="AB438" s="82"/>
      <c r="AC438" s="82"/>
    </row>
    <row r="439" spans="1:29" s="75" customFormat="1" ht="12.75" customHeight="1" thickBot="1">
      <c r="A439" s="858"/>
      <c r="B439" s="694"/>
      <c r="C439" s="695"/>
      <c r="D439" s="695"/>
      <c r="E439" s="695"/>
      <c r="F439" s="696"/>
      <c r="G439" s="896" t="s">
        <v>299</v>
      </c>
      <c r="H439" s="897"/>
      <c r="I439" s="979"/>
      <c r="J439" s="980"/>
      <c r="K439" s="1025"/>
      <c r="L439" s="1026"/>
      <c r="M439" s="156"/>
      <c r="N439" s="120"/>
      <c r="O439" s="120"/>
      <c r="P439" s="120"/>
      <c r="Q439" s="120"/>
      <c r="R439" s="120"/>
      <c r="S439" s="120"/>
      <c r="T439" s="120"/>
      <c r="U439" s="120"/>
      <c r="V439" s="120"/>
      <c r="W439" s="120"/>
      <c r="X439" s="120"/>
      <c r="Y439" s="82"/>
      <c r="Z439" s="82"/>
      <c r="AA439" s="82"/>
      <c r="AB439" s="82"/>
      <c r="AC439" s="82"/>
    </row>
    <row r="440" spans="1:29" s="75" customFormat="1" ht="12.75" customHeight="1">
      <c r="A440" s="858"/>
      <c r="B440" s="694"/>
      <c r="C440" s="695"/>
      <c r="D440" s="695"/>
      <c r="E440" s="695"/>
      <c r="F440" s="696"/>
      <c r="G440" s="856" t="s">
        <v>300</v>
      </c>
      <c r="H440" s="857"/>
      <c r="I440" s="948"/>
      <c r="J440" s="949"/>
      <c r="K440" s="1019"/>
      <c r="L440" s="1020"/>
      <c r="M440" s="156"/>
      <c r="N440" s="120"/>
      <c r="O440" s="120"/>
      <c r="P440" s="120"/>
      <c r="Q440" s="120"/>
      <c r="R440" s="120"/>
      <c r="S440" s="120"/>
      <c r="T440" s="120"/>
      <c r="U440" s="120"/>
      <c r="V440" s="120"/>
      <c r="W440" s="120"/>
      <c r="X440" s="120"/>
      <c r="Y440" s="82"/>
      <c r="Z440" s="82"/>
      <c r="AA440" s="82"/>
      <c r="AB440" s="82"/>
      <c r="AC440" s="82"/>
    </row>
    <row r="441" spans="1:29" s="75" customFormat="1" ht="12.75" customHeight="1">
      <c r="A441" s="858"/>
      <c r="B441" s="694"/>
      <c r="C441" s="695"/>
      <c r="D441" s="695"/>
      <c r="E441" s="695"/>
      <c r="F441" s="696"/>
      <c r="G441" s="841" t="s">
        <v>301</v>
      </c>
      <c r="H441" s="842"/>
      <c r="I441" s="916"/>
      <c r="J441" s="917"/>
      <c r="K441" s="1004"/>
      <c r="L441" s="1005"/>
      <c r="M441" s="156"/>
      <c r="N441" s="120"/>
      <c r="O441" s="120"/>
      <c r="P441" s="120"/>
      <c r="Q441" s="120"/>
      <c r="R441" s="120"/>
      <c r="S441" s="120"/>
      <c r="T441" s="120"/>
      <c r="U441" s="120"/>
      <c r="V441" s="120"/>
      <c r="W441" s="120"/>
      <c r="X441" s="120"/>
      <c r="Y441" s="82"/>
      <c r="Z441" s="82"/>
      <c r="AA441" s="82"/>
      <c r="AB441" s="82"/>
      <c r="AC441" s="82"/>
    </row>
    <row r="442" spans="1:29" s="75" customFormat="1" ht="12.75" customHeight="1">
      <c r="A442" s="858"/>
      <c r="B442" s="694"/>
      <c r="C442" s="695"/>
      <c r="D442" s="695"/>
      <c r="E442" s="695"/>
      <c r="F442" s="696"/>
      <c r="G442" s="841" t="s">
        <v>302</v>
      </c>
      <c r="H442" s="842"/>
      <c r="I442" s="916"/>
      <c r="J442" s="917"/>
      <c r="K442" s="1004"/>
      <c r="L442" s="1005"/>
      <c r="M442" s="156"/>
      <c r="N442" s="120"/>
      <c r="O442" s="120"/>
      <c r="P442" s="120"/>
      <c r="Q442" s="120"/>
      <c r="R442" s="120"/>
      <c r="S442" s="120"/>
      <c r="T442" s="120"/>
      <c r="U442" s="120"/>
      <c r="V442" s="120"/>
      <c r="W442" s="120"/>
      <c r="X442" s="120"/>
      <c r="Y442" s="82"/>
      <c r="Z442" s="82"/>
      <c r="AA442" s="82"/>
      <c r="AB442" s="82"/>
      <c r="AC442" s="82"/>
    </row>
    <row r="443" spans="1:29" s="75" customFormat="1" ht="12.75" customHeight="1">
      <c r="A443" s="858"/>
      <c r="B443" s="697"/>
      <c r="C443" s="698"/>
      <c r="D443" s="698"/>
      <c r="E443" s="698"/>
      <c r="F443" s="699"/>
      <c r="G443" s="843" t="s">
        <v>303</v>
      </c>
      <c r="H443" s="844"/>
      <c r="I443" s="921"/>
      <c r="J443" s="922"/>
      <c r="K443" s="1004"/>
      <c r="L443" s="1005"/>
      <c r="M443" s="156"/>
      <c r="N443" s="120"/>
      <c r="O443" s="120"/>
      <c r="P443" s="120"/>
      <c r="Q443" s="120"/>
      <c r="R443" s="120"/>
      <c r="S443" s="120"/>
      <c r="T443" s="120"/>
      <c r="U443" s="120"/>
      <c r="V443" s="120"/>
      <c r="W443" s="120"/>
      <c r="X443" s="120"/>
      <c r="Y443" s="82"/>
      <c r="Z443" s="82"/>
      <c r="AA443" s="82"/>
      <c r="AB443" s="82"/>
      <c r="AC443" s="82"/>
    </row>
    <row r="444" spans="1:29" s="75" customFormat="1" ht="12.75" customHeight="1">
      <c r="A444" s="858"/>
      <c r="B444" s="691" t="s">
        <v>54</v>
      </c>
      <c r="C444" s="692"/>
      <c r="D444" s="692"/>
      <c r="E444" s="692"/>
      <c r="F444" s="693"/>
      <c r="G444" s="856" t="s">
        <v>298</v>
      </c>
      <c r="H444" s="857"/>
      <c r="I444" s="948"/>
      <c r="J444" s="949"/>
      <c r="K444" s="1004"/>
      <c r="L444" s="1005"/>
      <c r="M444" s="156"/>
      <c r="N444" s="120"/>
      <c r="O444" s="120"/>
      <c r="P444" s="120"/>
      <c r="Q444" s="120"/>
      <c r="R444" s="120"/>
      <c r="S444" s="120"/>
      <c r="T444" s="120"/>
      <c r="U444" s="120"/>
      <c r="V444" s="120"/>
      <c r="W444" s="120"/>
      <c r="X444" s="120"/>
      <c r="Y444" s="82"/>
      <c r="Z444" s="82"/>
      <c r="AA444" s="82"/>
      <c r="AB444" s="82"/>
      <c r="AC444" s="82"/>
    </row>
    <row r="445" spans="1:29" s="75" customFormat="1" ht="12.75" customHeight="1" thickBot="1">
      <c r="A445" s="858"/>
      <c r="B445" s="694"/>
      <c r="C445" s="695"/>
      <c r="D445" s="695"/>
      <c r="E445" s="695"/>
      <c r="F445" s="696"/>
      <c r="G445" s="896" t="s">
        <v>299</v>
      </c>
      <c r="H445" s="897"/>
      <c r="I445" s="981"/>
      <c r="J445" s="979"/>
      <c r="K445" s="1094"/>
      <c r="L445" s="1095"/>
      <c r="M445" s="182"/>
      <c r="N445" s="120"/>
      <c r="O445" s="120"/>
      <c r="P445" s="120"/>
      <c r="Q445" s="120"/>
      <c r="R445" s="120"/>
      <c r="S445" s="120"/>
      <c r="T445" s="120"/>
      <c r="U445" s="120"/>
      <c r="V445" s="120"/>
      <c r="W445" s="120"/>
      <c r="X445" s="120"/>
      <c r="Y445" s="82"/>
      <c r="Z445" s="82"/>
      <c r="AA445" s="82"/>
      <c r="AB445" s="82"/>
      <c r="AC445" s="82"/>
    </row>
    <row r="446" spans="1:29" s="75" customFormat="1" ht="12.75" customHeight="1">
      <c r="A446" s="858"/>
      <c r="B446" s="694"/>
      <c r="C446" s="695"/>
      <c r="D446" s="695"/>
      <c r="E446" s="695"/>
      <c r="F446" s="696"/>
      <c r="G446" s="856" t="s">
        <v>300</v>
      </c>
      <c r="H446" s="857"/>
      <c r="I446" s="948"/>
      <c r="J446" s="949"/>
      <c r="K446" s="1118"/>
      <c r="L446" s="1103"/>
      <c r="M446" s="182"/>
      <c r="N446" s="120"/>
      <c r="O446" s="120"/>
      <c r="P446" s="120"/>
      <c r="Q446" s="120"/>
      <c r="R446" s="120"/>
      <c r="S446" s="120"/>
      <c r="T446" s="120"/>
      <c r="U446" s="120"/>
      <c r="V446" s="120"/>
      <c r="W446" s="120"/>
      <c r="X446" s="120"/>
      <c r="Y446" s="82"/>
      <c r="Z446" s="82"/>
      <c r="AA446" s="82"/>
      <c r="AB446" s="82"/>
      <c r="AC446" s="82"/>
    </row>
    <row r="447" spans="1:29" s="75" customFormat="1" ht="12.75" customHeight="1">
      <c r="A447" s="858"/>
      <c r="B447" s="694"/>
      <c r="C447" s="695"/>
      <c r="D447" s="695"/>
      <c r="E447" s="695"/>
      <c r="F447" s="696"/>
      <c r="G447" s="841" t="s">
        <v>301</v>
      </c>
      <c r="H447" s="842"/>
      <c r="I447" s="916"/>
      <c r="J447" s="917"/>
      <c r="K447" s="1004"/>
      <c r="L447" s="1005"/>
      <c r="M447" s="182"/>
      <c r="N447" s="120"/>
      <c r="O447" s="120"/>
      <c r="P447" s="120"/>
      <c r="Q447" s="120"/>
      <c r="R447" s="120"/>
      <c r="S447" s="120"/>
      <c r="T447" s="120"/>
      <c r="U447" s="120"/>
      <c r="V447" s="120"/>
      <c r="W447" s="120"/>
      <c r="X447" s="120"/>
      <c r="Y447" s="82"/>
      <c r="Z447" s="82"/>
      <c r="AA447" s="82"/>
      <c r="AB447" s="82"/>
      <c r="AC447" s="82"/>
    </row>
    <row r="448" spans="1:29" s="75" customFormat="1" ht="12.75" customHeight="1">
      <c r="A448" s="858"/>
      <c r="B448" s="694"/>
      <c r="C448" s="695"/>
      <c r="D448" s="695"/>
      <c r="E448" s="695"/>
      <c r="F448" s="696"/>
      <c r="G448" s="841" t="s">
        <v>302</v>
      </c>
      <c r="H448" s="842"/>
      <c r="I448" s="916"/>
      <c r="J448" s="917"/>
      <c r="K448" s="1004"/>
      <c r="L448" s="1005"/>
      <c r="M448" s="182"/>
      <c r="N448" s="120"/>
      <c r="O448" s="120"/>
      <c r="P448" s="120"/>
      <c r="Q448" s="120"/>
      <c r="R448" s="120"/>
      <c r="S448" s="120"/>
      <c r="T448" s="120"/>
      <c r="U448" s="120"/>
      <c r="V448" s="120"/>
      <c r="W448" s="120"/>
      <c r="X448" s="120"/>
      <c r="Y448" s="82"/>
      <c r="Z448" s="82"/>
      <c r="AA448" s="82"/>
      <c r="AB448" s="82"/>
      <c r="AC448" s="82"/>
    </row>
    <row r="449" spans="1:29" s="75" customFormat="1" ht="12.75" customHeight="1">
      <c r="A449" s="858"/>
      <c r="B449" s="697"/>
      <c r="C449" s="698"/>
      <c r="D449" s="698"/>
      <c r="E449" s="698"/>
      <c r="F449" s="699"/>
      <c r="G449" s="843" t="s">
        <v>303</v>
      </c>
      <c r="H449" s="844"/>
      <c r="I449" s="921"/>
      <c r="J449" s="922"/>
      <c r="K449" s="1004"/>
      <c r="L449" s="1005"/>
      <c r="M449" s="182"/>
      <c r="N449" s="120"/>
      <c r="O449" s="120"/>
      <c r="P449" s="120"/>
      <c r="Q449" s="120"/>
      <c r="R449" s="120"/>
      <c r="S449" s="120"/>
      <c r="T449" s="120"/>
      <c r="U449" s="120"/>
      <c r="V449" s="120"/>
      <c r="W449" s="120"/>
      <c r="X449" s="120"/>
      <c r="Y449" s="82"/>
      <c r="Z449" s="82"/>
      <c r="AA449" s="82"/>
      <c r="AB449" s="82"/>
      <c r="AC449" s="82"/>
    </row>
    <row r="450" spans="1:29" s="75" customFormat="1" ht="12.75" customHeight="1">
      <c r="A450" s="858"/>
      <c r="B450" s="795" t="s">
        <v>358</v>
      </c>
      <c r="C450" s="796"/>
      <c r="D450" s="796"/>
      <c r="E450" s="796"/>
      <c r="F450" s="797"/>
      <c r="G450" s="856" t="s">
        <v>338</v>
      </c>
      <c r="H450" s="857"/>
      <c r="I450" s="948"/>
      <c r="J450" s="949"/>
      <c r="K450" s="1004"/>
      <c r="L450" s="1005"/>
      <c r="M450" s="182"/>
      <c r="N450" s="120"/>
      <c r="O450" s="120"/>
      <c r="P450" s="120"/>
      <c r="Q450" s="120"/>
      <c r="R450" s="120"/>
      <c r="S450" s="120"/>
      <c r="T450" s="120"/>
      <c r="U450" s="120"/>
      <c r="V450" s="120"/>
      <c r="W450" s="120"/>
      <c r="X450" s="120"/>
      <c r="Y450" s="82"/>
      <c r="Z450" s="82"/>
      <c r="AA450" s="82"/>
      <c r="AB450" s="82"/>
      <c r="AC450" s="82"/>
    </row>
    <row r="451" spans="1:29" s="75" customFormat="1" ht="12.75" customHeight="1" thickBot="1">
      <c r="A451" s="859"/>
      <c r="B451" s="898"/>
      <c r="C451" s="899"/>
      <c r="D451" s="899"/>
      <c r="E451" s="899"/>
      <c r="F451" s="900"/>
      <c r="G451" s="896" t="s">
        <v>232</v>
      </c>
      <c r="H451" s="897"/>
      <c r="I451" s="981"/>
      <c r="J451" s="979"/>
      <c r="K451" s="1025"/>
      <c r="L451" s="1026"/>
      <c r="M451" s="156"/>
      <c r="N451" s="120"/>
      <c r="O451" s="120"/>
      <c r="P451" s="120"/>
      <c r="Q451" s="120"/>
      <c r="R451" s="120"/>
      <c r="S451" s="120"/>
      <c r="T451" s="120"/>
      <c r="U451" s="120"/>
      <c r="V451" s="120"/>
      <c r="W451" s="120"/>
      <c r="X451" s="120"/>
      <c r="Y451" s="82"/>
      <c r="Z451" s="82"/>
      <c r="AA451" s="82"/>
      <c r="AB451" s="82"/>
      <c r="AC451" s="82"/>
    </row>
    <row r="452" spans="1:29" s="75" customFormat="1" ht="15" customHeight="1" thickBot="1">
      <c r="A452" s="904" t="s">
        <v>255</v>
      </c>
      <c r="B452" s="905"/>
      <c r="C452" s="905"/>
      <c r="D452" s="905"/>
      <c r="E452" s="905"/>
      <c r="F452" s="905"/>
      <c r="G452" s="905"/>
      <c r="H452" s="906"/>
      <c r="I452" s="959">
        <f>SUM(I438:I451)</f>
        <v>0</v>
      </c>
      <c r="J452" s="960"/>
      <c r="K452" s="1030">
        <f>SUM(K438:L451)</f>
        <v>0</v>
      </c>
      <c r="L452" s="1031"/>
      <c r="M452" s="156"/>
      <c r="N452" s="120"/>
      <c r="O452" s="120"/>
      <c r="P452" s="120"/>
      <c r="Q452" s="120"/>
      <c r="R452" s="120"/>
      <c r="S452" s="120"/>
      <c r="T452" s="120"/>
      <c r="U452" s="120"/>
      <c r="V452" s="120"/>
      <c r="W452" s="120"/>
      <c r="X452" s="120"/>
      <c r="Y452" s="82"/>
      <c r="Z452" s="82"/>
      <c r="AA452" s="82"/>
      <c r="AB452" s="82"/>
      <c r="AC452" s="82"/>
    </row>
    <row r="453" spans="1:29" s="75" customFormat="1" ht="7.5" customHeight="1">
      <c r="A453" s="392"/>
      <c r="B453" s="392"/>
      <c r="C453" s="392"/>
      <c r="D453" s="392"/>
      <c r="E453" s="392"/>
      <c r="F453" s="392"/>
      <c r="G453" s="392"/>
      <c r="H453" s="392"/>
      <c r="I453" s="296"/>
      <c r="J453" s="296"/>
      <c r="K453" s="300"/>
      <c r="L453" s="300"/>
      <c r="M453" s="156"/>
      <c r="N453" s="120"/>
      <c r="O453" s="120"/>
      <c r="P453" s="120"/>
      <c r="Q453" s="120"/>
      <c r="R453" s="120"/>
      <c r="S453" s="120"/>
      <c r="T453" s="120"/>
      <c r="U453" s="120"/>
      <c r="V453" s="120"/>
      <c r="W453" s="120"/>
      <c r="X453" s="120"/>
      <c r="Y453" s="82"/>
      <c r="Z453" s="82"/>
      <c r="AA453" s="82"/>
      <c r="AB453" s="82"/>
      <c r="AC453" s="82"/>
    </row>
    <row r="454" spans="1:29" s="75" customFormat="1" ht="20.100000000000001" customHeight="1">
      <c r="A454" s="785" t="s">
        <v>56</v>
      </c>
      <c r="B454" s="838"/>
      <c r="C454" s="838"/>
      <c r="D454" s="838"/>
      <c r="E454" s="786"/>
      <c r="F454" s="785" t="s">
        <v>74</v>
      </c>
      <c r="G454" s="845"/>
      <c r="H454" s="399" t="s">
        <v>453</v>
      </c>
      <c r="I454" s="984" t="s">
        <v>472</v>
      </c>
      <c r="J454" s="985"/>
      <c r="K454" s="984" t="s">
        <v>472</v>
      </c>
      <c r="L454" s="985"/>
      <c r="M454" s="300"/>
      <c r="N454" s="120"/>
      <c r="O454" s="120"/>
      <c r="P454" s="120"/>
      <c r="Q454" s="120"/>
      <c r="R454" s="120"/>
      <c r="S454" s="120"/>
      <c r="T454" s="120"/>
      <c r="U454" s="120"/>
      <c r="V454" s="120"/>
      <c r="W454" s="120"/>
      <c r="X454" s="120"/>
      <c r="Y454" s="82"/>
      <c r="Z454" s="82"/>
      <c r="AA454" s="82"/>
      <c r="AB454" s="82"/>
      <c r="AC454" s="82"/>
    </row>
    <row r="455" spans="1:29" s="75" customFormat="1" ht="20.100000000000001" customHeight="1">
      <c r="A455" s="691" t="s">
        <v>337</v>
      </c>
      <c r="B455" s="692"/>
      <c r="C455" s="692"/>
      <c r="D455" s="692"/>
      <c r="E455" s="693"/>
      <c r="F455" s="860" t="s">
        <v>236</v>
      </c>
      <c r="G455" s="861"/>
      <c r="H455" s="560" t="s">
        <v>76</v>
      </c>
      <c r="I455" s="989"/>
      <c r="J455" s="990"/>
      <c r="K455" s="1027"/>
      <c r="L455" s="1028"/>
      <c r="M455" s="300"/>
      <c r="N455" s="120"/>
      <c r="O455" s="120"/>
      <c r="P455" s="120"/>
      <c r="Q455" s="120"/>
      <c r="R455" s="120"/>
      <c r="S455" s="120"/>
      <c r="T455" s="120"/>
      <c r="U455" s="120"/>
      <c r="V455" s="120"/>
      <c r="W455" s="120"/>
      <c r="X455" s="120"/>
      <c r="Y455" s="82"/>
      <c r="Z455" s="82"/>
      <c r="AA455" s="82"/>
      <c r="AB455" s="82"/>
      <c r="AC455" s="82"/>
    </row>
    <row r="456" spans="1:29" s="75" customFormat="1" ht="20.100000000000001" customHeight="1">
      <c r="A456" s="697"/>
      <c r="B456" s="698"/>
      <c r="C456" s="698"/>
      <c r="D456" s="698"/>
      <c r="E456" s="699"/>
      <c r="F456" s="963" t="s">
        <v>236</v>
      </c>
      <c r="G456" s="636"/>
      <c r="H456" s="561" t="s">
        <v>77</v>
      </c>
      <c r="I456" s="914"/>
      <c r="J456" s="915"/>
      <c r="K456" s="1004"/>
      <c r="L456" s="1005"/>
      <c r="M456" s="300"/>
      <c r="N456" s="120"/>
      <c r="O456" s="120"/>
      <c r="P456" s="120"/>
      <c r="Q456" s="120"/>
      <c r="R456" s="120"/>
      <c r="S456" s="120"/>
      <c r="T456" s="120"/>
      <c r="U456" s="120"/>
      <c r="V456" s="120"/>
      <c r="W456" s="120"/>
      <c r="X456" s="120"/>
      <c r="Y456" s="82"/>
      <c r="Z456" s="82"/>
      <c r="AA456" s="82"/>
      <c r="AB456" s="82"/>
      <c r="AC456" s="82"/>
    </row>
    <row r="457" spans="1:29" s="75" customFormat="1" ht="20.100000000000001" customHeight="1">
      <c r="A457" s="862" t="s">
        <v>455</v>
      </c>
      <c r="B457" s="1008" t="s">
        <v>75</v>
      </c>
      <c r="C457" s="1009"/>
      <c r="D457" s="1009"/>
      <c r="E457" s="1010"/>
      <c r="F457" s="1000" t="s">
        <v>237</v>
      </c>
      <c r="G457" s="1001"/>
      <c r="H457" s="560" t="s">
        <v>238</v>
      </c>
      <c r="I457" s="914"/>
      <c r="J457" s="915"/>
      <c r="K457" s="1004"/>
      <c r="L457" s="1005"/>
      <c r="M457" s="300"/>
      <c r="N457" s="120"/>
      <c r="O457" s="120"/>
      <c r="P457" s="120"/>
      <c r="Q457" s="120"/>
      <c r="R457" s="120"/>
      <c r="S457" s="120"/>
      <c r="T457" s="120"/>
      <c r="U457" s="120"/>
      <c r="V457" s="120"/>
      <c r="W457" s="120"/>
      <c r="X457" s="120"/>
      <c r="Y457" s="82"/>
      <c r="Z457" s="82"/>
      <c r="AA457" s="82"/>
      <c r="AB457" s="82"/>
      <c r="AC457" s="82"/>
    </row>
    <row r="458" spans="1:29" s="75" customFormat="1" ht="20.100000000000001" customHeight="1">
      <c r="A458" s="862"/>
      <c r="B458" s="1011"/>
      <c r="C458" s="1012"/>
      <c r="D458" s="1012"/>
      <c r="E458" s="1013"/>
      <c r="F458" s="987" t="s">
        <v>237</v>
      </c>
      <c r="G458" s="988"/>
      <c r="H458" s="562" t="s">
        <v>241</v>
      </c>
      <c r="I458" s="914"/>
      <c r="J458" s="915"/>
      <c r="K458" s="1004"/>
      <c r="L458" s="1005"/>
      <c r="M458" s="300"/>
      <c r="N458" s="120"/>
      <c r="O458" s="120"/>
      <c r="P458" s="120"/>
      <c r="Q458" s="120"/>
      <c r="R458" s="120"/>
      <c r="S458" s="120"/>
      <c r="T458" s="120"/>
      <c r="U458" s="120"/>
      <c r="V458" s="120"/>
      <c r="W458" s="120"/>
      <c r="X458" s="120"/>
      <c r="Y458" s="82"/>
      <c r="Z458" s="82"/>
      <c r="AA458" s="82"/>
      <c r="AB458" s="82"/>
      <c r="AC458" s="82"/>
    </row>
    <row r="459" spans="1:29" s="75" customFormat="1" ht="20.100000000000001" customHeight="1">
      <c r="A459" s="862"/>
      <c r="B459" s="1011"/>
      <c r="C459" s="1012"/>
      <c r="D459" s="1012"/>
      <c r="E459" s="1013"/>
      <c r="F459" s="987" t="s">
        <v>237</v>
      </c>
      <c r="G459" s="988"/>
      <c r="H459" s="562" t="s">
        <v>78</v>
      </c>
      <c r="I459" s="914"/>
      <c r="J459" s="915"/>
      <c r="K459" s="1004"/>
      <c r="L459" s="1005"/>
      <c r="M459" s="300"/>
      <c r="N459" s="120"/>
      <c r="O459" s="120"/>
      <c r="P459" s="120"/>
      <c r="Q459" s="120"/>
      <c r="R459" s="120"/>
      <c r="S459" s="120"/>
      <c r="T459" s="120"/>
      <c r="U459" s="120"/>
      <c r="V459" s="120"/>
      <c r="W459" s="120"/>
      <c r="X459" s="120"/>
      <c r="Y459" s="82"/>
      <c r="Z459" s="82"/>
      <c r="AA459" s="82"/>
      <c r="AB459" s="82"/>
      <c r="AC459" s="82"/>
    </row>
    <row r="460" spans="1:29" s="75" customFormat="1" ht="20.100000000000001" customHeight="1">
      <c r="A460" s="862"/>
      <c r="B460" s="1011"/>
      <c r="C460" s="1012"/>
      <c r="D460" s="1012"/>
      <c r="E460" s="1013"/>
      <c r="F460" s="987" t="s">
        <v>237</v>
      </c>
      <c r="G460" s="988"/>
      <c r="H460" s="562" t="s">
        <v>239</v>
      </c>
      <c r="I460" s="914"/>
      <c r="J460" s="915"/>
      <c r="K460" s="1004"/>
      <c r="L460" s="1005"/>
      <c r="M460" s="300"/>
      <c r="N460" s="120"/>
      <c r="O460" s="120"/>
      <c r="P460" s="120"/>
      <c r="Q460" s="120"/>
      <c r="R460" s="120"/>
      <c r="S460" s="120"/>
      <c r="T460" s="120"/>
      <c r="U460" s="120"/>
      <c r="V460" s="120"/>
      <c r="W460" s="120"/>
      <c r="X460" s="120"/>
      <c r="Y460" s="82"/>
      <c r="Z460" s="82"/>
      <c r="AA460" s="82"/>
      <c r="AB460" s="82"/>
      <c r="AC460" s="82"/>
    </row>
    <row r="461" spans="1:29" s="75" customFormat="1" ht="20.100000000000001" customHeight="1">
      <c r="A461" s="862"/>
      <c r="B461" s="1011"/>
      <c r="C461" s="1012"/>
      <c r="D461" s="1012"/>
      <c r="E461" s="1013"/>
      <c r="F461" s="987" t="s">
        <v>240</v>
      </c>
      <c r="G461" s="988"/>
      <c r="H461" s="562" t="s">
        <v>238</v>
      </c>
      <c r="I461" s="914"/>
      <c r="J461" s="915"/>
      <c r="K461" s="1004"/>
      <c r="L461" s="1005"/>
      <c r="M461" s="300"/>
      <c r="N461" s="120"/>
      <c r="O461" s="120"/>
      <c r="P461" s="120"/>
      <c r="Q461" s="120"/>
      <c r="R461" s="120"/>
      <c r="S461" s="120"/>
      <c r="T461" s="120"/>
      <c r="U461" s="120"/>
      <c r="V461" s="120"/>
      <c r="W461" s="120"/>
      <c r="X461" s="120"/>
      <c r="Y461" s="82"/>
      <c r="Z461" s="82"/>
      <c r="AA461" s="82"/>
      <c r="AB461" s="82"/>
      <c r="AC461" s="82"/>
    </row>
    <row r="462" spans="1:29" s="75" customFormat="1" ht="20.100000000000001" customHeight="1">
      <c r="A462" s="862"/>
      <c r="B462" s="1011"/>
      <c r="C462" s="1012"/>
      <c r="D462" s="1012"/>
      <c r="E462" s="1013"/>
      <c r="F462" s="987" t="s">
        <v>240</v>
      </c>
      <c r="G462" s="988"/>
      <c r="H462" s="562" t="s">
        <v>241</v>
      </c>
      <c r="I462" s="914"/>
      <c r="J462" s="915"/>
      <c r="K462" s="1004"/>
      <c r="L462" s="1005"/>
      <c r="M462" s="300"/>
      <c r="N462" s="120"/>
      <c r="O462" s="120"/>
      <c r="P462" s="120"/>
      <c r="Q462" s="120"/>
      <c r="R462" s="120"/>
      <c r="S462" s="120"/>
      <c r="T462" s="120"/>
      <c r="U462" s="120"/>
      <c r="V462" s="120"/>
      <c r="W462" s="120"/>
      <c r="X462" s="120"/>
      <c r="Y462" s="82"/>
      <c r="Z462" s="82"/>
      <c r="AA462" s="82"/>
      <c r="AB462" s="82"/>
      <c r="AC462" s="82"/>
    </row>
    <row r="463" spans="1:29" s="75" customFormat="1" ht="20.100000000000001" customHeight="1">
      <c r="A463" s="862"/>
      <c r="B463" s="1011"/>
      <c r="C463" s="1012"/>
      <c r="D463" s="1012"/>
      <c r="E463" s="1013"/>
      <c r="F463" s="987" t="s">
        <v>240</v>
      </c>
      <c r="G463" s="988"/>
      <c r="H463" s="562" t="s">
        <v>79</v>
      </c>
      <c r="I463" s="914"/>
      <c r="J463" s="915"/>
      <c r="K463" s="1004"/>
      <c r="L463" s="1005"/>
      <c r="M463" s="300"/>
      <c r="N463" s="120"/>
      <c r="O463" s="120"/>
      <c r="P463" s="120"/>
      <c r="Q463" s="120"/>
      <c r="R463" s="120"/>
      <c r="S463" s="120"/>
      <c r="T463" s="120"/>
      <c r="U463" s="120"/>
      <c r="V463" s="120"/>
      <c r="W463" s="120"/>
      <c r="X463" s="120"/>
      <c r="Y463" s="82"/>
      <c r="Z463" s="82"/>
      <c r="AA463" s="82"/>
      <c r="AB463" s="82"/>
      <c r="AC463" s="82"/>
    </row>
    <row r="464" spans="1:29" s="75" customFormat="1" ht="20.100000000000001" customHeight="1">
      <c r="A464" s="862"/>
      <c r="B464" s="1011"/>
      <c r="C464" s="1012"/>
      <c r="D464" s="1012"/>
      <c r="E464" s="1013"/>
      <c r="F464" s="987" t="s">
        <v>240</v>
      </c>
      <c r="G464" s="988"/>
      <c r="H464" s="562" t="s">
        <v>78</v>
      </c>
      <c r="I464" s="914"/>
      <c r="J464" s="915"/>
      <c r="K464" s="1004"/>
      <c r="L464" s="1005"/>
      <c r="M464" s="300"/>
      <c r="N464" s="120"/>
      <c r="O464" s="120"/>
      <c r="P464" s="120"/>
      <c r="Q464" s="120"/>
      <c r="R464" s="120"/>
      <c r="S464" s="120"/>
      <c r="T464" s="120"/>
      <c r="U464" s="120"/>
      <c r="V464" s="120"/>
      <c r="W464" s="120"/>
      <c r="X464" s="120"/>
      <c r="Y464" s="82"/>
      <c r="Z464" s="82"/>
      <c r="AA464" s="82"/>
      <c r="AB464" s="82"/>
      <c r="AC464" s="82"/>
    </row>
    <row r="465" spans="1:30" s="75" customFormat="1" ht="20.100000000000001" customHeight="1">
      <c r="A465" s="862"/>
      <c r="B465" s="1014"/>
      <c r="C465" s="1015"/>
      <c r="D465" s="1015"/>
      <c r="E465" s="1016"/>
      <c r="F465" s="582" t="s">
        <v>240</v>
      </c>
      <c r="G465" s="1024"/>
      <c r="H465" s="561" t="s">
        <v>239</v>
      </c>
      <c r="I465" s="914"/>
      <c r="J465" s="915"/>
      <c r="K465" s="1004"/>
      <c r="L465" s="1005"/>
      <c r="M465" s="300"/>
      <c r="N465" s="120"/>
      <c r="O465" s="120"/>
      <c r="P465" s="120"/>
      <c r="Q465" s="120"/>
      <c r="R465" s="120"/>
      <c r="S465" s="120"/>
      <c r="T465" s="120"/>
      <c r="U465" s="120"/>
      <c r="V465" s="120"/>
      <c r="W465" s="120"/>
      <c r="X465" s="120"/>
      <c r="Y465" s="82"/>
      <c r="Z465" s="82"/>
      <c r="AA465" s="82"/>
      <c r="AB465" s="82"/>
      <c r="AC465" s="82"/>
    </row>
    <row r="466" spans="1:30" s="75" customFormat="1" ht="20.100000000000001" customHeight="1">
      <c r="A466" s="862"/>
      <c r="B466" s="691" t="s">
        <v>0</v>
      </c>
      <c r="C466" s="692"/>
      <c r="D466" s="692"/>
      <c r="E466" s="693"/>
      <c r="F466" s="617" t="s">
        <v>375</v>
      </c>
      <c r="G466" s="1023"/>
      <c r="H466" s="560" t="s">
        <v>80</v>
      </c>
      <c r="I466" s="914"/>
      <c r="J466" s="915"/>
      <c r="K466" s="1004"/>
      <c r="L466" s="1005"/>
      <c r="M466" s="300"/>
      <c r="N466" s="120"/>
      <c r="O466" s="120"/>
      <c r="P466" s="120"/>
      <c r="Q466" s="120"/>
      <c r="R466" s="120"/>
      <c r="S466" s="120"/>
      <c r="T466" s="120"/>
      <c r="U466" s="120"/>
      <c r="V466" s="120"/>
      <c r="W466" s="120"/>
      <c r="X466" s="120"/>
      <c r="Y466" s="82"/>
      <c r="Z466" s="82"/>
      <c r="AA466" s="82"/>
      <c r="AB466" s="82"/>
      <c r="AC466" s="82"/>
    </row>
    <row r="467" spans="1:30" s="75" customFormat="1" ht="20.100000000000001" customHeight="1">
      <c r="A467" s="862"/>
      <c r="B467" s="694"/>
      <c r="C467" s="695"/>
      <c r="D467" s="695"/>
      <c r="E467" s="696"/>
      <c r="F467" s="987" t="s">
        <v>375</v>
      </c>
      <c r="G467" s="988"/>
      <c r="H467" s="563" t="s">
        <v>242</v>
      </c>
      <c r="I467" s="914"/>
      <c r="J467" s="915"/>
      <c r="K467" s="1004"/>
      <c r="L467" s="1005"/>
      <c r="M467" s="300"/>
      <c r="N467" s="120"/>
      <c r="O467" s="120"/>
      <c r="P467" s="120"/>
      <c r="Q467" s="120"/>
      <c r="R467" s="120"/>
      <c r="S467" s="120"/>
      <c r="T467" s="120"/>
      <c r="U467" s="120"/>
      <c r="V467" s="120"/>
      <c r="W467" s="120"/>
      <c r="X467" s="120"/>
      <c r="Y467" s="82"/>
      <c r="Z467" s="82"/>
      <c r="AA467" s="82"/>
      <c r="AB467" s="82"/>
      <c r="AC467" s="82"/>
    </row>
    <row r="468" spans="1:30" s="75" customFormat="1" ht="20.100000000000001" customHeight="1" thickBot="1">
      <c r="A468" s="863"/>
      <c r="B468" s="901"/>
      <c r="C468" s="902"/>
      <c r="D468" s="902"/>
      <c r="E468" s="903"/>
      <c r="F468" s="910" t="s">
        <v>375</v>
      </c>
      <c r="G468" s="911"/>
      <c r="H468" s="564" t="s">
        <v>243</v>
      </c>
      <c r="I468" s="929"/>
      <c r="J468" s="930"/>
      <c r="K468" s="1025"/>
      <c r="L468" s="1026"/>
      <c r="M468" s="300"/>
      <c r="N468" s="120"/>
      <c r="O468" s="120"/>
      <c r="P468" s="120"/>
      <c r="Q468" s="120"/>
      <c r="R468" s="120"/>
      <c r="S468" s="120"/>
      <c r="T468" s="120"/>
      <c r="U468" s="120"/>
      <c r="V468" s="120"/>
      <c r="W468" s="120"/>
      <c r="X468" s="120"/>
      <c r="Y468" s="82"/>
      <c r="Z468" s="82"/>
      <c r="AA468" s="82"/>
      <c r="AB468" s="82"/>
      <c r="AC468" s="82"/>
    </row>
    <row r="469" spans="1:30" s="75" customFormat="1" ht="20.100000000000001" customHeight="1" thickBot="1">
      <c r="A469" s="893" t="s">
        <v>454</v>
      </c>
      <c r="B469" s="894"/>
      <c r="C469" s="894"/>
      <c r="D469" s="894"/>
      <c r="E469" s="894"/>
      <c r="F469" s="894"/>
      <c r="G469" s="894"/>
      <c r="H469" s="895"/>
      <c r="I469" s="964">
        <f>SUM(I455:I468)</f>
        <v>0</v>
      </c>
      <c r="J469" s="965"/>
      <c r="K469" s="1030">
        <f>SUM(K455:L468)</f>
        <v>0</v>
      </c>
      <c r="L469" s="1031"/>
      <c r="M469" s="300"/>
      <c r="N469" s="120"/>
      <c r="O469" s="120"/>
      <c r="P469" s="120"/>
      <c r="Q469" s="120"/>
      <c r="R469" s="120"/>
      <c r="S469" s="120"/>
      <c r="T469" s="120"/>
      <c r="U469" s="120"/>
      <c r="V469" s="120"/>
      <c r="W469" s="120"/>
      <c r="X469" s="120"/>
      <c r="Y469" s="82"/>
      <c r="Z469" s="82"/>
      <c r="AA469" s="82"/>
      <c r="AB469" s="82"/>
      <c r="AC469" s="82"/>
    </row>
    <row r="470" spans="1:30" s="75" customFormat="1" ht="12" customHeight="1">
      <c r="B470" s="184"/>
      <c r="C470" s="184"/>
      <c r="D470" s="184"/>
      <c r="E470" s="184"/>
      <c r="F470" s="184"/>
      <c r="G470" s="184"/>
      <c r="H470" s="184"/>
      <c r="I470" s="184"/>
      <c r="J470" s="290"/>
      <c r="K470" s="290"/>
      <c r="L470" s="300"/>
      <c r="M470" s="300"/>
      <c r="N470" s="460"/>
      <c r="O470" s="120"/>
      <c r="P470" s="120"/>
      <c r="Q470" s="120"/>
      <c r="R470" s="120"/>
      <c r="S470" s="120"/>
      <c r="T470" s="120"/>
      <c r="U470" s="120"/>
      <c r="V470" s="120"/>
      <c r="W470" s="120"/>
      <c r="X470" s="120"/>
      <c r="Y470" s="82"/>
      <c r="Z470" s="82"/>
      <c r="AA470" s="82"/>
      <c r="AB470" s="82"/>
      <c r="AC470" s="82"/>
      <c r="AD470" s="82"/>
    </row>
    <row r="471" spans="1:30" s="75" customFormat="1" ht="19.5" customHeight="1">
      <c r="B471" s="478" t="s">
        <v>704</v>
      </c>
      <c r="C471" s="300"/>
      <c r="D471" s="300"/>
      <c r="E471" s="300"/>
      <c r="F471" s="300"/>
      <c r="G471" s="300"/>
      <c r="H471" s="300"/>
      <c r="I471" s="301"/>
      <c r="J471" s="297"/>
      <c r="K471" s="297"/>
      <c r="L471" s="300"/>
      <c r="M471" s="300"/>
      <c r="N471" s="460"/>
      <c r="O471" s="120"/>
      <c r="P471" s="120"/>
      <c r="Q471" s="120"/>
      <c r="R471" s="120"/>
      <c r="S471" s="120"/>
      <c r="T471" s="120"/>
      <c r="U471" s="120"/>
      <c r="V471" s="120"/>
      <c r="W471" s="120"/>
      <c r="X471" s="120"/>
      <c r="Y471" s="82"/>
      <c r="Z471" s="82"/>
      <c r="AA471" s="82"/>
      <c r="AB471" s="82"/>
      <c r="AC471" s="82"/>
      <c r="AD471" s="82"/>
    </row>
    <row r="472" spans="1:30" s="75" customFormat="1" ht="17.25" customHeight="1">
      <c r="A472" s="709" t="s">
        <v>56</v>
      </c>
      <c r="B472" s="892"/>
      <c r="C472" s="892"/>
      <c r="D472" s="892"/>
      <c r="E472" s="892"/>
      <c r="F472" s="892"/>
      <c r="G472" s="909"/>
      <c r="H472" s="406" t="s">
        <v>452</v>
      </c>
      <c r="I472" s="927" t="s">
        <v>462</v>
      </c>
      <c r="J472" s="928"/>
      <c r="K472" s="927" t="s">
        <v>462</v>
      </c>
      <c r="L472" s="928"/>
      <c r="M472" s="300"/>
      <c r="N472" s="120"/>
      <c r="O472" s="120"/>
      <c r="P472" s="120"/>
      <c r="Q472" s="120"/>
      <c r="R472" s="120"/>
      <c r="S472" s="120"/>
      <c r="T472" s="120"/>
      <c r="U472" s="120"/>
      <c r="V472" s="120"/>
      <c r="W472" s="120"/>
      <c r="X472" s="120"/>
      <c r="Y472" s="82"/>
      <c r="Z472" s="82"/>
      <c r="AA472" s="82"/>
      <c r="AB472" s="82"/>
      <c r="AC472" s="82"/>
    </row>
    <row r="473" spans="1:30" s="75" customFormat="1" ht="12.95" customHeight="1">
      <c r="A473" s="858" t="s">
        <v>703</v>
      </c>
      <c r="B473" s="691" t="s">
        <v>57</v>
      </c>
      <c r="C473" s="692"/>
      <c r="D473" s="692"/>
      <c r="E473" s="693"/>
      <c r="F473" s="907" t="s">
        <v>65</v>
      </c>
      <c r="G473" s="908"/>
      <c r="H473" s="261" t="s">
        <v>246</v>
      </c>
      <c r="I473" s="937"/>
      <c r="J473" s="938"/>
      <c r="K473" s="1027"/>
      <c r="L473" s="1028"/>
      <c r="M473" s="300"/>
      <c r="N473" s="120"/>
      <c r="O473" s="120"/>
      <c r="P473" s="120"/>
      <c r="Q473" s="120"/>
      <c r="R473" s="120"/>
      <c r="S473" s="120"/>
      <c r="T473" s="120"/>
      <c r="U473" s="120"/>
      <c r="V473" s="120"/>
      <c r="W473" s="120"/>
      <c r="X473" s="120"/>
      <c r="Y473" s="82"/>
      <c r="Z473" s="82"/>
      <c r="AA473" s="82"/>
      <c r="AB473" s="82"/>
      <c r="AC473" s="82"/>
    </row>
    <row r="474" spans="1:30" s="75" customFormat="1" ht="12.95" customHeight="1">
      <c r="A474" s="858"/>
      <c r="B474" s="694"/>
      <c r="C474" s="695"/>
      <c r="D474" s="695"/>
      <c r="E474" s="696"/>
      <c r="F474" s="868" t="s">
        <v>65</v>
      </c>
      <c r="G474" s="869"/>
      <c r="H474" s="262" t="s">
        <v>247</v>
      </c>
      <c r="I474" s="931"/>
      <c r="J474" s="932"/>
      <c r="K474" s="1004"/>
      <c r="L474" s="1005"/>
      <c r="M474" s="300"/>
      <c r="N474" s="120"/>
      <c r="O474" s="120"/>
      <c r="P474" s="120"/>
      <c r="Q474" s="120"/>
      <c r="R474" s="120"/>
      <c r="S474" s="120"/>
      <c r="T474" s="120"/>
      <c r="U474" s="120"/>
      <c r="V474" s="120"/>
      <c r="W474" s="120"/>
      <c r="X474" s="120"/>
      <c r="Y474" s="82"/>
      <c r="Z474" s="82"/>
      <c r="AA474" s="82"/>
      <c r="AB474" s="82"/>
      <c r="AC474" s="82"/>
    </row>
    <row r="475" spans="1:30" s="75" customFormat="1" ht="12.95" customHeight="1">
      <c r="A475" s="858"/>
      <c r="B475" s="694"/>
      <c r="C475" s="695"/>
      <c r="D475" s="695"/>
      <c r="E475" s="696"/>
      <c r="F475" s="868" t="s">
        <v>65</v>
      </c>
      <c r="G475" s="869"/>
      <c r="H475" s="262" t="s">
        <v>248</v>
      </c>
      <c r="I475" s="931"/>
      <c r="J475" s="932"/>
      <c r="K475" s="1004"/>
      <c r="L475" s="1005"/>
      <c r="M475" s="300"/>
      <c r="N475" s="120"/>
      <c r="O475" s="120"/>
      <c r="P475" s="120"/>
      <c r="Q475" s="120"/>
      <c r="R475" s="120"/>
      <c r="S475" s="120"/>
      <c r="T475" s="120"/>
      <c r="U475" s="120"/>
      <c r="V475" s="120"/>
      <c r="W475" s="120"/>
      <c r="X475" s="120"/>
      <c r="Y475" s="82"/>
      <c r="Z475" s="82"/>
      <c r="AA475" s="82"/>
      <c r="AB475" s="82"/>
      <c r="AC475" s="82"/>
    </row>
    <row r="476" spans="1:30" s="75" customFormat="1" ht="12.95" customHeight="1">
      <c r="A476" s="858"/>
      <c r="B476" s="697"/>
      <c r="C476" s="698"/>
      <c r="D476" s="698"/>
      <c r="E476" s="699"/>
      <c r="F476" s="935" t="s">
        <v>327</v>
      </c>
      <c r="G476" s="936"/>
      <c r="H476" s="262" t="s">
        <v>328</v>
      </c>
      <c r="I476" s="925"/>
      <c r="J476" s="926"/>
      <c r="K476" s="1017"/>
      <c r="L476" s="1018"/>
      <c r="M476" s="300"/>
      <c r="N476" s="120"/>
      <c r="O476" s="120"/>
      <c r="P476" s="120"/>
      <c r="Q476" s="120"/>
      <c r="R476" s="120"/>
      <c r="S476" s="120"/>
      <c r="T476" s="120"/>
      <c r="U476" s="120"/>
      <c r="V476" s="120"/>
      <c r="W476" s="120"/>
      <c r="X476" s="120"/>
      <c r="Y476" s="82"/>
      <c r="Z476" s="82"/>
      <c r="AA476" s="82"/>
      <c r="AB476" s="82"/>
      <c r="AC476" s="82"/>
    </row>
    <row r="477" spans="1:30" s="75" customFormat="1" ht="12.95" customHeight="1">
      <c r="A477" s="858"/>
      <c r="B477" s="691" t="s">
        <v>363</v>
      </c>
      <c r="C477" s="692"/>
      <c r="D477" s="692"/>
      <c r="E477" s="693"/>
      <c r="F477" s="933" t="s">
        <v>221</v>
      </c>
      <c r="G477" s="934"/>
      <c r="H477" s="263" t="s">
        <v>62</v>
      </c>
      <c r="I477" s="948"/>
      <c r="J477" s="949"/>
      <c r="K477" s="1019"/>
      <c r="L477" s="1020"/>
      <c r="M477" s="300"/>
      <c r="N477" s="120"/>
      <c r="O477" s="120"/>
      <c r="P477" s="120"/>
      <c r="Q477" s="120"/>
      <c r="R477" s="120"/>
      <c r="S477" s="120"/>
      <c r="T477" s="120"/>
      <c r="U477" s="120"/>
      <c r="V477" s="120"/>
      <c r="W477" s="120"/>
      <c r="X477" s="120"/>
      <c r="Y477" s="82"/>
      <c r="Z477" s="82"/>
      <c r="AA477" s="82"/>
      <c r="AB477" s="82"/>
      <c r="AC477" s="82"/>
    </row>
    <row r="478" spans="1:30" s="75" customFormat="1" ht="12.95" customHeight="1">
      <c r="A478" s="858"/>
      <c r="B478" s="694"/>
      <c r="C478" s="695"/>
      <c r="D478" s="695"/>
      <c r="E478" s="696"/>
      <c r="F478" s="868" t="s">
        <v>233</v>
      </c>
      <c r="G478" s="869"/>
      <c r="H478" s="264" t="s">
        <v>66</v>
      </c>
      <c r="I478" s="916"/>
      <c r="J478" s="917"/>
      <c r="K478" s="1004"/>
      <c r="L478" s="1005"/>
      <c r="M478" s="156"/>
      <c r="N478" s="120"/>
      <c r="O478" s="120"/>
      <c r="P478" s="120"/>
      <c r="Q478" s="120"/>
      <c r="R478" s="120"/>
      <c r="S478" s="120"/>
      <c r="T478" s="120"/>
      <c r="U478" s="120"/>
      <c r="V478" s="120"/>
      <c r="W478" s="120"/>
      <c r="X478" s="120"/>
      <c r="Y478" s="82"/>
      <c r="Z478" s="82"/>
      <c r="AA478" s="82"/>
      <c r="AB478" s="82"/>
      <c r="AC478" s="82"/>
    </row>
    <row r="479" spans="1:30" s="75" customFormat="1" ht="12.95" customHeight="1">
      <c r="A479" s="858"/>
      <c r="B479" s="697"/>
      <c r="C479" s="698"/>
      <c r="D479" s="698"/>
      <c r="E479" s="699"/>
      <c r="F479" s="935" t="s">
        <v>233</v>
      </c>
      <c r="G479" s="936"/>
      <c r="H479" s="266" t="s">
        <v>61</v>
      </c>
      <c r="I479" s="921"/>
      <c r="J479" s="922"/>
      <c r="K479" s="1017"/>
      <c r="L479" s="1018"/>
      <c r="M479" s="156"/>
      <c r="N479" s="120"/>
      <c r="O479" s="120"/>
      <c r="P479" s="120"/>
      <c r="Q479" s="120"/>
      <c r="R479" s="120"/>
      <c r="S479" s="120"/>
      <c r="T479" s="120"/>
      <c r="U479" s="120"/>
      <c r="V479" s="120"/>
      <c r="W479" s="120"/>
      <c r="X479" s="120"/>
      <c r="Y479" s="82"/>
      <c r="Z479" s="82"/>
      <c r="AA479" s="82"/>
      <c r="AB479" s="82"/>
      <c r="AC479" s="82"/>
    </row>
    <row r="480" spans="1:30" s="75" customFormat="1" ht="12.95" customHeight="1">
      <c r="A480" s="858"/>
      <c r="B480" s="795" t="s">
        <v>364</v>
      </c>
      <c r="C480" s="796"/>
      <c r="D480" s="796"/>
      <c r="E480" s="797"/>
      <c r="F480" s="907" t="s">
        <v>68</v>
      </c>
      <c r="G480" s="908"/>
      <c r="H480" s="283" t="s">
        <v>62</v>
      </c>
      <c r="I480" s="948"/>
      <c r="J480" s="949"/>
      <c r="K480" s="1019"/>
      <c r="L480" s="1020"/>
      <c r="M480" s="156"/>
      <c r="N480" s="120"/>
      <c r="O480" s="120"/>
      <c r="P480" s="120"/>
      <c r="Q480" s="120"/>
      <c r="R480" s="120"/>
      <c r="S480" s="120"/>
      <c r="T480" s="120"/>
      <c r="U480" s="120"/>
      <c r="V480" s="120"/>
      <c r="W480" s="120"/>
      <c r="X480" s="120"/>
      <c r="Y480" s="82"/>
      <c r="Z480" s="82"/>
      <c r="AA480" s="82"/>
      <c r="AB480" s="82"/>
      <c r="AC480" s="82"/>
    </row>
    <row r="481" spans="1:29" s="75" customFormat="1" ht="12.95" customHeight="1">
      <c r="A481" s="858"/>
      <c r="B481" s="798"/>
      <c r="C481" s="799"/>
      <c r="D481" s="799"/>
      <c r="E481" s="800"/>
      <c r="F481" s="868" t="s">
        <v>68</v>
      </c>
      <c r="G481" s="869"/>
      <c r="H481" s="264" t="s">
        <v>66</v>
      </c>
      <c r="I481" s="916"/>
      <c r="J481" s="917"/>
      <c r="K481" s="1004"/>
      <c r="L481" s="1005"/>
      <c r="M481" s="156"/>
      <c r="N481" s="120"/>
      <c r="O481" s="120"/>
      <c r="P481" s="120"/>
      <c r="Q481" s="120"/>
      <c r="R481" s="120"/>
      <c r="S481" s="120"/>
      <c r="T481" s="120"/>
      <c r="U481" s="120"/>
      <c r="V481" s="120"/>
      <c r="W481" s="120"/>
      <c r="X481" s="120"/>
      <c r="Y481" s="82"/>
      <c r="Z481" s="82"/>
      <c r="AA481" s="82"/>
      <c r="AB481" s="82"/>
      <c r="AC481" s="82"/>
    </row>
    <row r="482" spans="1:29" s="75" customFormat="1" ht="12.95" customHeight="1">
      <c r="A482" s="858"/>
      <c r="B482" s="798"/>
      <c r="C482" s="799"/>
      <c r="D482" s="799"/>
      <c r="E482" s="800"/>
      <c r="F482" s="868" t="s">
        <v>68</v>
      </c>
      <c r="G482" s="869"/>
      <c r="H482" s="264" t="s">
        <v>61</v>
      </c>
      <c r="I482" s="916"/>
      <c r="J482" s="917"/>
      <c r="K482" s="1004"/>
      <c r="L482" s="1005"/>
      <c r="M482" s="156"/>
      <c r="N482" s="120"/>
      <c r="O482" s="120"/>
      <c r="P482" s="120"/>
      <c r="Q482" s="120"/>
      <c r="R482" s="120"/>
      <c r="S482" s="120"/>
      <c r="T482" s="120"/>
      <c r="U482" s="120"/>
      <c r="V482" s="120"/>
      <c r="W482" s="120"/>
      <c r="X482" s="120"/>
      <c r="Y482" s="82"/>
      <c r="Z482" s="82"/>
      <c r="AA482" s="82"/>
      <c r="AB482" s="82"/>
      <c r="AC482" s="82"/>
    </row>
    <row r="483" spans="1:29" s="75" customFormat="1" ht="12.95" customHeight="1">
      <c r="A483" s="858"/>
      <c r="B483" s="798"/>
      <c r="C483" s="799"/>
      <c r="D483" s="799"/>
      <c r="E483" s="800"/>
      <c r="F483" s="868" t="s">
        <v>68</v>
      </c>
      <c r="G483" s="869"/>
      <c r="H483" s="264" t="s">
        <v>67</v>
      </c>
      <c r="I483" s="916"/>
      <c r="J483" s="917"/>
      <c r="K483" s="1004"/>
      <c r="L483" s="1005"/>
      <c r="M483" s="156"/>
      <c r="N483" s="120"/>
      <c r="O483" s="120"/>
      <c r="P483" s="120"/>
      <c r="Q483" s="120"/>
      <c r="R483" s="120"/>
      <c r="S483" s="120"/>
      <c r="T483" s="120"/>
      <c r="U483" s="120"/>
      <c r="V483" s="120"/>
      <c r="W483" s="120"/>
      <c r="X483" s="120"/>
      <c r="Y483" s="82"/>
      <c r="Z483" s="82"/>
      <c r="AA483" s="82"/>
      <c r="AB483" s="82"/>
      <c r="AC483" s="82"/>
    </row>
    <row r="484" spans="1:29" s="75" customFormat="1" ht="12.95" customHeight="1">
      <c r="A484" s="858"/>
      <c r="B484" s="798"/>
      <c r="C484" s="799"/>
      <c r="D484" s="799"/>
      <c r="E484" s="800"/>
      <c r="F484" s="868" t="s">
        <v>69</v>
      </c>
      <c r="G484" s="869"/>
      <c r="H484" s="265" t="s">
        <v>62</v>
      </c>
      <c r="I484" s="916"/>
      <c r="J484" s="917"/>
      <c r="K484" s="1004"/>
      <c r="L484" s="1005"/>
      <c r="M484" s="156"/>
      <c r="N484" s="120"/>
      <c r="O484" s="120"/>
      <c r="P484" s="120"/>
      <c r="Q484" s="120"/>
      <c r="R484" s="120"/>
      <c r="S484" s="120"/>
      <c r="T484" s="120"/>
      <c r="U484" s="120"/>
      <c r="V484" s="120"/>
      <c r="W484" s="120"/>
      <c r="X484" s="120"/>
      <c r="Y484" s="82"/>
      <c r="Z484" s="82"/>
      <c r="AA484" s="82"/>
      <c r="AB484" s="82"/>
      <c r="AC484" s="82"/>
    </row>
    <row r="485" spans="1:29" s="75" customFormat="1" ht="12.95" customHeight="1">
      <c r="A485" s="858"/>
      <c r="B485" s="798"/>
      <c r="C485" s="799"/>
      <c r="D485" s="799"/>
      <c r="E485" s="800"/>
      <c r="F485" s="868" t="s">
        <v>69</v>
      </c>
      <c r="G485" s="869"/>
      <c r="H485" s="264" t="s">
        <v>66</v>
      </c>
      <c r="I485" s="916"/>
      <c r="J485" s="917"/>
      <c r="K485" s="1004"/>
      <c r="L485" s="1005"/>
      <c r="M485" s="156"/>
      <c r="N485" s="120"/>
      <c r="O485" s="120"/>
      <c r="P485" s="120"/>
      <c r="Q485" s="120"/>
      <c r="R485" s="120"/>
      <c r="S485" s="120"/>
      <c r="T485" s="120"/>
      <c r="U485" s="120"/>
      <c r="V485" s="120"/>
      <c r="W485" s="120"/>
      <c r="X485" s="120"/>
      <c r="Y485" s="82"/>
      <c r="Z485" s="82"/>
      <c r="AA485" s="82"/>
      <c r="AB485" s="82"/>
      <c r="AC485" s="82"/>
    </row>
    <row r="486" spans="1:29" s="75" customFormat="1" ht="12.95" customHeight="1">
      <c r="A486" s="858"/>
      <c r="B486" s="798"/>
      <c r="C486" s="799"/>
      <c r="D486" s="799"/>
      <c r="E486" s="800"/>
      <c r="F486" s="868" t="s">
        <v>69</v>
      </c>
      <c r="G486" s="869"/>
      <c r="H486" s="264" t="s">
        <v>61</v>
      </c>
      <c r="I486" s="916"/>
      <c r="J486" s="917"/>
      <c r="K486" s="1004"/>
      <c r="L486" s="1005"/>
      <c r="M486" s="156"/>
      <c r="N486" s="120"/>
      <c r="O486" s="120"/>
      <c r="P486" s="120"/>
      <c r="Q486" s="120"/>
      <c r="R486" s="120"/>
      <c r="S486" s="120"/>
      <c r="T486" s="120"/>
      <c r="U486" s="120"/>
      <c r="V486" s="120"/>
      <c r="W486" s="120"/>
      <c r="X486" s="120"/>
      <c r="Y486" s="82"/>
      <c r="Z486" s="82"/>
      <c r="AA486" s="82"/>
      <c r="AB486" s="82"/>
      <c r="AC486" s="82"/>
    </row>
    <row r="487" spans="1:29" s="75" customFormat="1" ht="12.95" customHeight="1">
      <c r="A487" s="858"/>
      <c r="B487" s="798"/>
      <c r="C487" s="799"/>
      <c r="D487" s="799"/>
      <c r="E487" s="800"/>
      <c r="F487" s="868" t="s">
        <v>69</v>
      </c>
      <c r="G487" s="869"/>
      <c r="H487" s="265" t="s">
        <v>67</v>
      </c>
      <c r="I487" s="916"/>
      <c r="J487" s="917"/>
      <c r="K487" s="1004"/>
      <c r="L487" s="1005"/>
      <c r="M487" s="156"/>
      <c r="N487" s="120"/>
      <c r="O487" s="120"/>
      <c r="P487" s="120"/>
      <c r="Q487" s="120"/>
      <c r="R487" s="120"/>
      <c r="S487" s="120"/>
      <c r="T487" s="120"/>
      <c r="U487" s="120"/>
      <c r="V487" s="120"/>
      <c r="W487" s="120"/>
      <c r="X487" s="120"/>
      <c r="Y487" s="82"/>
      <c r="Z487" s="82"/>
      <c r="AA487" s="82"/>
      <c r="AB487" s="82"/>
      <c r="AC487" s="82"/>
    </row>
    <row r="488" spans="1:29" s="75" customFormat="1" ht="12.95" customHeight="1">
      <c r="A488" s="858"/>
      <c r="B488" s="798"/>
      <c r="C488" s="799"/>
      <c r="D488" s="799"/>
      <c r="E488" s="800"/>
      <c r="F488" s="868" t="s">
        <v>362</v>
      </c>
      <c r="G488" s="869"/>
      <c r="H488" s="283" t="s">
        <v>62</v>
      </c>
      <c r="I488" s="923"/>
      <c r="J488" s="924"/>
      <c r="K488" s="1004"/>
      <c r="L488" s="1005"/>
      <c r="M488" s="156"/>
      <c r="N488" s="120"/>
      <c r="O488" s="120"/>
      <c r="P488" s="120"/>
      <c r="Q488" s="120"/>
      <c r="R488" s="120"/>
      <c r="S488" s="120"/>
      <c r="T488" s="120"/>
      <c r="U488" s="120"/>
      <c r="V488" s="120"/>
      <c r="W488" s="120"/>
      <c r="X488" s="120"/>
      <c r="Y488" s="82"/>
      <c r="Z488" s="82"/>
      <c r="AA488" s="82"/>
      <c r="AB488" s="82"/>
      <c r="AC488" s="82"/>
    </row>
    <row r="489" spans="1:29" s="75" customFormat="1" ht="12.95" customHeight="1">
      <c r="A489" s="858"/>
      <c r="B489" s="798"/>
      <c r="C489" s="799"/>
      <c r="D489" s="799"/>
      <c r="E489" s="800"/>
      <c r="F489" s="868" t="s">
        <v>362</v>
      </c>
      <c r="G489" s="869"/>
      <c r="H489" s="283" t="s">
        <v>66</v>
      </c>
      <c r="I489" s="916"/>
      <c r="J489" s="917"/>
      <c r="K489" s="1004"/>
      <c r="L489" s="1005"/>
      <c r="M489" s="156"/>
      <c r="N489" s="120"/>
      <c r="O489" s="120"/>
      <c r="P489" s="120"/>
      <c r="Q489" s="120"/>
      <c r="R489" s="120"/>
      <c r="S489" s="120"/>
      <c r="T489" s="120"/>
      <c r="U489" s="120"/>
      <c r="V489" s="120"/>
      <c r="W489" s="120"/>
      <c r="X489" s="120"/>
      <c r="Y489" s="82"/>
      <c r="Z489" s="82"/>
      <c r="AA489" s="82"/>
      <c r="AB489" s="82"/>
      <c r="AC489" s="82"/>
    </row>
    <row r="490" spans="1:29" s="75" customFormat="1" ht="12.95" customHeight="1">
      <c r="A490" s="858"/>
      <c r="B490" s="798"/>
      <c r="C490" s="799"/>
      <c r="D490" s="799"/>
      <c r="E490" s="800"/>
      <c r="F490" s="868" t="s">
        <v>362</v>
      </c>
      <c r="G490" s="869"/>
      <c r="H490" s="264" t="s">
        <v>61</v>
      </c>
      <c r="I490" s="916"/>
      <c r="J490" s="917"/>
      <c r="K490" s="1004"/>
      <c r="L490" s="1005"/>
      <c r="M490" s="156"/>
      <c r="N490" s="120"/>
      <c r="O490" s="120"/>
      <c r="P490" s="120"/>
      <c r="Q490" s="120"/>
      <c r="R490" s="120"/>
      <c r="S490" s="120"/>
      <c r="T490" s="120"/>
      <c r="U490" s="120"/>
      <c r="V490" s="120"/>
      <c r="W490" s="120"/>
      <c r="X490" s="120"/>
      <c r="Y490" s="82"/>
      <c r="Z490" s="82"/>
      <c r="AA490" s="82"/>
      <c r="AB490" s="82"/>
      <c r="AC490" s="82"/>
    </row>
    <row r="491" spans="1:29" s="75" customFormat="1" ht="12.95" customHeight="1">
      <c r="A491" s="858"/>
      <c r="B491" s="798"/>
      <c r="C491" s="799"/>
      <c r="D491" s="799"/>
      <c r="E491" s="800"/>
      <c r="F491" s="868" t="s">
        <v>362</v>
      </c>
      <c r="G491" s="869"/>
      <c r="H491" s="264" t="s">
        <v>67</v>
      </c>
      <c r="I491" s="916"/>
      <c r="J491" s="917"/>
      <c r="K491" s="1004"/>
      <c r="L491" s="1005"/>
      <c r="M491" s="156"/>
      <c r="N491" s="120"/>
      <c r="O491" s="120"/>
      <c r="P491" s="120"/>
      <c r="Q491" s="120"/>
      <c r="R491" s="120"/>
      <c r="S491" s="120"/>
      <c r="T491" s="120"/>
      <c r="U491" s="120"/>
      <c r="V491" s="120"/>
      <c r="W491" s="120"/>
      <c r="X491" s="120"/>
      <c r="Y491" s="82"/>
      <c r="Z491" s="82"/>
      <c r="AA491" s="82"/>
      <c r="AB491" s="82"/>
      <c r="AC491" s="82"/>
    </row>
    <row r="492" spans="1:29" s="75" customFormat="1" ht="12.95" customHeight="1">
      <c r="A492" s="858"/>
      <c r="B492" s="798"/>
      <c r="C492" s="799"/>
      <c r="D492" s="799"/>
      <c r="E492" s="800"/>
      <c r="F492" s="907" t="s">
        <v>365</v>
      </c>
      <c r="G492" s="908"/>
      <c r="H492" s="283" t="s">
        <v>62</v>
      </c>
      <c r="I492" s="912"/>
      <c r="J492" s="913"/>
      <c r="K492" s="1004"/>
      <c r="L492" s="1005"/>
      <c r="M492" s="277"/>
      <c r="N492" s="120"/>
      <c r="O492" s="120"/>
      <c r="P492" s="120"/>
      <c r="Q492" s="120"/>
      <c r="R492" s="120"/>
      <c r="S492" s="120"/>
      <c r="T492" s="120"/>
      <c r="U492" s="120"/>
      <c r="V492" s="120"/>
      <c r="W492" s="120"/>
      <c r="X492" s="120"/>
      <c r="Y492" s="82"/>
      <c r="Z492" s="82"/>
      <c r="AA492" s="82"/>
      <c r="AB492" s="82"/>
      <c r="AC492" s="82"/>
    </row>
    <row r="493" spans="1:29" s="75" customFormat="1" ht="12.95" customHeight="1">
      <c r="A493" s="858"/>
      <c r="B493" s="798"/>
      <c r="C493" s="799"/>
      <c r="D493" s="799"/>
      <c r="E493" s="800"/>
      <c r="F493" s="854" t="s">
        <v>365</v>
      </c>
      <c r="G493" s="855"/>
      <c r="H493" s="265" t="s">
        <v>66</v>
      </c>
      <c r="I493" s="804"/>
      <c r="J493" s="805"/>
      <c r="K493" s="1004"/>
      <c r="L493" s="1005"/>
      <c r="M493" s="277"/>
      <c r="N493" s="120"/>
      <c r="O493" s="120"/>
      <c r="P493" s="120"/>
      <c r="Q493" s="120"/>
      <c r="R493" s="120"/>
      <c r="S493" s="120"/>
      <c r="T493" s="120"/>
      <c r="U493" s="120"/>
      <c r="V493" s="120"/>
      <c r="W493" s="120"/>
      <c r="X493" s="120"/>
      <c r="Y493" s="82"/>
      <c r="Z493" s="82"/>
      <c r="AA493" s="82"/>
      <c r="AB493" s="82"/>
      <c r="AC493" s="82"/>
    </row>
    <row r="494" spans="1:29" s="75" customFormat="1" ht="12.95" customHeight="1">
      <c r="A494" s="858"/>
      <c r="B494" s="798"/>
      <c r="C494" s="799"/>
      <c r="D494" s="799"/>
      <c r="E494" s="800"/>
      <c r="F494" s="854" t="s">
        <v>365</v>
      </c>
      <c r="G494" s="855"/>
      <c r="H494" s="265" t="s">
        <v>366</v>
      </c>
      <c r="I494" s="804"/>
      <c r="J494" s="805"/>
      <c r="K494" s="1004"/>
      <c r="L494" s="1005"/>
      <c r="M494" s="277"/>
      <c r="N494" s="120"/>
      <c r="O494" s="120"/>
      <c r="P494" s="120"/>
      <c r="Q494" s="120"/>
      <c r="R494" s="120"/>
      <c r="S494" s="120"/>
      <c r="T494" s="120"/>
      <c r="U494" s="120"/>
      <c r="V494" s="120"/>
      <c r="W494" s="120"/>
      <c r="X494" s="120"/>
      <c r="Y494" s="82"/>
      <c r="Z494" s="82"/>
      <c r="AA494" s="82"/>
      <c r="AB494" s="82"/>
      <c r="AC494" s="82"/>
    </row>
    <row r="495" spans="1:29" s="75" customFormat="1" ht="12.95" customHeight="1">
      <c r="A495" s="858"/>
      <c r="B495" s="798"/>
      <c r="C495" s="799"/>
      <c r="D495" s="799"/>
      <c r="E495" s="800"/>
      <c r="F495" s="854" t="s">
        <v>365</v>
      </c>
      <c r="G495" s="855"/>
      <c r="H495" s="265" t="s">
        <v>61</v>
      </c>
      <c r="I495" s="804"/>
      <c r="J495" s="805"/>
      <c r="K495" s="1004"/>
      <c r="L495" s="1005"/>
      <c r="M495" s="277"/>
      <c r="N495" s="120"/>
      <c r="O495" s="120"/>
      <c r="P495" s="120"/>
      <c r="Q495" s="120"/>
      <c r="R495" s="120"/>
      <c r="S495" s="120"/>
      <c r="T495" s="120"/>
      <c r="U495" s="120"/>
      <c r="V495" s="120"/>
      <c r="W495" s="120"/>
      <c r="X495" s="120"/>
      <c r="Y495" s="82"/>
      <c r="Z495" s="82"/>
      <c r="AA495" s="82"/>
      <c r="AB495" s="82"/>
      <c r="AC495" s="82"/>
    </row>
    <row r="496" spans="1:29" s="75" customFormat="1" ht="12.95" customHeight="1">
      <c r="A496" s="858"/>
      <c r="B496" s="798"/>
      <c r="C496" s="799"/>
      <c r="D496" s="799"/>
      <c r="E496" s="800"/>
      <c r="F496" s="854" t="s">
        <v>365</v>
      </c>
      <c r="G496" s="855"/>
      <c r="H496" s="265" t="s">
        <v>63</v>
      </c>
      <c r="I496" s="916"/>
      <c r="J496" s="917"/>
      <c r="K496" s="1004"/>
      <c r="L496" s="1005"/>
      <c r="M496" s="277"/>
      <c r="N496" s="120"/>
      <c r="O496" s="120"/>
      <c r="P496" s="120"/>
      <c r="Q496" s="120"/>
      <c r="R496" s="120"/>
      <c r="S496" s="120"/>
      <c r="T496" s="120"/>
      <c r="U496" s="120"/>
      <c r="V496" s="120"/>
      <c r="W496" s="120"/>
      <c r="X496" s="120"/>
      <c r="Y496" s="82"/>
      <c r="Z496" s="82"/>
      <c r="AA496" s="82"/>
      <c r="AB496" s="82"/>
      <c r="AC496" s="82"/>
    </row>
    <row r="497" spans="1:29" s="75" customFormat="1" ht="12.95" customHeight="1">
      <c r="A497" s="858"/>
      <c r="B497" s="798"/>
      <c r="C497" s="799"/>
      <c r="D497" s="799"/>
      <c r="E497" s="800"/>
      <c r="F497" s="854" t="s">
        <v>365</v>
      </c>
      <c r="G497" s="855"/>
      <c r="H497" s="265" t="s">
        <v>67</v>
      </c>
      <c r="I497" s="804"/>
      <c r="J497" s="805"/>
      <c r="K497" s="1004"/>
      <c r="L497" s="1005"/>
      <c r="M497" s="156"/>
      <c r="N497" s="120"/>
      <c r="O497" s="120"/>
      <c r="P497" s="120"/>
      <c r="Q497" s="120"/>
      <c r="R497" s="120"/>
      <c r="S497" s="120"/>
      <c r="T497" s="120"/>
      <c r="U497" s="120"/>
      <c r="V497" s="120"/>
      <c r="W497" s="120"/>
      <c r="X497" s="120"/>
      <c r="Y497" s="82"/>
      <c r="Z497" s="82"/>
      <c r="AA497" s="82"/>
      <c r="AB497" s="82"/>
      <c r="AC497" s="82"/>
    </row>
    <row r="498" spans="1:29" s="75" customFormat="1" ht="12.95" customHeight="1">
      <c r="A498" s="858"/>
      <c r="B498" s="801"/>
      <c r="C498" s="802"/>
      <c r="D498" s="802"/>
      <c r="E498" s="803"/>
      <c r="F498" s="870" t="s">
        <v>365</v>
      </c>
      <c r="G498" s="871"/>
      <c r="H498" s="281" t="s">
        <v>296</v>
      </c>
      <c r="I498" s="921"/>
      <c r="J498" s="922"/>
      <c r="K498" s="1017"/>
      <c r="L498" s="1018"/>
      <c r="M498" s="277"/>
      <c r="N498" s="120"/>
      <c r="O498" s="120"/>
      <c r="P498" s="120"/>
      <c r="Q498" s="120"/>
      <c r="R498" s="120"/>
      <c r="S498" s="120"/>
      <c r="T498" s="120"/>
      <c r="U498" s="120"/>
      <c r="V498" s="120"/>
      <c r="W498" s="120"/>
      <c r="X498" s="120"/>
      <c r="Y498" s="82"/>
      <c r="Z498" s="82"/>
      <c r="AA498" s="82"/>
      <c r="AB498" s="82"/>
      <c r="AC498" s="82"/>
    </row>
    <row r="499" spans="1:29" s="75" customFormat="1" ht="12.95" customHeight="1">
      <c r="A499" s="858"/>
      <c r="B499" s="691" t="s">
        <v>367</v>
      </c>
      <c r="C499" s="692"/>
      <c r="D499" s="692"/>
      <c r="E499" s="693"/>
      <c r="F499" s="1002" t="s">
        <v>222</v>
      </c>
      <c r="G499" s="1003"/>
      <c r="H499" s="294" t="s">
        <v>72</v>
      </c>
      <c r="I499" s="948"/>
      <c r="J499" s="949"/>
      <c r="K499" s="1019"/>
      <c r="L499" s="1020"/>
      <c r="M499" s="277"/>
      <c r="N499" s="120"/>
      <c r="O499" s="120"/>
      <c r="P499" s="120"/>
      <c r="Q499" s="120"/>
      <c r="R499" s="120"/>
      <c r="S499" s="120"/>
      <c r="T499" s="120"/>
      <c r="U499" s="120"/>
      <c r="V499" s="120"/>
      <c r="W499" s="120"/>
      <c r="X499" s="120"/>
      <c r="Y499" s="82"/>
      <c r="Z499" s="82"/>
      <c r="AA499" s="82"/>
      <c r="AB499" s="82"/>
      <c r="AC499" s="82"/>
    </row>
    <row r="500" spans="1:29" s="75" customFormat="1" ht="12.95" customHeight="1">
      <c r="A500" s="858"/>
      <c r="B500" s="694"/>
      <c r="C500" s="695"/>
      <c r="D500" s="695"/>
      <c r="E500" s="696"/>
      <c r="F500" s="854" t="s">
        <v>234</v>
      </c>
      <c r="G500" s="855"/>
      <c r="H500" s="265" t="s">
        <v>370</v>
      </c>
      <c r="I500" s="916"/>
      <c r="J500" s="917"/>
      <c r="K500" s="1004"/>
      <c r="L500" s="1005"/>
      <c r="M500" s="156"/>
      <c r="N500" s="120"/>
      <c r="O500" s="120"/>
      <c r="P500" s="120"/>
      <c r="Q500" s="120"/>
      <c r="R500" s="120"/>
      <c r="S500" s="120"/>
      <c r="T500" s="120"/>
      <c r="U500" s="120"/>
      <c r="V500" s="120"/>
      <c r="W500" s="120"/>
      <c r="X500" s="120"/>
      <c r="Y500" s="82"/>
      <c r="Z500" s="82"/>
      <c r="AA500" s="82"/>
      <c r="AB500" s="82"/>
      <c r="AC500" s="82"/>
    </row>
    <row r="501" spans="1:29" s="75" customFormat="1" ht="12.95" customHeight="1">
      <c r="A501" s="858"/>
      <c r="B501" s="694"/>
      <c r="C501" s="695"/>
      <c r="D501" s="695"/>
      <c r="E501" s="696"/>
      <c r="F501" s="854" t="s">
        <v>234</v>
      </c>
      <c r="G501" s="855"/>
      <c r="H501" s="265" t="s">
        <v>61</v>
      </c>
      <c r="I501" s="916"/>
      <c r="J501" s="917"/>
      <c r="K501" s="1004"/>
      <c r="L501" s="1005"/>
      <c r="M501" s="277"/>
      <c r="N501" s="120"/>
      <c r="O501" s="120"/>
      <c r="P501" s="120"/>
      <c r="Q501" s="120"/>
      <c r="R501" s="120"/>
      <c r="S501" s="120"/>
      <c r="T501" s="120"/>
      <c r="U501" s="120"/>
      <c r="V501" s="120"/>
      <c r="W501" s="120"/>
      <c r="X501" s="120"/>
      <c r="Y501" s="82"/>
      <c r="Z501" s="82"/>
      <c r="AA501" s="82"/>
      <c r="AB501" s="82"/>
      <c r="AC501" s="82"/>
    </row>
    <row r="502" spans="1:29" s="75" customFormat="1" ht="12.95" customHeight="1">
      <c r="A502" s="858"/>
      <c r="B502" s="694"/>
      <c r="C502" s="695"/>
      <c r="D502" s="695"/>
      <c r="E502" s="696"/>
      <c r="F502" s="854" t="s">
        <v>371</v>
      </c>
      <c r="G502" s="855"/>
      <c r="H502" s="265" t="s">
        <v>372</v>
      </c>
      <c r="I502" s="916"/>
      <c r="J502" s="917"/>
      <c r="K502" s="1004"/>
      <c r="L502" s="1005"/>
      <c r="M502" s="156"/>
      <c r="N502" s="120"/>
      <c r="O502" s="120"/>
      <c r="P502" s="120"/>
      <c r="Q502" s="120"/>
      <c r="R502" s="120"/>
      <c r="S502" s="120"/>
      <c r="T502" s="120"/>
      <c r="U502" s="120"/>
      <c r="V502" s="120"/>
      <c r="W502" s="120"/>
      <c r="X502" s="120"/>
      <c r="Y502" s="82"/>
      <c r="Z502" s="82"/>
      <c r="AA502" s="82"/>
      <c r="AB502" s="82"/>
      <c r="AC502" s="82"/>
    </row>
    <row r="503" spans="1:29" s="75" customFormat="1" ht="12.95" customHeight="1">
      <c r="A503" s="858"/>
      <c r="B503" s="694"/>
      <c r="C503" s="695"/>
      <c r="D503" s="695"/>
      <c r="E503" s="696"/>
      <c r="F503" s="854" t="s">
        <v>368</v>
      </c>
      <c r="G503" s="855"/>
      <c r="H503" s="265" t="s">
        <v>369</v>
      </c>
      <c r="I503" s="916"/>
      <c r="J503" s="917"/>
      <c r="K503" s="1004"/>
      <c r="L503" s="1005"/>
      <c r="M503" s="277"/>
      <c r="N503" s="120"/>
      <c r="O503" s="120"/>
      <c r="P503" s="120"/>
      <c r="Q503" s="120"/>
      <c r="R503" s="120"/>
      <c r="S503" s="120"/>
      <c r="T503" s="120"/>
      <c r="U503" s="120"/>
      <c r="V503" s="120"/>
      <c r="W503" s="120"/>
      <c r="X503" s="120"/>
      <c r="Y503" s="82"/>
      <c r="Z503" s="82"/>
      <c r="AA503" s="82"/>
      <c r="AB503" s="82"/>
      <c r="AC503" s="82"/>
    </row>
    <row r="504" spans="1:29" s="75" customFormat="1" ht="12.95" customHeight="1">
      <c r="A504" s="858"/>
      <c r="B504" s="697"/>
      <c r="C504" s="698"/>
      <c r="D504" s="698"/>
      <c r="E504" s="699"/>
      <c r="F504" s="870" t="s">
        <v>368</v>
      </c>
      <c r="G504" s="871"/>
      <c r="H504" s="281" t="s">
        <v>66</v>
      </c>
      <c r="I504" s="921"/>
      <c r="J504" s="922"/>
      <c r="K504" s="1017"/>
      <c r="L504" s="1018"/>
      <c r="M504" s="277"/>
      <c r="N504" s="120"/>
      <c r="O504" s="120"/>
      <c r="P504" s="120"/>
      <c r="Q504" s="120"/>
      <c r="R504" s="120"/>
      <c r="S504" s="120"/>
      <c r="T504" s="120"/>
      <c r="U504" s="120"/>
      <c r="V504" s="120"/>
      <c r="W504" s="120"/>
      <c r="X504" s="120"/>
      <c r="Y504" s="82"/>
      <c r="Z504" s="82"/>
      <c r="AA504" s="82"/>
      <c r="AB504" s="82"/>
      <c r="AC504" s="82"/>
    </row>
    <row r="505" spans="1:29" s="75" customFormat="1" ht="12.95" customHeight="1">
      <c r="A505" s="858"/>
      <c r="B505" s="795" t="s">
        <v>70</v>
      </c>
      <c r="C505" s="796"/>
      <c r="D505" s="796"/>
      <c r="E505" s="797"/>
      <c r="F505" s="852" t="s">
        <v>235</v>
      </c>
      <c r="G505" s="853"/>
      <c r="H505" s="295" t="s">
        <v>66</v>
      </c>
      <c r="I505" s="946"/>
      <c r="J505" s="947"/>
      <c r="K505" s="1019"/>
      <c r="L505" s="1020"/>
      <c r="M505" s="277"/>
      <c r="N505" s="120"/>
      <c r="O505" s="120"/>
      <c r="P505" s="120"/>
      <c r="Q505" s="120"/>
      <c r="R505" s="120"/>
      <c r="S505" s="120"/>
      <c r="T505" s="120"/>
      <c r="U505" s="120"/>
      <c r="V505" s="120"/>
      <c r="W505" s="120"/>
      <c r="X505" s="120"/>
      <c r="Y505" s="82"/>
      <c r="Z505" s="82"/>
      <c r="AA505" s="82"/>
      <c r="AB505" s="82"/>
      <c r="AC505" s="82"/>
    </row>
    <row r="506" spans="1:29" s="75" customFormat="1" ht="12.95" customHeight="1">
      <c r="A506" s="858"/>
      <c r="B506" s="798"/>
      <c r="C506" s="799"/>
      <c r="D506" s="799"/>
      <c r="E506" s="800"/>
      <c r="F506" s="846" t="s">
        <v>235</v>
      </c>
      <c r="G506" s="847"/>
      <c r="H506" s="265" t="s">
        <v>61</v>
      </c>
      <c r="I506" s="916"/>
      <c r="J506" s="917"/>
      <c r="K506" s="1004"/>
      <c r="L506" s="1005"/>
      <c r="M506" s="156"/>
      <c r="N506" s="120"/>
      <c r="O506" s="120"/>
      <c r="P506" s="120"/>
      <c r="Q506" s="120"/>
      <c r="R506" s="120"/>
      <c r="S506" s="120"/>
      <c r="T506" s="120"/>
      <c r="U506" s="120"/>
      <c r="V506" s="120"/>
      <c r="W506" s="120"/>
      <c r="X506" s="120"/>
      <c r="Y506" s="82"/>
      <c r="Z506" s="82"/>
      <c r="AA506" s="82"/>
      <c r="AB506" s="82"/>
      <c r="AC506" s="82"/>
    </row>
    <row r="507" spans="1:29" s="75" customFormat="1" ht="12.95" customHeight="1">
      <c r="A507" s="858"/>
      <c r="B507" s="798"/>
      <c r="C507" s="799"/>
      <c r="D507" s="799"/>
      <c r="E507" s="800"/>
      <c r="F507" s="839" t="s">
        <v>235</v>
      </c>
      <c r="G507" s="840"/>
      <c r="H507" s="265" t="s">
        <v>67</v>
      </c>
      <c r="I507" s="916"/>
      <c r="J507" s="917"/>
      <c r="K507" s="1004"/>
      <c r="L507" s="1005"/>
      <c r="M507" s="156"/>
      <c r="N507" s="120"/>
      <c r="O507" s="120"/>
      <c r="P507" s="120"/>
      <c r="Q507" s="120"/>
      <c r="R507" s="120"/>
      <c r="S507" s="120"/>
      <c r="T507" s="120"/>
      <c r="U507" s="120"/>
      <c r="V507" s="120"/>
      <c r="W507" s="120"/>
      <c r="X507" s="120"/>
      <c r="Y507" s="82"/>
      <c r="Z507" s="82"/>
      <c r="AA507" s="82"/>
      <c r="AB507" s="82"/>
      <c r="AC507" s="82"/>
    </row>
    <row r="508" spans="1:29" s="75" customFormat="1" ht="12.95" customHeight="1">
      <c r="A508" s="858"/>
      <c r="B508" s="798"/>
      <c r="C508" s="799"/>
      <c r="D508" s="799"/>
      <c r="E508" s="800"/>
      <c r="F508" s="839" t="s">
        <v>235</v>
      </c>
      <c r="G508" s="840"/>
      <c r="H508" s="265" t="s">
        <v>296</v>
      </c>
      <c r="I508" s="916"/>
      <c r="J508" s="917"/>
      <c r="K508" s="1004"/>
      <c r="L508" s="1005"/>
      <c r="M508" s="156"/>
      <c r="N508" s="120"/>
      <c r="O508" s="120"/>
      <c r="P508" s="120"/>
      <c r="Q508" s="120"/>
      <c r="R508" s="120"/>
      <c r="S508" s="120"/>
      <c r="T508" s="120"/>
      <c r="U508" s="120"/>
      <c r="V508" s="120"/>
      <c r="W508" s="120"/>
      <c r="X508" s="120"/>
      <c r="Y508" s="82"/>
      <c r="Z508" s="82"/>
      <c r="AA508" s="82"/>
      <c r="AB508" s="82"/>
      <c r="AC508" s="82"/>
    </row>
    <row r="509" spans="1:29" s="75" customFormat="1" ht="12.95" customHeight="1">
      <c r="A509" s="858"/>
      <c r="B509" s="798"/>
      <c r="C509" s="799"/>
      <c r="D509" s="799"/>
      <c r="E509" s="800"/>
      <c r="F509" s="1006" t="s">
        <v>373</v>
      </c>
      <c r="G509" s="1007"/>
      <c r="H509" s="294" t="s">
        <v>66</v>
      </c>
      <c r="I509" s="916"/>
      <c r="J509" s="917"/>
      <c r="K509" s="1004"/>
      <c r="L509" s="1005"/>
      <c r="M509" s="156"/>
      <c r="N509" s="120"/>
      <c r="O509" s="120"/>
      <c r="P509" s="120"/>
      <c r="Q509" s="120"/>
      <c r="R509" s="120"/>
      <c r="S509" s="120"/>
      <c r="T509" s="120"/>
      <c r="U509" s="120"/>
      <c r="V509" s="120"/>
      <c r="W509" s="120"/>
      <c r="X509" s="120"/>
      <c r="Y509" s="82"/>
      <c r="Z509" s="82"/>
      <c r="AA509" s="82"/>
      <c r="AB509" s="82"/>
      <c r="AC509" s="82"/>
    </row>
    <row r="510" spans="1:29" s="75" customFormat="1" ht="12.95" customHeight="1">
      <c r="A510" s="858"/>
      <c r="B510" s="798"/>
      <c r="C510" s="799"/>
      <c r="D510" s="799"/>
      <c r="E510" s="800"/>
      <c r="F510" s="846" t="s">
        <v>373</v>
      </c>
      <c r="G510" s="847"/>
      <c r="H510" s="265" t="s">
        <v>61</v>
      </c>
      <c r="I510" s="916"/>
      <c r="J510" s="917"/>
      <c r="K510" s="1004"/>
      <c r="L510" s="1005"/>
      <c r="M510" s="277"/>
      <c r="N510" s="120"/>
      <c r="O510" s="120"/>
      <c r="P510" s="120"/>
      <c r="Q510" s="120"/>
      <c r="R510" s="120"/>
      <c r="S510" s="120"/>
      <c r="T510" s="120"/>
      <c r="U510" s="120"/>
      <c r="V510" s="120"/>
      <c r="W510" s="120"/>
      <c r="X510" s="120"/>
      <c r="Y510" s="82"/>
      <c r="Z510" s="82"/>
      <c r="AA510" s="82"/>
      <c r="AB510" s="82"/>
      <c r="AC510" s="82"/>
    </row>
    <row r="511" spans="1:29" s="75" customFormat="1" ht="12.95" customHeight="1">
      <c r="A511" s="858"/>
      <c r="B511" s="798"/>
      <c r="C511" s="799"/>
      <c r="D511" s="799"/>
      <c r="E511" s="800"/>
      <c r="F511" s="846" t="s">
        <v>373</v>
      </c>
      <c r="G511" s="847"/>
      <c r="H511" s="265" t="s">
        <v>67</v>
      </c>
      <c r="I511" s="916"/>
      <c r="J511" s="917"/>
      <c r="K511" s="1004"/>
      <c r="L511" s="1005"/>
      <c r="M511" s="277"/>
      <c r="N511" s="120"/>
      <c r="O511" s="120"/>
      <c r="P511" s="120"/>
      <c r="Q511" s="120"/>
      <c r="R511" s="120"/>
      <c r="S511" s="120"/>
      <c r="T511" s="120"/>
      <c r="U511" s="120"/>
      <c r="V511" s="120"/>
      <c r="W511" s="120"/>
      <c r="X511" s="120"/>
      <c r="Y511" s="82"/>
      <c r="Z511" s="82"/>
      <c r="AA511" s="82"/>
      <c r="AB511" s="82"/>
      <c r="AC511" s="82"/>
    </row>
    <row r="512" spans="1:29" s="75" customFormat="1" ht="12.95" customHeight="1">
      <c r="A512" s="858"/>
      <c r="B512" s="798"/>
      <c r="C512" s="799"/>
      <c r="D512" s="799"/>
      <c r="E512" s="800"/>
      <c r="F512" s="846" t="s">
        <v>373</v>
      </c>
      <c r="G512" s="847"/>
      <c r="H512" s="293" t="s">
        <v>296</v>
      </c>
      <c r="I512" s="916"/>
      <c r="J512" s="917"/>
      <c r="K512" s="1004"/>
      <c r="L512" s="1005"/>
      <c r="M512" s="277"/>
      <c r="N512" s="120"/>
      <c r="O512" s="120"/>
      <c r="P512" s="120"/>
      <c r="Q512" s="120"/>
      <c r="R512" s="120"/>
      <c r="S512" s="120"/>
      <c r="T512" s="120"/>
      <c r="U512" s="120"/>
      <c r="V512" s="120"/>
      <c r="W512" s="120"/>
      <c r="X512" s="120"/>
      <c r="Y512" s="82"/>
      <c r="Z512" s="82"/>
      <c r="AA512" s="82"/>
      <c r="AB512" s="82"/>
      <c r="AC512" s="82"/>
    </row>
    <row r="513" spans="1:29" s="75" customFormat="1" ht="12.95" customHeight="1">
      <c r="A513" s="858"/>
      <c r="B513" s="798"/>
      <c r="C513" s="799"/>
      <c r="D513" s="799"/>
      <c r="E513" s="800"/>
      <c r="F513" s="954" t="s">
        <v>374</v>
      </c>
      <c r="G513" s="955"/>
      <c r="H513" s="265" t="s">
        <v>62</v>
      </c>
      <c r="I513" s="916"/>
      <c r="J513" s="917"/>
      <c r="K513" s="1004"/>
      <c r="L513" s="1005"/>
      <c r="M513" s="277"/>
      <c r="N513" s="120"/>
      <c r="O513" s="120"/>
      <c r="P513" s="120"/>
      <c r="Q513" s="120"/>
      <c r="R513" s="120"/>
      <c r="S513" s="120"/>
      <c r="T513" s="120"/>
      <c r="U513" s="120"/>
      <c r="V513" s="120"/>
      <c r="W513" s="120"/>
      <c r="X513" s="120"/>
      <c r="Y513" s="82"/>
      <c r="Z513" s="82"/>
      <c r="AA513" s="82"/>
      <c r="AB513" s="82"/>
      <c r="AC513" s="82"/>
    </row>
    <row r="514" spans="1:29" s="75" customFormat="1" ht="12.95" customHeight="1">
      <c r="A514" s="858"/>
      <c r="B514" s="798"/>
      <c r="C514" s="799"/>
      <c r="D514" s="799"/>
      <c r="E514" s="800"/>
      <c r="F514" s="846" t="s">
        <v>374</v>
      </c>
      <c r="G514" s="847"/>
      <c r="H514" s="265" t="s">
        <v>66</v>
      </c>
      <c r="I514" s="916"/>
      <c r="J514" s="917"/>
      <c r="K514" s="1004"/>
      <c r="L514" s="1005"/>
      <c r="M514" s="277"/>
      <c r="N514" s="120"/>
      <c r="O514" s="120"/>
      <c r="P514" s="120"/>
      <c r="Q514" s="120"/>
      <c r="R514" s="120"/>
      <c r="S514" s="120"/>
      <c r="T514" s="120"/>
      <c r="U514" s="120"/>
      <c r="V514" s="120"/>
      <c r="W514" s="120"/>
      <c r="X514" s="120"/>
      <c r="Y514" s="82"/>
      <c r="Z514" s="82"/>
      <c r="AA514" s="82"/>
      <c r="AB514" s="82"/>
      <c r="AC514" s="82"/>
    </row>
    <row r="515" spans="1:29" s="75" customFormat="1" ht="12.95" customHeight="1">
      <c r="A515" s="858"/>
      <c r="B515" s="798"/>
      <c r="C515" s="799"/>
      <c r="D515" s="799"/>
      <c r="E515" s="800"/>
      <c r="F515" s="846" t="s">
        <v>374</v>
      </c>
      <c r="G515" s="847"/>
      <c r="H515" s="265" t="s">
        <v>61</v>
      </c>
      <c r="I515" s="916"/>
      <c r="J515" s="917"/>
      <c r="K515" s="1004"/>
      <c r="L515" s="1005"/>
      <c r="M515" s="277"/>
      <c r="N515" s="120"/>
      <c r="O515" s="120"/>
      <c r="P515" s="120"/>
      <c r="Q515" s="120"/>
      <c r="R515" s="120"/>
      <c r="S515" s="120"/>
      <c r="T515" s="120"/>
      <c r="U515" s="120"/>
      <c r="V515" s="120"/>
      <c r="W515" s="120"/>
      <c r="X515" s="120"/>
      <c r="Y515" s="82"/>
      <c r="Z515" s="82"/>
      <c r="AA515" s="82"/>
      <c r="AB515" s="82"/>
      <c r="AC515" s="82"/>
    </row>
    <row r="516" spans="1:29" s="75" customFormat="1" ht="12.95" customHeight="1">
      <c r="A516" s="858"/>
      <c r="B516" s="798"/>
      <c r="C516" s="799"/>
      <c r="D516" s="799"/>
      <c r="E516" s="800"/>
      <c r="F516" s="839" t="s">
        <v>374</v>
      </c>
      <c r="G516" s="840"/>
      <c r="H516" s="294" t="s">
        <v>67</v>
      </c>
      <c r="I516" s="916"/>
      <c r="J516" s="917"/>
      <c r="K516" s="1004"/>
      <c r="L516" s="1005"/>
      <c r="M516" s="277"/>
      <c r="N516" s="120"/>
      <c r="O516" s="120"/>
      <c r="P516" s="120"/>
      <c r="Q516" s="120"/>
      <c r="R516" s="120"/>
      <c r="S516" s="120"/>
      <c r="T516" s="120"/>
      <c r="U516" s="120"/>
      <c r="V516" s="120"/>
      <c r="W516" s="120"/>
      <c r="X516" s="120"/>
      <c r="Y516" s="82"/>
      <c r="Z516" s="82"/>
      <c r="AA516" s="82"/>
      <c r="AB516" s="82"/>
      <c r="AC516" s="82"/>
    </row>
    <row r="517" spans="1:29" s="75" customFormat="1" ht="12.95" customHeight="1">
      <c r="A517" s="858"/>
      <c r="B517" s="801"/>
      <c r="C517" s="802"/>
      <c r="D517" s="802"/>
      <c r="E517" s="803"/>
      <c r="F517" s="977" t="s">
        <v>374</v>
      </c>
      <c r="G517" s="978"/>
      <c r="H517" s="281" t="s">
        <v>296</v>
      </c>
      <c r="I517" s="921"/>
      <c r="J517" s="922"/>
      <c r="K517" s="1017"/>
      <c r="L517" s="1018"/>
      <c r="M517" s="277"/>
      <c r="N517" s="120"/>
      <c r="O517" s="120"/>
      <c r="P517" s="120"/>
      <c r="Q517" s="120"/>
      <c r="R517" s="120"/>
      <c r="S517" s="120"/>
      <c r="T517" s="120"/>
      <c r="U517" s="120"/>
      <c r="V517" s="120"/>
      <c r="W517" s="120"/>
      <c r="X517" s="120"/>
      <c r="Y517" s="82"/>
      <c r="Z517" s="82"/>
      <c r="AA517" s="82"/>
      <c r="AB517" s="82"/>
      <c r="AC517" s="82"/>
    </row>
    <row r="518" spans="1:29" s="75" customFormat="1" ht="12.95" customHeight="1">
      <c r="A518" s="858"/>
      <c r="B518" s="691" t="s">
        <v>376</v>
      </c>
      <c r="C518" s="692"/>
      <c r="D518" s="692"/>
      <c r="E518" s="693"/>
      <c r="F518" s="933" t="s">
        <v>377</v>
      </c>
      <c r="G518" s="934"/>
      <c r="H518" s="295" t="s">
        <v>66</v>
      </c>
      <c r="I518" s="946"/>
      <c r="J518" s="947"/>
      <c r="K518" s="1019"/>
      <c r="L518" s="1020"/>
      <c r="M518" s="277"/>
      <c r="N518" s="120"/>
      <c r="O518" s="120"/>
      <c r="P518" s="120"/>
      <c r="Q518" s="120"/>
      <c r="R518" s="120"/>
      <c r="S518" s="120"/>
      <c r="T518" s="120"/>
      <c r="U518" s="120"/>
      <c r="V518" s="120"/>
      <c r="W518" s="120"/>
      <c r="X518" s="120"/>
      <c r="Y518" s="82"/>
      <c r="Z518" s="82"/>
      <c r="AA518" s="82"/>
      <c r="AB518" s="82"/>
      <c r="AC518" s="82"/>
    </row>
    <row r="519" spans="1:29" s="75" customFormat="1" ht="12.95" customHeight="1">
      <c r="A519" s="858"/>
      <c r="B519" s="697"/>
      <c r="C519" s="698"/>
      <c r="D519" s="698"/>
      <c r="E519" s="699"/>
      <c r="F519" s="950" t="s">
        <v>377</v>
      </c>
      <c r="G519" s="951"/>
      <c r="H519" s="282" t="s">
        <v>61</v>
      </c>
      <c r="I519" s="921"/>
      <c r="J519" s="922"/>
      <c r="K519" s="1017"/>
      <c r="L519" s="1018"/>
      <c r="M519" s="277"/>
      <c r="N519" s="120"/>
      <c r="O519" s="120"/>
      <c r="P519" s="120"/>
      <c r="Q519" s="120"/>
      <c r="R519" s="120"/>
      <c r="S519" s="120"/>
      <c r="T519" s="120"/>
      <c r="U519" s="120"/>
      <c r="V519" s="120"/>
      <c r="W519" s="120"/>
      <c r="X519" s="120"/>
      <c r="Y519" s="82"/>
      <c r="Z519" s="82"/>
      <c r="AA519" s="82"/>
      <c r="AB519" s="82"/>
      <c r="AC519" s="82"/>
    </row>
    <row r="520" spans="1:29" s="75" customFormat="1" ht="12.95" customHeight="1">
      <c r="A520" s="942"/>
      <c r="B520" s="785" t="s">
        <v>71</v>
      </c>
      <c r="C520" s="838"/>
      <c r="D520" s="838"/>
      <c r="E520" s="786"/>
      <c r="F520" s="950" t="s">
        <v>378</v>
      </c>
      <c r="G520" s="951"/>
      <c r="H520" s="282" t="s">
        <v>379</v>
      </c>
      <c r="I520" s="966"/>
      <c r="J520" s="967"/>
      <c r="K520" s="1088"/>
      <c r="L520" s="1089"/>
      <c r="M520" s="277"/>
      <c r="N520" s="120"/>
      <c r="O520" s="120"/>
      <c r="P520" s="120"/>
      <c r="Q520" s="120"/>
      <c r="R520" s="120"/>
      <c r="S520" s="120"/>
      <c r="T520" s="120"/>
      <c r="U520" s="120"/>
      <c r="V520" s="120"/>
      <c r="W520" s="120"/>
      <c r="X520" s="120"/>
      <c r="Y520" s="82"/>
      <c r="Z520" s="82"/>
      <c r="AA520" s="82"/>
      <c r="AB520" s="82"/>
      <c r="AC520" s="82"/>
    </row>
    <row r="521" spans="1:29" s="75" customFormat="1" ht="12.95" customHeight="1">
      <c r="A521" s="974" t="s">
        <v>457</v>
      </c>
      <c r="B521" s="975"/>
      <c r="C521" s="975"/>
      <c r="D521" s="975"/>
      <c r="E521" s="975"/>
      <c r="F521" s="975"/>
      <c r="G521" s="976"/>
      <c r="H521" s="261" t="s">
        <v>380</v>
      </c>
      <c r="I521" s="996"/>
      <c r="J521" s="997"/>
      <c r="K521" s="1019"/>
      <c r="L521" s="1020"/>
      <c r="M521" s="156"/>
      <c r="N521" s="120"/>
      <c r="O521" s="120"/>
      <c r="P521" s="120"/>
      <c r="Q521" s="120"/>
      <c r="R521" s="120"/>
      <c r="S521" s="120"/>
      <c r="T521" s="120"/>
      <c r="U521" s="120"/>
      <c r="V521" s="120"/>
      <c r="W521" s="120"/>
      <c r="X521" s="120"/>
      <c r="Y521" s="82"/>
      <c r="Z521" s="82"/>
      <c r="AA521" s="82"/>
      <c r="AB521" s="82"/>
      <c r="AC521" s="82"/>
    </row>
    <row r="522" spans="1:29" s="75" customFormat="1" ht="12.95" customHeight="1">
      <c r="A522" s="968" t="s">
        <v>458</v>
      </c>
      <c r="B522" s="969"/>
      <c r="C522" s="969"/>
      <c r="D522" s="969"/>
      <c r="E522" s="969"/>
      <c r="F522" s="969"/>
      <c r="G522" s="970"/>
      <c r="H522" s="295" t="s">
        <v>66</v>
      </c>
      <c r="I522" s="916"/>
      <c r="J522" s="917"/>
      <c r="K522" s="1004"/>
      <c r="L522" s="1005"/>
      <c r="M522" s="277"/>
      <c r="N522" s="120"/>
      <c r="O522" s="120"/>
      <c r="P522" s="120"/>
      <c r="Q522" s="120"/>
      <c r="R522" s="120"/>
      <c r="S522" s="120"/>
      <c r="T522" s="120"/>
      <c r="U522" s="120"/>
      <c r="V522" s="120"/>
      <c r="W522" s="120"/>
      <c r="X522" s="120"/>
      <c r="Y522" s="82"/>
      <c r="Z522" s="82"/>
      <c r="AA522" s="82"/>
      <c r="AB522" s="82"/>
      <c r="AC522" s="82"/>
    </row>
    <row r="523" spans="1:29" s="75" customFormat="1" ht="12.95" customHeight="1">
      <c r="A523" s="971"/>
      <c r="B523" s="972"/>
      <c r="C523" s="972"/>
      <c r="D523" s="972"/>
      <c r="E523" s="972"/>
      <c r="F523" s="972"/>
      <c r="G523" s="973"/>
      <c r="H523" s="281" t="s">
        <v>63</v>
      </c>
      <c r="I523" s="931"/>
      <c r="J523" s="932"/>
      <c r="K523" s="1004"/>
      <c r="L523" s="1005"/>
      <c r="M523" s="156"/>
      <c r="N523" s="120"/>
      <c r="O523" s="120"/>
      <c r="P523" s="120"/>
      <c r="Q523" s="120"/>
      <c r="R523" s="120"/>
      <c r="S523" s="120"/>
      <c r="T523" s="120"/>
      <c r="U523" s="120"/>
      <c r="V523" s="120"/>
      <c r="W523" s="120"/>
      <c r="X523" s="120"/>
      <c r="Y523" s="82"/>
      <c r="Z523" s="82"/>
      <c r="AA523" s="82"/>
      <c r="AB523" s="82"/>
      <c r="AC523" s="82"/>
    </row>
    <row r="524" spans="1:29" s="75" customFormat="1" ht="12.95" customHeight="1">
      <c r="A524" s="974" t="s">
        <v>459</v>
      </c>
      <c r="B524" s="975"/>
      <c r="C524" s="975"/>
      <c r="D524" s="975"/>
      <c r="E524" s="975"/>
      <c r="F524" s="975"/>
      <c r="G524" s="976"/>
      <c r="H524" s="405" t="s">
        <v>67</v>
      </c>
      <c r="I524" s="993"/>
      <c r="J524" s="994"/>
      <c r="K524" s="1004"/>
      <c r="L524" s="1005"/>
      <c r="M524" s="156"/>
      <c r="N524" s="120"/>
      <c r="O524" s="120"/>
      <c r="P524" s="120"/>
      <c r="Q524" s="120"/>
      <c r="R524" s="120"/>
      <c r="S524" s="120"/>
      <c r="T524" s="120"/>
      <c r="U524" s="120"/>
      <c r="V524" s="120"/>
      <c r="W524" s="120"/>
      <c r="X524" s="120"/>
      <c r="Y524" s="82"/>
      <c r="Z524" s="82"/>
      <c r="AA524" s="82"/>
      <c r="AB524" s="82"/>
      <c r="AC524" s="82"/>
    </row>
    <row r="525" spans="1:29" s="75" customFormat="1" ht="12.95" customHeight="1" thickBot="1">
      <c r="A525" s="939" t="s">
        <v>460</v>
      </c>
      <c r="B525" s="940"/>
      <c r="C525" s="940"/>
      <c r="D525" s="940"/>
      <c r="E525" s="940"/>
      <c r="F525" s="940"/>
      <c r="G525" s="941"/>
      <c r="H525" s="261" t="s">
        <v>381</v>
      </c>
      <c r="I525" s="998"/>
      <c r="J525" s="999"/>
      <c r="K525" s="1025"/>
      <c r="L525" s="1026"/>
      <c r="M525" s="156"/>
      <c r="N525" s="120"/>
      <c r="O525" s="120"/>
      <c r="P525" s="120"/>
      <c r="Q525" s="120"/>
      <c r="R525" s="120"/>
      <c r="S525" s="120"/>
      <c r="T525" s="120"/>
      <c r="U525" s="120"/>
      <c r="V525" s="120"/>
      <c r="W525" s="120"/>
      <c r="X525" s="120"/>
      <c r="Y525" s="82"/>
      <c r="Z525" s="82"/>
      <c r="AA525" s="82"/>
      <c r="AB525" s="82"/>
      <c r="AC525" s="82"/>
    </row>
    <row r="526" spans="1:29" s="75" customFormat="1" ht="15.75" customHeight="1" thickBot="1">
      <c r="A526" s="943" t="s">
        <v>705</v>
      </c>
      <c r="B526" s="944"/>
      <c r="C526" s="944"/>
      <c r="D526" s="944"/>
      <c r="E526" s="944"/>
      <c r="F526" s="944"/>
      <c r="G526" s="944"/>
      <c r="H526" s="945"/>
      <c r="I526" s="995">
        <f>SUM(I473:I525)</f>
        <v>0</v>
      </c>
      <c r="J526" s="965"/>
      <c r="K526" s="1096">
        <f>SUM(K473:L525)</f>
        <v>0</v>
      </c>
      <c r="L526" s="1097"/>
      <c r="M526" s="277"/>
      <c r="N526" s="120"/>
      <c r="O526" s="120"/>
      <c r="P526" s="120"/>
      <c r="Q526" s="120"/>
      <c r="R526" s="120"/>
      <c r="S526" s="120"/>
      <c r="T526" s="120"/>
      <c r="U526" s="120"/>
      <c r="V526" s="120"/>
      <c r="W526" s="120"/>
      <c r="X526" s="120"/>
      <c r="Y526" s="82"/>
      <c r="Z526" s="82"/>
      <c r="AA526" s="82"/>
      <c r="AB526" s="82"/>
      <c r="AC526" s="82"/>
    </row>
    <row r="527" spans="1:29" s="75" customFormat="1" ht="14.25" customHeight="1">
      <c r="A527" s="394" t="s">
        <v>461</v>
      </c>
      <c r="B527" s="278"/>
      <c r="C527" s="278"/>
      <c r="D527" s="278"/>
      <c r="E527" s="278"/>
      <c r="F527" s="396"/>
      <c r="G527" s="278"/>
      <c r="H527" s="279"/>
      <c r="I527" s="948"/>
      <c r="J527" s="948"/>
      <c r="K527" s="1102"/>
      <c r="L527" s="1103"/>
      <c r="M527" s="156"/>
      <c r="N527" s="120"/>
      <c r="O527" s="120"/>
      <c r="P527" s="120"/>
      <c r="Q527" s="120"/>
      <c r="R527" s="120"/>
      <c r="S527" s="120"/>
      <c r="T527" s="120"/>
      <c r="U527" s="120"/>
      <c r="V527" s="120"/>
      <c r="W527" s="120"/>
      <c r="X527" s="120"/>
      <c r="Y527" s="82"/>
      <c r="Z527" s="82"/>
      <c r="AA527" s="82"/>
      <c r="AB527" s="82"/>
      <c r="AC527" s="82"/>
    </row>
    <row r="528" spans="1:29" s="75" customFormat="1" ht="14.25" customHeight="1">
      <c r="A528" s="395" t="s">
        <v>461</v>
      </c>
      <c r="B528" s="278"/>
      <c r="C528" s="278"/>
      <c r="D528" s="278"/>
      <c r="E528" s="278"/>
      <c r="F528" s="396"/>
      <c r="G528" s="278"/>
      <c r="H528" s="279"/>
      <c r="I528" s="916"/>
      <c r="J528" s="916"/>
      <c r="K528" s="1104"/>
      <c r="L528" s="1005"/>
      <c r="M528" s="156"/>
      <c r="N528" s="120"/>
      <c r="O528" s="120"/>
      <c r="P528" s="120"/>
      <c r="Q528" s="120"/>
      <c r="R528" s="120"/>
      <c r="S528" s="120"/>
      <c r="T528" s="120"/>
      <c r="U528" s="120"/>
      <c r="V528" s="120"/>
      <c r="W528" s="120"/>
      <c r="X528" s="120"/>
      <c r="Y528" s="82"/>
      <c r="Z528" s="82"/>
      <c r="AA528" s="82"/>
      <c r="AB528" s="82"/>
      <c r="AC528" s="82"/>
    </row>
    <row r="529" spans="1:30" s="75" customFormat="1" ht="14.25" customHeight="1" thickBot="1">
      <c r="A529" s="394" t="s">
        <v>461</v>
      </c>
      <c r="B529" s="278"/>
      <c r="C529" s="278"/>
      <c r="D529" s="278"/>
      <c r="E529" s="278"/>
      <c r="F529" s="396"/>
      <c r="G529" s="278"/>
      <c r="H529" s="279"/>
      <c r="I529" s="993"/>
      <c r="J529" s="993"/>
      <c r="K529" s="1105"/>
      <c r="L529" s="1026"/>
      <c r="M529" s="156"/>
      <c r="N529" s="120"/>
      <c r="O529" s="120"/>
      <c r="P529" s="120"/>
      <c r="Q529" s="120"/>
      <c r="R529" s="120"/>
      <c r="S529" s="120"/>
      <c r="T529" s="120"/>
      <c r="U529" s="120"/>
      <c r="V529" s="120"/>
      <c r="W529" s="120"/>
      <c r="X529" s="120"/>
      <c r="Y529" s="82"/>
      <c r="Z529" s="82"/>
      <c r="AA529" s="82"/>
      <c r="AB529" s="82"/>
      <c r="AC529" s="82"/>
    </row>
    <row r="530" spans="1:30" s="75" customFormat="1" ht="21" customHeight="1" thickBot="1">
      <c r="A530" s="291" t="s">
        <v>73</v>
      </c>
      <c r="B530" s="292"/>
      <c r="C530" s="292"/>
      <c r="D530" s="292"/>
      <c r="E530" s="292"/>
      <c r="F530" s="292"/>
      <c r="G530" s="292"/>
      <c r="H530" s="292"/>
      <c r="I530" s="964">
        <f>I526+I452+I435+I527+I528+I529</f>
        <v>0</v>
      </c>
      <c r="J530" s="965"/>
      <c r="K530" s="1096">
        <f>SUM(K435,K452,K469,K526)</f>
        <v>0</v>
      </c>
      <c r="L530" s="1097"/>
      <c r="M530" s="156"/>
      <c r="N530" s="120"/>
      <c r="O530" s="120"/>
      <c r="P530" s="120"/>
      <c r="Q530" s="120"/>
      <c r="R530" s="120"/>
      <c r="S530" s="120"/>
      <c r="T530" s="120"/>
      <c r="U530" s="120"/>
      <c r="V530" s="120"/>
      <c r="W530" s="120"/>
      <c r="X530" s="120"/>
      <c r="Y530" s="82"/>
      <c r="Z530" s="82"/>
      <c r="AA530" s="82"/>
      <c r="AB530" s="82"/>
      <c r="AC530" s="82"/>
    </row>
    <row r="531" spans="1:30" s="75" customFormat="1" ht="9" customHeight="1">
      <c r="A531" s="31"/>
      <c r="B531" s="31"/>
      <c r="C531" s="31"/>
      <c r="D531" s="111"/>
      <c r="E531" s="111"/>
      <c r="F531" s="111"/>
      <c r="G531" s="111"/>
      <c r="H531" s="111"/>
      <c r="I531" s="31"/>
      <c r="J531" s="111"/>
      <c r="K531" s="37"/>
      <c r="L531" s="156"/>
      <c r="M531" s="156"/>
      <c r="N531" s="460"/>
      <c r="O531" s="120"/>
      <c r="P531" s="120"/>
      <c r="Q531" s="120"/>
      <c r="R531" s="120"/>
      <c r="S531" s="120"/>
      <c r="T531" s="120"/>
      <c r="U531" s="120"/>
      <c r="V531" s="120"/>
      <c r="W531" s="120"/>
      <c r="X531" s="120"/>
      <c r="Y531" s="82"/>
      <c r="Z531" s="82"/>
      <c r="AA531" s="82"/>
      <c r="AB531" s="82"/>
      <c r="AC531" s="82"/>
      <c r="AD531" s="82"/>
    </row>
    <row r="532" spans="1:30" s="75" customFormat="1" ht="20.100000000000001" customHeight="1">
      <c r="A532" s="31"/>
      <c r="B532" s="319" t="s">
        <v>450</v>
      </c>
      <c r="C532" s="153"/>
      <c r="D532" s="31"/>
      <c r="E532" s="273"/>
      <c r="F532" s="31"/>
      <c r="G532" s="31"/>
      <c r="H532" s="31"/>
      <c r="I532" s="24"/>
      <c r="J532" s="24"/>
      <c r="K532" s="31"/>
      <c r="L532" s="156"/>
      <c r="M532" s="156"/>
      <c r="N532" s="460"/>
      <c r="O532" s="120"/>
      <c r="P532" s="120"/>
      <c r="Q532" s="120"/>
      <c r="R532" s="120"/>
      <c r="S532" s="120"/>
      <c r="T532" s="120"/>
      <c r="U532" s="120"/>
      <c r="V532" s="120"/>
      <c r="W532" s="120"/>
      <c r="X532" s="120"/>
      <c r="Y532" s="82"/>
      <c r="Z532" s="82"/>
      <c r="AA532" s="82"/>
      <c r="AB532" s="82"/>
      <c r="AC532" s="82"/>
      <c r="AD532" s="82"/>
    </row>
    <row r="533" spans="1:30" s="75" customFormat="1" ht="9.75" customHeight="1">
      <c r="A533" s="31"/>
      <c r="B533" s="215"/>
      <c r="C533" s="153"/>
      <c r="D533" s="31"/>
      <c r="E533" s="273"/>
      <c r="F533" s="31"/>
      <c r="G533" s="31"/>
      <c r="H533" s="31"/>
      <c r="I533" s="24"/>
      <c r="J533" s="24"/>
      <c r="K533" s="31"/>
      <c r="L533" s="300"/>
      <c r="M533" s="300"/>
      <c r="N533" s="460"/>
      <c r="O533" s="120"/>
      <c r="P533" s="120"/>
      <c r="Q533" s="120"/>
      <c r="R533" s="120"/>
      <c r="S533" s="120"/>
      <c r="T533" s="120"/>
      <c r="U533" s="120"/>
      <c r="V533" s="120"/>
      <c r="W533" s="120"/>
      <c r="X533" s="120"/>
      <c r="Y533" s="82"/>
      <c r="Z533" s="82"/>
      <c r="AA533" s="82"/>
      <c r="AB533" s="82"/>
      <c r="AC533" s="82"/>
      <c r="AD533" s="82"/>
    </row>
    <row r="534" spans="1:30" s="75" customFormat="1" ht="17.25" customHeight="1">
      <c r="A534" s="25"/>
      <c r="B534" s="1" t="s">
        <v>348</v>
      </c>
      <c r="C534" s="24"/>
      <c r="D534" s="24"/>
      <c r="E534" s="24"/>
      <c r="F534" s="24"/>
      <c r="G534" s="24"/>
      <c r="H534" s="24"/>
      <c r="I534" s="24"/>
      <c r="J534" s="24"/>
      <c r="K534" s="304"/>
      <c r="L534" s="300"/>
      <c r="M534" s="300"/>
      <c r="N534" s="460"/>
      <c r="O534" s="120"/>
      <c r="P534" s="120"/>
      <c r="Q534" s="120"/>
      <c r="R534" s="120"/>
      <c r="S534" s="120"/>
      <c r="T534" s="120"/>
      <c r="U534" s="120"/>
      <c r="V534" s="120"/>
      <c r="W534" s="120"/>
      <c r="X534" s="120"/>
      <c r="Y534" s="82"/>
      <c r="Z534" s="82"/>
      <c r="AA534" s="82"/>
      <c r="AB534" s="82"/>
      <c r="AC534" s="82"/>
      <c r="AD534" s="82"/>
    </row>
    <row r="535" spans="1:30" s="75" customFormat="1" ht="24.75" customHeight="1">
      <c r="A535" s="25"/>
      <c r="B535" s="302"/>
      <c r="C535" s="195"/>
      <c r="D535" s="196"/>
      <c r="E535" s="115"/>
      <c r="F535" s="96"/>
      <c r="G535" s="96"/>
      <c r="H535" s="96"/>
      <c r="I535" s="197"/>
      <c r="J535" s="198"/>
      <c r="K535" s="304"/>
      <c r="L535" s="300"/>
      <c r="M535" s="300"/>
      <c r="N535" s="460"/>
      <c r="O535" s="120"/>
      <c r="P535" s="120"/>
      <c r="Q535" s="120"/>
      <c r="R535" s="120"/>
      <c r="S535" s="120"/>
      <c r="T535" s="120"/>
      <c r="U535" s="120"/>
      <c r="V535" s="120"/>
      <c r="W535" s="120"/>
      <c r="X535" s="120"/>
      <c r="Y535" s="82"/>
      <c r="Z535" s="82"/>
      <c r="AA535" s="82"/>
      <c r="AB535" s="82"/>
      <c r="AC535" s="82"/>
      <c r="AD535" s="82"/>
    </row>
    <row r="536" spans="1:30" s="75" customFormat="1" ht="15" customHeight="1">
      <c r="A536" s="31"/>
      <c r="B536" s="31"/>
      <c r="C536" s="24"/>
      <c r="D536" s="24"/>
      <c r="E536" s="24"/>
      <c r="F536" s="24"/>
      <c r="G536" s="24"/>
      <c r="H536" s="24"/>
      <c r="I536" s="24"/>
      <c r="J536" s="24"/>
      <c r="K536" s="31"/>
      <c r="L536" s="300"/>
      <c r="M536" s="300"/>
      <c r="N536" s="460"/>
      <c r="O536" s="120"/>
      <c r="P536" s="120"/>
      <c r="Q536" s="120"/>
      <c r="R536" s="120"/>
      <c r="S536" s="120"/>
      <c r="T536" s="120"/>
      <c r="U536" s="120"/>
      <c r="V536" s="120"/>
      <c r="W536" s="120"/>
      <c r="X536" s="120"/>
      <c r="Y536" s="82"/>
      <c r="Z536" s="82"/>
      <c r="AA536" s="82"/>
      <c r="AB536" s="82"/>
      <c r="AC536" s="82"/>
      <c r="AD536" s="82"/>
    </row>
    <row r="537" spans="1:30" s="75" customFormat="1" ht="17.25" customHeight="1">
      <c r="A537" s="25"/>
      <c r="B537" s="1" t="s">
        <v>398</v>
      </c>
      <c r="C537" s="24"/>
      <c r="D537" s="24"/>
      <c r="E537" s="24"/>
      <c r="F537" s="24"/>
      <c r="G537" s="24"/>
      <c r="H537" s="24"/>
      <c r="I537" s="24"/>
      <c r="J537" s="24"/>
      <c r="K537" s="304"/>
      <c r="L537" s="300"/>
      <c r="M537" s="300"/>
      <c r="N537" s="460"/>
      <c r="O537" s="120"/>
      <c r="P537" s="120"/>
      <c r="Q537" s="120"/>
      <c r="R537" s="120"/>
      <c r="S537" s="120"/>
      <c r="T537" s="120"/>
      <c r="U537" s="120"/>
      <c r="V537" s="120"/>
      <c r="W537" s="120"/>
      <c r="X537" s="120"/>
      <c r="Y537" s="82"/>
      <c r="Z537" s="82"/>
      <c r="AA537" s="82"/>
      <c r="AB537" s="82"/>
      <c r="AC537" s="82"/>
      <c r="AD537" s="82"/>
    </row>
    <row r="538" spans="1:30" s="75" customFormat="1" ht="24.75" customHeight="1">
      <c r="A538" s="25"/>
      <c r="B538" s="302"/>
      <c r="C538" s="195"/>
      <c r="D538" s="196"/>
      <c r="E538" s="115"/>
      <c r="F538" s="96"/>
      <c r="G538" s="96"/>
      <c r="H538" s="96"/>
      <c r="I538" s="197"/>
      <c r="J538" s="198"/>
      <c r="K538" s="304"/>
      <c r="L538" s="300"/>
      <c r="M538" s="300"/>
      <c r="N538" s="460"/>
      <c r="O538" s="120"/>
      <c r="P538" s="120"/>
      <c r="Q538" s="120"/>
      <c r="R538" s="120"/>
      <c r="S538" s="120"/>
      <c r="T538" s="120"/>
      <c r="U538" s="120"/>
      <c r="V538" s="120"/>
      <c r="W538" s="120"/>
      <c r="X538" s="120"/>
      <c r="Y538" s="82"/>
      <c r="Z538" s="82"/>
      <c r="AA538" s="82"/>
      <c r="AB538" s="82"/>
      <c r="AC538" s="82"/>
      <c r="AD538" s="82"/>
    </row>
    <row r="539" spans="1:30" s="75" customFormat="1" ht="15" customHeight="1">
      <c r="A539" s="31"/>
      <c r="B539" s="31"/>
      <c r="C539" s="24"/>
      <c r="D539" s="24"/>
      <c r="E539" s="24"/>
      <c r="F539" s="24"/>
      <c r="G539" s="24"/>
      <c r="H539" s="24"/>
      <c r="I539" s="24"/>
      <c r="J539" s="24"/>
      <c r="K539" s="31"/>
      <c r="L539" s="300"/>
      <c r="M539" s="300"/>
      <c r="N539" s="460"/>
      <c r="O539" s="120"/>
      <c r="P539" s="120"/>
      <c r="Q539" s="120"/>
      <c r="R539" s="120"/>
      <c r="S539" s="120"/>
      <c r="T539" s="120"/>
      <c r="U539" s="120"/>
      <c r="V539" s="120"/>
      <c r="W539" s="120"/>
      <c r="X539" s="120"/>
      <c r="Y539" s="82"/>
      <c r="Z539" s="82"/>
      <c r="AA539" s="82"/>
      <c r="AB539" s="82"/>
      <c r="AC539" s="82"/>
      <c r="AD539" s="82"/>
    </row>
    <row r="540" spans="1:30" s="75" customFormat="1" ht="17.25" customHeight="1">
      <c r="A540" s="25"/>
      <c r="B540" s="1" t="s">
        <v>399</v>
      </c>
      <c r="C540" s="24"/>
      <c r="D540" s="24"/>
      <c r="E540" s="24"/>
      <c r="F540" s="24"/>
      <c r="G540" s="24"/>
      <c r="H540" s="24"/>
      <c r="I540" s="24"/>
      <c r="J540" s="24"/>
      <c r="K540" s="304"/>
      <c r="L540" s="300"/>
      <c r="M540" s="300"/>
      <c r="N540" s="460"/>
      <c r="O540" s="120"/>
      <c r="P540" s="120"/>
      <c r="Q540" s="120"/>
      <c r="R540" s="120"/>
      <c r="S540" s="120"/>
      <c r="T540" s="120"/>
      <c r="U540" s="120"/>
      <c r="V540" s="120"/>
      <c r="W540" s="120"/>
      <c r="X540" s="120"/>
      <c r="Y540" s="82"/>
      <c r="Z540" s="82"/>
      <c r="AA540" s="82"/>
      <c r="AB540" s="82"/>
      <c r="AC540" s="82"/>
      <c r="AD540" s="82"/>
    </row>
    <row r="541" spans="1:30" s="75" customFormat="1" ht="24.75" customHeight="1">
      <c r="A541" s="25"/>
      <c r="B541" s="302"/>
      <c r="C541" s="195"/>
      <c r="D541" s="196"/>
      <c r="E541" s="115"/>
      <c r="F541" s="96"/>
      <c r="G541" s="96"/>
      <c r="H541" s="96"/>
      <c r="I541" s="197"/>
      <c r="J541" s="398"/>
      <c r="K541" s="304"/>
      <c r="L541" s="300"/>
      <c r="M541" s="300"/>
      <c r="N541" s="460"/>
      <c r="O541" s="120"/>
      <c r="P541" s="120"/>
      <c r="Q541" s="120"/>
      <c r="R541" s="120"/>
      <c r="S541" s="120"/>
      <c r="T541" s="120"/>
      <c r="U541" s="120"/>
      <c r="V541" s="120"/>
      <c r="W541" s="120"/>
      <c r="X541" s="120"/>
      <c r="Y541" s="82"/>
      <c r="Z541" s="82"/>
      <c r="AA541" s="82"/>
      <c r="AB541" s="82"/>
      <c r="AC541" s="82"/>
      <c r="AD541" s="82"/>
    </row>
    <row r="542" spans="1:30" s="75" customFormat="1" ht="15" customHeight="1">
      <c r="A542" s="31"/>
      <c r="B542" s="31"/>
      <c r="C542" s="24"/>
      <c r="D542" s="24"/>
      <c r="E542" s="24"/>
      <c r="F542" s="24"/>
      <c r="G542" s="24"/>
      <c r="H542" s="24"/>
      <c r="I542" s="24"/>
      <c r="J542" s="24"/>
      <c r="K542" s="31"/>
      <c r="L542" s="300"/>
      <c r="M542" s="300"/>
      <c r="N542" s="460"/>
      <c r="O542" s="120"/>
      <c r="P542" s="120"/>
      <c r="Q542" s="120"/>
      <c r="R542" s="120"/>
      <c r="S542" s="120"/>
      <c r="T542" s="120"/>
      <c r="U542" s="120"/>
      <c r="V542" s="120"/>
      <c r="W542" s="120"/>
      <c r="X542" s="120"/>
      <c r="Y542" s="82"/>
      <c r="Z542" s="82"/>
      <c r="AA542" s="82"/>
      <c r="AB542" s="82"/>
      <c r="AC542" s="82"/>
      <c r="AD542" s="82"/>
    </row>
    <row r="543" spans="1:30" s="75" customFormat="1" ht="17.25" customHeight="1" thickBot="1">
      <c r="A543" s="25"/>
      <c r="B543" s="1" t="s">
        <v>464</v>
      </c>
      <c r="C543" s="24"/>
      <c r="D543" s="285"/>
      <c r="E543" s="285"/>
      <c r="F543" s="285"/>
      <c r="G543" s="285"/>
      <c r="H543" s="285"/>
      <c r="I543" s="285"/>
      <c r="J543" s="24"/>
      <c r="K543" s="304"/>
      <c r="L543" s="300"/>
      <c r="M543" s="300"/>
      <c r="N543" s="460"/>
      <c r="O543" s="120"/>
      <c r="P543" s="120"/>
      <c r="Q543" s="120"/>
      <c r="R543" s="120"/>
      <c r="S543" s="120"/>
      <c r="T543" s="120"/>
      <c r="U543" s="120"/>
      <c r="V543" s="120"/>
      <c r="W543" s="120"/>
      <c r="X543" s="120"/>
      <c r="Y543" s="82"/>
      <c r="Z543" s="82"/>
      <c r="AA543" s="82"/>
      <c r="AB543" s="82"/>
      <c r="AC543" s="82"/>
      <c r="AD543" s="82"/>
    </row>
    <row r="544" spans="1:30" s="75" customFormat="1" ht="24.75" customHeight="1" thickBot="1">
      <c r="A544" s="31"/>
      <c r="B544" s="274"/>
      <c r="C544" s="275"/>
      <c r="D544" s="275"/>
      <c r="E544" s="275"/>
      <c r="F544" s="275"/>
      <c r="G544" s="275"/>
      <c r="H544" s="397"/>
      <c r="I544" s="1021" t="s">
        <v>467</v>
      </c>
      <c r="J544" s="1021"/>
      <c r="K544" s="1022"/>
      <c r="L544" s="300"/>
      <c r="M544" s="300"/>
      <c r="N544" s="460"/>
      <c r="O544" s="120"/>
      <c r="P544" s="120"/>
      <c r="Q544" s="120"/>
      <c r="R544" s="120"/>
      <c r="S544" s="120"/>
      <c r="T544" s="120"/>
      <c r="U544" s="120"/>
      <c r="V544" s="120"/>
      <c r="W544" s="120"/>
      <c r="X544" s="120"/>
      <c r="Y544" s="82"/>
      <c r="Z544" s="82"/>
      <c r="AA544" s="82"/>
      <c r="AB544" s="82"/>
      <c r="AC544" s="82"/>
      <c r="AD544" s="82"/>
    </row>
    <row r="545" spans="1:30" s="75" customFormat="1" ht="15" customHeight="1">
      <c r="A545" s="31"/>
      <c r="B545" s="31"/>
      <c r="C545" s="24"/>
      <c r="D545" s="24"/>
      <c r="E545" s="24"/>
      <c r="F545" s="24"/>
      <c r="G545" s="24"/>
      <c r="H545" s="24"/>
      <c r="I545" s="24"/>
      <c r="J545" s="24"/>
      <c r="K545" s="31"/>
      <c r="L545" s="300"/>
      <c r="M545" s="300"/>
      <c r="N545" s="460"/>
      <c r="O545" s="120"/>
      <c r="P545" s="120"/>
      <c r="Q545" s="120"/>
      <c r="R545" s="120"/>
      <c r="S545" s="120"/>
      <c r="T545" s="120"/>
      <c r="U545" s="120"/>
      <c r="V545" s="120"/>
      <c r="W545" s="120"/>
      <c r="X545" s="120"/>
      <c r="Y545" s="82"/>
      <c r="Z545" s="82"/>
      <c r="AA545" s="82"/>
      <c r="AB545" s="82"/>
      <c r="AC545" s="82"/>
      <c r="AD545" s="82"/>
    </row>
    <row r="546" spans="1:30" s="75" customFormat="1" ht="17.25" customHeight="1" thickBot="1">
      <c r="A546" s="25"/>
      <c r="B546" s="1" t="s">
        <v>463</v>
      </c>
      <c r="C546" s="24"/>
      <c r="D546" s="24"/>
      <c r="E546" s="24"/>
      <c r="F546" s="24"/>
      <c r="G546" s="24"/>
      <c r="H546" s="24"/>
      <c r="I546" s="24"/>
      <c r="J546" s="24"/>
      <c r="K546" s="304"/>
      <c r="L546" s="300"/>
      <c r="M546" s="300"/>
      <c r="N546" s="460"/>
      <c r="O546" s="120"/>
      <c r="P546" s="120"/>
      <c r="Q546" s="120"/>
      <c r="R546" s="120"/>
      <c r="S546" s="120"/>
      <c r="T546" s="120"/>
      <c r="U546" s="120"/>
      <c r="V546" s="120"/>
      <c r="W546" s="120"/>
      <c r="X546" s="120"/>
      <c r="Y546" s="82"/>
      <c r="Z546" s="82"/>
      <c r="AA546" s="82"/>
      <c r="AB546" s="82"/>
      <c r="AC546" s="82"/>
      <c r="AD546" s="82"/>
    </row>
    <row r="547" spans="1:30" s="75" customFormat="1" ht="24.75" customHeight="1" thickBot="1">
      <c r="A547" s="25"/>
      <c r="B547" s="274"/>
      <c r="C547" s="275"/>
      <c r="D547" s="275"/>
      <c r="E547" s="275"/>
      <c r="F547" s="275"/>
      <c r="G547" s="275"/>
      <c r="H547" s="397"/>
      <c r="I547" s="1021" t="s">
        <v>468</v>
      </c>
      <c r="J547" s="1021"/>
      <c r="K547" s="1022"/>
      <c r="L547" s="300"/>
      <c r="M547" s="300"/>
      <c r="N547" s="460"/>
      <c r="O547" s="120"/>
      <c r="P547" s="120"/>
      <c r="Q547" s="120"/>
      <c r="R547" s="120"/>
      <c r="S547" s="120"/>
      <c r="T547" s="120"/>
      <c r="U547" s="120"/>
      <c r="V547" s="120"/>
      <c r="W547" s="120"/>
      <c r="X547" s="120"/>
      <c r="Y547" s="82"/>
      <c r="Z547" s="82"/>
      <c r="AA547" s="82"/>
      <c r="AB547" s="82"/>
      <c r="AC547" s="82"/>
      <c r="AD547" s="82"/>
    </row>
    <row r="548" spans="1:30" s="116" customFormat="1" ht="12.75" customHeight="1">
      <c r="A548" s="60"/>
      <c r="B548" s="401"/>
      <c r="C548" s="401"/>
      <c r="D548" s="401"/>
      <c r="E548" s="401"/>
      <c r="F548" s="401"/>
      <c r="G548" s="401"/>
      <c r="H548" s="402"/>
      <c r="I548" s="403"/>
      <c r="J548" s="403"/>
      <c r="K548" s="403"/>
      <c r="L548" s="130"/>
      <c r="M548" s="130"/>
      <c r="N548" s="460"/>
      <c r="O548" s="120"/>
      <c r="P548" s="120"/>
      <c r="Q548" s="121"/>
      <c r="R548" s="121"/>
      <c r="S548" s="121"/>
      <c r="T548" s="121"/>
      <c r="U548" s="121"/>
      <c r="V548" s="121"/>
      <c r="W548" s="121"/>
      <c r="X548" s="121"/>
      <c r="Y548" s="404"/>
      <c r="Z548" s="404"/>
      <c r="AA548" s="404"/>
      <c r="AB548" s="404"/>
      <c r="AC548" s="404"/>
      <c r="AD548" s="404"/>
    </row>
    <row r="549" spans="1:30" s="116" customFormat="1" ht="16.5" customHeight="1">
      <c r="A549" s="60"/>
      <c r="B549" s="572" t="s">
        <v>546</v>
      </c>
      <c r="C549" s="401"/>
      <c r="D549" s="401"/>
      <c r="E549" s="401"/>
      <c r="F549" s="401"/>
      <c r="G549" s="401"/>
      <c r="H549" s="402"/>
      <c r="I549" s="403"/>
      <c r="J549" s="403"/>
      <c r="K549" s="403"/>
      <c r="L549" s="130"/>
      <c r="M549" s="130"/>
      <c r="N549" s="130"/>
      <c r="O549" s="121"/>
      <c r="P549" s="121"/>
      <c r="Q549" s="121"/>
      <c r="R549" s="121"/>
      <c r="S549" s="121"/>
      <c r="T549" s="121"/>
      <c r="U549" s="121"/>
      <c r="V549" s="121"/>
      <c r="W549" s="121"/>
      <c r="X549" s="121"/>
      <c r="Y549" s="404"/>
      <c r="Z549" s="404"/>
      <c r="AA549" s="404"/>
      <c r="AB549" s="404"/>
      <c r="AC549" s="404"/>
      <c r="AD549" s="404"/>
    </row>
    <row r="550" spans="1:30" s="116" customFormat="1" ht="22.5" customHeight="1">
      <c r="B550" s="451"/>
      <c r="C550" s="452"/>
      <c r="D550" s="453"/>
      <c r="E550" s="454"/>
      <c r="F550" s="454"/>
      <c r="G550" s="454"/>
      <c r="K550" s="321"/>
      <c r="L550" s="130"/>
      <c r="M550" s="130"/>
      <c r="N550" s="130"/>
      <c r="O550" s="121"/>
      <c r="P550" s="121"/>
      <c r="Q550" s="121"/>
      <c r="R550" s="121"/>
      <c r="S550" s="121"/>
      <c r="T550" s="121"/>
      <c r="U550" s="121"/>
      <c r="V550" s="121"/>
      <c r="W550" s="121"/>
      <c r="X550" s="121"/>
      <c r="Y550" s="404"/>
      <c r="Z550" s="404"/>
      <c r="AA550" s="404"/>
      <c r="AB550" s="404"/>
      <c r="AC550" s="404"/>
      <c r="AD550" s="404"/>
    </row>
    <row r="551" spans="1:30" s="116" customFormat="1" ht="7.5" customHeight="1">
      <c r="B551" s="454"/>
      <c r="C551" s="454"/>
      <c r="D551" s="454"/>
      <c r="E551" s="454"/>
      <c r="F551" s="454"/>
      <c r="G551" s="454"/>
      <c r="K551" s="420"/>
      <c r="L551" s="130"/>
      <c r="M551" s="130"/>
      <c r="N551" s="130"/>
      <c r="O551" s="121"/>
      <c r="P551" s="121"/>
      <c r="Q551" s="121"/>
      <c r="R551" s="121"/>
      <c r="S551" s="121"/>
      <c r="T551" s="121"/>
      <c r="U551" s="121"/>
      <c r="V551" s="121"/>
      <c r="W551" s="121"/>
      <c r="X551" s="121"/>
      <c r="Y551" s="404"/>
      <c r="Z551" s="404"/>
      <c r="AA551" s="404"/>
      <c r="AB551" s="404"/>
      <c r="AC551" s="404"/>
      <c r="AD551" s="404"/>
    </row>
    <row r="552" spans="1:30" s="116" customFormat="1" ht="7.5" customHeight="1">
      <c r="B552" s="454"/>
      <c r="C552" s="454"/>
      <c r="D552" s="454"/>
      <c r="E552" s="454"/>
      <c r="F552" s="454"/>
      <c r="G552" s="454"/>
      <c r="K552" s="463"/>
      <c r="L552" s="574"/>
      <c r="M552" s="574"/>
      <c r="N552" s="574"/>
      <c r="O552" s="121"/>
      <c r="P552" s="121"/>
      <c r="Q552" s="121"/>
      <c r="R552" s="121"/>
      <c r="S552" s="121"/>
      <c r="T552" s="121"/>
      <c r="U552" s="121"/>
      <c r="V552" s="121"/>
      <c r="W552" s="121"/>
      <c r="X552" s="121"/>
      <c r="Y552" s="404"/>
      <c r="Z552" s="404"/>
      <c r="AA552" s="404"/>
      <c r="AB552" s="404"/>
      <c r="AC552" s="404"/>
      <c r="AD552" s="404"/>
    </row>
    <row r="553" spans="1:30" s="116" customFormat="1" ht="25.5" customHeight="1">
      <c r="B553" s="581" t="s">
        <v>718</v>
      </c>
      <c r="C553" s="454"/>
      <c r="D553" s="454"/>
      <c r="E553" s="454"/>
      <c r="F553" s="454"/>
      <c r="G553" s="454"/>
      <c r="K553" s="463"/>
      <c r="L553" s="130"/>
      <c r="M553" s="130"/>
      <c r="N553" s="130"/>
      <c r="O553" s="121"/>
      <c r="P553" s="121"/>
      <c r="Q553" s="121"/>
      <c r="R553" s="121"/>
      <c r="S553" s="121"/>
      <c r="T553" s="121"/>
      <c r="U553" s="121"/>
      <c r="V553" s="121"/>
      <c r="W553" s="121"/>
      <c r="X553" s="121"/>
      <c r="Y553" s="404"/>
      <c r="Z553" s="404"/>
      <c r="AA553" s="404"/>
      <c r="AB553" s="404"/>
      <c r="AC553" s="404"/>
      <c r="AD553" s="404"/>
    </row>
    <row r="554" spans="1:30" s="116" customFormat="1" ht="42.75" customHeight="1">
      <c r="B554" s="700" t="s">
        <v>710</v>
      </c>
      <c r="C554" s="700"/>
      <c r="D554" s="700"/>
      <c r="E554" s="700"/>
      <c r="F554" s="700"/>
      <c r="G554" s="700"/>
      <c r="H554" s="700"/>
      <c r="I554" s="700"/>
      <c r="J554" s="700"/>
      <c r="K554" s="474"/>
      <c r="L554" s="474"/>
      <c r="M554" s="130"/>
      <c r="N554" s="130"/>
      <c r="O554" s="121"/>
      <c r="P554" s="121"/>
      <c r="Q554" s="121"/>
      <c r="R554" s="121"/>
      <c r="S554" s="121"/>
      <c r="T554" s="121"/>
      <c r="U554" s="121"/>
      <c r="V554" s="121"/>
      <c r="W554" s="121"/>
      <c r="X554" s="121"/>
      <c r="Y554" s="404"/>
      <c r="Z554" s="404"/>
      <c r="AA554" s="404"/>
      <c r="AB554" s="404"/>
      <c r="AC554" s="404"/>
      <c r="AD554" s="404"/>
    </row>
    <row r="555" spans="1:30" s="116" customFormat="1" ht="15" customHeight="1">
      <c r="B555" s="653"/>
      <c r="C555" s="654"/>
      <c r="D555" s="654"/>
      <c r="E555" s="654"/>
      <c r="F555" s="654"/>
      <c r="G555" s="654"/>
      <c r="H555" s="654"/>
      <c r="I555" s="654"/>
      <c r="J555" s="655"/>
      <c r="K555" s="475"/>
      <c r="L555" s="476"/>
      <c r="M555" s="130"/>
      <c r="N555" s="130"/>
      <c r="O555" s="121"/>
      <c r="P555" s="121"/>
      <c r="Q555" s="121"/>
      <c r="R555" s="121"/>
      <c r="S555" s="121"/>
      <c r="T555" s="121"/>
      <c r="U555" s="121"/>
      <c r="V555" s="121"/>
      <c r="W555" s="121"/>
      <c r="X555" s="121"/>
      <c r="Y555" s="404"/>
      <c r="Z555" s="404"/>
      <c r="AA555" s="404"/>
      <c r="AB555" s="404"/>
      <c r="AC555" s="404"/>
      <c r="AD555" s="404"/>
    </row>
    <row r="556" spans="1:30" s="116" customFormat="1" ht="15" customHeight="1">
      <c r="B556" s="656"/>
      <c r="C556" s="657"/>
      <c r="D556" s="657"/>
      <c r="E556" s="657"/>
      <c r="F556" s="657"/>
      <c r="G556" s="657"/>
      <c r="H556" s="657"/>
      <c r="I556" s="657"/>
      <c r="J556" s="658"/>
      <c r="K556" s="475"/>
      <c r="L556" s="476"/>
      <c r="M556" s="130"/>
      <c r="N556" s="130"/>
      <c r="O556" s="121"/>
      <c r="P556" s="121"/>
      <c r="Q556" s="121"/>
      <c r="R556" s="121"/>
      <c r="S556" s="121"/>
      <c r="T556" s="121"/>
      <c r="U556" s="121"/>
      <c r="V556" s="121"/>
      <c r="W556" s="121"/>
      <c r="X556" s="121"/>
      <c r="Y556" s="404"/>
      <c r="Z556" s="404"/>
      <c r="AA556" s="404"/>
      <c r="AB556" s="404"/>
      <c r="AC556" s="404"/>
      <c r="AD556" s="404"/>
    </row>
    <row r="557" spans="1:30" s="116" customFormat="1" ht="15" customHeight="1">
      <c r="B557" s="656"/>
      <c r="C557" s="657"/>
      <c r="D557" s="657"/>
      <c r="E557" s="657"/>
      <c r="F557" s="657"/>
      <c r="G557" s="657"/>
      <c r="H557" s="657"/>
      <c r="I557" s="657"/>
      <c r="J557" s="658"/>
      <c r="K557" s="475"/>
      <c r="L557" s="130"/>
      <c r="M557" s="130"/>
      <c r="N557" s="130"/>
      <c r="O557" s="121"/>
      <c r="P557" s="121"/>
      <c r="Q557" s="121"/>
      <c r="R557" s="121"/>
      <c r="S557" s="121"/>
      <c r="T557" s="121"/>
      <c r="U557" s="121"/>
      <c r="V557" s="121"/>
      <c r="W557" s="121"/>
      <c r="X557" s="121"/>
      <c r="Y557" s="404"/>
      <c r="Z557" s="404"/>
      <c r="AA557" s="404"/>
      <c r="AB557" s="404"/>
      <c r="AC557" s="404"/>
      <c r="AD557" s="404"/>
    </row>
    <row r="558" spans="1:30" s="116" customFormat="1" ht="15" customHeight="1">
      <c r="B558" s="656"/>
      <c r="C558" s="657"/>
      <c r="D558" s="657"/>
      <c r="E558" s="657"/>
      <c r="F558" s="657"/>
      <c r="G558" s="657"/>
      <c r="H558" s="657"/>
      <c r="I558" s="657"/>
      <c r="J558" s="658"/>
      <c r="K558" s="475"/>
      <c r="L558" s="130"/>
      <c r="M558" s="130"/>
      <c r="N558" s="130"/>
      <c r="O558" s="121"/>
      <c r="P558" s="121"/>
      <c r="Q558" s="121"/>
      <c r="R558" s="121"/>
      <c r="S558" s="121"/>
      <c r="T558" s="121"/>
      <c r="U558" s="121"/>
      <c r="V558" s="121"/>
      <c r="W558" s="121"/>
      <c r="X558" s="121"/>
      <c r="Y558" s="404"/>
      <c r="Z558" s="404"/>
      <c r="AA558" s="404"/>
      <c r="AB558" s="404"/>
      <c r="AC558" s="404"/>
      <c r="AD558" s="404"/>
    </row>
    <row r="559" spans="1:30" s="116" customFormat="1" ht="15" customHeight="1">
      <c r="B559" s="659"/>
      <c r="C559" s="660"/>
      <c r="D559" s="660"/>
      <c r="E559" s="660"/>
      <c r="F559" s="660"/>
      <c r="G559" s="660"/>
      <c r="H559" s="660"/>
      <c r="I559" s="660"/>
      <c r="J559" s="661"/>
      <c r="K559" s="475"/>
      <c r="L559" s="130"/>
      <c r="M559" s="130"/>
      <c r="N559" s="130"/>
      <c r="O559" s="121"/>
      <c r="P559" s="121"/>
      <c r="Q559" s="121"/>
      <c r="R559" s="121"/>
      <c r="S559" s="121"/>
      <c r="T559" s="121"/>
      <c r="U559" s="121"/>
      <c r="V559" s="121"/>
      <c r="W559" s="121"/>
      <c r="X559" s="121"/>
      <c r="Y559" s="404"/>
      <c r="Z559" s="404"/>
      <c r="AA559" s="404"/>
      <c r="AB559" s="404"/>
      <c r="AC559" s="404"/>
      <c r="AD559" s="404"/>
    </row>
    <row r="560" spans="1:30" s="116" customFormat="1" ht="10.5" customHeight="1">
      <c r="B560" s="477"/>
      <c r="C560" s="477"/>
      <c r="D560" s="477"/>
      <c r="E560" s="477"/>
      <c r="F560" s="477"/>
      <c r="G560" s="477"/>
      <c r="H560" s="477"/>
      <c r="I560" s="477"/>
      <c r="J560" s="477"/>
      <c r="K560" s="475"/>
      <c r="L560" s="130"/>
      <c r="M560" s="130"/>
      <c r="N560" s="130"/>
      <c r="O560" s="121"/>
      <c r="P560" s="121"/>
      <c r="Q560" s="121"/>
      <c r="R560" s="121"/>
      <c r="S560" s="121"/>
      <c r="T560" s="121"/>
      <c r="U560" s="121"/>
      <c r="V560" s="121"/>
      <c r="W560" s="121"/>
      <c r="X560" s="121"/>
      <c r="Y560" s="404"/>
      <c r="Z560" s="404"/>
      <c r="AA560" s="404"/>
      <c r="AB560" s="404"/>
      <c r="AC560" s="404"/>
      <c r="AD560" s="404"/>
    </row>
    <row r="561" spans="2:31" s="75" customFormat="1" ht="20.100000000000001" customHeight="1">
      <c r="B561" s="27" t="s">
        <v>717</v>
      </c>
      <c r="K561" s="463"/>
      <c r="L561" s="460"/>
      <c r="M561" s="460"/>
      <c r="N561" s="130"/>
      <c r="O561" s="121"/>
      <c r="P561" s="121"/>
      <c r="Q561" s="120"/>
      <c r="R561" s="120"/>
      <c r="S561" s="120"/>
      <c r="T561" s="120"/>
      <c r="U561" s="120"/>
      <c r="V561" s="120"/>
      <c r="W561" s="120"/>
      <c r="X561" s="120"/>
      <c r="Y561" s="82"/>
      <c r="Z561" s="82"/>
      <c r="AA561" s="82"/>
      <c r="AB561" s="82"/>
      <c r="AC561" s="82"/>
      <c r="AD561" s="82"/>
    </row>
    <row r="562" spans="2:31" s="75" customFormat="1" ht="18" customHeight="1">
      <c r="B562" s="289" t="s">
        <v>253</v>
      </c>
      <c r="F562" s="77"/>
      <c r="G562" s="77"/>
      <c r="H562" s="89"/>
      <c r="I562" s="89"/>
      <c r="J562" s="89"/>
      <c r="K562" s="463"/>
      <c r="L562" s="460"/>
      <c r="M562" s="460"/>
      <c r="N562" s="460"/>
      <c r="O562" s="120"/>
      <c r="P562" s="120"/>
      <c r="Q562" s="120"/>
      <c r="R562" s="120"/>
      <c r="S562" s="120"/>
      <c r="T562" s="120"/>
      <c r="U562" s="120"/>
      <c r="V562" s="120"/>
      <c r="W562" s="120"/>
      <c r="X562" s="120"/>
      <c r="Y562" s="82"/>
      <c r="Z562" s="82"/>
      <c r="AA562" s="82"/>
      <c r="AB562" s="82"/>
      <c r="AC562" s="82"/>
      <c r="AD562" s="82"/>
    </row>
    <row r="563" spans="2:31" s="75" customFormat="1" ht="18" customHeight="1">
      <c r="B563" s="289" t="s">
        <v>309</v>
      </c>
      <c r="F563" s="77"/>
      <c r="G563" s="77"/>
      <c r="H563" s="89"/>
      <c r="I563" s="89"/>
      <c r="J563" s="89"/>
      <c r="K563" s="462"/>
      <c r="L563" s="460"/>
      <c r="M563" s="460"/>
      <c r="N563" s="460"/>
      <c r="O563" s="120"/>
      <c r="P563" s="120"/>
      <c r="Q563" s="120"/>
      <c r="R563" s="120"/>
      <c r="S563" s="120"/>
      <c r="T563" s="120"/>
      <c r="U563" s="120"/>
      <c r="V563" s="120"/>
      <c r="W563" s="120"/>
      <c r="X563" s="120"/>
      <c r="Y563" s="82"/>
      <c r="Z563" s="82"/>
      <c r="AA563" s="82"/>
      <c r="AB563" s="82"/>
      <c r="AC563" s="82"/>
      <c r="AD563" s="82"/>
    </row>
    <row r="564" spans="2:31" s="75" customFormat="1" ht="18" customHeight="1">
      <c r="B564" s="289" t="s">
        <v>252</v>
      </c>
      <c r="H564" s="83"/>
      <c r="I564" s="83"/>
      <c r="J564" s="83"/>
      <c r="K564" s="462"/>
      <c r="L564" s="460"/>
      <c r="M564" s="460"/>
      <c r="N564" s="460"/>
      <c r="O564" s="120"/>
      <c r="P564" s="120"/>
      <c r="Q564" s="120"/>
      <c r="R564" s="120"/>
      <c r="S564" s="120"/>
      <c r="T564" s="120"/>
      <c r="U564" s="120"/>
      <c r="V564" s="120"/>
      <c r="W564" s="120"/>
      <c r="X564" s="120"/>
      <c r="Y564" s="82"/>
      <c r="Z564" s="82"/>
      <c r="AA564" s="82"/>
      <c r="AB564" s="82"/>
      <c r="AC564" s="82"/>
      <c r="AD564" s="82"/>
    </row>
    <row r="565" spans="2:31" s="75" customFormat="1" ht="15" customHeight="1">
      <c r="B565" s="682"/>
      <c r="C565" s="683"/>
      <c r="D565" s="683"/>
      <c r="E565" s="683"/>
      <c r="F565" s="683"/>
      <c r="G565" s="683"/>
      <c r="H565" s="683"/>
      <c r="I565" s="683"/>
      <c r="J565" s="684"/>
      <c r="K565" s="462"/>
      <c r="L565" s="460"/>
      <c r="M565" s="460"/>
      <c r="N565" s="460"/>
      <c r="O565" s="120"/>
      <c r="P565" s="120"/>
      <c r="Q565" s="120"/>
      <c r="R565" s="120"/>
      <c r="S565" s="120"/>
      <c r="T565" s="120"/>
      <c r="U565" s="120"/>
      <c r="V565" s="120"/>
      <c r="W565" s="120"/>
      <c r="X565" s="120"/>
      <c r="Y565" s="82"/>
      <c r="Z565" s="82"/>
      <c r="AA565" s="82"/>
      <c r="AB565" s="82"/>
      <c r="AC565" s="82"/>
      <c r="AD565" s="82"/>
    </row>
    <row r="566" spans="2:31" s="75" customFormat="1" ht="15" customHeight="1">
      <c r="B566" s="685"/>
      <c r="C566" s="686"/>
      <c r="D566" s="686"/>
      <c r="E566" s="686"/>
      <c r="F566" s="686"/>
      <c r="G566" s="686"/>
      <c r="H566" s="686"/>
      <c r="I566" s="686"/>
      <c r="J566" s="687"/>
      <c r="K566" s="462"/>
      <c r="L566" s="460"/>
      <c r="M566" s="460"/>
      <c r="N566" s="460"/>
      <c r="O566" s="120"/>
      <c r="P566" s="120"/>
      <c r="Q566" s="120"/>
      <c r="R566" s="120"/>
      <c r="S566" s="120"/>
      <c r="T566" s="120"/>
      <c r="U566" s="120"/>
      <c r="V566" s="120"/>
      <c r="W566" s="120"/>
      <c r="X566" s="120"/>
      <c r="Y566" s="82"/>
      <c r="Z566" s="82"/>
      <c r="AA566" s="82"/>
      <c r="AB566" s="82"/>
      <c r="AC566" s="82"/>
      <c r="AD566" s="82"/>
    </row>
    <row r="567" spans="2:31" s="75" customFormat="1" ht="15" customHeight="1">
      <c r="B567" s="685"/>
      <c r="C567" s="686"/>
      <c r="D567" s="686"/>
      <c r="E567" s="686"/>
      <c r="F567" s="686"/>
      <c r="G567" s="686"/>
      <c r="H567" s="686"/>
      <c r="I567" s="686"/>
      <c r="J567" s="687"/>
      <c r="K567" s="462"/>
      <c r="L567" s="460"/>
      <c r="M567" s="460"/>
      <c r="N567" s="460"/>
      <c r="O567" s="120"/>
      <c r="P567" s="120"/>
      <c r="Q567" s="120"/>
      <c r="R567" s="120"/>
      <c r="S567" s="120"/>
      <c r="T567" s="120"/>
      <c r="U567" s="120"/>
      <c r="V567" s="120"/>
      <c r="W567" s="120"/>
      <c r="X567" s="120"/>
      <c r="Y567" s="82"/>
      <c r="Z567" s="82"/>
      <c r="AA567" s="82"/>
      <c r="AB567" s="82"/>
      <c r="AC567" s="82"/>
      <c r="AD567" s="82"/>
    </row>
    <row r="568" spans="2:31" s="75" customFormat="1" ht="15" customHeight="1">
      <c r="B568" s="685"/>
      <c r="C568" s="686"/>
      <c r="D568" s="686"/>
      <c r="E568" s="686"/>
      <c r="F568" s="686"/>
      <c r="G568" s="686"/>
      <c r="H568" s="686"/>
      <c r="I568" s="686"/>
      <c r="J568" s="687"/>
      <c r="K568" s="462"/>
      <c r="L568" s="462"/>
      <c r="M568" s="460"/>
      <c r="N568" s="460"/>
      <c r="O568" s="120"/>
      <c r="P568" s="120"/>
      <c r="Q568" s="120"/>
      <c r="R568" s="120"/>
      <c r="S568" s="120"/>
      <c r="T568" s="120"/>
      <c r="U568" s="120"/>
      <c r="V568" s="120"/>
      <c r="W568" s="120"/>
      <c r="X568" s="120"/>
      <c r="Y568" s="82"/>
      <c r="Z568" s="82"/>
      <c r="AA568" s="82"/>
      <c r="AB568" s="82"/>
      <c r="AC568" s="82"/>
      <c r="AD568" s="82"/>
      <c r="AE568" s="82"/>
    </row>
    <row r="569" spans="2:31" s="75" customFormat="1" ht="15" customHeight="1">
      <c r="B569" s="685"/>
      <c r="C569" s="686"/>
      <c r="D569" s="686"/>
      <c r="E569" s="686"/>
      <c r="F569" s="686"/>
      <c r="G569" s="686"/>
      <c r="H569" s="686"/>
      <c r="I569" s="686"/>
      <c r="J569" s="687"/>
      <c r="K569" s="462"/>
      <c r="L569" s="462"/>
      <c r="M569" s="460"/>
      <c r="N569" s="460"/>
      <c r="O569" s="460"/>
      <c r="P569" s="120"/>
      <c r="Q569" s="120"/>
      <c r="R569" s="120"/>
      <c r="S569" s="120"/>
      <c r="T569" s="120"/>
      <c r="U569" s="120"/>
      <c r="V569" s="120"/>
      <c r="W569" s="120"/>
      <c r="X569" s="120"/>
      <c r="Y569" s="82"/>
      <c r="Z569" s="82"/>
      <c r="AA569" s="82"/>
      <c r="AB569" s="82"/>
      <c r="AC569" s="82"/>
      <c r="AD569" s="82"/>
      <c r="AE569" s="82"/>
    </row>
    <row r="570" spans="2:31" s="31" customFormat="1" ht="15" customHeight="1">
      <c r="B570" s="688"/>
      <c r="C570" s="689"/>
      <c r="D570" s="689"/>
      <c r="E570" s="689"/>
      <c r="F570" s="689"/>
      <c r="G570" s="689"/>
      <c r="H570" s="689"/>
      <c r="I570" s="689"/>
      <c r="J570" s="690"/>
      <c r="K570" s="463"/>
      <c r="L570" s="462"/>
      <c r="M570" s="460"/>
      <c r="N570" s="460"/>
      <c r="O570" s="460"/>
      <c r="P570" s="120"/>
      <c r="Q570" s="120"/>
      <c r="R570" s="120"/>
      <c r="S570" s="120"/>
      <c r="T570" s="120"/>
      <c r="U570" s="120"/>
      <c r="V570" s="120"/>
      <c r="W570" s="120"/>
      <c r="X570" s="120"/>
      <c r="Y570" s="34"/>
      <c r="Z570" s="34"/>
      <c r="AA570" s="34"/>
      <c r="AB570" s="34"/>
      <c r="AC570" s="34"/>
      <c r="AD570" s="34"/>
      <c r="AE570" s="34"/>
    </row>
    <row r="571" spans="2:31" s="31" customFormat="1" ht="20.100000000000001" customHeight="1">
      <c r="B571" s="116"/>
      <c r="C571" s="149"/>
      <c r="D571" s="149"/>
      <c r="E571" s="149"/>
      <c r="F571" s="149"/>
      <c r="G571" s="149"/>
      <c r="H571" s="149"/>
      <c r="I571" s="149"/>
      <c r="J571" s="149"/>
      <c r="K571" s="149"/>
      <c r="L571" s="462"/>
      <c r="M571" s="460"/>
      <c r="N571" s="460"/>
      <c r="O571" s="460"/>
      <c r="P571" s="120"/>
      <c r="Q571" s="120"/>
      <c r="R571" s="120"/>
      <c r="S571" s="120"/>
      <c r="T571" s="120"/>
      <c r="U571" s="120"/>
      <c r="V571" s="120"/>
      <c r="W571" s="120"/>
      <c r="X571" s="120"/>
      <c r="Y571" s="34"/>
      <c r="Z571" s="34"/>
      <c r="AA571" s="34"/>
      <c r="AB571" s="34"/>
      <c r="AC571" s="34"/>
      <c r="AD571" s="34"/>
      <c r="AE571" s="34"/>
    </row>
    <row r="572" spans="2:31" s="31" customFormat="1" ht="20.100000000000001" customHeight="1">
      <c r="B572" s="75"/>
      <c r="C572" s="117"/>
      <c r="D572" s="117"/>
      <c r="E572" s="117"/>
      <c r="F572" s="117"/>
      <c r="G572" s="117"/>
      <c r="H572" s="117"/>
      <c r="I572" s="117"/>
      <c r="J572" s="117"/>
      <c r="K572" s="117"/>
      <c r="L572" s="462"/>
      <c r="M572" s="460"/>
      <c r="N572" s="460"/>
      <c r="O572" s="460"/>
      <c r="P572" s="120"/>
      <c r="Q572" s="120"/>
      <c r="R572" s="120"/>
      <c r="S572" s="120"/>
      <c r="T572" s="120"/>
      <c r="U572" s="120"/>
      <c r="V572" s="120"/>
      <c r="W572" s="120"/>
      <c r="X572" s="120"/>
      <c r="Y572" s="34"/>
      <c r="Z572" s="34"/>
      <c r="AA572" s="34"/>
      <c r="AB572" s="34"/>
      <c r="AC572" s="34"/>
      <c r="AD572" s="34"/>
      <c r="AE572" s="34"/>
    </row>
    <row r="573" spans="2:31" s="31" customFormat="1" ht="20.100000000000001" customHeight="1">
      <c r="B573" s="75"/>
      <c r="C573" s="117"/>
      <c r="D573" s="117"/>
      <c r="E573" s="117"/>
      <c r="F573" s="117"/>
      <c r="G573" s="117"/>
      <c r="H573" s="117"/>
      <c r="I573" s="117"/>
      <c r="J573" s="117"/>
      <c r="K573" s="117"/>
      <c r="L573" s="462"/>
      <c r="M573" s="460"/>
      <c r="N573" s="460"/>
      <c r="O573" s="460"/>
      <c r="P573" s="120"/>
      <c r="Q573" s="120"/>
      <c r="R573" s="120"/>
      <c r="S573" s="120"/>
      <c r="T573" s="120"/>
      <c r="U573" s="120"/>
      <c r="V573" s="120"/>
      <c r="W573" s="120"/>
      <c r="X573" s="120"/>
      <c r="Y573" s="34"/>
      <c r="Z573" s="34"/>
      <c r="AA573" s="34"/>
      <c r="AB573" s="34"/>
      <c r="AC573" s="34"/>
      <c r="AD573" s="34"/>
      <c r="AE573" s="34"/>
    </row>
    <row r="574" spans="2:31" s="31" customFormat="1" ht="20.100000000000001" customHeight="1">
      <c r="C574" s="83"/>
      <c r="D574" s="83"/>
      <c r="E574" s="83"/>
      <c r="F574" s="83"/>
      <c r="G574" s="83"/>
      <c r="H574" s="83"/>
      <c r="I574" s="83"/>
      <c r="J574" s="83"/>
      <c r="K574" s="83"/>
      <c r="L574" s="462"/>
      <c r="M574" s="460"/>
      <c r="N574" s="460"/>
      <c r="O574" s="460"/>
      <c r="P574" s="120"/>
      <c r="Q574" s="120"/>
      <c r="R574" s="120"/>
      <c r="S574" s="120"/>
      <c r="T574" s="120"/>
      <c r="U574" s="120"/>
      <c r="V574" s="120"/>
      <c r="W574" s="120"/>
      <c r="X574" s="120"/>
      <c r="Y574" s="34"/>
      <c r="Z574" s="34"/>
      <c r="AA574" s="34"/>
      <c r="AB574" s="34"/>
      <c r="AC574" s="34"/>
      <c r="AD574" s="34"/>
      <c r="AE574" s="34"/>
    </row>
    <row r="575" spans="2:31" s="31" customFormat="1" ht="20.100000000000001" customHeight="1">
      <c r="C575" s="83"/>
      <c r="D575" s="83"/>
      <c r="E575" s="83"/>
      <c r="F575" s="83"/>
      <c r="G575" s="83"/>
      <c r="H575" s="83"/>
      <c r="I575" s="83"/>
      <c r="J575" s="83"/>
      <c r="K575" s="83"/>
      <c r="L575" s="462"/>
      <c r="M575" s="460"/>
      <c r="N575" s="460"/>
      <c r="O575" s="460"/>
      <c r="P575" s="120"/>
      <c r="Q575" s="120"/>
      <c r="R575" s="120"/>
      <c r="S575" s="120"/>
      <c r="T575" s="120"/>
      <c r="U575" s="120"/>
      <c r="V575" s="120"/>
      <c r="W575" s="120"/>
      <c r="X575" s="120"/>
      <c r="Y575" s="34"/>
      <c r="Z575" s="34"/>
      <c r="AA575" s="34"/>
      <c r="AB575" s="34"/>
      <c r="AC575" s="34"/>
      <c r="AD575" s="34"/>
      <c r="AE575" s="34"/>
    </row>
    <row r="576" spans="2:31" s="31" customFormat="1" ht="20.100000000000001" customHeight="1">
      <c r="C576" s="30"/>
      <c r="D576" s="30"/>
      <c r="E576" s="30"/>
      <c r="F576" s="30"/>
      <c r="G576" s="30"/>
      <c r="H576" s="30"/>
      <c r="I576" s="30"/>
      <c r="J576" s="30"/>
      <c r="K576" s="30"/>
      <c r="L576" s="462"/>
      <c r="M576" s="460"/>
      <c r="N576" s="460"/>
      <c r="O576" s="460"/>
      <c r="P576" s="120"/>
      <c r="Q576" s="120"/>
      <c r="R576" s="120"/>
      <c r="S576" s="120"/>
      <c r="T576" s="120"/>
      <c r="U576" s="120"/>
      <c r="V576" s="120"/>
      <c r="W576" s="120"/>
      <c r="X576" s="120"/>
      <c r="Y576" s="34"/>
      <c r="Z576" s="34"/>
      <c r="AA576" s="34"/>
      <c r="AB576" s="34"/>
      <c r="AC576" s="34"/>
      <c r="AD576" s="34"/>
      <c r="AE576" s="34"/>
    </row>
    <row r="577" spans="2:31" s="31" customFormat="1" ht="20.100000000000001" customHeight="1">
      <c r="C577" s="30"/>
      <c r="D577" s="30"/>
      <c r="E577" s="30"/>
      <c r="F577" s="30"/>
      <c r="G577" s="30"/>
      <c r="H577" s="30"/>
      <c r="I577" s="30"/>
      <c r="J577" s="30"/>
      <c r="K577" s="30"/>
      <c r="L577" s="462"/>
      <c r="M577" s="460"/>
      <c r="N577" s="460"/>
      <c r="O577" s="460"/>
      <c r="P577" s="120"/>
      <c r="Q577" s="120"/>
      <c r="R577" s="120"/>
      <c r="S577" s="120"/>
      <c r="T577" s="120"/>
      <c r="U577" s="120"/>
      <c r="V577" s="120"/>
      <c r="W577" s="120"/>
      <c r="X577" s="120"/>
      <c r="Y577" s="34"/>
      <c r="Z577" s="34"/>
      <c r="AA577" s="34"/>
      <c r="AB577" s="34"/>
      <c r="AC577" s="34"/>
      <c r="AD577" s="34"/>
      <c r="AE577" s="34"/>
    </row>
    <row r="578" spans="2:31" s="31" customFormat="1" ht="20.100000000000001" customHeight="1">
      <c r="C578" s="30"/>
      <c r="D578" s="30"/>
      <c r="E578" s="30"/>
      <c r="F578" s="30"/>
      <c r="G578" s="30"/>
      <c r="H578" s="30"/>
      <c r="I578" s="30"/>
      <c r="J578" s="30"/>
      <c r="K578" s="30"/>
      <c r="L578" s="462"/>
      <c r="M578" s="460"/>
      <c r="N578" s="460"/>
      <c r="O578" s="460"/>
      <c r="P578" s="120"/>
      <c r="Q578" s="120"/>
      <c r="R578" s="120"/>
      <c r="S578" s="120"/>
      <c r="T578" s="120"/>
      <c r="U578" s="120"/>
      <c r="V578" s="120"/>
      <c r="W578" s="120"/>
      <c r="X578" s="120"/>
      <c r="Y578" s="34"/>
      <c r="Z578" s="34"/>
      <c r="AA578" s="34"/>
      <c r="AB578" s="34"/>
      <c r="AC578" s="34"/>
      <c r="AD578" s="34"/>
      <c r="AE578" s="34"/>
    </row>
    <row r="579" spans="2:31" s="31" customFormat="1" ht="20.100000000000001" customHeight="1">
      <c r="C579" s="30"/>
      <c r="D579" s="30"/>
      <c r="E579" s="30"/>
      <c r="F579" s="30"/>
      <c r="G579" s="30"/>
      <c r="H579" s="30"/>
      <c r="I579" s="30"/>
      <c r="J579" s="30"/>
      <c r="K579" s="30"/>
      <c r="L579" s="462"/>
      <c r="M579" s="460"/>
      <c r="N579" s="460"/>
      <c r="O579" s="460"/>
      <c r="P579" s="120"/>
      <c r="Q579" s="120"/>
      <c r="R579" s="120"/>
      <c r="S579" s="120"/>
      <c r="T579" s="120"/>
      <c r="U579" s="120"/>
      <c r="V579" s="120"/>
      <c r="W579" s="120"/>
      <c r="X579" s="120"/>
      <c r="Y579" s="34"/>
      <c r="Z579" s="34"/>
      <c r="AA579" s="34"/>
      <c r="AB579" s="34"/>
      <c r="AC579" s="34"/>
      <c r="AD579" s="34"/>
      <c r="AE579" s="34"/>
    </row>
    <row r="580" spans="2:31" s="31" customFormat="1" ht="20.100000000000001" customHeight="1">
      <c r="C580" s="30"/>
      <c r="D580" s="30"/>
      <c r="E580" s="30"/>
      <c r="F580" s="30"/>
      <c r="G580" s="30"/>
      <c r="H580" s="30"/>
      <c r="I580" s="30"/>
      <c r="J580" s="30"/>
      <c r="K580" s="30"/>
      <c r="L580" s="462"/>
      <c r="M580" s="460"/>
      <c r="N580" s="460"/>
      <c r="O580" s="460"/>
      <c r="P580" s="120"/>
      <c r="Q580" s="120"/>
      <c r="R580" s="120"/>
      <c r="S580" s="120"/>
      <c r="T580" s="120"/>
      <c r="U580" s="120"/>
      <c r="V580" s="120"/>
      <c r="W580" s="120"/>
      <c r="X580" s="120"/>
      <c r="Y580" s="34"/>
      <c r="Z580" s="34"/>
      <c r="AA580" s="34"/>
      <c r="AB580" s="34"/>
      <c r="AC580" s="34"/>
      <c r="AD580" s="34"/>
      <c r="AE580" s="34"/>
    </row>
    <row r="581" spans="2:31" s="31" customFormat="1" ht="20.100000000000001" customHeight="1">
      <c r="C581" s="30"/>
      <c r="D581" s="30"/>
      <c r="E581" s="30"/>
      <c r="F581" s="30"/>
      <c r="G581" s="30"/>
      <c r="H581" s="30"/>
      <c r="I581" s="30"/>
      <c r="J581" s="30"/>
      <c r="K581" s="30"/>
      <c r="L581" s="462"/>
      <c r="M581" s="462"/>
      <c r="N581" s="460"/>
      <c r="O581" s="460"/>
      <c r="P581" s="120"/>
      <c r="Q581" s="120"/>
      <c r="R581" s="120"/>
      <c r="S581" s="120"/>
      <c r="T581" s="120"/>
      <c r="U581" s="120"/>
      <c r="V581" s="120"/>
      <c r="W581" s="120"/>
      <c r="X581" s="120"/>
      <c r="Y581" s="34"/>
      <c r="Z581" s="34"/>
      <c r="AA581" s="34"/>
      <c r="AB581" s="34"/>
      <c r="AC581" s="34"/>
      <c r="AD581" s="34"/>
      <c r="AE581" s="34"/>
    </row>
    <row r="582" spans="2:31" ht="24">
      <c r="B582" s="31"/>
      <c r="C582" s="30"/>
      <c r="D582" s="30"/>
      <c r="E582" s="30"/>
      <c r="F582" s="30"/>
      <c r="G582" s="30"/>
      <c r="H582" s="30"/>
      <c r="I582" s="30"/>
      <c r="J582" s="30"/>
      <c r="K582" s="30"/>
    </row>
    <row r="583" spans="2:31" ht="24">
      <c r="B583" s="31"/>
      <c r="C583" s="30"/>
      <c r="D583" s="31"/>
      <c r="E583" s="30"/>
      <c r="F583" s="30"/>
      <c r="G583" s="30"/>
      <c r="H583" s="30"/>
      <c r="I583" s="30"/>
      <c r="J583" s="30"/>
      <c r="K583" s="30"/>
    </row>
    <row r="584" spans="2:31" ht="24">
      <c r="C584" s="31"/>
      <c r="D584" s="30"/>
      <c r="E584" s="30"/>
      <c r="F584" s="30"/>
      <c r="G584" s="30"/>
      <c r="H584" s="30"/>
      <c r="I584" s="30"/>
      <c r="J584" s="30"/>
      <c r="K584" s="30"/>
    </row>
    <row r="585" spans="2:31" ht="24">
      <c r="C585" s="31"/>
      <c r="D585" s="31"/>
      <c r="E585" s="31"/>
      <c r="F585" s="31"/>
      <c r="G585" s="31"/>
      <c r="H585" s="31"/>
      <c r="I585" s="31"/>
      <c r="J585" s="31"/>
      <c r="K585" s="31"/>
    </row>
  </sheetData>
  <mergeCells count="925">
    <mergeCell ref="L400:M400"/>
    <mergeCell ref="L381:M381"/>
    <mergeCell ref="J1:M1"/>
    <mergeCell ref="L380:M380"/>
    <mergeCell ref="L389:M390"/>
    <mergeCell ref="L391:M391"/>
    <mergeCell ref="L392:M392"/>
    <mergeCell ref="L360:M360"/>
    <mergeCell ref="L359:M359"/>
    <mergeCell ref="L358:M358"/>
    <mergeCell ref="L357:M357"/>
    <mergeCell ref="L356:M356"/>
    <mergeCell ref="L355:M355"/>
    <mergeCell ref="L354:M354"/>
    <mergeCell ref="L353:M353"/>
    <mergeCell ref="L398:M398"/>
    <mergeCell ref="L393:M393"/>
    <mergeCell ref="L394:M394"/>
    <mergeCell ref="L395:M395"/>
    <mergeCell ref="L396:M396"/>
    <mergeCell ref="L397:M397"/>
    <mergeCell ref="L370:M371"/>
    <mergeCell ref="L372:M372"/>
    <mergeCell ref="L374:M374"/>
    <mergeCell ref="L375:M375"/>
    <mergeCell ref="L376:M376"/>
    <mergeCell ref="L377:M377"/>
    <mergeCell ref="L378:M378"/>
    <mergeCell ref="L379:M379"/>
    <mergeCell ref="L352:M352"/>
    <mergeCell ref="L341:M341"/>
    <mergeCell ref="L399:M399"/>
    <mergeCell ref="L338:M338"/>
    <mergeCell ref="L337:M337"/>
    <mergeCell ref="L336:M336"/>
    <mergeCell ref="L335:M335"/>
    <mergeCell ref="L334:M334"/>
    <mergeCell ref="L343:M343"/>
    <mergeCell ref="L351:M351"/>
    <mergeCell ref="L349:M350"/>
    <mergeCell ref="L373:M373"/>
    <mergeCell ref="K469:L469"/>
    <mergeCell ref="K457:L457"/>
    <mergeCell ref="K458:L458"/>
    <mergeCell ref="K459:L459"/>
    <mergeCell ref="K460:L460"/>
    <mergeCell ref="K461:L461"/>
    <mergeCell ref="K462:L462"/>
    <mergeCell ref="K463:L463"/>
    <mergeCell ref="K464:L464"/>
    <mergeCell ref="K465:L465"/>
    <mergeCell ref="K446:L446"/>
    <mergeCell ref="K447:L447"/>
    <mergeCell ref="K448:L448"/>
    <mergeCell ref="K449:L449"/>
    <mergeCell ref="K450:L450"/>
    <mergeCell ref="K451:L451"/>
    <mergeCell ref="K530:L530"/>
    <mergeCell ref="F329:G329"/>
    <mergeCell ref="F347:G347"/>
    <mergeCell ref="F368:G368"/>
    <mergeCell ref="F387:G387"/>
    <mergeCell ref="B74:L75"/>
    <mergeCell ref="K521:L521"/>
    <mergeCell ref="K522:L522"/>
    <mergeCell ref="K523:L523"/>
    <mergeCell ref="K524:L524"/>
    <mergeCell ref="K525:L525"/>
    <mergeCell ref="K526:L526"/>
    <mergeCell ref="K527:L527"/>
    <mergeCell ref="K528:L528"/>
    <mergeCell ref="K529:L529"/>
    <mergeCell ref="K512:L512"/>
    <mergeCell ref="K513:L513"/>
    <mergeCell ref="K514:L514"/>
    <mergeCell ref="K515:L515"/>
    <mergeCell ref="K516:L516"/>
    <mergeCell ref="K517:L517"/>
    <mergeCell ref="L332:M333"/>
    <mergeCell ref="L342:M342"/>
    <mergeCell ref="K520:L520"/>
    <mergeCell ref="K499:L499"/>
    <mergeCell ref="K500:L500"/>
    <mergeCell ref="K501:L501"/>
    <mergeCell ref="K502:L502"/>
    <mergeCell ref="K518:L518"/>
    <mergeCell ref="K496:L496"/>
    <mergeCell ref="K497:L497"/>
    <mergeCell ref="K498:L498"/>
    <mergeCell ref="K519:L519"/>
    <mergeCell ref="K503:L503"/>
    <mergeCell ref="K504:L504"/>
    <mergeCell ref="K505:L505"/>
    <mergeCell ref="K506:L506"/>
    <mergeCell ref="K507:L507"/>
    <mergeCell ref="K508:L508"/>
    <mergeCell ref="K509:L509"/>
    <mergeCell ref="K510:L510"/>
    <mergeCell ref="K511:L511"/>
    <mergeCell ref="K455:L455"/>
    <mergeCell ref="K456:L456"/>
    <mergeCell ref="K454:L454"/>
    <mergeCell ref="K452:L452"/>
    <mergeCell ref="K422:L422"/>
    <mergeCell ref="K421:L421"/>
    <mergeCell ref="K420:L420"/>
    <mergeCell ref="K419:L419"/>
    <mergeCell ref="K418:L418"/>
    <mergeCell ref="K443:L443"/>
    <mergeCell ref="K444:L444"/>
    <mergeCell ref="K437:L437"/>
    <mergeCell ref="K445:L445"/>
    <mergeCell ref="K438:L438"/>
    <mergeCell ref="K439:L439"/>
    <mergeCell ref="K440:L440"/>
    <mergeCell ref="K441:L441"/>
    <mergeCell ref="K442:L442"/>
    <mergeCell ref="K426:L426"/>
    <mergeCell ref="K425:L425"/>
    <mergeCell ref="K424:L424"/>
    <mergeCell ref="K423:L423"/>
    <mergeCell ref="B372:C372"/>
    <mergeCell ref="D372:E372"/>
    <mergeCell ref="B389:C390"/>
    <mergeCell ref="D389:E390"/>
    <mergeCell ref="J391:K391"/>
    <mergeCell ref="B393:C393"/>
    <mergeCell ref="B354:C354"/>
    <mergeCell ref="B355:C355"/>
    <mergeCell ref="B356:C356"/>
    <mergeCell ref="H359:I359"/>
    <mergeCell ref="H376:I376"/>
    <mergeCell ref="D377:E377"/>
    <mergeCell ref="F377:G377"/>
    <mergeCell ref="B379:C379"/>
    <mergeCell ref="B380:C380"/>
    <mergeCell ref="B391:C391"/>
    <mergeCell ref="D391:E391"/>
    <mergeCell ref="F391:G391"/>
    <mergeCell ref="D376:E376"/>
    <mergeCell ref="D370:E371"/>
    <mergeCell ref="F378:G378"/>
    <mergeCell ref="F376:G376"/>
    <mergeCell ref="D375:E375"/>
    <mergeCell ref="B374:C374"/>
    <mergeCell ref="D353:E353"/>
    <mergeCell ref="D356:E356"/>
    <mergeCell ref="J353:K353"/>
    <mergeCell ref="D354:E354"/>
    <mergeCell ref="F354:G354"/>
    <mergeCell ref="H354:I354"/>
    <mergeCell ref="J354:K354"/>
    <mergeCell ref="D355:E355"/>
    <mergeCell ref="F355:G355"/>
    <mergeCell ref="H355:I355"/>
    <mergeCell ref="J355:K355"/>
    <mergeCell ref="F356:G356"/>
    <mergeCell ref="J396:K396"/>
    <mergeCell ref="J352:K352"/>
    <mergeCell ref="J370:K371"/>
    <mergeCell ref="J389:K390"/>
    <mergeCell ref="J381:K381"/>
    <mergeCell ref="J359:K359"/>
    <mergeCell ref="J376:K376"/>
    <mergeCell ref="J375:K375"/>
    <mergeCell ref="H389:I390"/>
    <mergeCell ref="H378:I378"/>
    <mergeCell ref="J378:K378"/>
    <mergeCell ref="H356:I356"/>
    <mergeCell ref="H353:I353"/>
    <mergeCell ref="H381:I381"/>
    <mergeCell ref="H380:I380"/>
    <mergeCell ref="H392:I392"/>
    <mergeCell ref="J372:K372"/>
    <mergeCell ref="H393:I393"/>
    <mergeCell ref="D399:E399"/>
    <mergeCell ref="F399:G399"/>
    <mergeCell ref="H399:I399"/>
    <mergeCell ref="B370:C371"/>
    <mergeCell ref="I411:J411"/>
    <mergeCell ref="A411:F411"/>
    <mergeCell ref="A412:A434"/>
    <mergeCell ref="I427:J427"/>
    <mergeCell ref="J399:K399"/>
    <mergeCell ref="H398:I398"/>
    <mergeCell ref="F395:G395"/>
    <mergeCell ref="F372:G372"/>
    <mergeCell ref="H372:I372"/>
    <mergeCell ref="K434:L434"/>
    <mergeCell ref="K433:L433"/>
    <mergeCell ref="K432:L432"/>
    <mergeCell ref="K431:L431"/>
    <mergeCell ref="K430:L430"/>
    <mergeCell ref="K429:L429"/>
    <mergeCell ref="K428:L428"/>
    <mergeCell ref="K427:L427"/>
    <mergeCell ref="K411:L411"/>
    <mergeCell ref="K413:L413"/>
    <mergeCell ref="K414:L414"/>
    <mergeCell ref="J340:K340"/>
    <mergeCell ref="H341:I341"/>
    <mergeCell ref="H227:I227"/>
    <mergeCell ref="J341:K341"/>
    <mergeCell ref="J342:K342"/>
    <mergeCell ref="L241:M241"/>
    <mergeCell ref="I88:J88"/>
    <mergeCell ref="J332:K333"/>
    <mergeCell ref="J177:K177"/>
    <mergeCell ref="D306:J306"/>
    <mergeCell ref="G313:H313"/>
    <mergeCell ref="H273:I273"/>
    <mergeCell ref="D341:E341"/>
    <mergeCell ref="D340:E340"/>
    <mergeCell ref="D339:E339"/>
    <mergeCell ref="J337:K337"/>
    <mergeCell ref="J338:K338"/>
    <mergeCell ref="F177:G177"/>
    <mergeCell ref="J274:K274"/>
    <mergeCell ref="D281:H281"/>
    <mergeCell ref="G316:H316"/>
    <mergeCell ref="F334:G334"/>
    <mergeCell ref="L340:M340"/>
    <mergeCell ref="L339:M339"/>
    <mergeCell ref="H397:I397"/>
    <mergeCell ref="J397:K397"/>
    <mergeCell ref="F394:G394"/>
    <mergeCell ref="J272:K272"/>
    <mergeCell ref="D274:E274"/>
    <mergeCell ref="J269:K269"/>
    <mergeCell ref="H396:I396"/>
    <mergeCell ref="F229:G229"/>
    <mergeCell ref="H229:I229"/>
    <mergeCell ref="F274:G274"/>
    <mergeCell ref="H274:I274"/>
    <mergeCell ref="F273:G273"/>
    <mergeCell ref="J357:K357"/>
    <mergeCell ref="F353:G353"/>
    <mergeCell ref="F352:G352"/>
    <mergeCell ref="H352:I352"/>
    <mergeCell ref="F230:G230"/>
    <mergeCell ref="J275:K275"/>
    <mergeCell ref="J273:K273"/>
    <mergeCell ref="J268:K268"/>
    <mergeCell ref="J266:K266"/>
    <mergeCell ref="H375:I375"/>
    <mergeCell ref="H339:I339"/>
    <mergeCell ref="H332:I333"/>
    <mergeCell ref="D373:E373"/>
    <mergeCell ref="F373:G373"/>
    <mergeCell ref="H373:I373"/>
    <mergeCell ref="J373:K373"/>
    <mergeCell ref="H394:I394"/>
    <mergeCell ref="J394:K394"/>
    <mergeCell ref="H395:I395"/>
    <mergeCell ref="J395:K395"/>
    <mergeCell ref="N6:O6"/>
    <mergeCell ref="N11:O11"/>
    <mergeCell ref="N119:Q119"/>
    <mergeCell ref="O257:P257"/>
    <mergeCell ref="B123:E123"/>
    <mergeCell ref="B177:C177"/>
    <mergeCell ref="M13:T13"/>
    <mergeCell ref="C55:J55"/>
    <mergeCell ref="B64:C65"/>
    <mergeCell ref="D64:D65"/>
    <mergeCell ref="N47:P47"/>
    <mergeCell ref="R47:U47"/>
    <mergeCell ref="L33:M33"/>
    <mergeCell ref="H44:J44"/>
    <mergeCell ref="F70:G70"/>
    <mergeCell ref="N39:P39"/>
    <mergeCell ref="Q11:X11"/>
    <mergeCell ref="N26:P26"/>
    <mergeCell ref="R26:S26"/>
    <mergeCell ref="N32:O32"/>
    <mergeCell ref="L116:M116"/>
    <mergeCell ref="B59:D60"/>
    <mergeCell ref="B58:D58"/>
    <mergeCell ref="C54:J54"/>
    <mergeCell ref="K76:K77"/>
    <mergeCell ref="B69:C69"/>
    <mergeCell ref="C76:C77"/>
    <mergeCell ref="B76:B77"/>
    <mergeCell ref="D69:E69"/>
    <mergeCell ref="D70:E70"/>
    <mergeCell ref="D76:D77"/>
    <mergeCell ref="E59:G60"/>
    <mergeCell ref="L76:L77"/>
    <mergeCell ref="J97:K97"/>
    <mergeCell ref="U91:X91"/>
    <mergeCell ref="N94:Q94"/>
    <mergeCell ref="Q88:T88"/>
    <mergeCell ref="U88:V88"/>
    <mergeCell ref="W99:AB99"/>
    <mergeCell ref="N88:O88"/>
    <mergeCell ref="K472:L472"/>
    <mergeCell ref="V164:W164"/>
    <mergeCell ref="U152:V152"/>
    <mergeCell ref="W152:X152"/>
    <mergeCell ref="G239:H239"/>
    <mergeCell ref="W190:X190"/>
    <mergeCell ref="U202:V202"/>
    <mergeCell ref="W202:X202"/>
    <mergeCell ref="V214:W214"/>
    <mergeCell ref="J226:K226"/>
    <mergeCell ref="H180:I180"/>
    <mergeCell ref="F337:G337"/>
    <mergeCell ref="F336:G336"/>
    <mergeCell ref="F335:G335"/>
    <mergeCell ref="J336:K336"/>
    <mergeCell ref="J343:K343"/>
    <mergeCell ref="H391:I391"/>
    <mergeCell ref="J351:K351"/>
    <mergeCell ref="K417:L417"/>
    <mergeCell ref="K416:L416"/>
    <mergeCell ref="K415:L415"/>
    <mergeCell ref="K435:L435"/>
    <mergeCell ref="D293:I293"/>
    <mergeCell ref="L245:M245"/>
    <mergeCell ref="F484:G484"/>
    <mergeCell ref="I544:K544"/>
    <mergeCell ref="I547:K547"/>
    <mergeCell ref="I460:J460"/>
    <mergeCell ref="F461:G461"/>
    <mergeCell ref="I461:J461"/>
    <mergeCell ref="F462:G462"/>
    <mergeCell ref="I462:J462"/>
    <mergeCell ref="F463:G463"/>
    <mergeCell ref="F466:G466"/>
    <mergeCell ref="I466:J466"/>
    <mergeCell ref="F467:G467"/>
    <mergeCell ref="I467:J467"/>
    <mergeCell ref="I463:J463"/>
    <mergeCell ref="F464:G464"/>
    <mergeCell ref="I464:J464"/>
    <mergeCell ref="F465:G465"/>
    <mergeCell ref="I465:J465"/>
    <mergeCell ref="A521:G521"/>
    <mergeCell ref="K466:L466"/>
    <mergeCell ref="K467:L467"/>
    <mergeCell ref="K468:L468"/>
    <mergeCell ref="K473:L473"/>
    <mergeCell ref="K474:L474"/>
    <mergeCell ref="F495:G495"/>
    <mergeCell ref="F497:G497"/>
    <mergeCell ref="A455:E456"/>
    <mergeCell ref="B457:E465"/>
    <mergeCell ref="K476:L476"/>
    <mergeCell ref="K477:L477"/>
    <mergeCell ref="K478:L478"/>
    <mergeCell ref="K479:L479"/>
    <mergeCell ref="K480:L480"/>
    <mergeCell ref="K481:L481"/>
    <mergeCell ref="K486:L486"/>
    <mergeCell ref="K487:L487"/>
    <mergeCell ref="K488:L488"/>
    <mergeCell ref="K489:L489"/>
    <mergeCell ref="K490:L490"/>
    <mergeCell ref="K491:L491"/>
    <mergeCell ref="K492:L492"/>
    <mergeCell ref="K493:L493"/>
    <mergeCell ref="K482:L482"/>
    <mergeCell ref="K483:L483"/>
    <mergeCell ref="K484:L484"/>
    <mergeCell ref="K485:L485"/>
    <mergeCell ref="K494:L494"/>
    <mergeCell ref="K495:L495"/>
    <mergeCell ref="I513:J513"/>
    <mergeCell ref="I514:J514"/>
    <mergeCell ref="I516:J516"/>
    <mergeCell ref="I515:J515"/>
    <mergeCell ref="J398:K398"/>
    <mergeCell ref="F397:G397"/>
    <mergeCell ref="J392:K392"/>
    <mergeCell ref="F379:G379"/>
    <mergeCell ref="B505:E517"/>
    <mergeCell ref="B499:E504"/>
    <mergeCell ref="B480:E498"/>
    <mergeCell ref="F457:G457"/>
    <mergeCell ref="F499:G499"/>
    <mergeCell ref="K475:L475"/>
    <mergeCell ref="F510:G510"/>
    <mergeCell ref="I491:J491"/>
    <mergeCell ref="F493:G493"/>
    <mergeCell ref="F494:G494"/>
    <mergeCell ref="I484:J484"/>
    <mergeCell ref="I483:J483"/>
    <mergeCell ref="I495:J495"/>
    <mergeCell ref="F503:G503"/>
    <mergeCell ref="F501:G501"/>
    <mergeCell ref="F509:G509"/>
    <mergeCell ref="F458:G458"/>
    <mergeCell ref="F459:G459"/>
    <mergeCell ref="F460:G460"/>
    <mergeCell ref="I455:J455"/>
    <mergeCell ref="G427:H427"/>
    <mergeCell ref="I429:J429"/>
    <mergeCell ref="I529:J529"/>
    <mergeCell ref="I528:J528"/>
    <mergeCell ref="I527:J527"/>
    <mergeCell ref="I524:J524"/>
    <mergeCell ref="I523:J523"/>
    <mergeCell ref="I526:J526"/>
    <mergeCell ref="I503:J503"/>
    <mergeCell ref="I509:J509"/>
    <mergeCell ref="I521:J521"/>
    <mergeCell ref="I525:J525"/>
    <mergeCell ref="I511:J511"/>
    <mergeCell ref="I508:J508"/>
    <mergeCell ref="I507:J507"/>
    <mergeCell ref="I506:J506"/>
    <mergeCell ref="I505:J505"/>
    <mergeCell ref="I510:J510"/>
    <mergeCell ref="I512:J512"/>
    <mergeCell ref="I519:J519"/>
    <mergeCell ref="I437:J437"/>
    <mergeCell ref="I469:J469"/>
    <mergeCell ref="I454:J454"/>
    <mergeCell ref="I452:J452"/>
    <mergeCell ref="I450:J450"/>
    <mergeCell ref="I451:J451"/>
    <mergeCell ref="I446:J446"/>
    <mergeCell ref="I440:J440"/>
    <mergeCell ref="I447:J447"/>
    <mergeCell ref="I449:J449"/>
    <mergeCell ref="I456:J456"/>
    <mergeCell ref="I438:J438"/>
    <mergeCell ref="G446:H446"/>
    <mergeCell ref="I439:J439"/>
    <mergeCell ref="I445:J445"/>
    <mergeCell ref="I444:J444"/>
    <mergeCell ref="I442:J442"/>
    <mergeCell ref="I443:J443"/>
    <mergeCell ref="G444:H444"/>
    <mergeCell ref="G445:H445"/>
    <mergeCell ref="F454:G454"/>
    <mergeCell ref="F456:G456"/>
    <mergeCell ref="G447:H447"/>
    <mergeCell ref="I530:J530"/>
    <mergeCell ref="I504:J504"/>
    <mergeCell ref="I500:J500"/>
    <mergeCell ref="F489:G489"/>
    <mergeCell ref="I489:J489"/>
    <mergeCell ref="F490:G490"/>
    <mergeCell ref="I490:J490"/>
    <mergeCell ref="F496:G496"/>
    <mergeCell ref="I496:J496"/>
    <mergeCell ref="I517:J517"/>
    <mergeCell ref="I520:J520"/>
    <mergeCell ref="I522:J522"/>
    <mergeCell ref="I499:J499"/>
    <mergeCell ref="I501:J501"/>
    <mergeCell ref="F511:G511"/>
    <mergeCell ref="F512:G512"/>
    <mergeCell ref="A522:G523"/>
    <mergeCell ref="A524:G524"/>
    <mergeCell ref="F519:G519"/>
    <mergeCell ref="F508:G508"/>
    <mergeCell ref="F516:G516"/>
    <mergeCell ref="F517:G517"/>
    <mergeCell ref="F515:G515"/>
    <mergeCell ref="F513:G513"/>
    <mergeCell ref="N239:O239"/>
    <mergeCell ref="N106:S106"/>
    <mergeCell ref="N112:O112"/>
    <mergeCell ref="Q112:R112"/>
    <mergeCell ref="S119:T119"/>
    <mergeCell ref="I113:J113"/>
    <mergeCell ref="S259:T259"/>
    <mergeCell ref="T120:W120"/>
    <mergeCell ref="W140:X140"/>
    <mergeCell ref="V106:W106"/>
    <mergeCell ref="H177:I177"/>
    <mergeCell ref="H176:I176"/>
    <mergeCell ref="L345:M345"/>
    <mergeCell ref="G412:H412"/>
    <mergeCell ref="D287:J287"/>
    <mergeCell ref="I435:J435"/>
    <mergeCell ref="I441:J441"/>
    <mergeCell ref="I434:J434"/>
    <mergeCell ref="G423:H423"/>
    <mergeCell ref="B420:F425"/>
    <mergeCell ref="G425:H425"/>
    <mergeCell ref="G438:H438"/>
    <mergeCell ref="I425:J425"/>
    <mergeCell ref="G426:H426"/>
    <mergeCell ref="I426:J426"/>
    <mergeCell ref="I422:J422"/>
    <mergeCell ref="G428:H428"/>
    <mergeCell ref="I428:J428"/>
    <mergeCell ref="I433:J433"/>
    <mergeCell ref="G429:H429"/>
    <mergeCell ref="I424:J424"/>
    <mergeCell ref="I430:J430"/>
    <mergeCell ref="B426:F428"/>
    <mergeCell ref="I432:J432"/>
    <mergeCell ref="I431:J431"/>
    <mergeCell ref="A525:G525"/>
    <mergeCell ref="A473:A520"/>
    <mergeCell ref="A526:H526"/>
    <mergeCell ref="F518:G518"/>
    <mergeCell ref="I518:J518"/>
    <mergeCell ref="I497:J497"/>
    <mergeCell ref="F475:G475"/>
    <mergeCell ref="I482:J482"/>
    <mergeCell ref="I481:J481"/>
    <mergeCell ref="I480:J480"/>
    <mergeCell ref="I477:J477"/>
    <mergeCell ref="B477:E479"/>
    <mergeCell ref="I486:J486"/>
    <mergeCell ref="I485:J485"/>
    <mergeCell ref="F480:G480"/>
    <mergeCell ref="F481:G481"/>
    <mergeCell ref="F482:G482"/>
    <mergeCell ref="F483:G483"/>
    <mergeCell ref="F520:G520"/>
    <mergeCell ref="F485:G485"/>
    <mergeCell ref="F504:G504"/>
    <mergeCell ref="I498:J498"/>
    <mergeCell ref="I494:J494"/>
    <mergeCell ref="B518:E519"/>
    <mergeCell ref="I502:J502"/>
    <mergeCell ref="I488:J488"/>
    <mergeCell ref="F492:G492"/>
    <mergeCell ref="F491:G491"/>
    <mergeCell ref="I476:J476"/>
    <mergeCell ref="I458:J458"/>
    <mergeCell ref="I459:J459"/>
    <mergeCell ref="I472:J472"/>
    <mergeCell ref="I468:J468"/>
    <mergeCell ref="I475:J475"/>
    <mergeCell ref="F488:G488"/>
    <mergeCell ref="I487:J487"/>
    <mergeCell ref="I479:J479"/>
    <mergeCell ref="I478:J478"/>
    <mergeCell ref="F477:G477"/>
    <mergeCell ref="F478:G478"/>
    <mergeCell ref="F479:G479"/>
    <mergeCell ref="F474:G474"/>
    <mergeCell ref="F476:G476"/>
    <mergeCell ref="I474:J474"/>
    <mergeCell ref="I473:J473"/>
    <mergeCell ref="F473:G473"/>
    <mergeCell ref="A472:G472"/>
    <mergeCell ref="F468:G468"/>
    <mergeCell ref="I493:J493"/>
    <mergeCell ref="I492:J492"/>
    <mergeCell ref="F487:G487"/>
    <mergeCell ref="I239:J239"/>
    <mergeCell ref="J180:K180"/>
    <mergeCell ref="J229:K229"/>
    <mergeCell ref="I457:J457"/>
    <mergeCell ref="I448:J448"/>
    <mergeCell ref="J227:K227"/>
    <mergeCell ref="B239:B241"/>
    <mergeCell ref="D229:E229"/>
    <mergeCell ref="I418:J418"/>
    <mergeCell ref="I417:J417"/>
    <mergeCell ref="I416:J416"/>
    <mergeCell ref="I415:J415"/>
    <mergeCell ref="B412:F413"/>
    <mergeCell ref="G418:H418"/>
    <mergeCell ref="G419:H419"/>
    <mergeCell ref="G414:H414"/>
    <mergeCell ref="G415:H415"/>
    <mergeCell ref="G416:H416"/>
    <mergeCell ref="L100:M100"/>
    <mergeCell ref="J103:K103"/>
    <mergeCell ref="J176:K176"/>
    <mergeCell ref="Y102:AD102"/>
    <mergeCell ref="S94:T94"/>
    <mergeCell ref="N100:S100"/>
    <mergeCell ref="G244:H245"/>
    <mergeCell ref="I244:J245"/>
    <mergeCell ref="F500:G500"/>
    <mergeCell ref="G441:H441"/>
    <mergeCell ref="G442:H442"/>
    <mergeCell ref="A435:H435"/>
    <mergeCell ref="G430:H430"/>
    <mergeCell ref="G431:H431"/>
    <mergeCell ref="G432:H432"/>
    <mergeCell ref="G451:H451"/>
    <mergeCell ref="B450:F451"/>
    <mergeCell ref="G439:H439"/>
    <mergeCell ref="G440:H440"/>
    <mergeCell ref="A469:H469"/>
    <mergeCell ref="B466:E468"/>
    <mergeCell ref="A454:E454"/>
    <mergeCell ref="A452:H452"/>
    <mergeCell ref="B473:E476"/>
    <mergeCell ref="N50:P50"/>
    <mergeCell ref="H59:J60"/>
    <mergeCell ref="V286:W286"/>
    <mergeCell ref="X286:Y286"/>
    <mergeCell ref="Q283:R283"/>
    <mergeCell ref="R286:S286"/>
    <mergeCell ref="K412:L412"/>
    <mergeCell ref="J380:K380"/>
    <mergeCell ref="H340:I340"/>
    <mergeCell ref="Y283:Z283"/>
    <mergeCell ref="H379:I379"/>
    <mergeCell ref="J379:K379"/>
    <mergeCell ref="J374:K374"/>
    <mergeCell ref="H374:I374"/>
    <mergeCell ref="J377:K377"/>
    <mergeCell ref="N328:O328"/>
    <mergeCell ref="J334:K334"/>
    <mergeCell ref="J335:K335"/>
    <mergeCell ref="G411:H411"/>
    <mergeCell ref="G296:H296"/>
    <mergeCell ref="G295:H295"/>
    <mergeCell ref="T286:U286"/>
    <mergeCell ref="U100:V100"/>
    <mergeCell ref="N125:Q125"/>
    <mergeCell ref="B520:E520"/>
    <mergeCell ref="F507:G507"/>
    <mergeCell ref="G448:H448"/>
    <mergeCell ref="G449:H449"/>
    <mergeCell ref="G443:H443"/>
    <mergeCell ref="A437:F437"/>
    <mergeCell ref="G437:H437"/>
    <mergeCell ref="F514:G514"/>
    <mergeCell ref="G433:H433"/>
    <mergeCell ref="G434:H434"/>
    <mergeCell ref="F505:G505"/>
    <mergeCell ref="F506:G506"/>
    <mergeCell ref="F502:G502"/>
    <mergeCell ref="G450:H450"/>
    <mergeCell ref="A438:A451"/>
    <mergeCell ref="F455:G455"/>
    <mergeCell ref="A457:A468"/>
    <mergeCell ref="C433:F433"/>
    <mergeCell ref="C434:F434"/>
    <mergeCell ref="B429:B434"/>
    <mergeCell ref="F486:G486"/>
    <mergeCell ref="F498:G498"/>
    <mergeCell ref="C429:F430"/>
    <mergeCell ref="C431:F432"/>
    <mergeCell ref="AA283:AB283"/>
    <mergeCell ref="Q284:R284"/>
    <mergeCell ref="S284:T284"/>
    <mergeCell ref="U284:V284"/>
    <mergeCell ref="W284:X284"/>
    <mergeCell ref="Y284:Z284"/>
    <mergeCell ref="AA284:AB284"/>
    <mergeCell ref="Q285:R285"/>
    <mergeCell ref="S285:T285"/>
    <mergeCell ref="U285:V285"/>
    <mergeCell ref="W285:X285"/>
    <mergeCell ref="Y285:Z285"/>
    <mergeCell ref="S283:T283"/>
    <mergeCell ref="U283:V283"/>
    <mergeCell ref="W283:X283"/>
    <mergeCell ref="G417:H417"/>
    <mergeCell ref="G424:H424"/>
    <mergeCell ref="I423:J423"/>
    <mergeCell ref="G420:H420"/>
    <mergeCell ref="G421:H421"/>
    <mergeCell ref="I414:J414"/>
    <mergeCell ref="I413:J413"/>
    <mergeCell ref="I412:J412"/>
    <mergeCell ref="G413:H413"/>
    <mergeCell ref="I420:J420"/>
    <mergeCell ref="I419:J419"/>
    <mergeCell ref="B414:F419"/>
    <mergeCell ref="I421:J421"/>
    <mergeCell ref="G422:H422"/>
    <mergeCell ref="B63:D63"/>
    <mergeCell ref="F69:G69"/>
    <mergeCell ref="I69:J69"/>
    <mergeCell ref="F275:G275"/>
    <mergeCell ref="E239:F239"/>
    <mergeCell ref="B274:C274"/>
    <mergeCell ref="C263:D263"/>
    <mergeCell ref="C240:D241"/>
    <mergeCell ref="H230:I230"/>
    <mergeCell ref="J230:K230"/>
    <mergeCell ref="D71:E71"/>
    <mergeCell ref="B70:C70"/>
    <mergeCell ref="J76:J77"/>
    <mergeCell ref="F71:G71"/>
    <mergeCell ref="I70:J70"/>
    <mergeCell ref="I71:J71"/>
    <mergeCell ref="H76:H77"/>
    <mergeCell ref="B71:C71"/>
    <mergeCell ref="I91:J91"/>
    <mergeCell ref="B180:C180"/>
    <mergeCell ref="D177:E177"/>
    <mergeCell ref="B227:C227"/>
    <mergeCell ref="B230:C230"/>
    <mergeCell ref="H269:I269"/>
    <mergeCell ref="F176:G176"/>
    <mergeCell ref="B272:C272"/>
    <mergeCell ref="D269:E269"/>
    <mergeCell ref="F269:G269"/>
    <mergeCell ref="H266:I266"/>
    <mergeCell ref="H272:I272"/>
    <mergeCell ref="F272:G272"/>
    <mergeCell ref="B266:C266"/>
    <mergeCell ref="D266:E266"/>
    <mergeCell ref="F266:G266"/>
    <mergeCell ref="D267:E267"/>
    <mergeCell ref="F267:G267"/>
    <mergeCell ref="H267:I267"/>
    <mergeCell ref="B268:C268"/>
    <mergeCell ref="B229:C229"/>
    <mergeCell ref="D272:E272"/>
    <mergeCell ref="C254:D254"/>
    <mergeCell ref="B267:C267"/>
    <mergeCell ref="F5:I5"/>
    <mergeCell ref="J267:K267"/>
    <mergeCell ref="B269:C269"/>
    <mergeCell ref="D268:E268"/>
    <mergeCell ref="F268:G268"/>
    <mergeCell ref="B11:C12"/>
    <mergeCell ref="E240:F241"/>
    <mergeCell ref="G240:H241"/>
    <mergeCell ref="C262:D262"/>
    <mergeCell ref="C261:D261"/>
    <mergeCell ref="D226:E226"/>
    <mergeCell ref="F226:G226"/>
    <mergeCell ref="H226:I226"/>
    <mergeCell ref="I240:J241"/>
    <mergeCell ref="C239:D239"/>
    <mergeCell ref="F227:G227"/>
    <mergeCell ref="E117:F117"/>
    <mergeCell ref="D230:E230"/>
    <mergeCell ref="D11:H12"/>
    <mergeCell ref="D227:E227"/>
    <mergeCell ref="B176:C176"/>
    <mergeCell ref="D176:E176"/>
    <mergeCell ref="B179:C179"/>
    <mergeCell ref="H268:I268"/>
    <mergeCell ref="B21:K22"/>
    <mergeCell ref="B23:E23"/>
    <mergeCell ref="E58:G58"/>
    <mergeCell ref="G46:K46"/>
    <mergeCell ref="B9:C10"/>
    <mergeCell ref="D9:H10"/>
    <mergeCell ref="I24:K24"/>
    <mergeCell ref="I23:K23"/>
    <mergeCell ref="I28:K28"/>
    <mergeCell ref="I27:K27"/>
    <mergeCell ref="J25:J26"/>
    <mergeCell ref="B13:C14"/>
    <mergeCell ref="D15:G15"/>
    <mergeCell ref="D16:G16"/>
    <mergeCell ref="F45:G45"/>
    <mergeCell ref="B36:F36"/>
    <mergeCell ref="B44:E44"/>
    <mergeCell ref="H45:J45"/>
    <mergeCell ref="B15:C16"/>
    <mergeCell ref="F52:F53"/>
    <mergeCell ref="H58:J58"/>
    <mergeCell ref="B32:F32"/>
    <mergeCell ref="B37:F37"/>
    <mergeCell ref="G37:K37"/>
    <mergeCell ref="B273:C273"/>
    <mergeCell ref="D336:E336"/>
    <mergeCell ref="H334:I334"/>
    <mergeCell ref="H335:I335"/>
    <mergeCell ref="H336:I336"/>
    <mergeCell ref="B310:C310"/>
    <mergeCell ref="G297:H297"/>
    <mergeCell ref="B338:C338"/>
    <mergeCell ref="B337:C337"/>
    <mergeCell ref="B336:C336"/>
    <mergeCell ref="B335:C335"/>
    <mergeCell ref="B334:C334"/>
    <mergeCell ref="B315:C315"/>
    <mergeCell ref="G314:H314"/>
    <mergeCell ref="D335:E335"/>
    <mergeCell ref="D334:E334"/>
    <mergeCell ref="B308:C308"/>
    <mergeCell ref="B309:C309"/>
    <mergeCell ref="B304:C304"/>
    <mergeCell ref="B285:C285"/>
    <mergeCell ref="B289:C289"/>
    <mergeCell ref="D275:E275"/>
    <mergeCell ref="B283:C283"/>
    <mergeCell ref="B284:C284"/>
    <mergeCell ref="B302:C302"/>
    <mergeCell ref="B297:C297"/>
    <mergeCell ref="B295:C295"/>
    <mergeCell ref="B296:C296"/>
    <mergeCell ref="D273:E273"/>
    <mergeCell ref="H275:I275"/>
    <mergeCell ref="F342:G342"/>
    <mergeCell ref="F341:G341"/>
    <mergeCell ref="F340:G340"/>
    <mergeCell ref="F339:G339"/>
    <mergeCell ref="B290:C290"/>
    <mergeCell ref="D300:H300"/>
    <mergeCell ref="B303:C303"/>
    <mergeCell ref="H337:I337"/>
    <mergeCell ref="H338:I338"/>
    <mergeCell ref="B314:C314"/>
    <mergeCell ref="D332:E333"/>
    <mergeCell ref="D338:E338"/>
    <mergeCell ref="D337:E337"/>
    <mergeCell ref="D312:I312"/>
    <mergeCell ref="B332:C333"/>
    <mergeCell ref="B321:I321"/>
    <mergeCell ref="G315:H315"/>
    <mergeCell ref="B316:C316"/>
    <mergeCell ref="B291:C291"/>
    <mergeCell ref="B565:J570"/>
    <mergeCell ref="B444:F449"/>
    <mergeCell ref="B438:F443"/>
    <mergeCell ref="D400:E400"/>
    <mergeCell ref="F400:G400"/>
    <mergeCell ref="H400:I400"/>
    <mergeCell ref="J400:K400"/>
    <mergeCell ref="H358:I358"/>
    <mergeCell ref="J358:K358"/>
    <mergeCell ref="B359:C359"/>
    <mergeCell ref="D359:E359"/>
    <mergeCell ref="B360:C360"/>
    <mergeCell ref="D360:E360"/>
    <mergeCell ref="F360:G360"/>
    <mergeCell ref="H360:I360"/>
    <mergeCell ref="J360:K360"/>
    <mergeCell ref="B358:C358"/>
    <mergeCell ref="F359:G359"/>
    <mergeCell ref="B399:C399"/>
    <mergeCell ref="B381:C381"/>
    <mergeCell ref="D374:E374"/>
    <mergeCell ref="F374:G374"/>
    <mergeCell ref="B554:J554"/>
    <mergeCell ref="N5:O5"/>
    <mergeCell ref="J356:K356"/>
    <mergeCell ref="D179:E179"/>
    <mergeCell ref="F179:G179"/>
    <mergeCell ref="H179:I179"/>
    <mergeCell ref="J179:K179"/>
    <mergeCell ref="D180:E180"/>
    <mergeCell ref="F180:G180"/>
    <mergeCell ref="B555:J559"/>
    <mergeCell ref="J393:K393"/>
    <mergeCell ref="H357:I357"/>
    <mergeCell ref="B353:C353"/>
    <mergeCell ref="E244:F245"/>
    <mergeCell ref="B243:B245"/>
    <mergeCell ref="C243:D243"/>
    <mergeCell ref="E243:F243"/>
    <mergeCell ref="G243:H243"/>
    <mergeCell ref="I243:J243"/>
    <mergeCell ref="C244:D245"/>
    <mergeCell ref="B342:C342"/>
    <mergeCell ref="B341:C341"/>
    <mergeCell ref="B340:C340"/>
    <mergeCell ref="B343:C343"/>
    <mergeCell ref="B275:C275"/>
    <mergeCell ref="F381:G381"/>
    <mergeCell ref="D392:E392"/>
    <mergeCell ref="F392:G392"/>
    <mergeCell ref="D381:E381"/>
    <mergeCell ref="D379:E379"/>
    <mergeCell ref="B392:C392"/>
    <mergeCell ref="F375:G375"/>
    <mergeCell ref="D398:E398"/>
    <mergeCell ref="F398:G398"/>
    <mergeCell ref="B394:C394"/>
    <mergeCell ref="B395:C395"/>
    <mergeCell ref="B396:C396"/>
    <mergeCell ref="B397:C397"/>
    <mergeCell ref="B398:C398"/>
    <mergeCell ref="D393:E393"/>
    <mergeCell ref="F393:G393"/>
    <mergeCell ref="D395:E395"/>
    <mergeCell ref="D396:E396"/>
    <mergeCell ref="B375:C375"/>
    <mergeCell ref="B378:C378"/>
    <mergeCell ref="B376:C376"/>
    <mergeCell ref="B377:C377"/>
    <mergeCell ref="D378:E378"/>
    <mergeCell ref="D397:E397"/>
    <mergeCell ref="D349:E350"/>
    <mergeCell ref="D343:E343"/>
    <mergeCell ref="B339:C339"/>
    <mergeCell ref="D342:E342"/>
    <mergeCell ref="D3:J3"/>
    <mergeCell ref="F333:G333"/>
    <mergeCell ref="F350:G350"/>
    <mergeCell ref="D380:E380"/>
    <mergeCell ref="F380:G380"/>
    <mergeCell ref="F338:G338"/>
    <mergeCell ref="H351:I351"/>
    <mergeCell ref="J339:K339"/>
    <mergeCell ref="H349:I350"/>
    <mergeCell ref="J349:K350"/>
    <mergeCell ref="H342:I342"/>
    <mergeCell ref="H377:I377"/>
    <mergeCell ref="H370:I371"/>
    <mergeCell ref="F358:G358"/>
    <mergeCell ref="F357:G357"/>
    <mergeCell ref="H343:I343"/>
    <mergeCell ref="F343:G343"/>
    <mergeCell ref="B352:C352"/>
    <mergeCell ref="D352:E352"/>
    <mergeCell ref="B373:C373"/>
    <mergeCell ref="F371:G371"/>
    <mergeCell ref="F390:G390"/>
    <mergeCell ref="A2:M2"/>
    <mergeCell ref="A406:M407"/>
    <mergeCell ref="J9:L9"/>
    <mergeCell ref="J10:L10"/>
    <mergeCell ref="J11:L11"/>
    <mergeCell ref="J12:L12"/>
    <mergeCell ref="K13:L14"/>
    <mergeCell ref="H15:L15"/>
    <mergeCell ref="H16:L16"/>
    <mergeCell ref="B400:C400"/>
    <mergeCell ref="D394:E394"/>
    <mergeCell ref="F396:G396"/>
    <mergeCell ref="D358:E358"/>
    <mergeCell ref="B226:C226"/>
    <mergeCell ref="B357:C357"/>
    <mergeCell ref="D357:E357"/>
    <mergeCell ref="E76:G76"/>
    <mergeCell ref="G294:H294"/>
    <mergeCell ref="B351:C351"/>
    <mergeCell ref="D351:E351"/>
    <mergeCell ref="F351:G351"/>
    <mergeCell ref="B349:C350"/>
  </mergeCells>
  <phoneticPr fontId="2"/>
  <printOptions horizontalCentered="1"/>
  <pageMargins left="0.39370078740157483" right="0.39370078740157483" top="0.19685039370078741" bottom="7.874015748031496E-2" header="0.11811023622047245" footer="0"/>
  <pageSetup paperSize="9" scale="89" orientation="portrait" r:id="rId1"/>
  <headerFooter scaleWithDoc="0" alignWithMargins="0">
    <oddFooter>&amp;C&amp;"メイリオ,レギュラー"&amp;10&amp;P/&amp;Nページ</oddFooter>
  </headerFooter>
  <rowBreaks count="11" manualBreakCount="11">
    <brk id="39" max="13" man="1"/>
    <brk id="80" max="13" man="1"/>
    <brk id="121" max="13" man="1"/>
    <brk id="181" max="13" man="1"/>
    <brk id="246" max="13" man="1"/>
    <brk id="276" max="13" man="1"/>
    <brk id="317" max="13" man="1"/>
    <brk id="363" max="13" man="1"/>
    <brk id="403" max="13" man="1"/>
    <brk id="470" max="13" man="1"/>
    <brk id="530" max="13" man="1"/>
  </row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I56"/>
  <sheetViews>
    <sheetView view="pageBreakPreview" topLeftCell="A10" zoomScaleNormal="100" zoomScaleSheetLayoutView="100" workbookViewId="0">
      <selection activeCell="F32" sqref="F32"/>
    </sheetView>
  </sheetViews>
  <sheetFormatPr defaultRowHeight="13.5"/>
  <cols>
    <col min="1" max="1" width="3.625" style="330" customWidth="1"/>
    <col min="2" max="2" width="30.75" customWidth="1"/>
    <col min="3" max="6" width="8.5" customWidth="1"/>
    <col min="7" max="7" width="10.25" bestFit="1" customWidth="1"/>
    <col min="8" max="8" width="57.375" customWidth="1"/>
  </cols>
  <sheetData>
    <row r="1" spans="1:8" ht="17.25" customHeight="1">
      <c r="A1" s="329" t="s">
        <v>199</v>
      </c>
      <c r="B1" s="19"/>
      <c r="C1" s="19"/>
      <c r="D1" s="19"/>
      <c r="E1" s="19"/>
      <c r="F1" s="19"/>
      <c r="G1" s="19"/>
      <c r="H1" s="19"/>
    </row>
    <row r="2" spans="1:8" ht="17.25">
      <c r="A2" s="1140" t="s">
        <v>200</v>
      </c>
      <c r="B2" s="1140"/>
      <c r="C2" s="1140"/>
      <c r="D2" s="1140"/>
      <c r="E2" s="1140"/>
      <c r="F2" s="1140"/>
      <c r="G2" s="1140"/>
      <c r="H2" s="1140"/>
    </row>
    <row r="3" spans="1:8">
      <c r="B3" s="18"/>
      <c r="C3" s="20"/>
      <c r="D3" s="20"/>
      <c r="E3" s="20"/>
      <c r="F3" s="20"/>
      <c r="G3" s="20"/>
      <c r="H3" s="19"/>
    </row>
    <row r="4" spans="1:8" ht="14.25" thickBot="1">
      <c r="A4" s="21" t="s">
        <v>201</v>
      </c>
      <c r="C4" s="19"/>
      <c r="D4" s="19"/>
      <c r="E4" s="19"/>
      <c r="F4" s="19"/>
      <c r="G4" s="19"/>
      <c r="H4" s="20"/>
    </row>
    <row r="5" spans="1:8" ht="15" customHeight="1">
      <c r="A5" s="1141" t="s">
        <v>407</v>
      </c>
      <c r="B5" s="1142"/>
      <c r="C5" s="331" t="s">
        <v>202</v>
      </c>
      <c r="D5" s="332" t="s">
        <v>203</v>
      </c>
      <c r="E5" s="332" t="s">
        <v>204</v>
      </c>
      <c r="F5" s="1145" t="s">
        <v>205</v>
      </c>
      <c r="G5" s="1147" t="s">
        <v>206</v>
      </c>
      <c r="H5" s="1149" t="s">
        <v>408</v>
      </c>
    </row>
    <row r="6" spans="1:8" ht="15" customHeight="1" thickBot="1">
      <c r="A6" s="1143"/>
      <c r="B6" s="1144"/>
      <c r="C6" s="333" t="s">
        <v>207</v>
      </c>
      <c r="D6" s="334" t="s">
        <v>207</v>
      </c>
      <c r="E6" s="334" t="s">
        <v>208</v>
      </c>
      <c r="F6" s="1146"/>
      <c r="G6" s="1148"/>
      <c r="H6" s="1150"/>
    </row>
    <row r="7" spans="1:8" ht="24">
      <c r="A7" s="515">
        <v>1</v>
      </c>
      <c r="B7" s="516" t="s">
        <v>632</v>
      </c>
      <c r="C7" s="517"/>
      <c r="D7" s="518"/>
      <c r="E7" s="519"/>
      <c r="F7" s="520" t="s">
        <v>633</v>
      </c>
      <c r="G7" s="521" t="s">
        <v>634</v>
      </c>
      <c r="H7" s="522" t="s">
        <v>635</v>
      </c>
    </row>
    <row r="8" spans="1:8" ht="24">
      <c r="A8" s="523">
        <v>2</v>
      </c>
      <c r="B8" s="524" t="s">
        <v>636</v>
      </c>
      <c r="C8" s="525"/>
      <c r="D8" s="526"/>
      <c r="E8" s="527" t="s">
        <v>637</v>
      </c>
      <c r="F8" s="528"/>
      <c r="G8" s="529" t="s">
        <v>638</v>
      </c>
      <c r="H8" s="530" t="s">
        <v>639</v>
      </c>
    </row>
    <row r="9" spans="1:8" ht="24">
      <c r="A9" s="523">
        <v>3</v>
      </c>
      <c r="B9" s="524" t="s">
        <v>640</v>
      </c>
      <c r="C9" s="525"/>
      <c r="D9" s="526"/>
      <c r="E9" s="527" t="s">
        <v>637</v>
      </c>
      <c r="F9" s="528"/>
      <c r="G9" s="529" t="s">
        <v>641</v>
      </c>
      <c r="H9" s="530" t="s">
        <v>642</v>
      </c>
    </row>
    <row r="10" spans="1:8" ht="24">
      <c r="A10" s="531">
        <v>4</v>
      </c>
      <c r="B10" s="532" t="s">
        <v>643</v>
      </c>
      <c r="C10" s="533"/>
      <c r="D10" s="534"/>
      <c r="E10" s="534" t="s">
        <v>209</v>
      </c>
      <c r="F10" s="535"/>
      <c r="G10" s="536" t="s">
        <v>210</v>
      </c>
      <c r="H10" s="537" t="s">
        <v>409</v>
      </c>
    </row>
    <row r="11" spans="1:8" ht="24">
      <c r="A11" s="523">
        <v>5</v>
      </c>
      <c r="B11" s="335" t="s">
        <v>644</v>
      </c>
      <c r="C11" s="336"/>
      <c r="D11" s="337"/>
      <c r="E11" s="338" t="s">
        <v>209</v>
      </c>
      <c r="F11" s="339"/>
      <c r="G11" s="340" t="s">
        <v>211</v>
      </c>
      <c r="H11" s="341" t="s">
        <v>410</v>
      </c>
    </row>
    <row r="12" spans="1:8" ht="24">
      <c r="A12" s="523">
        <v>6</v>
      </c>
      <c r="B12" s="335" t="s">
        <v>645</v>
      </c>
      <c r="C12" s="336"/>
      <c r="D12" s="337"/>
      <c r="E12" s="338" t="s">
        <v>209</v>
      </c>
      <c r="F12" s="339"/>
      <c r="G12" s="340" t="s">
        <v>211</v>
      </c>
      <c r="H12" s="341" t="s">
        <v>646</v>
      </c>
    </row>
    <row r="13" spans="1:8" ht="24">
      <c r="A13" s="538">
        <v>7</v>
      </c>
      <c r="B13" s="335" t="s">
        <v>647</v>
      </c>
      <c r="C13" s="336"/>
      <c r="D13" s="337"/>
      <c r="E13" s="338" t="s">
        <v>209</v>
      </c>
      <c r="F13" s="339"/>
      <c r="G13" s="340" t="s">
        <v>648</v>
      </c>
      <c r="H13" s="341" t="s">
        <v>649</v>
      </c>
    </row>
    <row r="14" spans="1:8" ht="27">
      <c r="A14" s="523">
        <v>8</v>
      </c>
      <c r="B14" s="342" t="s">
        <v>650</v>
      </c>
      <c r="C14" s="343"/>
      <c r="D14" s="344" t="s">
        <v>209</v>
      </c>
      <c r="E14" s="344"/>
      <c r="F14" s="345"/>
      <c r="G14" s="346" t="s">
        <v>651</v>
      </c>
      <c r="H14" s="347" t="s">
        <v>411</v>
      </c>
    </row>
    <row r="15" spans="1:8" ht="24">
      <c r="A15" s="523">
        <v>9</v>
      </c>
      <c r="B15" s="342" t="s">
        <v>652</v>
      </c>
      <c r="C15" s="343" t="s">
        <v>209</v>
      </c>
      <c r="D15" s="344"/>
      <c r="E15" s="344"/>
      <c r="F15" s="345"/>
      <c r="G15" s="348" t="s">
        <v>212</v>
      </c>
      <c r="H15" s="349" t="s">
        <v>412</v>
      </c>
    </row>
    <row r="16" spans="1:8" ht="27">
      <c r="A16" s="538">
        <v>10</v>
      </c>
      <c r="B16" s="342" t="s">
        <v>653</v>
      </c>
      <c r="C16" s="343" t="s">
        <v>209</v>
      </c>
      <c r="D16" s="344"/>
      <c r="E16" s="344"/>
      <c r="F16" s="345"/>
      <c r="G16" s="348" t="s">
        <v>213</v>
      </c>
      <c r="H16" s="350" t="s">
        <v>413</v>
      </c>
    </row>
    <row r="17" spans="1:8" ht="27">
      <c r="A17" s="523">
        <v>11</v>
      </c>
      <c r="B17" s="342" t="s">
        <v>654</v>
      </c>
      <c r="C17" s="351" t="s">
        <v>209</v>
      </c>
      <c r="D17" s="338"/>
      <c r="E17" s="338"/>
      <c r="F17" s="352"/>
      <c r="G17" s="340" t="s">
        <v>213</v>
      </c>
      <c r="H17" s="353" t="s">
        <v>414</v>
      </c>
    </row>
    <row r="18" spans="1:8" ht="40.5">
      <c r="A18" s="523">
        <v>12</v>
      </c>
      <c r="B18" s="342" t="s">
        <v>655</v>
      </c>
      <c r="C18" s="351" t="s">
        <v>209</v>
      </c>
      <c r="D18" s="338"/>
      <c r="E18" s="338"/>
      <c r="F18" s="352"/>
      <c r="G18" s="340" t="s">
        <v>213</v>
      </c>
      <c r="H18" s="353" t="s">
        <v>415</v>
      </c>
    </row>
    <row r="19" spans="1:8" ht="24" customHeight="1">
      <c r="A19" s="538">
        <v>13</v>
      </c>
      <c r="B19" s="342" t="s">
        <v>656</v>
      </c>
      <c r="C19" s="351" t="s">
        <v>209</v>
      </c>
      <c r="D19" s="338"/>
      <c r="E19" s="338"/>
      <c r="F19" s="352"/>
      <c r="G19" s="340" t="s">
        <v>212</v>
      </c>
      <c r="H19" s="341" t="s">
        <v>416</v>
      </c>
    </row>
    <row r="20" spans="1:8" ht="40.5">
      <c r="A20" s="523">
        <v>14</v>
      </c>
      <c r="B20" s="539" t="s">
        <v>657</v>
      </c>
      <c r="C20" s="343"/>
      <c r="D20" s="344"/>
      <c r="E20" s="344"/>
      <c r="F20" s="345" t="s">
        <v>209</v>
      </c>
      <c r="G20" s="348" t="s">
        <v>205</v>
      </c>
      <c r="H20" s="350" t="s">
        <v>417</v>
      </c>
    </row>
    <row r="21" spans="1:8" ht="24" customHeight="1">
      <c r="A21" s="523">
        <v>15</v>
      </c>
      <c r="B21" s="342" t="s">
        <v>658</v>
      </c>
      <c r="C21" s="351"/>
      <c r="D21" s="338"/>
      <c r="E21" s="338"/>
      <c r="F21" s="352" t="s">
        <v>209</v>
      </c>
      <c r="G21" s="340" t="s">
        <v>205</v>
      </c>
      <c r="H21" s="341" t="s">
        <v>418</v>
      </c>
    </row>
    <row r="22" spans="1:8" ht="40.5">
      <c r="A22" s="538">
        <v>16</v>
      </c>
      <c r="B22" s="342" t="s">
        <v>659</v>
      </c>
      <c r="C22" s="336"/>
      <c r="D22" s="337"/>
      <c r="E22" s="338" t="s">
        <v>209</v>
      </c>
      <c r="F22" s="352"/>
      <c r="G22" s="340" t="s">
        <v>211</v>
      </c>
      <c r="H22" s="350" t="s">
        <v>660</v>
      </c>
    </row>
    <row r="23" spans="1:8" ht="27">
      <c r="A23" s="523">
        <v>17</v>
      </c>
      <c r="B23" s="342" t="s">
        <v>661</v>
      </c>
      <c r="C23" s="351"/>
      <c r="D23" s="338"/>
      <c r="E23" s="338" t="s">
        <v>209</v>
      </c>
      <c r="F23" s="352"/>
      <c r="G23" s="340" t="s">
        <v>214</v>
      </c>
      <c r="H23" s="350" t="s">
        <v>662</v>
      </c>
    </row>
    <row r="24" spans="1:8" ht="24" customHeight="1">
      <c r="A24" s="523">
        <v>18</v>
      </c>
      <c r="B24" s="342" t="s">
        <v>429</v>
      </c>
      <c r="C24" s="351"/>
      <c r="D24" s="338"/>
      <c r="E24" s="338" t="s">
        <v>209</v>
      </c>
      <c r="F24" s="352"/>
      <c r="G24" s="340" t="s">
        <v>215</v>
      </c>
      <c r="H24" s="341" t="s">
        <v>430</v>
      </c>
    </row>
    <row r="25" spans="1:8" ht="24" customHeight="1">
      <c r="A25" s="538">
        <v>19</v>
      </c>
      <c r="B25" s="354" t="s">
        <v>663</v>
      </c>
      <c r="C25" s="351"/>
      <c r="D25" s="338"/>
      <c r="E25" s="338"/>
      <c r="F25" s="352" t="s">
        <v>209</v>
      </c>
      <c r="G25" s="340" t="s">
        <v>205</v>
      </c>
      <c r="H25" s="341" t="s">
        <v>419</v>
      </c>
    </row>
    <row r="26" spans="1:8" ht="24">
      <c r="A26" s="523">
        <v>20</v>
      </c>
      <c r="B26" s="342" t="s">
        <v>420</v>
      </c>
      <c r="C26" s="351"/>
      <c r="D26" s="338"/>
      <c r="E26" s="338" t="s">
        <v>209</v>
      </c>
      <c r="F26" s="352"/>
      <c r="G26" s="340" t="s">
        <v>214</v>
      </c>
      <c r="H26" s="341" t="s">
        <v>421</v>
      </c>
    </row>
    <row r="27" spans="1:8" ht="24" customHeight="1">
      <c r="A27" s="523">
        <v>21</v>
      </c>
      <c r="B27" s="342" t="s">
        <v>664</v>
      </c>
      <c r="C27" s="351"/>
      <c r="D27" s="338"/>
      <c r="E27" s="338" t="s">
        <v>209</v>
      </c>
      <c r="F27" s="352"/>
      <c r="G27" s="340" t="s">
        <v>214</v>
      </c>
      <c r="H27" s="341" t="s">
        <v>422</v>
      </c>
    </row>
    <row r="28" spans="1:8" ht="24" customHeight="1">
      <c r="A28" s="538">
        <v>22</v>
      </c>
      <c r="B28" s="342" t="s">
        <v>665</v>
      </c>
      <c r="C28" s="351"/>
      <c r="D28" s="338"/>
      <c r="E28" s="338" t="s">
        <v>209</v>
      </c>
      <c r="F28" s="352"/>
      <c r="G28" s="340" t="s">
        <v>666</v>
      </c>
      <c r="H28" s="341" t="s">
        <v>667</v>
      </c>
    </row>
    <row r="29" spans="1:8" ht="24" customHeight="1">
      <c r="A29" s="523">
        <v>23</v>
      </c>
      <c r="B29" s="342" t="s">
        <v>668</v>
      </c>
      <c r="C29" s="343"/>
      <c r="D29" s="344"/>
      <c r="E29" s="344" t="s">
        <v>209</v>
      </c>
      <c r="F29" s="345"/>
      <c r="G29" s="346" t="s">
        <v>205</v>
      </c>
      <c r="H29" s="355" t="s">
        <v>423</v>
      </c>
    </row>
    <row r="30" spans="1:8" ht="24" customHeight="1">
      <c r="A30" s="523">
        <v>24</v>
      </c>
      <c r="B30" s="342" t="s">
        <v>669</v>
      </c>
      <c r="C30" s="351" t="s">
        <v>209</v>
      </c>
      <c r="D30" s="338"/>
      <c r="E30" s="338"/>
      <c r="F30" s="352"/>
      <c r="G30" s="340" t="s">
        <v>212</v>
      </c>
      <c r="H30" s="341" t="s">
        <v>424</v>
      </c>
    </row>
    <row r="31" spans="1:8" ht="24" customHeight="1">
      <c r="A31" s="538">
        <v>25</v>
      </c>
      <c r="B31" s="342" t="s">
        <v>670</v>
      </c>
      <c r="C31" s="351" t="s">
        <v>209</v>
      </c>
      <c r="D31" s="338"/>
      <c r="E31" s="338"/>
      <c r="F31" s="352"/>
      <c r="G31" s="340" t="s">
        <v>212</v>
      </c>
      <c r="H31" s="341" t="s">
        <v>425</v>
      </c>
    </row>
    <row r="32" spans="1:8" ht="24" customHeight="1">
      <c r="A32" s="523">
        <v>26</v>
      </c>
      <c r="B32" s="342" t="s">
        <v>671</v>
      </c>
      <c r="C32" s="351" t="s">
        <v>209</v>
      </c>
      <c r="D32" s="338"/>
      <c r="E32" s="338"/>
      <c r="F32" s="352"/>
      <c r="G32" s="340" t="s">
        <v>212</v>
      </c>
      <c r="H32" s="341" t="s">
        <v>426</v>
      </c>
    </row>
    <row r="33" spans="1:8" ht="48" customHeight="1">
      <c r="A33" s="523">
        <v>27</v>
      </c>
      <c r="B33" s="356" t="s">
        <v>672</v>
      </c>
      <c r="C33" s="351" t="s">
        <v>209</v>
      </c>
      <c r="D33" s="337"/>
      <c r="E33" s="337"/>
      <c r="F33" s="339"/>
      <c r="G33" s="340" t="s">
        <v>213</v>
      </c>
      <c r="H33" s="353" t="s">
        <v>427</v>
      </c>
    </row>
    <row r="34" spans="1:8" ht="24" customHeight="1">
      <c r="A34" s="538">
        <v>28</v>
      </c>
      <c r="B34" s="342" t="s">
        <v>673</v>
      </c>
      <c r="C34" s="343" t="s">
        <v>209</v>
      </c>
      <c r="D34" s="344"/>
      <c r="E34" s="344"/>
      <c r="F34" s="345"/>
      <c r="G34" s="346" t="s">
        <v>213</v>
      </c>
      <c r="H34" s="355" t="s">
        <v>428</v>
      </c>
    </row>
    <row r="35" spans="1:8" ht="24">
      <c r="A35" s="523">
        <v>29</v>
      </c>
      <c r="B35" s="532" t="s">
        <v>674</v>
      </c>
      <c r="C35" s="343"/>
      <c r="D35" s="344"/>
      <c r="E35" s="344" t="s">
        <v>209</v>
      </c>
      <c r="F35" s="345"/>
      <c r="G35" s="348" t="s">
        <v>675</v>
      </c>
      <c r="H35" s="349" t="s">
        <v>676</v>
      </c>
    </row>
    <row r="36" spans="1:8" ht="24">
      <c r="A36" s="523">
        <v>30</v>
      </c>
      <c r="B36" s="357" t="s">
        <v>677</v>
      </c>
      <c r="C36" s="359"/>
      <c r="D36" s="360"/>
      <c r="E36" s="361" t="s">
        <v>678</v>
      </c>
      <c r="F36" s="362"/>
      <c r="G36" s="363" t="s">
        <v>679</v>
      </c>
      <c r="H36" s="355" t="s">
        <v>441</v>
      </c>
    </row>
    <row r="37" spans="1:8" ht="24">
      <c r="A37" s="538">
        <v>31</v>
      </c>
      <c r="B37" s="357" t="s">
        <v>680</v>
      </c>
      <c r="C37" s="359"/>
      <c r="D37" s="360"/>
      <c r="E37" s="361" t="s">
        <v>678</v>
      </c>
      <c r="F37" s="362"/>
      <c r="G37" s="363" t="s">
        <v>679</v>
      </c>
      <c r="H37" s="355" t="s">
        <v>681</v>
      </c>
    </row>
    <row r="38" spans="1:8" ht="24" customHeight="1">
      <c r="A38" s="523">
        <v>32</v>
      </c>
      <c r="B38" s="540" t="s">
        <v>442</v>
      </c>
      <c r="C38" s="541" t="s">
        <v>682</v>
      </c>
      <c r="D38" s="542"/>
      <c r="E38" s="543"/>
      <c r="F38" s="544"/>
      <c r="G38" s="545" t="s">
        <v>683</v>
      </c>
      <c r="H38" s="546" t="s">
        <v>443</v>
      </c>
    </row>
    <row r="39" spans="1:8" ht="108">
      <c r="A39" s="523">
        <v>33</v>
      </c>
      <c r="B39" s="547" t="s">
        <v>216</v>
      </c>
      <c r="C39" s="548"/>
      <c r="D39" s="549" t="s">
        <v>682</v>
      </c>
      <c r="E39" s="549"/>
      <c r="F39" s="550"/>
      <c r="G39" s="551" t="s">
        <v>684</v>
      </c>
      <c r="H39" s="552" t="s">
        <v>431</v>
      </c>
    </row>
    <row r="40" spans="1:8" ht="24">
      <c r="A40" s="538">
        <v>34</v>
      </c>
      <c r="B40" s="357" t="s">
        <v>432</v>
      </c>
      <c r="C40" s="343"/>
      <c r="D40" s="358" t="s">
        <v>678</v>
      </c>
      <c r="E40" s="344"/>
      <c r="F40" s="345"/>
      <c r="G40" s="348" t="s">
        <v>433</v>
      </c>
      <c r="H40" s="350" t="s">
        <v>434</v>
      </c>
    </row>
    <row r="41" spans="1:8" ht="24" customHeight="1">
      <c r="A41" s="523">
        <v>35</v>
      </c>
      <c r="B41" s="342" t="s">
        <v>685</v>
      </c>
      <c r="C41" s="343"/>
      <c r="D41" s="344"/>
      <c r="E41" s="344"/>
      <c r="F41" s="345" t="s">
        <v>209</v>
      </c>
      <c r="G41" s="346" t="s">
        <v>205</v>
      </c>
      <c r="H41" s="355" t="s">
        <v>435</v>
      </c>
    </row>
    <row r="42" spans="1:8" ht="54">
      <c r="A42" s="523">
        <v>36</v>
      </c>
      <c r="B42" s="342" t="s">
        <v>686</v>
      </c>
      <c r="C42" s="343" t="s">
        <v>209</v>
      </c>
      <c r="D42" s="344"/>
      <c r="E42" s="344"/>
      <c r="F42" s="345"/>
      <c r="G42" s="346" t="s">
        <v>213</v>
      </c>
      <c r="H42" s="347" t="s">
        <v>687</v>
      </c>
    </row>
    <row r="43" spans="1:8" ht="24" customHeight="1">
      <c r="A43" s="538">
        <v>37</v>
      </c>
      <c r="B43" s="342" t="s">
        <v>688</v>
      </c>
      <c r="C43" s="351" t="s">
        <v>209</v>
      </c>
      <c r="D43" s="338"/>
      <c r="E43" s="338"/>
      <c r="F43" s="352"/>
      <c r="G43" s="340" t="s">
        <v>212</v>
      </c>
      <c r="H43" s="341" t="s">
        <v>436</v>
      </c>
    </row>
    <row r="44" spans="1:8" ht="24" customHeight="1">
      <c r="A44" s="523">
        <v>38</v>
      </c>
      <c r="B44" s="342" t="s">
        <v>689</v>
      </c>
      <c r="C44" s="351" t="s">
        <v>209</v>
      </c>
      <c r="D44" s="338"/>
      <c r="E44" s="338"/>
      <c r="F44" s="352"/>
      <c r="G44" s="340" t="s">
        <v>683</v>
      </c>
      <c r="H44" s="341" t="s">
        <v>690</v>
      </c>
    </row>
    <row r="45" spans="1:8" ht="24">
      <c r="A45" s="523">
        <v>39</v>
      </c>
      <c r="B45" s="342" t="s">
        <v>691</v>
      </c>
      <c r="C45" s="351" t="s">
        <v>209</v>
      </c>
      <c r="D45" s="338"/>
      <c r="E45" s="338"/>
      <c r="F45" s="352"/>
      <c r="G45" s="340" t="s">
        <v>212</v>
      </c>
      <c r="H45" s="341" t="s">
        <v>437</v>
      </c>
    </row>
    <row r="46" spans="1:8" ht="24">
      <c r="A46" s="538">
        <v>40</v>
      </c>
      <c r="B46" s="342" t="s">
        <v>692</v>
      </c>
      <c r="C46" s="351" t="s">
        <v>209</v>
      </c>
      <c r="D46" s="338"/>
      <c r="E46" s="338"/>
      <c r="F46" s="352"/>
      <c r="G46" s="340" t="s">
        <v>212</v>
      </c>
      <c r="H46" s="341" t="s">
        <v>438</v>
      </c>
    </row>
    <row r="47" spans="1:8" ht="24">
      <c r="A47" s="523">
        <v>41</v>
      </c>
      <c r="B47" s="342" t="s">
        <v>693</v>
      </c>
      <c r="C47" s="351" t="s">
        <v>209</v>
      </c>
      <c r="D47" s="338"/>
      <c r="E47" s="338"/>
      <c r="F47" s="352"/>
      <c r="G47" s="340" t="s">
        <v>212</v>
      </c>
      <c r="H47" s="341" t="s">
        <v>439</v>
      </c>
    </row>
    <row r="48" spans="1:8" ht="24">
      <c r="A48" s="523">
        <v>42</v>
      </c>
      <c r="B48" s="342" t="s">
        <v>694</v>
      </c>
      <c r="C48" s="336"/>
      <c r="D48" s="337"/>
      <c r="E48" s="338" t="s">
        <v>209</v>
      </c>
      <c r="F48" s="339"/>
      <c r="G48" s="340" t="s">
        <v>211</v>
      </c>
      <c r="H48" s="341" t="s">
        <v>440</v>
      </c>
    </row>
    <row r="49" spans="1:9" ht="24.75" thickBot="1">
      <c r="A49" s="553">
        <v>43</v>
      </c>
      <c r="B49" s="342" t="s">
        <v>695</v>
      </c>
      <c r="C49" s="336"/>
      <c r="D49" s="337"/>
      <c r="E49" s="338" t="s">
        <v>209</v>
      </c>
      <c r="F49" s="339"/>
      <c r="G49" s="340" t="s">
        <v>211</v>
      </c>
      <c r="H49" s="341" t="s">
        <v>696</v>
      </c>
    </row>
    <row r="50" spans="1:9" ht="24" customHeight="1">
      <c r="A50" s="364"/>
      <c r="B50" s="365"/>
      <c r="C50" s="366"/>
      <c r="D50" s="366"/>
      <c r="E50" s="367"/>
      <c r="F50" s="366"/>
      <c r="G50" s="368"/>
      <c r="H50" s="366"/>
    </row>
    <row r="51" spans="1:9" ht="24" customHeight="1" thickBot="1">
      <c r="A51" s="369" t="s">
        <v>444</v>
      </c>
      <c r="B51" s="370"/>
      <c r="C51" s="371"/>
      <c r="D51" s="371"/>
      <c r="E51" s="372"/>
      <c r="F51" s="371"/>
      <c r="G51" s="373"/>
      <c r="H51" s="371"/>
    </row>
    <row r="52" spans="1:9" ht="24" customHeight="1" thickBot="1">
      <c r="A52" s="374" t="s">
        <v>445</v>
      </c>
      <c r="B52" s="22"/>
      <c r="C52" s="1151" t="s">
        <v>407</v>
      </c>
      <c r="D52" s="1152"/>
      <c r="E52" s="1152"/>
      <c r="F52" s="1152"/>
      <c r="G52" s="1153"/>
      <c r="H52" s="375" t="s">
        <v>446</v>
      </c>
      <c r="I52" s="376"/>
    </row>
    <row r="53" spans="1:9" ht="24" customHeight="1">
      <c r="A53" s="538">
        <v>34</v>
      </c>
      <c r="B53" s="377" t="s">
        <v>217</v>
      </c>
      <c r="C53" s="1134" t="s">
        <v>217</v>
      </c>
      <c r="D53" s="1135"/>
      <c r="E53" s="1135"/>
      <c r="F53" s="1135"/>
      <c r="G53" s="378"/>
      <c r="H53" s="379" t="s">
        <v>447</v>
      </c>
      <c r="I53" s="380"/>
    </row>
    <row r="54" spans="1:9" ht="24" customHeight="1">
      <c r="A54" s="554">
        <v>35</v>
      </c>
      <c r="B54" s="381" t="s">
        <v>448</v>
      </c>
      <c r="C54" s="1136" t="s">
        <v>218</v>
      </c>
      <c r="D54" s="1137"/>
      <c r="E54" s="1137"/>
      <c r="F54" s="1137"/>
      <c r="G54" s="382"/>
      <c r="H54" s="383" t="s">
        <v>697</v>
      </c>
      <c r="I54" s="380"/>
    </row>
    <row r="55" spans="1:9" ht="24" customHeight="1">
      <c r="A55" s="380"/>
      <c r="B55" s="381"/>
      <c r="C55" s="384"/>
      <c r="D55" s="385"/>
      <c r="E55" s="386"/>
      <c r="F55" s="386"/>
      <c r="G55" s="382"/>
      <c r="H55" s="383" t="s">
        <v>449</v>
      </c>
      <c r="I55" s="380"/>
    </row>
    <row r="56" spans="1:9" ht="24" customHeight="1" thickBot="1">
      <c r="A56" s="387"/>
      <c r="B56" s="388"/>
      <c r="C56" s="1138" t="s">
        <v>219</v>
      </c>
      <c r="D56" s="1139"/>
      <c r="E56" s="1139"/>
      <c r="F56" s="1139"/>
      <c r="G56" s="389"/>
      <c r="H56" s="390" t="s">
        <v>698</v>
      </c>
      <c r="I56" s="380"/>
    </row>
  </sheetData>
  <mergeCells count="9">
    <mergeCell ref="C53:F53"/>
    <mergeCell ref="C54:F54"/>
    <mergeCell ref="C56:F56"/>
    <mergeCell ref="A2:H2"/>
    <mergeCell ref="A5:B6"/>
    <mergeCell ref="F5:F6"/>
    <mergeCell ref="G5:G6"/>
    <mergeCell ref="H5:H6"/>
    <mergeCell ref="C52:G52"/>
  </mergeCells>
  <phoneticPr fontId="2"/>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sheetPr codeName="Sheet4"/>
  <dimension ref="A1:AF49"/>
  <sheetViews>
    <sheetView workbookViewId="0"/>
  </sheetViews>
  <sheetFormatPr defaultRowHeight="12.7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c r="B1" s="5" t="s">
        <v>102</v>
      </c>
      <c r="C1" s="1212" t="s">
        <v>198</v>
      </c>
      <c r="D1" s="1212"/>
      <c r="E1" s="1212"/>
      <c r="F1" s="1212"/>
      <c r="G1" s="1212"/>
      <c r="H1" s="1212"/>
      <c r="I1" s="1212"/>
      <c r="J1" s="1212"/>
      <c r="K1" s="1212"/>
      <c r="L1" s="1212"/>
      <c r="M1" s="1212"/>
      <c r="N1" s="1212"/>
      <c r="O1" s="1212"/>
      <c r="P1" s="1212"/>
      <c r="Q1" s="1212"/>
      <c r="R1" s="1212"/>
      <c r="S1" s="1212"/>
      <c r="T1" s="1212"/>
      <c r="U1" s="1212"/>
      <c r="V1" s="1212"/>
      <c r="W1" s="1212"/>
      <c r="X1" s="1212"/>
      <c r="Y1" s="1212"/>
      <c r="Z1" s="1212"/>
      <c r="AA1" s="1212"/>
      <c r="AB1" s="1212"/>
      <c r="AC1" s="1212"/>
      <c r="AD1" s="1212"/>
      <c r="AE1" s="1212"/>
    </row>
    <row r="2" spans="1:32">
      <c r="C2" s="1212"/>
      <c r="D2" s="1212"/>
      <c r="E2" s="1212"/>
      <c r="F2" s="1212"/>
      <c r="G2" s="1212"/>
      <c r="H2" s="1212"/>
      <c r="I2" s="1212"/>
      <c r="J2" s="1212"/>
      <c r="K2" s="1212"/>
      <c r="L2" s="1212"/>
      <c r="M2" s="1212"/>
      <c r="N2" s="1212"/>
      <c r="O2" s="1212"/>
      <c r="P2" s="1212"/>
      <c r="Q2" s="1212"/>
      <c r="R2" s="1212"/>
      <c r="S2" s="1212"/>
      <c r="T2" s="1212"/>
      <c r="U2" s="1212"/>
      <c r="V2" s="1212"/>
      <c r="W2" s="1212"/>
      <c r="X2" s="1212"/>
      <c r="Y2" s="1212"/>
      <c r="Z2" s="1212"/>
      <c r="AA2" s="1212"/>
      <c r="AB2" s="1212"/>
      <c r="AC2" s="1212"/>
      <c r="AD2" s="1212"/>
      <c r="AE2" s="1212"/>
    </row>
    <row r="3" spans="1:32">
      <c r="B3" s="5" t="s">
        <v>103</v>
      </c>
    </row>
    <row r="4" spans="1:32" ht="25.5">
      <c r="A4" s="1207" t="s">
        <v>196</v>
      </c>
      <c r="B4" s="1208"/>
      <c r="C4" s="1208"/>
      <c r="D4" s="1208"/>
      <c r="E4" s="1208"/>
      <c r="F4" s="1209"/>
      <c r="G4" s="17" t="s">
        <v>104</v>
      </c>
      <c r="H4" s="10" t="s">
        <v>105</v>
      </c>
      <c r="I4" s="10" t="s">
        <v>106</v>
      </c>
      <c r="J4" s="11" t="s">
        <v>3</v>
      </c>
      <c r="K4" s="11" t="s">
        <v>197</v>
      </c>
      <c r="L4" s="1171" t="s">
        <v>107</v>
      </c>
      <c r="M4" s="1171"/>
      <c r="N4" s="1171"/>
      <c r="O4" s="1171"/>
      <c r="P4" s="1171" t="s">
        <v>110</v>
      </c>
      <c r="Q4" s="1171"/>
      <c r="R4" s="1171"/>
      <c r="S4" s="1171"/>
      <c r="T4" s="1171"/>
      <c r="U4" s="1171"/>
      <c r="V4" s="1171"/>
      <c r="W4" s="1171"/>
      <c r="X4" s="1171"/>
      <c r="Y4" s="1171"/>
      <c r="Z4" s="1171"/>
      <c r="AA4" s="1171"/>
      <c r="AB4" s="1171"/>
      <c r="AC4" s="1171"/>
      <c r="AD4" s="1171"/>
      <c r="AE4" s="1171"/>
      <c r="AF4" s="1171"/>
    </row>
    <row r="5" spans="1:32" ht="12.75" customHeight="1">
      <c r="A5" s="8">
        <v>1</v>
      </c>
      <c r="B5" s="1158" t="s">
        <v>118</v>
      </c>
      <c r="C5" s="1159"/>
      <c r="D5" s="1159"/>
      <c r="E5" s="1159"/>
      <c r="F5" s="1160"/>
      <c r="G5" s="1161"/>
      <c r="H5" s="1154"/>
      <c r="I5" s="1154" t="s">
        <v>112</v>
      </c>
      <c r="J5" s="1154"/>
      <c r="K5" s="1154" t="s">
        <v>108</v>
      </c>
      <c r="L5" s="12" t="s">
        <v>127</v>
      </c>
      <c r="M5" s="12" t="s">
        <v>114</v>
      </c>
      <c r="N5" s="12"/>
      <c r="O5" s="12"/>
      <c r="P5" s="1172" t="s">
        <v>115</v>
      </c>
      <c r="Q5" s="1172"/>
      <c r="R5" s="1172"/>
      <c r="S5" s="1172"/>
      <c r="T5" s="1172"/>
      <c r="U5" s="1172"/>
      <c r="V5" s="1172"/>
      <c r="W5" s="1172"/>
      <c r="X5" s="1172"/>
      <c r="Y5" s="1172"/>
      <c r="Z5" s="1172"/>
      <c r="AA5" s="1172"/>
      <c r="AB5" s="1172"/>
      <c r="AC5" s="1172"/>
      <c r="AD5" s="1172"/>
      <c r="AE5" s="1172"/>
      <c r="AF5" s="1172"/>
    </row>
    <row r="6" spans="1:32" ht="12.75" customHeight="1">
      <c r="A6" s="9"/>
      <c r="B6" s="1162" t="s">
        <v>111</v>
      </c>
      <c r="C6" s="1163"/>
      <c r="D6" s="1163"/>
      <c r="E6" s="1163"/>
      <c r="F6" s="1164"/>
      <c r="G6" s="1161"/>
      <c r="H6" s="1154"/>
      <c r="I6" s="1154"/>
      <c r="J6" s="1154"/>
      <c r="K6" s="1154"/>
      <c r="L6" s="13" t="s">
        <v>109</v>
      </c>
      <c r="M6" s="13" t="s">
        <v>113</v>
      </c>
      <c r="N6" s="13"/>
      <c r="O6" s="13"/>
      <c r="P6" s="1172"/>
      <c r="Q6" s="1172"/>
      <c r="R6" s="1172"/>
      <c r="S6" s="1172"/>
      <c r="T6" s="1172"/>
      <c r="U6" s="1172"/>
      <c r="V6" s="1172"/>
      <c r="W6" s="1172"/>
      <c r="X6" s="1172"/>
      <c r="Y6" s="1172"/>
      <c r="Z6" s="1172"/>
      <c r="AA6" s="1172"/>
      <c r="AB6" s="1172"/>
      <c r="AC6" s="1172"/>
      <c r="AD6" s="1172"/>
      <c r="AE6" s="1172"/>
      <c r="AF6" s="1172"/>
    </row>
    <row r="7" spans="1:32" ht="12.75" customHeight="1">
      <c r="A7" s="8">
        <v>2</v>
      </c>
      <c r="B7" s="1158" t="s">
        <v>119</v>
      </c>
      <c r="C7" s="1159"/>
      <c r="D7" s="1159"/>
      <c r="E7" s="1159"/>
      <c r="F7" s="1160"/>
      <c r="G7" s="1161"/>
      <c r="H7" s="1154"/>
      <c r="I7" s="1154" t="s">
        <v>112</v>
      </c>
      <c r="J7" s="1154"/>
      <c r="K7" s="1154" t="s">
        <v>108</v>
      </c>
      <c r="L7" s="1172" t="s">
        <v>116</v>
      </c>
      <c r="M7" s="1172"/>
      <c r="N7" s="1172"/>
      <c r="O7" s="1172"/>
      <c r="P7" s="1172" t="s">
        <v>117</v>
      </c>
      <c r="Q7" s="1172"/>
      <c r="R7" s="1172"/>
      <c r="S7" s="1172"/>
      <c r="T7" s="1172"/>
      <c r="U7" s="1172"/>
      <c r="V7" s="1172"/>
      <c r="W7" s="1172"/>
      <c r="X7" s="1172"/>
      <c r="Y7" s="1172"/>
      <c r="Z7" s="1172"/>
      <c r="AA7" s="1172"/>
      <c r="AB7" s="1172"/>
      <c r="AC7" s="1172"/>
      <c r="AD7" s="1172"/>
      <c r="AE7" s="1172"/>
      <c r="AF7" s="1172"/>
    </row>
    <row r="8" spans="1:32" ht="12.75" customHeight="1">
      <c r="A8" s="9"/>
      <c r="B8" s="1162" t="s">
        <v>111</v>
      </c>
      <c r="C8" s="1163"/>
      <c r="D8" s="1163"/>
      <c r="E8" s="1163"/>
      <c r="F8" s="1164"/>
      <c r="G8" s="1161"/>
      <c r="H8" s="1154"/>
      <c r="I8" s="1154"/>
      <c r="J8" s="1154"/>
      <c r="K8" s="1154"/>
      <c r="L8" s="1172"/>
      <c r="M8" s="1172"/>
      <c r="N8" s="1172"/>
      <c r="O8" s="1172"/>
      <c r="P8" s="1172"/>
      <c r="Q8" s="1172"/>
      <c r="R8" s="1172"/>
      <c r="S8" s="1172"/>
      <c r="T8" s="1172"/>
      <c r="U8" s="1172"/>
      <c r="V8" s="1172"/>
      <c r="W8" s="1172"/>
      <c r="X8" s="1172"/>
      <c r="Y8" s="1172"/>
      <c r="Z8" s="1172"/>
      <c r="AA8" s="1172"/>
      <c r="AB8" s="1172"/>
      <c r="AC8" s="1172"/>
      <c r="AD8" s="1172"/>
      <c r="AE8" s="1172"/>
      <c r="AF8" s="1172"/>
    </row>
    <row r="9" spans="1:32" ht="12.75" customHeight="1">
      <c r="A9" s="8">
        <v>3</v>
      </c>
      <c r="B9" s="1165" t="s">
        <v>120</v>
      </c>
      <c r="C9" s="1166"/>
      <c r="D9" s="1166"/>
      <c r="E9" s="1166"/>
      <c r="F9" s="1167"/>
      <c r="G9" s="1161"/>
      <c r="H9" s="1154" t="s">
        <v>112</v>
      </c>
      <c r="I9" s="1154"/>
      <c r="J9" s="1154"/>
      <c r="K9" s="1173" t="s">
        <v>145</v>
      </c>
      <c r="L9" s="1178" t="s">
        <v>130</v>
      </c>
      <c r="M9" s="1178" t="s">
        <v>131</v>
      </c>
      <c r="N9" s="12"/>
      <c r="O9" s="12"/>
      <c r="P9" s="1176" t="s">
        <v>144</v>
      </c>
      <c r="Q9" s="1176"/>
      <c r="R9" s="1176"/>
      <c r="S9" s="1176"/>
      <c r="T9" s="1176"/>
      <c r="U9" s="1176"/>
      <c r="V9" s="1176"/>
      <c r="W9" s="1176"/>
      <c r="X9" s="1176"/>
      <c r="Y9" s="1176"/>
      <c r="Z9" s="1176"/>
      <c r="AA9" s="1176"/>
      <c r="AB9" s="1176"/>
      <c r="AC9" s="1176"/>
      <c r="AD9" s="1176"/>
      <c r="AE9" s="1176"/>
      <c r="AF9" s="1176"/>
    </row>
    <row r="10" spans="1:32" ht="12.75" customHeight="1">
      <c r="A10" s="9"/>
      <c r="B10" s="1168"/>
      <c r="C10" s="1169"/>
      <c r="D10" s="1169"/>
      <c r="E10" s="1169"/>
      <c r="F10" s="1170"/>
      <c r="G10" s="1161"/>
      <c r="H10" s="1154"/>
      <c r="I10" s="1154"/>
      <c r="J10" s="1154"/>
      <c r="K10" s="1154"/>
      <c r="L10" s="1179"/>
      <c r="M10" s="1179"/>
      <c r="N10" s="13"/>
      <c r="O10" s="13"/>
      <c r="P10" s="1176"/>
      <c r="Q10" s="1176"/>
      <c r="R10" s="1176"/>
      <c r="S10" s="1176"/>
      <c r="T10" s="1176"/>
      <c r="U10" s="1176"/>
      <c r="V10" s="1176"/>
      <c r="W10" s="1176"/>
      <c r="X10" s="1176"/>
      <c r="Y10" s="1176"/>
      <c r="Z10" s="1176"/>
      <c r="AA10" s="1176"/>
      <c r="AB10" s="1176"/>
      <c r="AC10" s="1176"/>
      <c r="AD10" s="1176"/>
      <c r="AE10" s="1176"/>
      <c r="AF10" s="1176"/>
    </row>
    <row r="11" spans="1:32" ht="12.75" customHeight="1">
      <c r="A11" s="8">
        <v>4</v>
      </c>
      <c r="B11" s="1158" t="s">
        <v>121</v>
      </c>
      <c r="C11" s="1159"/>
      <c r="D11" s="1159"/>
      <c r="E11" s="1159"/>
      <c r="F11" s="1160"/>
      <c r="G11" s="1161" t="s">
        <v>112</v>
      </c>
      <c r="H11" s="1154"/>
      <c r="I11" s="1154"/>
      <c r="J11" s="1154"/>
      <c r="K11" s="1154" t="s">
        <v>128</v>
      </c>
      <c r="L11" s="1172" t="s">
        <v>132</v>
      </c>
      <c r="M11" s="1172"/>
      <c r="N11" s="1172"/>
      <c r="O11" s="1172"/>
      <c r="P11" s="1172" t="s">
        <v>146</v>
      </c>
      <c r="Q11" s="1172"/>
      <c r="R11" s="1172"/>
      <c r="S11" s="1172"/>
      <c r="T11" s="1172"/>
      <c r="U11" s="1172"/>
      <c r="V11" s="1172"/>
      <c r="W11" s="1172"/>
      <c r="X11" s="1172"/>
      <c r="Y11" s="1172"/>
      <c r="Z11" s="1172"/>
      <c r="AA11" s="1172"/>
      <c r="AB11" s="1172"/>
      <c r="AC11" s="1172"/>
      <c r="AD11" s="1172"/>
      <c r="AE11" s="1172"/>
      <c r="AF11" s="1172"/>
    </row>
    <row r="12" spans="1:32" ht="12.75" customHeight="1">
      <c r="A12" s="9"/>
      <c r="B12" s="1155" t="s">
        <v>122</v>
      </c>
      <c r="C12" s="1156"/>
      <c r="D12" s="1156"/>
      <c r="E12" s="1156"/>
      <c r="F12" s="1157"/>
      <c r="G12" s="1161"/>
      <c r="H12" s="1154"/>
      <c r="I12" s="1154"/>
      <c r="J12" s="1154"/>
      <c r="K12" s="1154"/>
      <c r="L12" s="1172"/>
      <c r="M12" s="1172"/>
      <c r="N12" s="1172"/>
      <c r="O12" s="1172"/>
      <c r="P12" s="1172"/>
      <c r="Q12" s="1172"/>
      <c r="R12" s="1172"/>
      <c r="S12" s="1172"/>
      <c r="T12" s="1172"/>
      <c r="U12" s="1172"/>
      <c r="V12" s="1172"/>
      <c r="W12" s="1172"/>
      <c r="X12" s="1172"/>
      <c r="Y12" s="1172"/>
      <c r="Z12" s="1172"/>
      <c r="AA12" s="1172"/>
      <c r="AB12" s="1172"/>
      <c r="AC12" s="1172"/>
      <c r="AD12" s="1172"/>
      <c r="AE12" s="1172"/>
      <c r="AF12" s="1172"/>
    </row>
    <row r="13" spans="1:32" ht="12.75" customHeight="1">
      <c r="A13" s="8">
        <v>5</v>
      </c>
      <c r="B13" s="1158" t="s">
        <v>123</v>
      </c>
      <c r="C13" s="1159"/>
      <c r="D13" s="1159"/>
      <c r="E13" s="1159"/>
      <c r="F13" s="1160"/>
      <c r="G13" s="1161" t="s">
        <v>112</v>
      </c>
      <c r="H13" s="1154"/>
      <c r="I13" s="1154"/>
      <c r="J13" s="1154"/>
      <c r="K13" s="1154" t="s">
        <v>129</v>
      </c>
      <c r="L13" s="12" t="s">
        <v>133</v>
      </c>
      <c r="M13" s="14" t="s">
        <v>135</v>
      </c>
      <c r="N13" s="12"/>
      <c r="O13" s="12"/>
      <c r="P13" s="1172" t="s">
        <v>187</v>
      </c>
      <c r="Q13" s="1172"/>
      <c r="R13" s="1172"/>
      <c r="S13" s="1172"/>
      <c r="T13" s="1172"/>
      <c r="U13" s="1172"/>
      <c r="V13" s="1172"/>
      <c r="W13" s="1172"/>
      <c r="X13" s="1172"/>
      <c r="Y13" s="1172"/>
      <c r="Z13" s="1172"/>
      <c r="AA13" s="1172"/>
      <c r="AB13" s="1172"/>
      <c r="AC13" s="1172"/>
      <c r="AD13" s="1172"/>
      <c r="AE13" s="1172"/>
      <c r="AF13" s="1172"/>
    </row>
    <row r="14" spans="1:32" ht="12.75" customHeight="1">
      <c r="A14" s="9"/>
      <c r="B14" s="1155" t="s">
        <v>122</v>
      </c>
      <c r="C14" s="1156"/>
      <c r="D14" s="1156"/>
      <c r="E14" s="1156"/>
      <c r="F14" s="1157"/>
      <c r="G14" s="1161"/>
      <c r="H14" s="1154"/>
      <c r="I14" s="1154"/>
      <c r="J14" s="1154"/>
      <c r="K14" s="1154"/>
      <c r="L14" s="13" t="s">
        <v>134</v>
      </c>
      <c r="M14" s="13" t="s">
        <v>136</v>
      </c>
      <c r="N14" s="13"/>
      <c r="O14" s="13"/>
      <c r="P14" s="1172"/>
      <c r="Q14" s="1172"/>
      <c r="R14" s="1172"/>
      <c r="S14" s="1172"/>
      <c r="T14" s="1172"/>
      <c r="U14" s="1172"/>
      <c r="V14" s="1172"/>
      <c r="W14" s="1172"/>
      <c r="X14" s="1172"/>
      <c r="Y14" s="1172"/>
      <c r="Z14" s="1172"/>
      <c r="AA14" s="1172"/>
      <c r="AB14" s="1172"/>
      <c r="AC14" s="1172"/>
      <c r="AD14" s="1172"/>
      <c r="AE14" s="1172"/>
      <c r="AF14" s="1172"/>
    </row>
    <row r="15" spans="1:32" ht="12.75" customHeight="1">
      <c r="A15" s="8">
        <v>6</v>
      </c>
      <c r="B15" s="1158" t="s">
        <v>124</v>
      </c>
      <c r="C15" s="1159"/>
      <c r="D15" s="1159"/>
      <c r="E15" s="1159"/>
      <c r="F15" s="1160"/>
      <c r="G15" s="1161" t="s">
        <v>112</v>
      </c>
      <c r="H15" s="1154"/>
      <c r="I15" s="1154"/>
      <c r="J15" s="1154"/>
      <c r="K15" s="1154" t="s">
        <v>129</v>
      </c>
      <c r="L15" s="1178" t="s">
        <v>137</v>
      </c>
      <c r="M15" s="12"/>
      <c r="N15" s="12"/>
      <c r="O15" s="12"/>
      <c r="P15" s="1177" t="s">
        <v>188</v>
      </c>
      <c r="Q15" s="1177"/>
      <c r="R15" s="1177"/>
      <c r="S15" s="1177"/>
      <c r="T15" s="1177"/>
      <c r="U15" s="1177"/>
      <c r="V15" s="1177"/>
      <c r="W15" s="1177"/>
      <c r="X15" s="1177"/>
      <c r="Y15" s="1177"/>
      <c r="Z15" s="1177"/>
      <c r="AA15" s="1177"/>
      <c r="AB15" s="1177"/>
      <c r="AC15" s="1177"/>
      <c r="AD15" s="1177"/>
      <c r="AE15" s="1177"/>
      <c r="AF15" s="1177"/>
    </row>
    <row r="16" spans="1:32" ht="12.75" customHeight="1">
      <c r="A16" s="9"/>
      <c r="B16" s="1155" t="s">
        <v>122</v>
      </c>
      <c r="C16" s="1156"/>
      <c r="D16" s="1156"/>
      <c r="E16" s="1156"/>
      <c r="F16" s="1157"/>
      <c r="G16" s="1161"/>
      <c r="H16" s="1154"/>
      <c r="I16" s="1154"/>
      <c r="J16" s="1154"/>
      <c r="K16" s="1154"/>
      <c r="L16" s="1179"/>
      <c r="M16" s="13"/>
      <c r="N16" s="13"/>
      <c r="O16" s="13"/>
      <c r="P16" s="1177"/>
      <c r="Q16" s="1177"/>
      <c r="R16" s="1177"/>
      <c r="S16" s="1177"/>
      <c r="T16" s="1177"/>
      <c r="U16" s="1177"/>
      <c r="V16" s="1177"/>
      <c r="W16" s="1177"/>
      <c r="X16" s="1177"/>
      <c r="Y16" s="1177"/>
      <c r="Z16" s="1177"/>
      <c r="AA16" s="1177"/>
      <c r="AB16" s="1177"/>
      <c r="AC16" s="1177"/>
      <c r="AD16" s="1177"/>
      <c r="AE16" s="1177"/>
      <c r="AF16" s="1177"/>
    </row>
    <row r="17" spans="1:32" ht="12.75" customHeight="1">
      <c r="A17" s="8">
        <v>7</v>
      </c>
      <c r="B17" s="1158" t="s">
        <v>125</v>
      </c>
      <c r="C17" s="1159"/>
      <c r="D17" s="1159"/>
      <c r="E17" s="1159"/>
      <c r="F17" s="1160"/>
      <c r="G17" s="1161" t="s">
        <v>112</v>
      </c>
      <c r="H17" s="1154"/>
      <c r="I17" s="1154"/>
      <c r="J17" s="1154"/>
      <c r="K17" s="1154" t="s">
        <v>129</v>
      </c>
      <c r="L17" s="1172" t="s">
        <v>138</v>
      </c>
      <c r="M17" s="1172"/>
      <c r="N17" s="1172"/>
      <c r="O17" s="1172"/>
      <c r="P17" s="1177" t="s">
        <v>189</v>
      </c>
      <c r="Q17" s="1177"/>
      <c r="R17" s="1177"/>
      <c r="S17" s="1177"/>
      <c r="T17" s="1177"/>
      <c r="U17" s="1177"/>
      <c r="V17" s="1177"/>
      <c r="W17" s="1177"/>
      <c r="X17" s="1177"/>
      <c r="Y17" s="1177"/>
      <c r="Z17" s="1177"/>
      <c r="AA17" s="1177"/>
      <c r="AB17" s="1177"/>
      <c r="AC17" s="1177"/>
      <c r="AD17" s="1177"/>
      <c r="AE17" s="1177"/>
      <c r="AF17" s="1177"/>
    </row>
    <row r="18" spans="1:32" ht="12.75" customHeight="1">
      <c r="A18" s="9"/>
      <c r="B18" s="1155" t="s">
        <v>122</v>
      </c>
      <c r="C18" s="1156"/>
      <c r="D18" s="1156"/>
      <c r="E18" s="1156"/>
      <c r="F18" s="1157"/>
      <c r="G18" s="1161"/>
      <c r="H18" s="1154"/>
      <c r="I18" s="1154"/>
      <c r="J18" s="1154"/>
      <c r="K18" s="1154"/>
      <c r="L18" s="1172"/>
      <c r="M18" s="1172"/>
      <c r="N18" s="1172"/>
      <c r="O18" s="1172"/>
      <c r="P18" s="1177"/>
      <c r="Q18" s="1177"/>
      <c r="R18" s="1177"/>
      <c r="S18" s="1177"/>
      <c r="T18" s="1177"/>
      <c r="U18" s="1177"/>
      <c r="V18" s="1177"/>
      <c r="W18" s="1177"/>
      <c r="X18" s="1177"/>
      <c r="Y18" s="1177"/>
      <c r="Z18" s="1177"/>
      <c r="AA18" s="1177"/>
      <c r="AB18" s="1177"/>
      <c r="AC18" s="1177"/>
      <c r="AD18" s="1177"/>
      <c r="AE18" s="1177"/>
      <c r="AF18" s="1177"/>
    </row>
    <row r="19" spans="1:32" ht="12.75" customHeight="1">
      <c r="A19" s="8">
        <v>8</v>
      </c>
      <c r="B19" s="1158" t="s">
        <v>126</v>
      </c>
      <c r="C19" s="1159"/>
      <c r="D19" s="1159"/>
      <c r="E19" s="1159"/>
      <c r="F19" s="1160"/>
      <c r="G19" s="1161" t="s">
        <v>112</v>
      </c>
      <c r="H19" s="1154"/>
      <c r="I19" s="1154"/>
      <c r="J19" s="1154"/>
      <c r="K19" s="1154" t="s">
        <v>128</v>
      </c>
      <c r="L19" s="12" t="s">
        <v>139</v>
      </c>
      <c r="M19" s="12" t="s">
        <v>58</v>
      </c>
      <c r="N19" s="12" t="s">
        <v>59</v>
      </c>
      <c r="O19" s="1178" t="s">
        <v>143</v>
      </c>
      <c r="P19" s="1177" t="s">
        <v>147</v>
      </c>
      <c r="Q19" s="1177"/>
      <c r="R19" s="1177"/>
      <c r="S19" s="1177"/>
      <c r="T19" s="1177"/>
      <c r="U19" s="1177"/>
      <c r="V19" s="1177"/>
      <c r="W19" s="1177"/>
      <c r="X19" s="1177"/>
      <c r="Y19" s="1177"/>
      <c r="Z19" s="1177"/>
      <c r="AA19" s="1177"/>
      <c r="AB19" s="1177"/>
      <c r="AC19" s="1177"/>
      <c r="AD19" s="1177"/>
      <c r="AE19" s="1177"/>
      <c r="AF19" s="1177"/>
    </row>
    <row r="20" spans="1:32" ht="12.75" customHeight="1">
      <c r="A20" s="9"/>
      <c r="B20" s="1155" t="s">
        <v>122</v>
      </c>
      <c r="C20" s="1156"/>
      <c r="D20" s="1156"/>
      <c r="E20" s="1156"/>
      <c r="F20" s="1157"/>
      <c r="G20" s="1161"/>
      <c r="H20" s="1154"/>
      <c r="I20" s="1154"/>
      <c r="J20" s="1154"/>
      <c r="K20" s="1154"/>
      <c r="L20" s="13" t="s">
        <v>140</v>
      </c>
      <c r="M20" s="13" t="s">
        <v>141</v>
      </c>
      <c r="N20" s="13" t="s">
        <v>142</v>
      </c>
      <c r="O20" s="1179"/>
      <c r="P20" s="1177"/>
      <c r="Q20" s="1177"/>
      <c r="R20" s="1177"/>
      <c r="S20" s="1177"/>
      <c r="T20" s="1177"/>
      <c r="U20" s="1177"/>
      <c r="V20" s="1177"/>
      <c r="W20" s="1177"/>
      <c r="X20" s="1177"/>
      <c r="Y20" s="1177"/>
      <c r="Z20" s="1177"/>
      <c r="AA20" s="1177"/>
      <c r="AB20" s="1177"/>
      <c r="AC20" s="1177"/>
      <c r="AD20" s="1177"/>
      <c r="AE20" s="1177"/>
      <c r="AF20" s="1177"/>
    </row>
    <row r="21" spans="1:32" ht="12.75" customHeight="1">
      <c r="A21" s="1174">
        <v>9</v>
      </c>
      <c r="B21" s="1183" t="s">
        <v>150</v>
      </c>
      <c r="C21" s="1184"/>
      <c r="D21" s="1184"/>
      <c r="E21" s="1184"/>
      <c r="F21" s="1185"/>
      <c r="G21" s="1161"/>
      <c r="H21" s="1154"/>
      <c r="I21" s="1154"/>
      <c r="J21" s="1154" t="s">
        <v>112</v>
      </c>
      <c r="K21" s="1154" t="s">
        <v>3</v>
      </c>
      <c r="L21" s="1172" t="s">
        <v>148</v>
      </c>
      <c r="M21" s="1172"/>
      <c r="N21" s="1172"/>
      <c r="O21" s="1172"/>
      <c r="P21" s="1180" t="s">
        <v>149</v>
      </c>
      <c r="Q21" s="1180"/>
      <c r="R21" s="1180"/>
      <c r="S21" s="1180"/>
      <c r="T21" s="1180"/>
      <c r="U21" s="1180"/>
      <c r="V21" s="1180"/>
      <c r="W21" s="1180"/>
      <c r="X21" s="1180"/>
      <c r="Y21" s="1180"/>
      <c r="Z21" s="1180"/>
      <c r="AA21" s="1180"/>
      <c r="AB21" s="1180"/>
      <c r="AC21" s="1180"/>
      <c r="AD21" s="1180"/>
      <c r="AE21" s="1180"/>
      <c r="AF21" s="1180"/>
    </row>
    <row r="22" spans="1:32" ht="12.75" customHeight="1">
      <c r="A22" s="1175"/>
      <c r="B22" s="1186"/>
      <c r="C22" s="1187"/>
      <c r="D22" s="1187"/>
      <c r="E22" s="1187"/>
      <c r="F22" s="1188"/>
      <c r="G22" s="1161"/>
      <c r="H22" s="1154"/>
      <c r="I22" s="1154"/>
      <c r="J22" s="1154"/>
      <c r="K22" s="1154"/>
      <c r="L22" s="1172"/>
      <c r="M22" s="1172"/>
      <c r="N22" s="1172"/>
      <c r="O22" s="1172"/>
      <c r="P22" s="1181"/>
      <c r="Q22" s="1181"/>
      <c r="R22" s="1181"/>
      <c r="S22" s="1181"/>
      <c r="T22" s="1181"/>
      <c r="U22" s="1181"/>
      <c r="V22" s="1181"/>
      <c r="W22" s="1181"/>
      <c r="X22" s="1181"/>
      <c r="Y22" s="1181"/>
      <c r="Z22" s="1181"/>
      <c r="AA22" s="1181"/>
      <c r="AB22" s="1181"/>
      <c r="AC22" s="1181"/>
      <c r="AD22" s="1181"/>
      <c r="AE22" s="1181"/>
      <c r="AF22" s="1181"/>
    </row>
    <row r="23" spans="1:32" ht="12.75" customHeight="1">
      <c r="A23" s="6"/>
      <c r="B23" s="1189" t="s">
        <v>155</v>
      </c>
      <c r="C23" s="1190"/>
      <c r="D23" s="1190"/>
      <c r="E23" s="1190"/>
      <c r="F23" s="1191"/>
      <c r="G23" s="1161"/>
      <c r="H23" s="1154"/>
      <c r="I23" s="1154"/>
      <c r="J23" s="1154"/>
      <c r="K23" s="1154"/>
      <c r="L23" s="1172"/>
      <c r="M23" s="1172"/>
      <c r="N23" s="1172"/>
      <c r="O23" s="1172"/>
      <c r="P23" s="1181" t="s">
        <v>190</v>
      </c>
      <c r="Q23" s="1181"/>
      <c r="R23" s="1181"/>
      <c r="S23" s="1181"/>
      <c r="T23" s="1181"/>
      <c r="U23" s="1181"/>
      <c r="V23" s="1181"/>
      <c r="W23" s="1181"/>
      <c r="X23" s="1181"/>
      <c r="Y23" s="1181"/>
      <c r="Z23" s="1181"/>
      <c r="AA23" s="1181"/>
      <c r="AB23" s="1181"/>
      <c r="AC23" s="1181"/>
      <c r="AD23" s="1181"/>
      <c r="AE23" s="1181"/>
      <c r="AF23" s="1181"/>
    </row>
    <row r="24" spans="1:32" ht="12.75" customHeight="1">
      <c r="A24" s="9"/>
      <c r="B24" s="1192"/>
      <c r="C24" s="1193"/>
      <c r="D24" s="1193"/>
      <c r="E24" s="1193"/>
      <c r="F24" s="1194"/>
      <c r="G24" s="1161"/>
      <c r="H24" s="1154"/>
      <c r="I24" s="1154"/>
      <c r="J24" s="1154"/>
      <c r="K24" s="1154"/>
      <c r="L24" s="1172"/>
      <c r="M24" s="1172"/>
      <c r="N24" s="1172"/>
      <c r="O24" s="1172"/>
      <c r="P24" s="1182"/>
      <c r="Q24" s="1182"/>
      <c r="R24" s="1182"/>
      <c r="S24" s="1182"/>
      <c r="T24" s="1182"/>
      <c r="U24" s="1182"/>
      <c r="V24" s="1182"/>
      <c r="W24" s="1182"/>
      <c r="X24" s="1182"/>
      <c r="Y24" s="1182"/>
      <c r="Z24" s="1182"/>
      <c r="AA24" s="1182"/>
      <c r="AB24" s="1182"/>
      <c r="AC24" s="1182"/>
      <c r="AD24" s="1182"/>
      <c r="AE24" s="1182"/>
      <c r="AF24" s="1182"/>
    </row>
    <row r="25" spans="1:32" ht="12.75" customHeight="1">
      <c r="A25" s="8">
        <v>10</v>
      </c>
      <c r="B25" s="1158" t="s">
        <v>150</v>
      </c>
      <c r="C25" s="1159"/>
      <c r="D25" s="1159"/>
      <c r="E25" s="1159"/>
      <c r="F25" s="1160"/>
      <c r="G25" s="1161"/>
      <c r="H25" s="1154"/>
      <c r="I25" s="1154"/>
      <c r="J25" s="1154" t="s">
        <v>112</v>
      </c>
      <c r="K25" s="1154" t="s">
        <v>3</v>
      </c>
      <c r="L25" s="1172" t="s">
        <v>152</v>
      </c>
      <c r="M25" s="1172"/>
      <c r="N25" s="1172"/>
      <c r="O25" s="1172"/>
      <c r="P25" s="1177" t="s">
        <v>153</v>
      </c>
      <c r="Q25" s="1177"/>
      <c r="R25" s="1177"/>
      <c r="S25" s="1177"/>
      <c r="T25" s="1177"/>
      <c r="U25" s="1177"/>
      <c r="V25" s="1177"/>
      <c r="W25" s="1177"/>
      <c r="X25" s="1177"/>
      <c r="Y25" s="1177"/>
      <c r="Z25" s="1177"/>
      <c r="AA25" s="1177"/>
      <c r="AB25" s="1177"/>
      <c r="AC25" s="1177"/>
      <c r="AD25" s="1177"/>
      <c r="AE25" s="1177"/>
      <c r="AF25" s="1177"/>
    </row>
    <row r="26" spans="1:32" ht="12.75" customHeight="1">
      <c r="A26" s="9"/>
      <c r="B26" s="1155" t="s">
        <v>151</v>
      </c>
      <c r="C26" s="1156"/>
      <c r="D26" s="1156"/>
      <c r="E26" s="1156"/>
      <c r="F26" s="1157"/>
      <c r="G26" s="1161"/>
      <c r="H26" s="1154"/>
      <c r="I26" s="1154"/>
      <c r="J26" s="1154"/>
      <c r="K26" s="1154"/>
      <c r="L26" s="1172"/>
      <c r="M26" s="1172"/>
      <c r="N26" s="1172"/>
      <c r="O26" s="1172"/>
      <c r="P26" s="1177"/>
      <c r="Q26" s="1177"/>
      <c r="R26" s="1177"/>
      <c r="S26" s="1177"/>
      <c r="T26" s="1177"/>
      <c r="U26" s="1177"/>
      <c r="V26" s="1177"/>
      <c r="W26" s="1177"/>
      <c r="X26" s="1177"/>
      <c r="Y26" s="1177"/>
      <c r="Z26" s="1177"/>
      <c r="AA26" s="1177"/>
      <c r="AB26" s="1177"/>
      <c r="AC26" s="1177"/>
      <c r="AD26" s="1177"/>
      <c r="AE26" s="1177"/>
      <c r="AF26" s="1177"/>
    </row>
    <row r="27" spans="1:32" ht="12.75" customHeight="1">
      <c r="A27" s="1174">
        <v>11</v>
      </c>
      <c r="B27" s="1183" t="s">
        <v>150</v>
      </c>
      <c r="C27" s="1184"/>
      <c r="D27" s="1184"/>
      <c r="E27" s="1184"/>
      <c r="F27" s="1185"/>
      <c r="G27" s="1161"/>
      <c r="H27" s="1154"/>
      <c r="I27" s="1154" t="s">
        <v>112</v>
      </c>
      <c r="J27" s="1154"/>
      <c r="K27" s="1154" t="s">
        <v>156</v>
      </c>
      <c r="L27" s="1172" t="s">
        <v>157</v>
      </c>
      <c r="M27" s="1172"/>
      <c r="N27" s="1172"/>
      <c r="O27" s="1172"/>
      <c r="P27" s="1178" t="s">
        <v>158</v>
      </c>
      <c r="Q27" s="1178"/>
      <c r="R27" s="1178"/>
      <c r="S27" s="1178"/>
      <c r="T27" s="1178"/>
      <c r="U27" s="1178"/>
      <c r="V27" s="1178"/>
      <c r="W27" s="1178"/>
      <c r="X27" s="1178"/>
      <c r="Y27" s="1178"/>
      <c r="Z27" s="1178"/>
      <c r="AA27" s="1178"/>
      <c r="AB27" s="1178"/>
      <c r="AC27" s="1178"/>
      <c r="AD27" s="1178"/>
      <c r="AE27" s="1178"/>
      <c r="AF27" s="1178"/>
    </row>
    <row r="28" spans="1:32" ht="12.75" customHeight="1">
      <c r="A28" s="1175"/>
      <c r="B28" s="1186"/>
      <c r="C28" s="1187"/>
      <c r="D28" s="1187"/>
      <c r="E28" s="1187"/>
      <c r="F28" s="1188"/>
      <c r="G28" s="1161"/>
      <c r="H28" s="1154"/>
      <c r="I28" s="1154"/>
      <c r="J28" s="1154"/>
      <c r="K28" s="1154"/>
      <c r="L28" s="1172"/>
      <c r="M28" s="1172"/>
      <c r="N28" s="1172"/>
      <c r="O28" s="1172"/>
      <c r="P28" s="1195" t="s">
        <v>186</v>
      </c>
      <c r="Q28" s="1195"/>
      <c r="R28" s="1195"/>
      <c r="S28" s="1195"/>
      <c r="T28" s="1195"/>
      <c r="U28" s="1195"/>
      <c r="V28" s="1195"/>
      <c r="W28" s="1195"/>
      <c r="X28" s="1195"/>
      <c r="Y28" s="1195"/>
      <c r="Z28" s="1195"/>
      <c r="AA28" s="1195"/>
      <c r="AB28" s="1195"/>
      <c r="AC28" s="1195"/>
      <c r="AD28" s="1195"/>
      <c r="AE28" s="1195"/>
      <c r="AF28" s="1195"/>
    </row>
    <row r="29" spans="1:32" ht="12.75" customHeight="1">
      <c r="A29" s="6"/>
      <c r="B29" s="1189" t="s">
        <v>161</v>
      </c>
      <c r="C29" s="1190"/>
      <c r="D29" s="1190"/>
      <c r="E29" s="1190"/>
      <c r="F29" s="1191"/>
      <c r="G29" s="1161"/>
      <c r="H29" s="1154"/>
      <c r="I29" s="1154"/>
      <c r="J29" s="1154"/>
      <c r="K29" s="1154"/>
      <c r="L29" s="1172"/>
      <c r="M29" s="1172"/>
      <c r="N29" s="1172"/>
      <c r="O29" s="1172"/>
      <c r="P29" s="1195" t="s">
        <v>159</v>
      </c>
      <c r="Q29" s="1195"/>
      <c r="R29" s="1195"/>
      <c r="S29" s="1195"/>
      <c r="T29" s="1195"/>
      <c r="U29" s="1195"/>
      <c r="V29" s="1195"/>
      <c r="W29" s="1195"/>
      <c r="X29" s="1195"/>
      <c r="Y29" s="1195"/>
      <c r="Z29" s="1195"/>
      <c r="AA29" s="1195"/>
      <c r="AB29" s="1195"/>
      <c r="AC29" s="1195"/>
      <c r="AD29" s="1195"/>
      <c r="AE29" s="1195"/>
      <c r="AF29" s="1195"/>
    </row>
    <row r="30" spans="1:32" ht="12.75" customHeight="1">
      <c r="A30" s="9"/>
      <c r="B30" s="1192"/>
      <c r="C30" s="1193"/>
      <c r="D30" s="1193"/>
      <c r="E30" s="1193"/>
      <c r="F30" s="1194"/>
      <c r="G30" s="1161"/>
      <c r="H30" s="1154"/>
      <c r="I30" s="1154"/>
      <c r="J30" s="1154"/>
      <c r="K30" s="1154"/>
      <c r="L30" s="1172"/>
      <c r="M30" s="1172"/>
      <c r="N30" s="1172"/>
      <c r="O30" s="1172"/>
      <c r="P30" s="1179" t="s">
        <v>160</v>
      </c>
      <c r="Q30" s="1179"/>
      <c r="R30" s="1179"/>
      <c r="S30" s="1179"/>
      <c r="T30" s="1179"/>
      <c r="U30" s="1179"/>
      <c r="V30" s="1179"/>
      <c r="W30" s="1179"/>
      <c r="X30" s="1179"/>
      <c r="Y30" s="1179"/>
      <c r="Z30" s="1179"/>
      <c r="AA30" s="1179"/>
      <c r="AB30" s="1179"/>
      <c r="AC30" s="1179"/>
      <c r="AD30" s="1179"/>
      <c r="AE30" s="1179"/>
      <c r="AF30" s="1179"/>
    </row>
    <row r="31" spans="1:32" ht="12.75" customHeight="1">
      <c r="A31" s="8">
        <v>12</v>
      </c>
      <c r="B31" s="1158" t="s">
        <v>150</v>
      </c>
      <c r="C31" s="1159"/>
      <c r="D31" s="1159"/>
      <c r="E31" s="1159"/>
      <c r="F31" s="1160"/>
      <c r="G31" s="1161"/>
      <c r="H31" s="1154"/>
      <c r="I31" s="1154" t="s">
        <v>112</v>
      </c>
      <c r="J31" s="1154"/>
      <c r="K31" s="1154" t="s">
        <v>162</v>
      </c>
      <c r="L31" s="1172" t="s">
        <v>163</v>
      </c>
      <c r="M31" s="1172"/>
      <c r="N31" s="1172"/>
      <c r="O31" s="1172"/>
      <c r="P31" s="1178" t="s">
        <v>185</v>
      </c>
      <c r="Q31" s="1178"/>
      <c r="R31" s="1178"/>
      <c r="S31" s="1178"/>
      <c r="T31" s="1178"/>
      <c r="U31" s="1178"/>
      <c r="V31" s="1178"/>
      <c r="W31" s="1178"/>
      <c r="X31" s="1178"/>
      <c r="Y31" s="1178"/>
      <c r="Z31" s="1178"/>
      <c r="AA31" s="1178"/>
      <c r="AB31" s="1178"/>
      <c r="AC31" s="1178"/>
      <c r="AD31" s="1178"/>
      <c r="AE31" s="1178"/>
      <c r="AF31" s="1178"/>
    </row>
    <row r="32" spans="1:32" ht="12.75" customHeight="1">
      <c r="A32" s="6"/>
      <c r="B32" s="1196" t="s">
        <v>154</v>
      </c>
      <c r="C32" s="1197"/>
      <c r="D32" s="1197"/>
      <c r="E32" s="1197"/>
      <c r="F32" s="1198"/>
      <c r="G32" s="1161"/>
      <c r="H32" s="1154"/>
      <c r="I32" s="1154"/>
      <c r="J32" s="1154"/>
      <c r="K32" s="1154"/>
      <c r="L32" s="1172"/>
      <c r="M32" s="1172"/>
      <c r="N32" s="1172"/>
      <c r="O32" s="1172"/>
      <c r="P32" s="1195" t="s">
        <v>164</v>
      </c>
      <c r="Q32" s="1195"/>
      <c r="R32" s="1195"/>
      <c r="S32" s="1195"/>
      <c r="T32" s="1195"/>
      <c r="U32" s="1195"/>
      <c r="V32" s="1195"/>
      <c r="W32" s="1195"/>
      <c r="X32" s="1195"/>
      <c r="Y32" s="1195"/>
      <c r="Z32" s="1195"/>
      <c r="AA32" s="1195"/>
      <c r="AB32" s="1195"/>
      <c r="AC32" s="1195"/>
      <c r="AD32" s="1195"/>
      <c r="AE32" s="1195"/>
      <c r="AF32" s="1195"/>
    </row>
    <row r="33" spans="1:32" ht="12.75" customHeight="1">
      <c r="A33" s="9"/>
      <c r="B33" s="1199"/>
      <c r="C33" s="1200"/>
      <c r="D33" s="1200"/>
      <c r="E33" s="1200"/>
      <c r="F33" s="1201"/>
      <c r="G33" s="1161"/>
      <c r="H33" s="1154"/>
      <c r="I33" s="1154"/>
      <c r="J33" s="1154"/>
      <c r="K33" s="1154"/>
      <c r="L33" s="1172"/>
      <c r="M33" s="1172"/>
      <c r="N33" s="1172"/>
      <c r="O33" s="1172"/>
      <c r="P33" s="1179" t="s">
        <v>165</v>
      </c>
      <c r="Q33" s="1179"/>
      <c r="R33" s="1179"/>
      <c r="S33" s="1179"/>
      <c r="T33" s="1179"/>
      <c r="U33" s="1179"/>
      <c r="V33" s="1179"/>
      <c r="W33" s="1179"/>
      <c r="X33" s="1179"/>
      <c r="Y33" s="1179"/>
      <c r="Z33" s="1179"/>
      <c r="AA33" s="1179"/>
      <c r="AB33" s="1179"/>
      <c r="AC33" s="1179"/>
      <c r="AD33" s="1179"/>
      <c r="AE33" s="1179"/>
      <c r="AF33" s="1179"/>
    </row>
    <row r="34" spans="1:32" ht="12.75" customHeight="1">
      <c r="A34" s="8">
        <v>13</v>
      </c>
      <c r="B34" s="1158" t="s">
        <v>166</v>
      </c>
      <c r="C34" s="1159"/>
      <c r="D34" s="1159"/>
      <c r="E34" s="1159"/>
      <c r="F34" s="1160"/>
      <c r="G34" s="1161"/>
      <c r="H34" s="1154"/>
      <c r="I34" s="1154"/>
      <c r="J34" s="1154" t="s">
        <v>112</v>
      </c>
      <c r="K34" s="1154" t="s">
        <v>3</v>
      </c>
      <c r="L34" s="1178" t="s">
        <v>177</v>
      </c>
      <c r="M34" s="1178"/>
      <c r="N34" s="1178"/>
      <c r="O34" s="1178"/>
      <c r="P34" s="1172" t="s">
        <v>181</v>
      </c>
      <c r="Q34" s="1172"/>
      <c r="R34" s="1172"/>
      <c r="S34" s="1172"/>
      <c r="T34" s="1172"/>
      <c r="U34" s="1172"/>
      <c r="V34" s="1172"/>
      <c r="W34" s="1172"/>
      <c r="X34" s="1172"/>
      <c r="Y34" s="1172"/>
      <c r="Z34" s="1172"/>
      <c r="AA34" s="1172"/>
      <c r="AB34" s="1172"/>
      <c r="AC34" s="1172"/>
      <c r="AD34" s="1172"/>
      <c r="AE34" s="1172"/>
      <c r="AF34" s="1172"/>
    </row>
    <row r="35" spans="1:32" ht="12.75" customHeight="1">
      <c r="A35" s="9"/>
      <c r="B35" s="1155" t="s">
        <v>167</v>
      </c>
      <c r="C35" s="1156"/>
      <c r="D35" s="1156"/>
      <c r="E35" s="1156"/>
      <c r="F35" s="1157"/>
      <c r="G35" s="1161"/>
      <c r="H35" s="1154"/>
      <c r="I35" s="1154"/>
      <c r="J35" s="1154"/>
      <c r="K35" s="1154"/>
      <c r="L35" s="1179" t="s">
        <v>178</v>
      </c>
      <c r="M35" s="1179"/>
      <c r="N35" s="1179"/>
      <c r="O35" s="1179"/>
      <c r="P35" s="1172"/>
      <c r="Q35" s="1172"/>
      <c r="R35" s="1172"/>
      <c r="S35" s="1172"/>
      <c r="T35" s="1172"/>
      <c r="U35" s="1172"/>
      <c r="V35" s="1172"/>
      <c r="W35" s="1172"/>
      <c r="X35" s="1172"/>
      <c r="Y35" s="1172"/>
      <c r="Z35" s="1172"/>
      <c r="AA35" s="1172"/>
      <c r="AB35" s="1172"/>
      <c r="AC35" s="1172"/>
      <c r="AD35" s="1172"/>
      <c r="AE35" s="1172"/>
      <c r="AF35" s="1172"/>
    </row>
    <row r="36" spans="1:32" ht="12.75" customHeight="1">
      <c r="A36" s="8">
        <v>14</v>
      </c>
      <c r="B36" s="1158" t="s">
        <v>168</v>
      </c>
      <c r="C36" s="1159"/>
      <c r="D36" s="1159"/>
      <c r="E36" s="1159"/>
      <c r="F36" s="1160"/>
      <c r="G36" s="1161"/>
      <c r="H36" s="1154"/>
      <c r="I36" s="1154" t="s">
        <v>112</v>
      </c>
      <c r="J36" s="1154"/>
      <c r="K36" s="1154" t="s">
        <v>162</v>
      </c>
      <c r="L36" s="14" t="s">
        <v>179</v>
      </c>
      <c r="M36" s="14" t="s">
        <v>135</v>
      </c>
      <c r="N36" s="12"/>
      <c r="O36" s="12"/>
      <c r="P36" s="1172" t="s">
        <v>182</v>
      </c>
      <c r="Q36" s="1172"/>
      <c r="R36" s="1172"/>
      <c r="S36" s="1172"/>
      <c r="T36" s="1172"/>
      <c r="U36" s="1172"/>
      <c r="V36" s="1172"/>
      <c r="W36" s="1172"/>
      <c r="X36" s="1172"/>
      <c r="Y36" s="1172"/>
      <c r="Z36" s="1172"/>
      <c r="AA36" s="1172"/>
      <c r="AB36" s="1172"/>
      <c r="AC36" s="1172"/>
      <c r="AD36" s="1172"/>
      <c r="AE36" s="1172"/>
      <c r="AF36" s="1172"/>
    </row>
    <row r="37" spans="1:32" ht="12.75" customHeight="1">
      <c r="A37" s="9"/>
      <c r="B37" s="1155" t="s">
        <v>169</v>
      </c>
      <c r="C37" s="1156"/>
      <c r="D37" s="1156"/>
      <c r="E37" s="1156"/>
      <c r="F37" s="1157"/>
      <c r="G37" s="1161"/>
      <c r="H37" s="1154"/>
      <c r="I37" s="1154"/>
      <c r="J37" s="1154"/>
      <c r="K37" s="1154"/>
      <c r="L37" s="13" t="s">
        <v>134</v>
      </c>
      <c r="M37" s="13" t="s">
        <v>141</v>
      </c>
      <c r="N37" s="13"/>
      <c r="O37" s="13"/>
      <c r="P37" s="1172"/>
      <c r="Q37" s="1172"/>
      <c r="R37" s="1172"/>
      <c r="S37" s="1172"/>
      <c r="T37" s="1172"/>
      <c r="U37" s="1172"/>
      <c r="V37" s="1172"/>
      <c r="W37" s="1172"/>
      <c r="X37" s="1172"/>
      <c r="Y37" s="1172"/>
      <c r="Z37" s="1172"/>
      <c r="AA37" s="1172"/>
      <c r="AB37" s="1172"/>
      <c r="AC37" s="1172"/>
      <c r="AD37" s="1172"/>
      <c r="AE37" s="1172"/>
      <c r="AF37" s="1172"/>
    </row>
    <row r="38" spans="1:32" ht="12.75" customHeight="1">
      <c r="A38" s="8">
        <v>15</v>
      </c>
      <c r="B38" s="1158" t="s">
        <v>170</v>
      </c>
      <c r="C38" s="1159"/>
      <c r="D38" s="1159"/>
      <c r="E38" s="1159"/>
      <c r="F38" s="1160"/>
      <c r="G38" s="1161"/>
      <c r="H38" s="1154"/>
      <c r="I38" s="1154" t="s">
        <v>112</v>
      </c>
      <c r="J38" s="1154"/>
      <c r="K38" s="1154" t="s">
        <v>162</v>
      </c>
      <c r="L38" s="1172" t="s">
        <v>180</v>
      </c>
      <c r="M38" s="1172"/>
      <c r="N38" s="1172"/>
      <c r="O38" s="1172"/>
      <c r="P38" s="1172" t="s">
        <v>183</v>
      </c>
      <c r="Q38" s="1172"/>
      <c r="R38" s="1172"/>
      <c r="S38" s="1172"/>
      <c r="T38" s="1172"/>
      <c r="U38" s="1172"/>
      <c r="V38" s="1172"/>
      <c r="W38" s="1172"/>
      <c r="X38" s="1172"/>
      <c r="Y38" s="1172"/>
      <c r="Z38" s="1172"/>
      <c r="AA38" s="1172"/>
      <c r="AB38" s="1172"/>
      <c r="AC38" s="1172"/>
      <c r="AD38" s="1172"/>
      <c r="AE38" s="1172"/>
      <c r="AF38" s="1172"/>
    </row>
    <row r="39" spans="1:32" ht="12.75" customHeight="1">
      <c r="A39" s="9"/>
      <c r="B39" s="1155" t="s">
        <v>171</v>
      </c>
      <c r="C39" s="1156"/>
      <c r="D39" s="1156"/>
      <c r="E39" s="1156"/>
      <c r="F39" s="1157"/>
      <c r="G39" s="1161"/>
      <c r="H39" s="1154"/>
      <c r="I39" s="1154"/>
      <c r="J39" s="1154"/>
      <c r="K39" s="1154"/>
      <c r="L39" s="1172"/>
      <c r="M39" s="1172"/>
      <c r="N39" s="1172"/>
      <c r="O39" s="1172"/>
      <c r="P39" s="1172"/>
      <c r="Q39" s="1172"/>
      <c r="R39" s="1172"/>
      <c r="S39" s="1172"/>
      <c r="T39" s="1172"/>
      <c r="U39" s="1172"/>
      <c r="V39" s="1172"/>
      <c r="W39" s="1172"/>
      <c r="X39" s="1172"/>
      <c r="Y39" s="1172"/>
      <c r="Z39" s="1172"/>
      <c r="AA39" s="1172"/>
      <c r="AB39" s="1172"/>
      <c r="AC39" s="1172"/>
      <c r="AD39" s="1172"/>
      <c r="AE39" s="1172"/>
      <c r="AF39" s="1172"/>
    </row>
    <row r="40" spans="1:32" ht="12.75" customHeight="1">
      <c r="A40" s="8">
        <v>16</v>
      </c>
      <c r="B40" s="1165" t="s">
        <v>172</v>
      </c>
      <c r="C40" s="1166"/>
      <c r="D40" s="1166"/>
      <c r="E40" s="1166"/>
      <c r="F40" s="1167"/>
      <c r="G40" s="1161"/>
      <c r="H40" s="1154"/>
      <c r="I40" s="1154" t="s">
        <v>112</v>
      </c>
      <c r="J40" s="1154"/>
      <c r="K40" s="1154" t="s">
        <v>3</v>
      </c>
      <c r="L40" s="1172" t="s">
        <v>58</v>
      </c>
      <c r="M40" s="1172"/>
      <c r="N40" s="1172"/>
      <c r="O40" s="1172"/>
      <c r="P40" s="1172" t="s">
        <v>184</v>
      </c>
      <c r="Q40" s="1172"/>
      <c r="R40" s="1172"/>
      <c r="S40" s="1172"/>
      <c r="T40" s="1172"/>
      <c r="U40" s="1172"/>
      <c r="V40" s="1172"/>
      <c r="W40" s="1172"/>
      <c r="X40" s="1172"/>
      <c r="Y40" s="1172"/>
      <c r="Z40" s="1172"/>
      <c r="AA40" s="1172"/>
      <c r="AB40" s="1172"/>
      <c r="AC40" s="1172"/>
      <c r="AD40" s="1172"/>
      <c r="AE40" s="1172"/>
      <c r="AF40" s="1172"/>
    </row>
    <row r="41" spans="1:32" ht="12.75" customHeight="1">
      <c r="A41" s="9"/>
      <c r="B41" s="1168"/>
      <c r="C41" s="1169"/>
      <c r="D41" s="1169"/>
      <c r="E41" s="1169"/>
      <c r="F41" s="1170"/>
      <c r="G41" s="1161"/>
      <c r="H41" s="1154"/>
      <c r="I41" s="1154"/>
      <c r="J41" s="1154"/>
      <c r="K41" s="1154"/>
      <c r="L41" s="1172"/>
      <c r="M41" s="1172"/>
      <c r="N41" s="1172"/>
      <c r="O41" s="1172"/>
      <c r="P41" s="1172"/>
      <c r="Q41" s="1172"/>
      <c r="R41" s="1172"/>
      <c r="S41" s="1172"/>
      <c r="T41" s="1172"/>
      <c r="U41" s="1172"/>
      <c r="V41" s="1172"/>
      <c r="W41" s="1172"/>
      <c r="X41" s="1172"/>
      <c r="Y41" s="1172"/>
      <c r="Z41" s="1172"/>
      <c r="AA41" s="1172"/>
      <c r="AB41" s="1172"/>
      <c r="AC41" s="1172"/>
      <c r="AD41" s="1172"/>
      <c r="AE41" s="1172"/>
      <c r="AF41" s="1172"/>
    </row>
    <row r="42" spans="1:32" ht="12.75" customHeight="1">
      <c r="A42" s="8">
        <v>17</v>
      </c>
      <c r="B42" s="1158" t="s">
        <v>173</v>
      </c>
      <c r="C42" s="1159"/>
      <c r="D42" s="1159"/>
      <c r="E42" s="1159"/>
      <c r="F42" s="1160"/>
      <c r="G42" s="1161" t="s">
        <v>112</v>
      </c>
      <c r="H42" s="1154"/>
      <c r="I42" s="1154"/>
      <c r="J42" s="1154"/>
      <c r="K42" s="1154" t="s">
        <v>128</v>
      </c>
      <c r="L42" s="1172" t="s">
        <v>132</v>
      </c>
      <c r="M42" s="1172"/>
      <c r="N42" s="1172"/>
      <c r="O42" s="1172"/>
      <c r="P42" s="1172" t="s">
        <v>191</v>
      </c>
      <c r="Q42" s="1172"/>
      <c r="R42" s="1172"/>
      <c r="S42" s="1172"/>
      <c r="T42" s="1172"/>
      <c r="U42" s="1172"/>
      <c r="V42" s="1172"/>
      <c r="W42" s="1172"/>
      <c r="X42" s="1172"/>
      <c r="Y42" s="1172"/>
      <c r="Z42" s="1172"/>
      <c r="AA42" s="1172"/>
      <c r="AB42" s="1172"/>
      <c r="AC42" s="1172"/>
      <c r="AD42" s="1172"/>
      <c r="AE42" s="1172"/>
      <c r="AF42" s="1172"/>
    </row>
    <row r="43" spans="1:32" ht="12.75" customHeight="1">
      <c r="A43" s="9"/>
      <c r="B43" s="1155" t="s">
        <v>122</v>
      </c>
      <c r="C43" s="1156"/>
      <c r="D43" s="1156"/>
      <c r="E43" s="1156"/>
      <c r="F43" s="1157"/>
      <c r="G43" s="1161"/>
      <c r="H43" s="1154"/>
      <c r="I43" s="1154"/>
      <c r="J43" s="1154"/>
      <c r="K43" s="1154"/>
      <c r="L43" s="1172"/>
      <c r="M43" s="1172"/>
      <c r="N43" s="1172"/>
      <c r="O43" s="1172"/>
      <c r="P43" s="1172"/>
      <c r="Q43" s="1172"/>
      <c r="R43" s="1172"/>
      <c r="S43" s="1172"/>
      <c r="T43" s="1172"/>
      <c r="U43" s="1172"/>
      <c r="V43" s="1172"/>
      <c r="W43" s="1172"/>
      <c r="X43" s="1172"/>
      <c r="Y43" s="1172"/>
      <c r="Z43" s="1172"/>
      <c r="AA43" s="1172"/>
      <c r="AB43" s="1172"/>
      <c r="AC43" s="1172"/>
      <c r="AD43" s="1172"/>
      <c r="AE43" s="1172"/>
      <c r="AF43" s="1172"/>
    </row>
    <row r="44" spans="1:32" ht="12.75" customHeight="1">
      <c r="A44" s="8">
        <v>18</v>
      </c>
      <c r="B44" s="1158" t="s">
        <v>174</v>
      </c>
      <c r="C44" s="1159"/>
      <c r="D44" s="1159"/>
      <c r="E44" s="1159"/>
      <c r="F44" s="1160"/>
      <c r="G44" s="1161" t="s">
        <v>112</v>
      </c>
      <c r="H44" s="1154"/>
      <c r="I44" s="1154"/>
      <c r="J44" s="1154"/>
      <c r="K44" s="1154" t="s">
        <v>128</v>
      </c>
      <c r="L44" s="14" t="s">
        <v>139</v>
      </c>
      <c r="M44" s="14" t="s">
        <v>59</v>
      </c>
      <c r="N44" s="14"/>
      <c r="O44" s="14"/>
      <c r="P44" s="1178" t="s">
        <v>192</v>
      </c>
      <c r="Q44" s="1178"/>
      <c r="R44" s="1178"/>
      <c r="S44" s="1178"/>
      <c r="T44" s="1178"/>
      <c r="U44" s="1178"/>
      <c r="V44" s="1178"/>
      <c r="W44" s="1178"/>
      <c r="X44" s="1178"/>
      <c r="Y44" s="1178"/>
      <c r="Z44" s="1178"/>
      <c r="AA44" s="1178"/>
      <c r="AB44" s="1178"/>
      <c r="AC44" s="1178"/>
      <c r="AD44" s="1178"/>
      <c r="AE44" s="1178"/>
      <c r="AF44" s="1178"/>
    </row>
    <row r="45" spans="1:32" ht="12.75" customHeight="1">
      <c r="A45" s="9"/>
      <c r="B45" s="1155" t="s">
        <v>122</v>
      </c>
      <c r="C45" s="1156"/>
      <c r="D45" s="1156"/>
      <c r="E45" s="1156"/>
      <c r="F45" s="1157"/>
      <c r="G45" s="1161"/>
      <c r="H45" s="1154"/>
      <c r="I45" s="1154"/>
      <c r="J45" s="1154"/>
      <c r="K45" s="1154"/>
      <c r="L45" s="15" t="s">
        <v>140</v>
      </c>
      <c r="M45" s="15" t="s">
        <v>142</v>
      </c>
      <c r="N45" s="15"/>
      <c r="O45" s="15"/>
      <c r="P45" s="1205" t="s">
        <v>193</v>
      </c>
      <c r="Q45" s="1205"/>
      <c r="R45" s="1205"/>
      <c r="S45" s="1205"/>
      <c r="T45" s="1205"/>
      <c r="U45" s="1205"/>
      <c r="V45" s="1205"/>
      <c r="W45" s="1205"/>
      <c r="X45" s="1205"/>
      <c r="Y45" s="1205"/>
      <c r="Z45" s="1205"/>
      <c r="AA45" s="1205"/>
      <c r="AB45" s="1205"/>
      <c r="AC45" s="1205"/>
      <c r="AD45" s="1205"/>
      <c r="AE45" s="1205"/>
      <c r="AF45" s="1205"/>
    </row>
    <row r="46" spans="1:32" ht="12.75" customHeight="1">
      <c r="A46" s="8">
        <v>19</v>
      </c>
      <c r="B46" s="1158" t="s">
        <v>175</v>
      </c>
      <c r="C46" s="1159"/>
      <c r="D46" s="1159"/>
      <c r="E46" s="1159"/>
      <c r="F46" s="1160"/>
      <c r="G46" s="1161" t="s">
        <v>112</v>
      </c>
      <c r="H46" s="1154"/>
      <c r="I46" s="1154"/>
      <c r="J46" s="1154"/>
      <c r="K46" s="1154" t="s">
        <v>128</v>
      </c>
      <c r="L46" s="14" t="s">
        <v>139</v>
      </c>
      <c r="M46" s="14" t="s">
        <v>59</v>
      </c>
      <c r="N46" s="14" t="s">
        <v>60</v>
      </c>
      <c r="O46" s="14"/>
      <c r="P46" s="1172" t="s">
        <v>194</v>
      </c>
      <c r="Q46" s="1172"/>
      <c r="R46" s="1172"/>
      <c r="S46" s="1172"/>
      <c r="T46" s="1172"/>
      <c r="U46" s="1172"/>
      <c r="V46" s="1172"/>
      <c r="W46" s="1172"/>
      <c r="X46" s="1172"/>
      <c r="Y46" s="1172"/>
      <c r="Z46" s="1172"/>
      <c r="AA46" s="1172"/>
      <c r="AB46" s="1172"/>
      <c r="AC46" s="1172"/>
      <c r="AD46" s="1172"/>
      <c r="AE46" s="1172"/>
      <c r="AF46" s="1172"/>
    </row>
    <row r="47" spans="1:32" ht="12.75" customHeight="1">
      <c r="A47" s="9"/>
      <c r="B47" s="1155" t="s">
        <v>176</v>
      </c>
      <c r="C47" s="1156"/>
      <c r="D47" s="1156"/>
      <c r="E47" s="1156"/>
      <c r="F47" s="1157"/>
      <c r="G47" s="1161"/>
      <c r="H47" s="1154"/>
      <c r="I47" s="1154"/>
      <c r="J47" s="1154"/>
      <c r="K47" s="1154"/>
      <c r="L47" s="15" t="s">
        <v>140</v>
      </c>
      <c r="M47" s="15" t="s">
        <v>142</v>
      </c>
      <c r="N47" s="15" t="s">
        <v>130</v>
      </c>
      <c r="O47" s="15"/>
      <c r="P47" s="1172"/>
      <c r="Q47" s="1172"/>
      <c r="R47" s="1172"/>
      <c r="S47" s="1172"/>
      <c r="T47" s="1172"/>
      <c r="U47" s="1172"/>
      <c r="V47" s="1172"/>
      <c r="W47" s="1172"/>
      <c r="X47" s="1172"/>
      <c r="Y47" s="1172"/>
      <c r="Z47" s="1172"/>
      <c r="AA47" s="1172"/>
      <c r="AB47" s="1172"/>
      <c r="AC47" s="1172"/>
      <c r="AD47" s="1172"/>
      <c r="AE47" s="1172"/>
      <c r="AF47" s="1172"/>
    </row>
    <row r="48" spans="1:32" ht="12.75" customHeight="1">
      <c r="A48" s="8">
        <v>20</v>
      </c>
      <c r="B48" s="1165" t="s">
        <v>49</v>
      </c>
      <c r="C48" s="1166"/>
      <c r="D48" s="1166"/>
      <c r="E48" s="1166"/>
      <c r="F48" s="1167"/>
      <c r="G48" s="1161" t="s">
        <v>112</v>
      </c>
      <c r="H48" s="1154"/>
      <c r="I48" s="1154"/>
      <c r="J48" s="1154"/>
      <c r="K48" s="1154" t="s">
        <v>129</v>
      </c>
      <c r="L48" s="14" t="s">
        <v>133</v>
      </c>
      <c r="M48" s="14" t="s">
        <v>135</v>
      </c>
      <c r="N48" s="14"/>
      <c r="O48" s="14"/>
      <c r="P48" s="1172" t="s">
        <v>195</v>
      </c>
      <c r="Q48" s="1172"/>
      <c r="R48" s="1172"/>
      <c r="S48" s="1172"/>
      <c r="T48" s="1172"/>
      <c r="U48" s="1172"/>
      <c r="V48" s="1172"/>
      <c r="W48" s="1172"/>
      <c r="X48" s="1172"/>
      <c r="Y48" s="1172"/>
      <c r="Z48" s="1172"/>
      <c r="AA48" s="1172"/>
      <c r="AB48" s="1172"/>
      <c r="AC48" s="1172"/>
      <c r="AD48" s="1172"/>
      <c r="AE48" s="1172"/>
      <c r="AF48" s="1172"/>
    </row>
    <row r="49" spans="1:32" ht="12.75" customHeight="1">
      <c r="A49" s="7"/>
      <c r="B49" s="1202"/>
      <c r="C49" s="1203"/>
      <c r="D49" s="1203"/>
      <c r="E49" s="1203"/>
      <c r="F49" s="1204"/>
      <c r="G49" s="1211"/>
      <c r="H49" s="1210"/>
      <c r="I49" s="1210"/>
      <c r="J49" s="1210"/>
      <c r="K49" s="1210"/>
      <c r="L49" s="16" t="s">
        <v>134</v>
      </c>
      <c r="M49" s="16" t="s">
        <v>136</v>
      </c>
      <c r="N49" s="16"/>
      <c r="O49" s="16"/>
      <c r="P49" s="1206"/>
      <c r="Q49" s="1206"/>
      <c r="R49" s="1206"/>
      <c r="S49" s="1206"/>
      <c r="T49" s="1206"/>
      <c r="U49" s="1206"/>
      <c r="V49" s="1206"/>
      <c r="W49" s="1206"/>
      <c r="X49" s="1206"/>
      <c r="Y49" s="1206"/>
      <c r="Z49" s="1206"/>
      <c r="AA49" s="1206"/>
      <c r="AB49" s="1206"/>
      <c r="AC49" s="1206"/>
      <c r="AD49" s="1206"/>
      <c r="AE49" s="1206"/>
      <c r="AF49" s="1206"/>
    </row>
  </sheetData>
  <mergeCells count="187">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G44:G45"/>
    <mergeCell ref="H42:H43"/>
    <mergeCell ref="I42:I43"/>
    <mergeCell ref="J42:J43"/>
    <mergeCell ref="K42:K43"/>
    <mergeCell ref="H44:H45"/>
    <mergeCell ref="I44:I45"/>
    <mergeCell ref="J44:J45"/>
    <mergeCell ref="K44:K45"/>
    <mergeCell ref="B46:F46"/>
    <mergeCell ref="B47:F47"/>
    <mergeCell ref="B40:F41"/>
    <mergeCell ref="B48:F49"/>
    <mergeCell ref="B42:F42"/>
    <mergeCell ref="B43:F43"/>
    <mergeCell ref="B44:F44"/>
    <mergeCell ref="B45:F45"/>
    <mergeCell ref="B35:F35"/>
    <mergeCell ref="B36:F36"/>
    <mergeCell ref="B37:F37"/>
    <mergeCell ref="B38:F38"/>
    <mergeCell ref="B39:F39"/>
    <mergeCell ref="P32:AF32"/>
    <mergeCell ref="P33:AF33"/>
    <mergeCell ref="B31:F31"/>
    <mergeCell ref="B32:F32"/>
    <mergeCell ref="B33:F33"/>
    <mergeCell ref="G31:G33"/>
    <mergeCell ref="H31:H33"/>
    <mergeCell ref="I31:I33"/>
    <mergeCell ref="H38:H39"/>
    <mergeCell ref="I38:I39"/>
    <mergeCell ref="J38:J39"/>
    <mergeCell ref="K38:K39"/>
    <mergeCell ref="L27:O30"/>
    <mergeCell ref="P27:AF27"/>
    <mergeCell ref="P28:AF28"/>
    <mergeCell ref="P29:AF29"/>
    <mergeCell ref="P30:AF30"/>
    <mergeCell ref="B29:F30"/>
    <mergeCell ref="B27:F28"/>
    <mergeCell ref="A27:A28"/>
    <mergeCell ref="G27:G30"/>
    <mergeCell ref="H27:H30"/>
    <mergeCell ref="I27:I30"/>
    <mergeCell ref="J27:J30"/>
    <mergeCell ref="K27:K30"/>
    <mergeCell ref="G25:G26"/>
    <mergeCell ref="H25:H26"/>
    <mergeCell ref="I25:I26"/>
    <mergeCell ref="B25:F25"/>
    <mergeCell ref="B26:F26"/>
    <mergeCell ref="K25:K26"/>
    <mergeCell ref="L25:O26"/>
    <mergeCell ref="P25:AF26"/>
    <mergeCell ref="J25:J26"/>
    <mergeCell ref="B16:F16"/>
    <mergeCell ref="B18:F18"/>
    <mergeCell ref="H21:H24"/>
    <mergeCell ref="I21:I24"/>
    <mergeCell ref="J21:J24"/>
    <mergeCell ref="K21:K24"/>
    <mergeCell ref="L21:O24"/>
    <mergeCell ref="P21:AF22"/>
    <mergeCell ref="P23:AF24"/>
    <mergeCell ref="B21:F22"/>
    <mergeCell ref="B23:F24"/>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s>
  <phoneticPr fontId="2"/>
  <printOptions horizontalCentered="1"/>
  <pageMargins left="0.51181102362204722" right="0.51181102362204722" top="0.47244094488188981" bottom="0.47244094488188981"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sheetPr codeName="Sheet11"/>
  <dimension ref="A1:J41"/>
  <sheetViews>
    <sheetView workbookViewId="0">
      <selection sqref="A1:J1"/>
    </sheetView>
  </sheetViews>
  <sheetFormatPr defaultRowHeight="18.75"/>
  <cols>
    <col min="1" max="1" width="5.625" style="1" customWidth="1"/>
    <col min="2" max="16384" width="9" style="1"/>
  </cols>
  <sheetData>
    <row r="1" spans="1:10" ht="22.5">
      <c r="A1" s="1214" t="s">
        <v>27</v>
      </c>
      <c r="B1" s="1214"/>
      <c r="C1" s="1214"/>
      <c r="D1" s="1214"/>
      <c r="E1" s="1214"/>
      <c r="F1" s="1214"/>
      <c r="G1" s="1214"/>
      <c r="H1" s="1214"/>
      <c r="I1" s="1214"/>
      <c r="J1" s="1214"/>
    </row>
    <row r="2" spans="1:10" ht="24.75">
      <c r="A2" s="1213" t="s">
        <v>28</v>
      </c>
      <c r="B2" s="1213"/>
      <c r="C2" s="1213"/>
      <c r="D2" s="1213"/>
      <c r="E2" s="1213"/>
      <c r="F2" s="1213"/>
      <c r="G2" s="1213"/>
      <c r="H2" s="1213"/>
      <c r="I2" s="1213"/>
      <c r="J2" s="1213"/>
    </row>
    <row r="4" spans="1:10">
      <c r="A4" s="2" t="s">
        <v>10</v>
      </c>
    </row>
    <row r="5" spans="1:10">
      <c r="B5" s="1" t="s">
        <v>11</v>
      </c>
    </row>
    <row r="6" spans="1:10">
      <c r="B6" s="1" t="s">
        <v>12</v>
      </c>
    </row>
    <row r="7" spans="1:10">
      <c r="B7" s="1" t="s">
        <v>15</v>
      </c>
    </row>
    <row r="9" spans="1:10">
      <c r="B9" s="1" t="s">
        <v>13</v>
      </c>
    </row>
    <row r="10" spans="1:10">
      <c r="B10" s="1" t="s">
        <v>14</v>
      </c>
    </row>
    <row r="11" spans="1:10">
      <c r="B11" s="1" t="s">
        <v>16</v>
      </c>
    </row>
    <row r="16" spans="1:10">
      <c r="A16" s="2" t="s">
        <v>29</v>
      </c>
    </row>
    <row r="17" spans="1:7">
      <c r="A17" s="2"/>
      <c r="B17" s="1" t="s">
        <v>30</v>
      </c>
    </row>
    <row r="18" spans="1:7">
      <c r="A18" s="2"/>
      <c r="B18" s="1" t="s">
        <v>31</v>
      </c>
    </row>
    <row r="19" spans="1:7">
      <c r="A19" s="2"/>
    </row>
    <row r="20" spans="1:7">
      <c r="A20" s="2" t="s">
        <v>32</v>
      </c>
    </row>
    <row r="21" spans="1:7">
      <c r="B21" s="1" t="s">
        <v>17</v>
      </c>
    </row>
    <row r="22" spans="1:7">
      <c r="B22" s="1" t="s">
        <v>18</v>
      </c>
    </row>
    <row r="23" spans="1:7">
      <c r="B23" s="1" t="s">
        <v>19</v>
      </c>
    </row>
    <row r="24" spans="1:7">
      <c r="B24" s="1" t="s">
        <v>20</v>
      </c>
    </row>
    <row r="26" spans="1:7">
      <c r="B26" s="1" t="s">
        <v>21</v>
      </c>
    </row>
    <row r="27" spans="1:7">
      <c r="B27" s="1" t="s">
        <v>22</v>
      </c>
    </row>
    <row r="28" spans="1:7">
      <c r="B28" s="1" t="s">
        <v>23</v>
      </c>
    </row>
    <row r="29" spans="1:7">
      <c r="B29" s="1" t="s">
        <v>46</v>
      </c>
    </row>
    <row r="30" spans="1:7">
      <c r="G30" s="1" t="s">
        <v>47</v>
      </c>
    </row>
    <row r="32" spans="1:7">
      <c r="B32" s="1" t="s">
        <v>45</v>
      </c>
    </row>
    <row r="33" spans="2:7">
      <c r="B33" s="1" t="s">
        <v>36</v>
      </c>
    </row>
    <row r="34" spans="2:7">
      <c r="B34" s="1" t="s">
        <v>41</v>
      </c>
    </row>
    <row r="35" spans="2:7">
      <c r="B35" s="1" t="s">
        <v>44</v>
      </c>
    </row>
    <row r="37" spans="2:7">
      <c r="C37" s="1" t="s">
        <v>40</v>
      </c>
    </row>
    <row r="38" spans="2:7">
      <c r="C38" s="3" t="s">
        <v>37</v>
      </c>
      <c r="G38" s="1" t="s">
        <v>43</v>
      </c>
    </row>
    <row r="39" spans="2:7">
      <c r="C39" s="3" t="s">
        <v>38</v>
      </c>
    </row>
    <row r="40" spans="2:7">
      <c r="C40" s="3" t="s">
        <v>39</v>
      </c>
    </row>
    <row r="41" spans="2:7">
      <c r="C41" s="3" t="s">
        <v>42</v>
      </c>
    </row>
  </sheetData>
  <mergeCells count="2">
    <mergeCell ref="A2:J2"/>
    <mergeCell ref="A1:J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輸血に関するアンケート調査票</vt:lpstr>
      <vt:lpstr>別紙 </vt:lpstr>
      <vt:lpstr>血漿分画製剤の種類等</vt:lpstr>
      <vt:lpstr>問題点</vt:lpstr>
      <vt:lpstr>輸血に関するアンケート調査票!Print_Area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kunishima</dc:creator>
  <cp:lastModifiedBy>林  恵美子</cp:lastModifiedBy>
  <cp:lastPrinted>2017-02-06T07:07:08Z</cp:lastPrinted>
  <dcterms:created xsi:type="dcterms:W3CDTF">2013-09-09T01:51:54Z</dcterms:created>
  <dcterms:modified xsi:type="dcterms:W3CDTF">2017-02-13T02:48:16Z</dcterms:modified>
</cp:coreProperties>
</file>