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755" firstSheet="1" activeTab="1"/>
  </bookViews>
  <sheets>
    <sheet name="H26" sheetId="5" r:id="rId1"/>
    <sheet name="H29" sheetId="13" r:id="rId2"/>
  </sheets>
  <calcPr calcId="145621"/>
</workbook>
</file>

<file path=xl/calcChain.xml><?xml version="1.0" encoding="utf-8"?>
<calcChain xmlns="http://schemas.openxmlformats.org/spreadsheetml/2006/main">
  <c r="G10" i="13" l="1"/>
  <c r="G11" i="13"/>
  <c r="G12" i="13"/>
  <c r="G13" i="13"/>
  <c r="G14" i="13"/>
  <c r="G15" i="13"/>
  <c r="F17" i="13" l="1"/>
  <c r="E17" i="13"/>
  <c r="D17" i="13"/>
  <c r="F16" i="13"/>
  <c r="E16" i="13"/>
  <c r="D16" i="13"/>
  <c r="C9" i="13"/>
  <c r="C8" i="13"/>
  <c r="C7" i="13"/>
  <c r="G7" i="13" s="1"/>
  <c r="C6" i="13"/>
  <c r="C5" i="13"/>
  <c r="C4" i="13"/>
  <c r="G4" i="13" s="1"/>
  <c r="G9" i="13" l="1"/>
  <c r="G6" i="13"/>
  <c r="C16" i="13"/>
  <c r="G16" i="13" s="1"/>
  <c r="C17" i="13"/>
  <c r="G17" i="13" s="1"/>
  <c r="G5" i="13"/>
  <c r="G8" i="13"/>
  <c r="J16" i="5" l="1"/>
  <c r="I16" i="5"/>
  <c r="H17" i="5" l="1"/>
  <c r="J17" i="5" s="1"/>
  <c r="G17" i="5"/>
  <c r="F17" i="5"/>
  <c r="E17" i="5"/>
  <c r="D17" i="5"/>
  <c r="I17" i="5" s="1"/>
  <c r="H16" i="5"/>
  <c r="G16" i="5"/>
  <c r="F16" i="5"/>
  <c r="E16" i="5"/>
  <c r="D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</calcChain>
</file>

<file path=xl/sharedStrings.xml><?xml version="1.0" encoding="utf-8"?>
<sst xmlns="http://schemas.openxmlformats.org/spreadsheetml/2006/main" count="52" uniqueCount="31">
  <si>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</si>
  <si>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</si>
  <si>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</si>
  <si>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</si>
  <si>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</si>
  <si>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</si>
  <si>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</si>
  <si>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</si>
  <si>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</si>
  <si>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</si>
  <si>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</si>
  <si>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</si>
  <si>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所属数</t>
    <rPh sb="0" eb="2">
      <t>ショゾク</t>
    </rPh>
    <rPh sb="2" eb="3">
      <t>スウ</t>
    </rPh>
    <phoneticPr fontId="2"/>
  </si>
  <si>
    <t>該当者数</t>
    <rPh sb="0" eb="3">
      <t>ガイトウシャ</t>
    </rPh>
    <rPh sb="3" eb="4">
      <t>スウ</t>
    </rPh>
    <phoneticPr fontId="2"/>
  </si>
  <si>
    <t>月100時間超</t>
    <rPh sb="0" eb="1">
      <t>ツキ</t>
    </rPh>
    <rPh sb="4" eb="6">
      <t>ジカン</t>
    </rPh>
    <rPh sb="6" eb="7">
      <t>チョウ</t>
    </rPh>
    <phoneticPr fontId="2"/>
  </si>
  <si>
    <t>在校（庁）時間または超過勤務等時間の内訳</t>
    <rPh sb="0" eb="2">
      <t>ザイコウ</t>
    </rPh>
    <rPh sb="3" eb="4">
      <t>チョウ</t>
    </rPh>
    <rPh sb="5" eb="7">
      <t>ジカン</t>
    </rPh>
    <rPh sb="10" eb="12">
      <t>チョウカ</t>
    </rPh>
    <rPh sb="12" eb="14">
      <t>キンム</t>
    </rPh>
    <rPh sb="14" eb="15">
      <t>トウ</t>
    </rPh>
    <rPh sb="15" eb="17">
      <t>ジカン</t>
    </rPh>
    <rPh sb="18" eb="20">
      <t>ウチワケ</t>
    </rPh>
    <phoneticPr fontId="2"/>
  </si>
  <si>
    <t>月平均</t>
    <rPh sb="0" eb="1">
      <t>ツキ</t>
    </rPh>
    <rPh sb="1" eb="3">
      <t>ヘイキン</t>
    </rPh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</si>
  <si>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</si>
  <si>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※全体の人数（常勤講師含む。管理職及び非常勤職員を除く）</t>
    <rPh sb="1" eb="3">
      <t>ゼンタイ</t>
    </rPh>
    <rPh sb="4" eb="6">
      <t>ニンズウ</t>
    </rPh>
    <rPh sb="7" eb="9">
      <t>ジョウキン</t>
    </rPh>
    <rPh sb="9" eb="11">
      <t>コウシ</t>
    </rPh>
    <rPh sb="11" eb="12">
      <t>フク</t>
    </rPh>
    <rPh sb="14" eb="17">
      <t>カンリショク</t>
    </rPh>
    <rPh sb="17" eb="18">
      <t>オヨ</t>
    </rPh>
    <rPh sb="19" eb="22">
      <t>ヒジョウキン</t>
    </rPh>
    <rPh sb="22" eb="24">
      <t>ショクイン</t>
    </rPh>
    <rPh sb="25" eb="26">
      <t>ノゾ</t>
    </rPh>
    <phoneticPr fontId="2"/>
  </si>
  <si>
    <t>H26.7.1現在</t>
    <rPh sb="7" eb="9">
      <t>ゲンザイ</t>
    </rPh>
    <phoneticPr fontId="2"/>
  </si>
  <si>
    <t>人</t>
    <rPh sb="0" eb="1">
      <t>ニン</t>
    </rPh>
    <phoneticPr fontId="2"/>
  </si>
  <si>
    <t>面接希望者数(人)</t>
    <rPh sb="0" eb="2">
      <t>メンセツ</t>
    </rPh>
    <rPh sb="2" eb="5">
      <t>キボウシャ</t>
    </rPh>
    <rPh sb="5" eb="6">
      <t>スウ</t>
    </rPh>
    <rPh sb="7" eb="8">
      <t>ニン</t>
    </rPh>
    <phoneticPr fontId="2"/>
  </si>
  <si>
    <t>該当者のうち面接希望者の割合(%)</t>
    <rPh sb="0" eb="3">
      <t>ガイトウシャ</t>
    </rPh>
    <rPh sb="6" eb="8">
      <t>メンセツ</t>
    </rPh>
    <rPh sb="8" eb="11">
      <t>キボウシャ</t>
    </rPh>
    <rPh sb="12" eb="14">
      <t>ワリアイ</t>
    </rPh>
    <phoneticPr fontId="2"/>
  </si>
  <si>
    <t>該当　  所属数</t>
    <rPh sb="0" eb="2">
      <t>ガイトウ</t>
    </rPh>
    <rPh sb="5" eb="7">
      <t>ショゾク</t>
    </rPh>
    <rPh sb="7" eb="8">
      <t>スウ</t>
    </rPh>
    <phoneticPr fontId="2"/>
  </si>
  <si>
    <t>月45時間超   100時間までで 健康の不安を   有する者</t>
    <rPh sb="0" eb="1">
      <t>ツキ</t>
    </rPh>
    <rPh sb="3" eb="5">
      <t>ジカン</t>
    </rPh>
    <rPh sb="5" eb="6">
      <t>チョウ</t>
    </rPh>
    <rPh sb="12" eb="14">
      <t>ジカン</t>
    </rPh>
    <rPh sb="18" eb="20">
      <t>ケンコウ</t>
    </rPh>
    <rPh sb="21" eb="23">
      <t>フアン</t>
    </rPh>
    <rPh sb="27" eb="28">
      <t>ユウ</t>
    </rPh>
    <rPh sb="30" eb="31">
      <t>モノ</t>
    </rPh>
    <phoneticPr fontId="2"/>
  </si>
  <si>
    <t>所属長が健康  への配慮が     必要と認めた者</t>
    <rPh sb="0" eb="3">
      <t>ショゾクチョウ</t>
    </rPh>
    <rPh sb="4" eb="6">
      <t>ケンコウ</t>
    </rPh>
    <rPh sb="10" eb="12">
      <t>ハイリョ</t>
    </rPh>
    <rPh sb="18" eb="20">
      <t>ヒツヨウ</t>
    </rPh>
    <rPh sb="21" eb="22">
      <t>ミト</t>
    </rPh>
    <rPh sb="24" eb="25">
      <t>モノ</t>
    </rPh>
    <phoneticPr fontId="2"/>
  </si>
  <si>
    <t>該当者の  全体に占める割合
（%）</t>
    <rPh sb="0" eb="3">
      <t>ガイトウシャ</t>
    </rPh>
    <rPh sb="6" eb="8">
      <t>ゼンタイ</t>
    </rPh>
    <rPh sb="9" eb="10">
      <t>シ</t>
    </rPh>
    <rPh sb="12" eb="14">
      <t>ワリアイ</t>
    </rPh>
    <phoneticPr fontId="2"/>
  </si>
  <si>
    <t>Ｈ２６年度　在校（庁）時間等報告集計</t>
    <rPh sb="3" eb="5">
      <t>ネンド</t>
    </rPh>
    <rPh sb="6" eb="8">
      <t>ザイコウ</t>
    </rPh>
    <rPh sb="9" eb="10">
      <t>チョウ</t>
    </rPh>
    <rPh sb="11" eb="13">
      <t>ジカン</t>
    </rPh>
    <rPh sb="13" eb="14">
      <t>トウ</t>
    </rPh>
    <rPh sb="14" eb="16">
      <t>ホウコク</t>
    </rPh>
    <rPh sb="16" eb="18">
      <t>シュウケイ</t>
    </rPh>
    <phoneticPr fontId="2"/>
  </si>
  <si>
    <t>H29.4.1現在</t>
    <rPh sb="7" eb="9">
      <t>ゲンザイ</t>
    </rPh>
    <phoneticPr fontId="2"/>
  </si>
  <si>
    <t>Ｈ２９年度　在校（庁）時間等報告集計　</t>
    <rPh sb="3" eb="5">
      <t>ネンド</t>
    </rPh>
    <rPh sb="6" eb="8">
      <t>ザイコウ</t>
    </rPh>
    <rPh sb="9" eb="10">
      <t>チョウ</t>
    </rPh>
    <rPh sb="11" eb="13">
      <t>ジカン</t>
    </rPh>
    <rPh sb="13" eb="14">
      <t>トウ</t>
    </rPh>
    <rPh sb="14" eb="16">
      <t>ホウコク</t>
    </rPh>
    <rPh sb="16" eb="18">
      <t>シュウケイ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</si>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</sst>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N5" sqref="N5"/>
    </sheetView>
  </sheetViews>
  <sheetFormatPr defaultRowHeight="13.5" x14ac:dyDescent="0.15"/>
  <cols>
    <col min="1" max="1" width="6.625" style="1" customWidth="1"/>
    <col min="2" max="3" width="7.625" customWidth="1"/>
    <col min="4" max="4" width="12.625" customWidth="1"/>
    <col min="5" max="7" width="14.625" customWidth="1"/>
    <col min="8" max="10" width="10.625" customWidth="1"/>
  </cols>
  <sheetData>
    <row r="1" spans="1:12" ht="29.25" customHeight="1" x14ac:dyDescent="0.15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39.950000000000003" customHeight="1" x14ac:dyDescent="0.15">
      <c r="A2" s="17"/>
      <c r="B2" s="17" t="s">
        <v>12</v>
      </c>
      <c r="C2" s="20" t="s">
        <v>23</v>
      </c>
      <c r="D2" s="17" t="s">
        <v>13</v>
      </c>
      <c r="E2" s="21" t="s">
        <v>15</v>
      </c>
      <c r="F2" s="22"/>
      <c r="G2" s="23"/>
      <c r="H2" s="20" t="s">
        <v>21</v>
      </c>
      <c r="I2" s="20" t="s">
        <v>26</v>
      </c>
      <c r="J2" s="20" t="s">
        <v>22</v>
      </c>
    </row>
    <row r="3" spans="1:12" ht="63.75" customHeight="1" x14ac:dyDescent="0.15">
      <c r="A3" s="17"/>
      <c r="B3" s="17"/>
      <c r="C3" s="20"/>
      <c r="D3" s="17"/>
      <c r="E3" s="11" t="s">
        <v>14</v>
      </c>
      <c r="F3" s="12" t="s">
        <v>24</v>
      </c>
      <c r="G3" s="12" t="s">
        <v>25</v>
      </c>
      <c r="H3" s="20"/>
      <c r="I3" s="20"/>
      <c r="J3" s="20"/>
      <c r="K3" s="2"/>
      <c r="L3" s="2"/>
    </row>
    <row r="4" spans="1:12" ht="39.950000000000003" customHeight="1" x14ac:dyDescent="0.15">
      <c r="A4" s="8" t="s">
        <v>0</v>
      </c>
      <c r="B4" s="6"/>
      <c r="C4" s="6"/>
      <c r="D4" s="6"/>
      <c r="E4" s="6"/>
      <c r="F4" s="6"/>
      <c r="G4" s="6"/>
      <c r="H4" s="6"/>
      <c r="I4" s="5"/>
      <c r="J4" s="5"/>
    </row>
    <row r="5" spans="1:12" ht="39.950000000000003" customHeight="1" x14ac:dyDescent="0.15">
      <c r="A5" s="8" t="s">
        <v>1</v>
      </c>
      <c r="B5" s="6"/>
      <c r="C5" s="6"/>
      <c r="D5" s="6"/>
      <c r="E5" s="6"/>
      <c r="F5" s="6"/>
      <c r="G5" s="6"/>
      <c r="H5" s="6"/>
      <c r="I5" s="5"/>
      <c r="J5" s="5"/>
    </row>
    <row r="6" spans="1:12" ht="39.950000000000003" customHeight="1" x14ac:dyDescent="0.15">
      <c r="A6" s="8" t="s">
        <v>2</v>
      </c>
      <c r="B6" s="6"/>
      <c r="C6" s="6"/>
      <c r="D6" s="6"/>
      <c r="E6" s="6"/>
      <c r="F6" s="6"/>
      <c r="G6" s="6"/>
      <c r="H6" s="6"/>
      <c r="I6" s="5"/>
      <c r="J6" s="5"/>
    </row>
    <row r="7" spans="1:12" ht="39.950000000000003" customHeight="1" x14ac:dyDescent="0.15">
      <c r="A7" s="8" t="s">
        <v>3</v>
      </c>
      <c r="B7" s="6">
        <v>127</v>
      </c>
      <c r="C7" s="6">
        <v>77</v>
      </c>
      <c r="D7" s="6">
        <v>558</v>
      </c>
      <c r="E7" s="6">
        <v>470</v>
      </c>
      <c r="F7" s="6">
        <v>85</v>
      </c>
      <c r="G7" s="6">
        <v>3</v>
      </c>
      <c r="H7" s="6">
        <v>15</v>
      </c>
      <c r="I7" s="5">
        <f t="shared" ref="I7:I15" si="0">D7/$H$18</f>
        <v>9.2938041305796137E-2</v>
      </c>
      <c r="J7" s="5">
        <f t="shared" ref="J7:J15" si="1">H7/D7</f>
        <v>2.6881720430107527E-2</v>
      </c>
    </row>
    <row r="8" spans="1:12" ht="39.950000000000003" customHeight="1" x14ac:dyDescent="0.15">
      <c r="A8" s="8" t="s">
        <v>4</v>
      </c>
      <c r="B8" s="6">
        <v>127</v>
      </c>
      <c r="C8" s="6">
        <v>63</v>
      </c>
      <c r="D8" s="6">
        <v>366</v>
      </c>
      <c r="E8" s="6">
        <v>325</v>
      </c>
      <c r="F8" s="6">
        <v>40</v>
      </c>
      <c r="G8" s="6">
        <v>1</v>
      </c>
      <c r="H8" s="6">
        <v>4</v>
      </c>
      <c r="I8" s="5">
        <f t="shared" si="0"/>
        <v>6.0959360426382413E-2</v>
      </c>
      <c r="J8" s="5">
        <f t="shared" si="1"/>
        <v>1.092896174863388E-2</v>
      </c>
    </row>
    <row r="9" spans="1:12" ht="39.950000000000003" customHeight="1" x14ac:dyDescent="0.15">
      <c r="A9" s="8" t="s">
        <v>5</v>
      </c>
      <c r="B9" s="6">
        <v>127</v>
      </c>
      <c r="C9" s="6">
        <v>76</v>
      </c>
      <c r="D9" s="6">
        <v>521</v>
      </c>
      <c r="E9" s="6">
        <v>458</v>
      </c>
      <c r="F9" s="6">
        <v>60</v>
      </c>
      <c r="G9" s="6">
        <v>3</v>
      </c>
      <c r="H9" s="6">
        <v>7</v>
      </c>
      <c r="I9" s="5">
        <f t="shared" si="0"/>
        <v>8.6775483011325788E-2</v>
      </c>
      <c r="J9" s="5">
        <f t="shared" si="1"/>
        <v>1.3435700575815739E-2</v>
      </c>
    </row>
    <row r="10" spans="1:12" ht="39.950000000000003" customHeight="1" x14ac:dyDescent="0.15">
      <c r="A10" s="8" t="s">
        <v>6</v>
      </c>
      <c r="B10" s="6">
        <v>127</v>
      </c>
      <c r="C10" s="6">
        <v>71</v>
      </c>
      <c r="D10" s="6">
        <v>478</v>
      </c>
      <c r="E10" s="6">
        <v>415</v>
      </c>
      <c r="F10" s="6">
        <v>61</v>
      </c>
      <c r="G10" s="6">
        <v>2</v>
      </c>
      <c r="H10" s="6">
        <v>5</v>
      </c>
      <c r="I10" s="5">
        <f t="shared" si="0"/>
        <v>7.9613590939373757E-2</v>
      </c>
      <c r="J10" s="5">
        <f t="shared" si="1"/>
        <v>1.0460251046025104E-2</v>
      </c>
    </row>
    <row r="11" spans="1:12" ht="39.950000000000003" customHeight="1" x14ac:dyDescent="0.15">
      <c r="A11" s="8" t="s">
        <v>7</v>
      </c>
      <c r="B11" s="6">
        <v>127</v>
      </c>
      <c r="C11" s="6">
        <v>67</v>
      </c>
      <c r="D11" s="6">
        <v>387</v>
      </c>
      <c r="E11" s="6">
        <v>323</v>
      </c>
      <c r="F11" s="6">
        <v>60</v>
      </c>
      <c r="G11" s="6">
        <v>4</v>
      </c>
      <c r="H11" s="6">
        <v>4</v>
      </c>
      <c r="I11" s="5">
        <f t="shared" si="0"/>
        <v>6.445702864756829E-2</v>
      </c>
      <c r="J11" s="5">
        <f t="shared" si="1"/>
        <v>1.0335917312661499E-2</v>
      </c>
    </row>
    <row r="12" spans="1:12" ht="39.950000000000003" customHeight="1" x14ac:dyDescent="0.15">
      <c r="A12" s="8" t="s">
        <v>8</v>
      </c>
      <c r="B12" s="6">
        <v>127</v>
      </c>
      <c r="C12" s="6">
        <v>61</v>
      </c>
      <c r="D12" s="6">
        <v>301</v>
      </c>
      <c r="E12" s="6">
        <v>252</v>
      </c>
      <c r="F12" s="6">
        <v>47</v>
      </c>
      <c r="G12" s="6">
        <v>2</v>
      </c>
      <c r="H12" s="6">
        <v>1</v>
      </c>
      <c r="I12" s="5">
        <f t="shared" si="0"/>
        <v>5.0133244503664222E-2</v>
      </c>
      <c r="J12" s="5">
        <f t="shared" si="1"/>
        <v>3.3222591362126247E-3</v>
      </c>
    </row>
    <row r="13" spans="1:12" ht="39.950000000000003" customHeight="1" x14ac:dyDescent="0.15">
      <c r="A13" s="8" t="s">
        <v>9</v>
      </c>
      <c r="B13" s="6">
        <v>127</v>
      </c>
      <c r="C13" s="6">
        <v>56</v>
      </c>
      <c r="D13" s="6">
        <v>277</v>
      </c>
      <c r="E13" s="6">
        <v>234</v>
      </c>
      <c r="F13" s="6">
        <v>41</v>
      </c>
      <c r="G13" s="6">
        <v>2</v>
      </c>
      <c r="H13" s="6">
        <v>1</v>
      </c>
      <c r="I13" s="5">
        <f t="shared" si="0"/>
        <v>4.6135909393737511E-2</v>
      </c>
      <c r="J13" s="5">
        <f t="shared" si="1"/>
        <v>3.6101083032490976E-3</v>
      </c>
    </row>
    <row r="14" spans="1:12" ht="39.950000000000003" customHeight="1" x14ac:dyDescent="0.15">
      <c r="A14" s="8" t="s">
        <v>10</v>
      </c>
      <c r="B14" s="6">
        <v>127</v>
      </c>
      <c r="C14" s="6">
        <v>49</v>
      </c>
      <c r="D14" s="6">
        <v>125</v>
      </c>
      <c r="E14" s="6">
        <v>85</v>
      </c>
      <c r="F14" s="6">
        <v>38</v>
      </c>
      <c r="G14" s="6">
        <v>2</v>
      </c>
      <c r="H14" s="6">
        <v>0</v>
      </c>
      <c r="I14" s="5">
        <f t="shared" si="0"/>
        <v>2.0819453697534976E-2</v>
      </c>
      <c r="J14" s="5">
        <f t="shared" si="1"/>
        <v>0</v>
      </c>
    </row>
    <row r="15" spans="1:12" ht="39.950000000000003" customHeight="1" x14ac:dyDescent="0.15">
      <c r="A15" s="8" t="s">
        <v>11</v>
      </c>
      <c r="B15" s="6">
        <v>127</v>
      </c>
      <c r="C15" s="6">
        <v>62</v>
      </c>
      <c r="D15" s="6">
        <v>255</v>
      </c>
      <c r="E15" s="6">
        <v>223</v>
      </c>
      <c r="F15" s="6">
        <v>30</v>
      </c>
      <c r="G15" s="6">
        <v>2</v>
      </c>
      <c r="H15" s="6">
        <v>1</v>
      </c>
      <c r="I15" s="5">
        <f t="shared" si="0"/>
        <v>4.2471685542971351E-2</v>
      </c>
      <c r="J15" s="5">
        <f t="shared" si="1"/>
        <v>3.9215686274509803E-3</v>
      </c>
    </row>
    <row r="16" spans="1:12" ht="39.950000000000003" customHeight="1" x14ac:dyDescent="0.15">
      <c r="A16" s="16" t="s">
        <v>17</v>
      </c>
      <c r="B16" s="16"/>
      <c r="C16" s="16"/>
      <c r="D16" s="6">
        <f>SUM(D4:D15)</f>
        <v>3268</v>
      </c>
      <c r="E16" s="6">
        <f>SUM(E4:E15)</f>
        <v>2785</v>
      </c>
      <c r="F16" s="6">
        <f>SUM(F4:F15)</f>
        <v>462</v>
      </c>
      <c r="G16" s="6">
        <f>SUM(G4:G15)</f>
        <v>21</v>
      </c>
      <c r="H16" s="6">
        <f>SUM(H4:H15)</f>
        <v>38</v>
      </c>
      <c r="I16" s="5">
        <f>D16/(H18*9)</f>
        <v>6.0478199718706049E-2</v>
      </c>
      <c r="J16" s="5">
        <f>H16/D16</f>
        <v>1.1627906976744186E-2</v>
      </c>
    </row>
    <row r="17" spans="1:10" ht="39.950000000000003" customHeight="1" x14ac:dyDescent="0.15">
      <c r="A17" s="17" t="s">
        <v>16</v>
      </c>
      <c r="B17" s="17"/>
      <c r="C17" s="17"/>
      <c r="D17" s="7">
        <f>AVERAGE(D7:D15)</f>
        <v>363.11111111111109</v>
      </c>
      <c r="E17" s="9">
        <f>AVERAGE(E7:E15)</f>
        <v>309.44444444444446</v>
      </c>
      <c r="F17" s="9">
        <f>AVERAGE(F7:F15)</f>
        <v>51.333333333333336</v>
      </c>
      <c r="G17" s="4">
        <f>COUNT(G7:G15)</f>
        <v>9</v>
      </c>
      <c r="H17" s="7">
        <f>AVERAGE(H7:H15)</f>
        <v>4.2222222222222223</v>
      </c>
      <c r="I17" s="5">
        <f>D17/H18</f>
        <v>6.0478199718706042E-2</v>
      </c>
      <c r="J17" s="5">
        <f>H17/D17</f>
        <v>1.1627906976744188E-2</v>
      </c>
    </row>
    <row r="18" spans="1:10" x14ac:dyDescent="0.15">
      <c r="B18" s="18" t="s">
        <v>18</v>
      </c>
      <c r="C18" s="18"/>
      <c r="D18" s="18"/>
      <c r="E18" s="18"/>
      <c r="F18" s="18"/>
      <c r="G18" s="10" t="s">
        <v>19</v>
      </c>
      <c r="H18" s="3">
        <v>6004</v>
      </c>
      <c r="I18" t="s">
        <v>20</v>
      </c>
    </row>
  </sheetData>
  <mergeCells count="12">
    <mergeCell ref="A16:C16"/>
    <mergeCell ref="A17:C17"/>
    <mergeCell ref="B18:F18"/>
    <mergeCell ref="A1:J1"/>
    <mergeCell ref="A2:A3"/>
    <mergeCell ref="B2:B3"/>
    <mergeCell ref="C2:C3"/>
    <mergeCell ref="D2:D3"/>
    <mergeCell ref="E2:G2"/>
    <mergeCell ref="H2:H3"/>
    <mergeCell ref="I2:I3"/>
    <mergeCell ref="J2:J3"/>
  </mergeCells>
  <phoneticPr fontId="2"/>
  <pageMargins left="0.7" right="0.7" top="0.75" bottom="0.75" header="0.3" footer="0.3"/>
  <pageSetup paperSize="9" scale="7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K4" sqref="K4"/>
    </sheetView>
  </sheetViews>
  <sheetFormatPr defaultRowHeight="13.5" x14ac:dyDescent="0.15"/>
  <cols>
    <col min="1" max="1" width="6.625" style="1" customWidth="1"/>
    <col min="2" max="2" width="7.625" customWidth="1"/>
    <col min="3" max="3" width="12.625" customWidth="1"/>
    <col min="4" max="6" width="14.625" customWidth="1"/>
    <col min="7" max="7" width="10.625" customWidth="1"/>
  </cols>
  <sheetData>
    <row r="1" spans="1:9" ht="29.25" customHeight="1" x14ac:dyDescent="0.15">
      <c r="A1" s="19" t="s">
        <v>29</v>
      </c>
      <c r="B1" s="19"/>
      <c r="C1" s="19"/>
      <c r="D1" s="19"/>
      <c r="E1" s="19"/>
      <c r="F1" s="19"/>
      <c r="G1" s="19"/>
    </row>
    <row r="2" spans="1:9" ht="39.950000000000003" customHeight="1" x14ac:dyDescent="0.15">
      <c r="A2" s="17"/>
      <c r="B2" s="20" t="s">
        <v>23</v>
      </c>
      <c r="C2" s="17" t="s">
        <v>13</v>
      </c>
      <c r="D2" s="21" t="s">
        <v>15</v>
      </c>
      <c r="E2" s="22"/>
      <c r="F2" s="23"/>
      <c r="G2" s="20" t="s">
        <v>26</v>
      </c>
    </row>
    <row r="3" spans="1:9" ht="63.75" customHeight="1" x14ac:dyDescent="0.15">
      <c r="A3" s="17"/>
      <c r="B3" s="20"/>
      <c r="C3" s="17"/>
      <c r="D3" s="14" t="s">
        <v>14</v>
      </c>
      <c r="E3" s="15" t="s">
        <v>24</v>
      </c>
      <c r="F3" s="15" t="s">
        <v>25</v>
      </c>
      <c r="G3" s="20"/>
      <c r="H3" s="2"/>
      <c r="I3" s="2"/>
    </row>
    <row r="4" spans="1:9" ht="39.950000000000003" customHeight="1" x14ac:dyDescent="0.15">
      <c r="A4" s="13" t="s">
        <v>0</v>
      </c>
      <c r="B4" s="6">
        <v>71</v>
      </c>
      <c r="C4" s="6">
        <f>SUM(D4:F4)</f>
        <v>443</v>
      </c>
      <c r="D4" s="6">
        <v>368</v>
      </c>
      <c r="E4" s="6">
        <v>72</v>
      </c>
      <c r="F4" s="6">
        <v>3</v>
      </c>
      <c r="G4" s="5">
        <f t="shared" ref="G4:G15" si="0">C4/$G$18</f>
        <v>7.5148430873621719E-2</v>
      </c>
    </row>
    <row r="5" spans="1:9" ht="39.950000000000003" customHeight="1" x14ac:dyDescent="0.15">
      <c r="A5" s="13" t="s">
        <v>1</v>
      </c>
      <c r="B5" s="6">
        <v>75</v>
      </c>
      <c r="C5" s="6">
        <f t="shared" ref="C5:C9" si="1">SUM(D5:F5)</f>
        <v>665</v>
      </c>
      <c r="D5" s="6">
        <v>597</v>
      </c>
      <c r="E5" s="6">
        <v>64</v>
      </c>
      <c r="F5" s="6">
        <v>4</v>
      </c>
      <c r="G5" s="5">
        <f t="shared" si="0"/>
        <v>0.11280746395250212</v>
      </c>
    </row>
    <row r="6" spans="1:9" ht="39.950000000000003" customHeight="1" x14ac:dyDescent="0.15">
      <c r="A6" s="13" t="s">
        <v>2</v>
      </c>
      <c r="B6" s="6">
        <v>78</v>
      </c>
      <c r="C6" s="6">
        <f t="shared" si="1"/>
        <v>638</v>
      </c>
      <c r="D6" s="6">
        <v>552</v>
      </c>
      <c r="E6" s="6">
        <v>82</v>
      </c>
      <c r="F6" s="6">
        <v>4</v>
      </c>
      <c r="G6" s="5">
        <f t="shared" si="0"/>
        <v>0.10822731128074639</v>
      </c>
    </row>
    <row r="7" spans="1:9" ht="39.950000000000003" customHeight="1" x14ac:dyDescent="0.15">
      <c r="A7" s="13" t="s">
        <v>3</v>
      </c>
      <c r="B7" s="6">
        <v>71</v>
      </c>
      <c r="C7" s="6">
        <f t="shared" si="1"/>
        <v>587</v>
      </c>
      <c r="D7" s="6">
        <v>519</v>
      </c>
      <c r="E7" s="6">
        <v>66</v>
      </c>
      <c r="F7" s="6">
        <v>2</v>
      </c>
      <c r="G7" s="5">
        <f t="shared" si="0"/>
        <v>9.9575911789652249E-2</v>
      </c>
    </row>
    <row r="8" spans="1:9" ht="39.950000000000003" customHeight="1" x14ac:dyDescent="0.15">
      <c r="A8" s="13" t="s">
        <v>4</v>
      </c>
      <c r="B8" s="6">
        <v>68</v>
      </c>
      <c r="C8" s="6">
        <f t="shared" si="1"/>
        <v>379</v>
      </c>
      <c r="D8" s="6">
        <v>329</v>
      </c>
      <c r="E8" s="6">
        <v>47</v>
      </c>
      <c r="F8" s="6">
        <v>3</v>
      </c>
      <c r="G8" s="5">
        <f t="shared" si="0"/>
        <v>6.4291772688719259E-2</v>
      </c>
    </row>
    <row r="9" spans="1:9" ht="39.950000000000003" customHeight="1" x14ac:dyDescent="0.15">
      <c r="A9" s="13" t="s">
        <v>5</v>
      </c>
      <c r="B9" s="6">
        <v>72</v>
      </c>
      <c r="C9" s="6">
        <f t="shared" si="1"/>
        <v>531</v>
      </c>
      <c r="D9" s="6">
        <v>460</v>
      </c>
      <c r="E9" s="6">
        <v>68</v>
      </c>
      <c r="F9" s="6">
        <v>3</v>
      </c>
      <c r="G9" s="5">
        <f t="shared" si="0"/>
        <v>9.0076335877862596E-2</v>
      </c>
    </row>
    <row r="10" spans="1:9" ht="39.950000000000003" customHeight="1" x14ac:dyDescent="0.15">
      <c r="A10" s="13" t="s">
        <v>6</v>
      </c>
      <c r="B10" s="6">
        <v>70</v>
      </c>
      <c r="C10" s="6">
        <v>518</v>
      </c>
      <c r="D10" s="6">
        <v>438</v>
      </c>
      <c r="E10" s="6">
        <v>77</v>
      </c>
      <c r="F10" s="6">
        <v>3</v>
      </c>
      <c r="G10" s="5">
        <f t="shared" si="0"/>
        <v>8.7871077184054278E-2</v>
      </c>
    </row>
    <row r="11" spans="1:9" ht="39.950000000000003" customHeight="1" x14ac:dyDescent="0.15">
      <c r="A11" s="13" t="s">
        <v>7</v>
      </c>
      <c r="B11" s="6">
        <v>67</v>
      </c>
      <c r="C11" s="6">
        <v>399</v>
      </c>
      <c r="D11" s="6">
        <v>317</v>
      </c>
      <c r="E11" s="6">
        <v>79</v>
      </c>
      <c r="F11" s="6">
        <v>3</v>
      </c>
      <c r="G11" s="5">
        <f t="shared" si="0"/>
        <v>6.7684478371501267E-2</v>
      </c>
    </row>
    <row r="12" spans="1:9" ht="39.950000000000003" customHeight="1" x14ac:dyDescent="0.15">
      <c r="A12" s="13" t="s">
        <v>8</v>
      </c>
      <c r="B12" s="6">
        <v>57</v>
      </c>
      <c r="C12" s="6">
        <v>291</v>
      </c>
      <c r="D12" s="6">
        <v>239</v>
      </c>
      <c r="E12" s="6">
        <v>49</v>
      </c>
      <c r="F12" s="6">
        <v>3</v>
      </c>
      <c r="G12" s="5">
        <f t="shared" si="0"/>
        <v>4.9363867684478369E-2</v>
      </c>
    </row>
    <row r="13" spans="1:9" ht="39.950000000000003" customHeight="1" x14ac:dyDescent="0.15">
      <c r="A13" s="13" t="s">
        <v>9</v>
      </c>
      <c r="B13" s="6">
        <v>57</v>
      </c>
      <c r="C13" s="6">
        <v>293</v>
      </c>
      <c r="D13" s="6">
        <v>231</v>
      </c>
      <c r="E13" s="6">
        <v>58</v>
      </c>
      <c r="F13" s="6">
        <v>4</v>
      </c>
      <c r="G13" s="5">
        <f t="shared" si="0"/>
        <v>4.9703138252756573E-2</v>
      </c>
    </row>
    <row r="14" spans="1:9" ht="39.950000000000003" customHeight="1" x14ac:dyDescent="0.15">
      <c r="A14" s="13" t="s">
        <v>10</v>
      </c>
      <c r="B14" s="6">
        <v>45</v>
      </c>
      <c r="C14" s="6">
        <v>128</v>
      </c>
      <c r="D14" s="6">
        <v>74</v>
      </c>
      <c r="E14" s="6">
        <v>50</v>
      </c>
      <c r="F14" s="6">
        <v>4</v>
      </c>
      <c r="G14" s="5">
        <f t="shared" si="0"/>
        <v>2.1713316369804919E-2</v>
      </c>
    </row>
    <row r="15" spans="1:9" ht="39.950000000000003" customHeight="1" x14ac:dyDescent="0.15">
      <c r="A15" s="13" t="s">
        <v>11</v>
      </c>
      <c r="B15" s="6">
        <v>63</v>
      </c>
      <c r="C15" s="6">
        <v>307</v>
      </c>
      <c r="D15" s="6">
        <v>247</v>
      </c>
      <c r="E15" s="6">
        <v>57</v>
      </c>
      <c r="F15" s="6">
        <v>3</v>
      </c>
      <c r="G15" s="5">
        <f t="shared" si="0"/>
        <v>5.2078032230703987E-2</v>
      </c>
    </row>
    <row r="16" spans="1:9" ht="39.950000000000003" customHeight="1" x14ac:dyDescent="0.15">
      <c r="A16" s="16" t="s">
        <v>17</v>
      </c>
      <c r="B16" s="16"/>
      <c r="C16" s="6">
        <f>SUM(C4:C15)</f>
        <v>5179</v>
      </c>
      <c r="D16" s="6">
        <f>SUM(D4:D15)</f>
        <v>4371</v>
      </c>
      <c r="E16" s="6">
        <f>SUM(E4:E15)</f>
        <v>769</v>
      </c>
      <c r="F16" s="6">
        <f>SUM(F4:F15)</f>
        <v>39</v>
      </c>
      <c r="G16" s="5">
        <f>C16/(G18*12)</f>
        <v>7.3211761379700313E-2</v>
      </c>
    </row>
    <row r="17" spans="1:8" ht="39.950000000000003" customHeight="1" x14ac:dyDescent="0.15">
      <c r="A17" s="17" t="s">
        <v>16</v>
      </c>
      <c r="B17" s="17"/>
      <c r="C17" s="7">
        <f>AVERAGE(C4:C15)</f>
        <v>431.58333333333331</v>
      </c>
      <c r="D17" s="9">
        <f>AVERAGE(D4:D15)</f>
        <v>364.25</v>
      </c>
      <c r="E17" s="9">
        <f>AVERAGE(E4:E15)</f>
        <v>64.083333333333329</v>
      </c>
      <c r="F17" s="9">
        <f>AVERAGE(F4:F15)</f>
        <v>3.25</v>
      </c>
      <c r="G17" s="5">
        <f>C17/G18</f>
        <v>7.3211761379700313E-2</v>
      </c>
    </row>
    <row r="18" spans="1:8" x14ac:dyDescent="0.15">
      <c r="B18" s="18"/>
      <c r="C18" s="18"/>
      <c r="D18" s="18"/>
      <c r="E18" s="18"/>
      <c r="F18" s="10" t="s">
        <v>28</v>
      </c>
      <c r="G18" s="3">
        <v>5895</v>
      </c>
      <c r="H18" t="s">
        <v>30</v>
      </c>
    </row>
  </sheetData>
  <mergeCells count="9">
    <mergeCell ref="A16:B16"/>
    <mergeCell ref="A17:B17"/>
    <mergeCell ref="B18:E18"/>
    <mergeCell ref="A1:G1"/>
    <mergeCell ref="A2:A3"/>
    <mergeCell ref="B2:B3"/>
    <mergeCell ref="C2:C3"/>
    <mergeCell ref="D2:F2"/>
    <mergeCell ref="G2:G3"/>
  </mergeCells>
  <phoneticPr fontId="2"/>
  <pageMargins left="0.7" right="0.7" top="0.75" bottom="0.75" header="0.3" footer="0.3"/>
  <pageSetup paperSize="9" scale="8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H26</vt:lpstr>
      <vt:lpstr>H29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2018-06-05T04:16:36Z</cp:lastPrinted>
  <dcterms:created xsi:type="dcterms:W3CDTF">2017-05-16T04:07:41Z</dcterms:created>
  <dcterms:modified xsi:type="dcterms:W3CDTF">2018-06-14T07:34:45Z</dcterms:modified>
</cp:coreProperties>
</file>