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drawings/drawing2.xml" ContentType="application/vnd.openxmlformats-officedocument.drawing+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n-watanabe.qo\Desktop\【調査票（改訂）】合同輸血療法委員会　輸血に関するアンケート（対象年：2018年）\"/>
    </mc:Choice>
  </mc:AlternateContent>
  <bookViews>
    <workbookView xWindow="0" yWindow="0" windowWidth="19200" windowHeight="11610"/>
  </bookViews>
  <sheets>
    <sheet name="輸血に関するアンケート調査票（A)" sheetId="12" r:id="rId1"/>
    <sheet name="輸血に関するアンケート調査票 (B)" sheetId="36" r:id="rId2"/>
    <sheet name="別紙 " sheetId="35" r:id="rId3"/>
    <sheet name="血漿分画製剤の種類等" sheetId="15" state="hidden" r:id="rId4"/>
    <sheet name="問題点" sheetId="6" state="hidden" r:id="rId5"/>
  </sheets>
  <definedNames>
    <definedName name="_xlnm.Print_Area" localSheetId="1">'輸血に関するアンケート調査票 (B)'!$A$1:$M$134</definedName>
    <definedName name="_xlnm.Print_Area" localSheetId="0">'輸血に関するアンケート調査票（A)'!$A$1:$N$509</definedName>
  </definedNames>
  <calcPr calcId="152511"/>
</workbook>
</file>

<file path=xl/calcChain.xml><?xml version="1.0" encoding="utf-8"?>
<calcChain xmlns="http://schemas.openxmlformats.org/spreadsheetml/2006/main">
  <c r="K55" i="36" l="1"/>
  <c r="I66" i="36"/>
  <c r="I79" i="36"/>
  <c r="D378" i="12"/>
  <c r="H353" i="12"/>
  <c r="L85" i="12"/>
  <c r="J253" i="12"/>
  <c r="H253" i="12"/>
  <c r="F253" i="12"/>
  <c r="D253" i="12"/>
  <c r="C337" i="12"/>
  <c r="I121" i="36" l="1"/>
  <c r="I125" i="36" s="1"/>
  <c r="K66" i="36"/>
  <c r="I55" i="36"/>
  <c r="L411" i="12" l="1"/>
  <c r="O197" i="12" l="1"/>
  <c r="N197" i="12"/>
  <c r="S191" i="12"/>
  <c r="R191" i="12"/>
  <c r="Q191" i="12"/>
  <c r="P191" i="12"/>
  <c r="O191" i="12"/>
  <c r="N191" i="12"/>
  <c r="V179" i="12"/>
  <c r="U179" i="12"/>
  <c r="S179" i="12"/>
  <c r="R179" i="12"/>
  <c r="Q179" i="12"/>
  <c r="P179" i="12"/>
  <c r="O179" i="12"/>
  <c r="N179" i="12"/>
  <c r="T173" i="12"/>
  <c r="S173" i="12"/>
  <c r="Q173" i="12"/>
  <c r="P173" i="12"/>
  <c r="O173" i="12"/>
  <c r="N173" i="12"/>
  <c r="T160" i="12"/>
  <c r="S160" i="12"/>
  <c r="R160" i="12"/>
  <c r="Q160" i="12"/>
  <c r="O160" i="12"/>
  <c r="N160" i="12"/>
  <c r="U180" i="12" l="1"/>
  <c r="N192" i="12"/>
  <c r="N174" i="12"/>
  <c r="S174" i="12"/>
  <c r="N161" i="12"/>
  <c r="Q161" i="12"/>
  <c r="N180" i="12"/>
  <c r="N11" i="36" l="1"/>
  <c r="Q11" i="36"/>
  <c r="N26" i="36"/>
  <c r="J303" i="12"/>
  <c r="L428" i="12" l="1"/>
  <c r="L427" i="12"/>
  <c r="L426" i="12"/>
  <c r="L425" i="12"/>
  <c r="L424" i="12"/>
  <c r="L390" i="12"/>
  <c r="L389" i="12"/>
  <c r="L388" i="12"/>
  <c r="L387" i="12"/>
  <c r="L386" i="12"/>
  <c r="L374" i="12"/>
  <c r="L375" i="12"/>
  <c r="L376" i="12"/>
  <c r="L377" i="12"/>
  <c r="L373" i="12"/>
  <c r="C338" i="12" l="1"/>
  <c r="V111" i="12" l="1"/>
  <c r="U111" i="12"/>
  <c r="U112" i="12" l="1"/>
  <c r="Q200" i="12" l="1"/>
  <c r="P200" i="12"/>
  <c r="O200" i="12"/>
  <c r="N200" i="12"/>
  <c r="N314" i="12" l="1"/>
  <c r="O314" i="12"/>
  <c r="I349" i="12"/>
  <c r="G345" i="12"/>
  <c r="M315" i="12" l="1"/>
  <c r="O366" i="12"/>
  <c r="N366" i="12"/>
  <c r="N367" i="12" l="1"/>
  <c r="N331" i="12"/>
  <c r="O331" i="12"/>
  <c r="N148" i="12"/>
  <c r="P148" i="12"/>
  <c r="O148" i="12"/>
  <c r="Q148" i="12"/>
  <c r="S148" i="12"/>
  <c r="N123" i="12"/>
  <c r="T148" i="12"/>
  <c r="Q124" i="12"/>
  <c r="O123" i="12"/>
  <c r="S117" i="12"/>
  <c r="R117" i="12"/>
  <c r="Q117" i="12"/>
  <c r="P117" i="12"/>
  <c r="O117" i="12"/>
  <c r="N117" i="12"/>
  <c r="S111" i="12"/>
  <c r="R111" i="12"/>
  <c r="Q111" i="12"/>
  <c r="P111" i="12"/>
  <c r="O111" i="12"/>
  <c r="N111" i="12"/>
  <c r="N105" i="12"/>
  <c r="N118" i="12" l="1"/>
  <c r="N112" i="12"/>
  <c r="N201" i="12"/>
  <c r="N124" i="12"/>
  <c r="O332" i="12"/>
  <c r="S105" i="12"/>
  <c r="T105" i="12"/>
  <c r="Q105" i="12"/>
  <c r="P105" i="12"/>
  <c r="O105" i="12"/>
  <c r="T93" i="12"/>
  <c r="S93" i="12"/>
  <c r="R93" i="12"/>
  <c r="Q93" i="12"/>
  <c r="O93" i="12"/>
  <c r="N93" i="12"/>
  <c r="U52" i="12"/>
  <c r="T52" i="12"/>
  <c r="S52" i="12"/>
  <c r="R52" i="12"/>
  <c r="P52" i="12"/>
  <c r="O52" i="12"/>
  <c r="N52" i="12"/>
  <c r="N106" i="12" l="1"/>
  <c r="S106" i="12"/>
  <c r="N53" i="12"/>
  <c r="Q94" i="12"/>
  <c r="N94" i="12"/>
  <c r="P44" i="12"/>
  <c r="O44" i="12"/>
  <c r="N44" i="12"/>
  <c r="J378" i="12"/>
  <c r="J391" i="12"/>
  <c r="J429" i="12"/>
  <c r="J411" i="12"/>
  <c r="F429" i="12"/>
  <c r="D429" i="12"/>
  <c r="F411" i="12"/>
  <c r="D411" i="12"/>
  <c r="F391" i="12"/>
  <c r="D391" i="12"/>
  <c r="O37" i="12"/>
  <c r="N37" i="12"/>
  <c r="S31" i="12"/>
  <c r="R31" i="12"/>
  <c r="P31" i="12"/>
  <c r="O31" i="12"/>
  <c r="Q31" i="12"/>
  <c r="N31" i="12"/>
  <c r="X10" i="12"/>
  <c r="W10" i="12"/>
  <c r="V10" i="12"/>
  <c r="U10" i="12"/>
  <c r="T10" i="12"/>
  <c r="S10" i="12"/>
  <c r="R10" i="12"/>
  <c r="Q10" i="12"/>
  <c r="O10" i="12"/>
  <c r="N10" i="12"/>
  <c r="N45" i="12" l="1"/>
  <c r="N32" i="12"/>
  <c r="N38" i="12"/>
  <c r="R32" i="12"/>
  <c r="N11" i="12"/>
  <c r="Q11" i="12"/>
  <c r="H320" i="12"/>
  <c r="H303" i="12" l="1"/>
  <c r="F303" i="12"/>
  <c r="D303" i="12"/>
  <c r="F378" i="12"/>
  <c r="H316" i="12" l="1"/>
  <c r="H378" i="12" l="1"/>
  <c r="L378" i="12" s="1"/>
  <c r="H429" i="12"/>
  <c r="L429" i="12" s="1"/>
  <c r="H391" i="12"/>
  <c r="L391" i="12" s="1"/>
</calcChain>
</file>

<file path=xl/sharedStrings.xml><?xml version="1.0" encoding="utf-8"?>
<sst xmlns="http://schemas.openxmlformats.org/spreadsheetml/2006/main" count="1121" uniqueCount="722">
  <si>
    <t>フィブリノゲン配合剤</t>
    <rPh sb="7" eb="10">
      <t>ハイゴウザイ</t>
    </rPh>
    <phoneticPr fontId="2"/>
  </si>
  <si>
    <t>薬剤師</t>
    <rPh sb="0" eb="3">
      <t>ヤクザイシ</t>
    </rPh>
    <phoneticPr fontId="2"/>
  </si>
  <si>
    <t>看護師</t>
    <rPh sb="0" eb="3">
      <t>カンゴシ</t>
    </rPh>
    <phoneticPr fontId="2"/>
  </si>
  <si>
    <t>その他</t>
    <rPh sb="2" eb="3">
      <t>タ</t>
    </rPh>
    <phoneticPr fontId="2"/>
  </si>
  <si>
    <t>合計</t>
    <rPh sb="0" eb="2">
      <t>ゴウケイ</t>
    </rPh>
    <phoneticPr fontId="2"/>
  </si>
  <si>
    <t>提出日：</t>
    <rPh sb="0" eb="2">
      <t>テイシュツ</t>
    </rPh>
    <rPh sb="2" eb="3">
      <t>ビ</t>
    </rPh>
    <phoneticPr fontId="2"/>
  </si>
  <si>
    <t>１）輸血療法委員会の設置</t>
    <rPh sb="2" eb="4">
      <t>ユケツ</t>
    </rPh>
    <rPh sb="4" eb="6">
      <t>リョウホウ</t>
    </rPh>
    <rPh sb="6" eb="9">
      <t>イインカイ</t>
    </rPh>
    <rPh sb="10" eb="12">
      <t>セッチ</t>
    </rPh>
    <phoneticPr fontId="2"/>
  </si>
  <si>
    <t>①指導する医師がいない</t>
    <rPh sb="1" eb="3">
      <t>シドウ</t>
    </rPh>
    <rPh sb="5" eb="7">
      <t>イシ</t>
    </rPh>
    <phoneticPr fontId="2"/>
  </si>
  <si>
    <t>④その他</t>
    <rPh sb="3" eb="4">
      <t>タ</t>
    </rPh>
    <phoneticPr fontId="2"/>
  </si>
  <si>
    <t>１）輸血部門の設置</t>
    <rPh sb="2" eb="4">
      <t>ユケツ</t>
    </rPh>
    <rPh sb="4" eb="5">
      <t>ブ</t>
    </rPh>
    <rPh sb="5" eb="6">
      <t>モン</t>
    </rPh>
    <rPh sb="7" eb="9">
      <t>セッチ</t>
    </rPh>
    <phoneticPr fontId="2"/>
  </si>
  <si>
    <t>－ 問題点 －</t>
    <rPh sb="2" eb="5">
      <t>モンダイテン</t>
    </rPh>
    <phoneticPr fontId="2"/>
  </si>
  <si>
    <t>・血液製剤の使用量と廃棄量について</t>
    <rPh sb="1" eb="3">
      <t>ケツエキ</t>
    </rPh>
    <rPh sb="3" eb="5">
      <t>セイザイ</t>
    </rPh>
    <rPh sb="6" eb="9">
      <t>シヨウリョウ</t>
    </rPh>
    <rPh sb="10" eb="12">
      <t>ハイキ</t>
    </rPh>
    <rPh sb="12" eb="13">
      <t>リョウ</t>
    </rPh>
    <phoneticPr fontId="2"/>
  </si>
  <si>
    <t>　使用量と廃棄量を合わせると、供給量より上回る医療機関があった。</t>
    <rPh sb="1" eb="4">
      <t>シヨウリョウ</t>
    </rPh>
    <rPh sb="5" eb="7">
      <t>ハイキ</t>
    </rPh>
    <rPh sb="7" eb="8">
      <t>リョウ</t>
    </rPh>
    <rPh sb="9" eb="10">
      <t>ア</t>
    </rPh>
    <rPh sb="15" eb="17">
      <t>キョウキュウ</t>
    </rPh>
    <rPh sb="17" eb="18">
      <t>リョウ</t>
    </rPh>
    <rPh sb="20" eb="22">
      <t>ウワマワ</t>
    </rPh>
    <rPh sb="23" eb="25">
      <t>イリョウ</t>
    </rPh>
    <rPh sb="25" eb="27">
      <t>キカン</t>
    </rPh>
    <phoneticPr fontId="2"/>
  </si>
  <si>
    <t>・アンケート結果の一覧表がいくつかシートに分かれているため、</t>
    <rPh sb="6" eb="8">
      <t>ケッカ</t>
    </rPh>
    <rPh sb="9" eb="11">
      <t>イチラン</t>
    </rPh>
    <rPh sb="11" eb="12">
      <t>ヒョウ</t>
    </rPh>
    <rPh sb="21" eb="22">
      <t>ワ</t>
    </rPh>
    <phoneticPr fontId="2"/>
  </si>
  <si>
    <t>　ピボット管理が難しい。</t>
    <rPh sb="5" eb="7">
      <t>カンリ</t>
    </rPh>
    <rPh sb="8" eb="9">
      <t>ムズカ</t>
    </rPh>
    <phoneticPr fontId="2"/>
  </si>
  <si>
    <t>　使用量と廃棄量が全く同じなので、廃棄率が大きくなった。</t>
    <rPh sb="1" eb="4">
      <t>シヨウリョウ</t>
    </rPh>
    <rPh sb="5" eb="7">
      <t>ハイキ</t>
    </rPh>
    <rPh sb="7" eb="8">
      <t>リョウ</t>
    </rPh>
    <rPh sb="9" eb="10">
      <t>マッタ</t>
    </rPh>
    <rPh sb="11" eb="12">
      <t>オナ</t>
    </rPh>
    <rPh sb="17" eb="19">
      <t>ハイキ</t>
    </rPh>
    <rPh sb="19" eb="20">
      <t>リツ</t>
    </rPh>
    <rPh sb="21" eb="22">
      <t>オオ</t>
    </rPh>
    <phoneticPr fontId="2"/>
  </si>
  <si>
    <t>　（シートごとに医療機関の順番が揃っていないため、ミスしやすい）</t>
    <rPh sb="8" eb="10">
      <t>イリョウ</t>
    </rPh>
    <rPh sb="10" eb="12">
      <t>キカン</t>
    </rPh>
    <rPh sb="13" eb="15">
      <t>ジュンバン</t>
    </rPh>
    <rPh sb="16" eb="17">
      <t>ソロ</t>
    </rPh>
    <phoneticPr fontId="2"/>
  </si>
  <si>
    <t>・セルの色がブルーのところだけ入力してもらう。</t>
    <rPh sb="4" eb="5">
      <t>イロ</t>
    </rPh>
    <rPh sb="15" eb="17">
      <t>ニュウリョク</t>
    </rPh>
    <phoneticPr fontId="2"/>
  </si>
  <si>
    <t>・使用量と廃棄量が今までは、様式が似ているため、間違えやすいこともあるので、</t>
    <rPh sb="1" eb="4">
      <t>シヨウリョウ</t>
    </rPh>
    <rPh sb="5" eb="7">
      <t>ハイキ</t>
    </rPh>
    <rPh sb="7" eb="8">
      <t>リョウ</t>
    </rPh>
    <rPh sb="9" eb="10">
      <t>イマ</t>
    </rPh>
    <rPh sb="14" eb="16">
      <t>ヨウシキ</t>
    </rPh>
    <rPh sb="17" eb="18">
      <t>ニ</t>
    </rPh>
    <rPh sb="24" eb="26">
      <t>マチガ</t>
    </rPh>
    <phoneticPr fontId="2"/>
  </si>
  <si>
    <t>　一つのシートに上下に分けて入力してもらう。</t>
    <rPh sb="1" eb="2">
      <t>ヒト</t>
    </rPh>
    <rPh sb="8" eb="10">
      <t>ジョウゲ</t>
    </rPh>
    <rPh sb="11" eb="12">
      <t>ワ</t>
    </rPh>
    <rPh sb="14" eb="16">
      <t>ニュウリョク</t>
    </rPh>
    <phoneticPr fontId="2"/>
  </si>
  <si>
    <t>　（各血液製剤ごとに廃棄率も出せば、入力ミスが減るのでは？）</t>
    <rPh sb="2" eb="3">
      <t>カク</t>
    </rPh>
    <rPh sb="3" eb="5">
      <t>ケツエキ</t>
    </rPh>
    <rPh sb="5" eb="7">
      <t>セイザイ</t>
    </rPh>
    <rPh sb="10" eb="12">
      <t>ハイキ</t>
    </rPh>
    <rPh sb="12" eb="13">
      <t>リツ</t>
    </rPh>
    <rPh sb="14" eb="15">
      <t>ダ</t>
    </rPh>
    <rPh sb="18" eb="20">
      <t>ニュウリョク</t>
    </rPh>
    <rPh sb="23" eb="24">
      <t>ヘ</t>
    </rPh>
    <phoneticPr fontId="2"/>
  </si>
  <si>
    <t>・アンケートの記入用紙は、見やすくするため、いつくかのシートで分けるが、</t>
    <rPh sb="7" eb="9">
      <t>キニュウ</t>
    </rPh>
    <rPh sb="9" eb="11">
      <t>ヨウシ</t>
    </rPh>
    <rPh sb="13" eb="14">
      <t>ミ</t>
    </rPh>
    <rPh sb="31" eb="32">
      <t>ワ</t>
    </rPh>
    <phoneticPr fontId="2"/>
  </si>
  <si>
    <t>　別シートに一覧表を作成しておき、入力したらリンクを貼って再度入力する</t>
    <rPh sb="1" eb="2">
      <t>ベツ</t>
    </rPh>
    <rPh sb="6" eb="8">
      <t>イチラン</t>
    </rPh>
    <rPh sb="8" eb="9">
      <t>ヒョウ</t>
    </rPh>
    <rPh sb="10" eb="12">
      <t>サクセイ</t>
    </rPh>
    <rPh sb="17" eb="19">
      <t>ニュウリョク</t>
    </rPh>
    <rPh sb="26" eb="27">
      <t>ハ</t>
    </rPh>
    <rPh sb="29" eb="31">
      <t>サイド</t>
    </rPh>
    <rPh sb="31" eb="33">
      <t>ニュウリョク</t>
    </rPh>
    <phoneticPr fontId="2"/>
  </si>
  <si>
    <t>　手間を省く。（入力間違いが減る）</t>
    <rPh sb="1" eb="3">
      <t>テマ</t>
    </rPh>
    <rPh sb="4" eb="5">
      <t>ハブ</t>
    </rPh>
    <rPh sb="8" eb="10">
      <t>ニュウリョク</t>
    </rPh>
    <rPh sb="10" eb="12">
      <t>マチガ</t>
    </rPh>
    <rPh sb="14" eb="15">
      <t>ヘ</t>
    </rPh>
    <phoneticPr fontId="2"/>
  </si>
  <si>
    <t>赤血球</t>
    <rPh sb="0" eb="3">
      <t>セッケッキュウ</t>
    </rPh>
    <phoneticPr fontId="2"/>
  </si>
  <si>
    <t>血漿</t>
    <rPh sb="0" eb="2">
      <t>ケッショウ</t>
    </rPh>
    <phoneticPr fontId="2"/>
  </si>
  <si>
    <t>　　　　　　</t>
    <phoneticPr fontId="2"/>
  </si>
  <si>
    <t>平成23年度の輸血に関するアンケート記入について</t>
    <rPh sb="7" eb="9">
      <t>ユケツ</t>
    </rPh>
    <rPh sb="10" eb="11">
      <t>カン</t>
    </rPh>
    <rPh sb="18" eb="20">
      <t>キニュウ</t>
    </rPh>
    <phoneticPr fontId="2"/>
  </si>
  <si>
    <t>－ 改善目的 －</t>
    <rPh sb="2" eb="4">
      <t>カイゼン</t>
    </rPh>
    <rPh sb="4" eb="6">
      <t>モクテキ</t>
    </rPh>
    <phoneticPr fontId="2"/>
  </si>
  <si>
    <t>血液製剤の使用指針に関する事、使用量と廃棄量、自己血、年代別輸血状況を</t>
    <rPh sb="0" eb="2">
      <t>ケツエキ</t>
    </rPh>
    <rPh sb="2" eb="4">
      <t>セイザイ</t>
    </rPh>
    <rPh sb="5" eb="7">
      <t>シヨウ</t>
    </rPh>
    <rPh sb="7" eb="9">
      <t>シシン</t>
    </rPh>
    <rPh sb="10" eb="11">
      <t>カン</t>
    </rPh>
    <rPh sb="13" eb="14">
      <t>コト</t>
    </rPh>
    <rPh sb="15" eb="18">
      <t>シヨウリョウ</t>
    </rPh>
    <rPh sb="19" eb="21">
      <t>ハイキ</t>
    </rPh>
    <rPh sb="21" eb="22">
      <t>リョウ</t>
    </rPh>
    <rPh sb="23" eb="25">
      <t>ジコ</t>
    </rPh>
    <rPh sb="25" eb="26">
      <t>ケツ</t>
    </rPh>
    <rPh sb="27" eb="30">
      <t>ネンダイベツ</t>
    </rPh>
    <rPh sb="30" eb="32">
      <t>ユケツ</t>
    </rPh>
    <rPh sb="32" eb="34">
      <t>ジョウキョウ</t>
    </rPh>
    <phoneticPr fontId="2"/>
  </si>
  <si>
    <t>リンクさせること。（いろいろな分析ができる）</t>
    <rPh sb="15" eb="17">
      <t>ブンセキ</t>
    </rPh>
    <phoneticPr fontId="2"/>
  </si>
  <si>
    <t>－ 実施項目 －</t>
    <rPh sb="2" eb="4">
      <t>ジッシ</t>
    </rPh>
    <rPh sb="4" eb="6">
      <t>コウモク</t>
    </rPh>
    <phoneticPr fontId="2"/>
  </si>
  <si>
    <t>男</t>
    <rPh sb="0" eb="1">
      <t>オトコ</t>
    </rPh>
    <phoneticPr fontId="2"/>
  </si>
  <si>
    <t>女</t>
    <rPh sb="0" eb="1">
      <t>オンナ</t>
    </rPh>
    <phoneticPr fontId="2"/>
  </si>
  <si>
    <t>泌尿器科</t>
    <rPh sb="0" eb="4">
      <t>ヒニョウキカ</t>
    </rPh>
    <phoneticPr fontId="2"/>
  </si>
  <si>
    <t>　①輸血療法委員会の設置</t>
    <rPh sb="2" eb="4">
      <t>ユケツ</t>
    </rPh>
    <rPh sb="4" eb="6">
      <t>リョウホウ</t>
    </rPh>
    <rPh sb="6" eb="9">
      <t>イインカイ</t>
    </rPh>
    <rPh sb="10" eb="12">
      <t>セッチ</t>
    </rPh>
    <phoneticPr fontId="2"/>
  </si>
  <si>
    <t>500床以上</t>
    <rPh sb="3" eb="4">
      <t>ショウ</t>
    </rPh>
    <rPh sb="4" eb="6">
      <t>イジョウ</t>
    </rPh>
    <phoneticPr fontId="2"/>
  </si>
  <si>
    <t>300-499床</t>
    <rPh sb="7" eb="8">
      <t>ショウ</t>
    </rPh>
    <phoneticPr fontId="2"/>
  </si>
  <si>
    <t>100-299床</t>
    <rPh sb="7" eb="8">
      <t>ショウ</t>
    </rPh>
    <phoneticPr fontId="2"/>
  </si>
  <si>
    <t>※それぞれの使用量のトップ10など、ピボットを使うと調整可能</t>
    <rPh sb="6" eb="9">
      <t>シヨウリョウ</t>
    </rPh>
    <rPh sb="23" eb="24">
      <t>ツカ</t>
    </rPh>
    <rPh sb="26" eb="28">
      <t>チョウセイ</t>
    </rPh>
    <rPh sb="28" eb="30">
      <t>カノウ</t>
    </rPh>
    <phoneticPr fontId="2"/>
  </si>
  <si>
    <t>　②使用量・廃棄量</t>
    <rPh sb="2" eb="4">
      <t>シヨウ</t>
    </rPh>
    <rPh sb="4" eb="5">
      <t>リョウ</t>
    </rPh>
    <rPh sb="6" eb="8">
      <t>ハイキ</t>
    </rPh>
    <rPh sb="8" eb="9">
      <t>リョウ</t>
    </rPh>
    <phoneticPr fontId="2"/>
  </si>
  <si>
    <t>100床未満</t>
    <rPh sb="3" eb="4">
      <t>ショウ</t>
    </rPh>
    <rPh sb="4" eb="6">
      <t>ミマン</t>
    </rPh>
    <phoneticPr fontId="2"/>
  </si>
  <si>
    <t>（例３参照）</t>
    <rPh sb="1" eb="2">
      <t>レイ</t>
    </rPh>
    <rPh sb="3" eb="5">
      <t>サンショウ</t>
    </rPh>
    <phoneticPr fontId="2"/>
  </si>
  <si>
    <t>　③年代別輸血状況など</t>
    <rPh sb="2" eb="5">
      <t>ネンダイベツ</t>
    </rPh>
    <rPh sb="5" eb="7">
      <t>ユケツ</t>
    </rPh>
    <rPh sb="7" eb="9">
      <t>ジョウキョウ</t>
    </rPh>
    <phoneticPr fontId="2"/>
  </si>
  <si>
    <t>病院の選択</t>
    <rPh sb="0" eb="2">
      <t>ビョウイン</t>
    </rPh>
    <rPh sb="3" eb="5">
      <t>センタク</t>
    </rPh>
    <phoneticPr fontId="2"/>
  </si>
  <si>
    <t>・アンケートの回答は、できるだけメールで返信していただく(誤入力の防止）</t>
    <rPh sb="7" eb="9">
      <t>カイトウ</t>
    </rPh>
    <rPh sb="20" eb="22">
      <t>ヘンシン</t>
    </rPh>
    <rPh sb="29" eb="30">
      <t>ゴ</t>
    </rPh>
    <rPh sb="30" eb="32">
      <t>ニュウリョク</t>
    </rPh>
    <rPh sb="33" eb="35">
      <t>ボウシ</t>
    </rPh>
    <phoneticPr fontId="2"/>
  </si>
  <si>
    <t>（ホームページの作成？）</t>
    <rPh sb="8" eb="10">
      <t>サクセイ</t>
    </rPh>
    <phoneticPr fontId="2"/>
  </si>
  <si>
    <t>静注用免疫グロブリン</t>
    <rPh sb="0" eb="1">
      <t>セイ</t>
    </rPh>
    <rPh sb="1" eb="2">
      <t>チュウ</t>
    </rPh>
    <rPh sb="2" eb="3">
      <t>ヨウ</t>
    </rPh>
    <rPh sb="3" eb="5">
      <t>メンエキ</t>
    </rPh>
    <phoneticPr fontId="2"/>
  </si>
  <si>
    <t>抗HBs人免疫グロブリン</t>
    <rPh sb="0" eb="1">
      <t>コウ</t>
    </rPh>
    <rPh sb="4" eb="5">
      <t>ヒト</t>
    </rPh>
    <rPh sb="5" eb="7">
      <t>メンエキ</t>
    </rPh>
    <phoneticPr fontId="2"/>
  </si>
  <si>
    <t>グロブリン製剤</t>
    <rPh sb="5" eb="7">
      <t>セイザイ</t>
    </rPh>
    <phoneticPr fontId="2"/>
  </si>
  <si>
    <t>筋注用免疫グロブリン</t>
    <rPh sb="0" eb="1">
      <t>キン</t>
    </rPh>
    <rPh sb="1" eb="2">
      <t>チュウ</t>
    </rPh>
    <rPh sb="2" eb="3">
      <t>ヨウ</t>
    </rPh>
    <rPh sb="3" eb="5">
      <t>メンエキ</t>
    </rPh>
    <phoneticPr fontId="2"/>
  </si>
  <si>
    <t>抗破傷風人免疫グロブリン</t>
    <rPh sb="0" eb="1">
      <t>コウ</t>
    </rPh>
    <rPh sb="1" eb="4">
      <t>ハショウフウ</t>
    </rPh>
    <rPh sb="4" eb="5">
      <t>ヒト</t>
    </rPh>
    <rPh sb="5" eb="7">
      <t>メンエキ</t>
    </rPh>
    <phoneticPr fontId="2"/>
  </si>
  <si>
    <t>人血清アルブミン</t>
    <rPh sb="0" eb="1">
      <t>ヒト</t>
    </rPh>
    <rPh sb="1" eb="3">
      <t>ケッセイ</t>
    </rPh>
    <phoneticPr fontId="2"/>
  </si>
  <si>
    <t>たん白製剤</t>
    <rPh sb="2" eb="3">
      <t>ハク</t>
    </rPh>
    <rPh sb="3" eb="5">
      <t>セイザイ</t>
    </rPh>
    <phoneticPr fontId="2"/>
  </si>
  <si>
    <t>区　　分</t>
    <rPh sb="0" eb="1">
      <t>ク</t>
    </rPh>
    <rPh sb="3" eb="4">
      <t>ブン</t>
    </rPh>
    <phoneticPr fontId="2"/>
  </si>
  <si>
    <t>第　Ⅶ　因　子</t>
    <rPh sb="0" eb="1">
      <t>ダイ</t>
    </rPh>
    <rPh sb="4" eb="5">
      <t>イン</t>
    </rPh>
    <rPh sb="6" eb="7">
      <t>コ</t>
    </rPh>
    <phoneticPr fontId="2"/>
  </si>
  <si>
    <t>1g</t>
    <phoneticPr fontId="2"/>
  </si>
  <si>
    <t>2.5g</t>
    <phoneticPr fontId="2"/>
  </si>
  <si>
    <t>5g</t>
    <phoneticPr fontId="2"/>
  </si>
  <si>
    <t>１０００単位</t>
    <rPh sb="4" eb="6">
      <t>タンイ</t>
    </rPh>
    <phoneticPr fontId="2"/>
  </si>
  <si>
    <t>２５０単位</t>
    <rPh sb="3" eb="5">
      <t>タンイ</t>
    </rPh>
    <phoneticPr fontId="2"/>
  </si>
  <si>
    <t>１５００単位</t>
    <rPh sb="4" eb="6">
      <t>タンイ</t>
    </rPh>
    <phoneticPr fontId="2"/>
  </si>
  <si>
    <t>１０００倍</t>
    <rPh sb="4" eb="5">
      <t>バイ</t>
    </rPh>
    <phoneticPr fontId="2"/>
  </si>
  <si>
    <t>５００単位</t>
    <rPh sb="3" eb="5">
      <t>タンイ</t>
    </rPh>
    <phoneticPr fontId="2"/>
  </si>
  <si>
    <t>２０００単位</t>
    <rPh sb="4" eb="6">
      <t>タンイ</t>
    </rPh>
    <phoneticPr fontId="2"/>
  </si>
  <si>
    <t>第　Ⅸ　因　子
（遺伝子組み換え）</t>
    <rPh sb="0" eb="1">
      <t>ダイ</t>
    </rPh>
    <rPh sb="4" eb="5">
      <t>イン</t>
    </rPh>
    <rPh sb="6" eb="7">
      <t>コ</t>
    </rPh>
    <rPh sb="9" eb="12">
      <t>イデンシ</t>
    </rPh>
    <rPh sb="12" eb="13">
      <t>ク</t>
    </rPh>
    <rPh sb="14" eb="15">
      <t>カ</t>
    </rPh>
    <phoneticPr fontId="2"/>
  </si>
  <si>
    <t>第　ⅩⅢ　因　子</t>
    <rPh sb="0" eb="1">
      <t>ダイ</t>
    </rPh>
    <rPh sb="5" eb="6">
      <t>イン</t>
    </rPh>
    <rPh sb="7" eb="8">
      <t>コ</t>
    </rPh>
    <phoneticPr fontId="2"/>
  </si>
  <si>
    <t>４００単位</t>
    <rPh sb="3" eb="5">
      <t>タンイ</t>
    </rPh>
    <phoneticPr fontId="2"/>
  </si>
  <si>
    <t>合　　　計</t>
    <rPh sb="0" eb="1">
      <t>ゴウ</t>
    </rPh>
    <rPh sb="4" eb="5">
      <t>ケイ</t>
    </rPh>
    <phoneticPr fontId="2"/>
  </si>
  <si>
    <t>フィブリノゲン加第ⅩⅢ因子</t>
    <rPh sb="7" eb="8">
      <t>カ</t>
    </rPh>
    <rPh sb="8" eb="9">
      <t>ダイ</t>
    </rPh>
    <rPh sb="11" eb="13">
      <t>インシ</t>
    </rPh>
    <phoneticPr fontId="2"/>
  </si>
  <si>
    <t>５０００単位</t>
    <rPh sb="4" eb="6">
      <t>タンイ</t>
    </rPh>
    <phoneticPr fontId="2"/>
  </si>
  <si>
    <t>１００００単位</t>
    <rPh sb="5" eb="7">
      <t>タンイ</t>
    </rPh>
    <phoneticPr fontId="2"/>
  </si>
  <si>
    <t>３.０×２.５ｃｍ</t>
    <phoneticPr fontId="2"/>
  </si>
  <si>
    <t>医療機関の名称</t>
    <rPh sb="0" eb="2">
      <t>イリョウ</t>
    </rPh>
    <rPh sb="2" eb="4">
      <t>キカン</t>
    </rPh>
    <rPh sb="5" eb="7">
      <t>メイショウ</t>
    </rPh>
    <phoneticPr fontId="2"/>
  </si>
  <si>
    <t>電　話</t>
    <rPh sb="0" eb="1">
      <t>デン</t>
    </rPh>
    <rPh sb="2" eb="3">
      <t>ハナシ</t>
    </rPh>
    <phoneticPr fontId="2"/>
  </si>
  <si>
    <t>所　在　地</t>
    <rPh sb="0" eb="1">
      <t>ショ</t>
    </rPh>
    <rPh sb="2" eb="3">
      <t>ザイ</t>
    </rPh>
    <rPh sb="4" eb="5">
      <t>チ</t>
    </rPh>
    <phoneticPr fontId="2"/>
  </si>
  <si>
    <t>記　入　者</t>
    <rPh sb="0" eb="1">
      <t>キ</t>
    </rPh>
    <rPh sb="2" eb="3">
      <t>ニュウ</t>
    </rPh>
    <rPh sb="4" eb="5">
      <t>シャ</t>
    </rPh>
    <phoneticPr fontId="2"/>
  </si>
  <si>
    <t>年</t>
    <rPh sb="0" eb="1">
      <t>ネン</t>
    </rPh>
    <phoneticPr fontId="2"/>
  </si>
  <si>
    <t>設置の有無</t>
    <rPh sb="0" eb="2">
      <t>セッチ</t>
    </rPh>
    <rPh sb="3" eb="5">
      <t>ウム</t>
    </rPh>
    <phoneticPr fontId="2"/>
  </si>
  <si>
    <t>②他の委員会の議題として協議しているので、新たに設置する予定はない</t>
    <rPh sb="1" eb="2">
      <t>ホカ</t>
    </rPh>
    <rPh sb="3" eb="6">
      <t>イインカイ</t>
    </rPh>
    <rPh sb="7" eb="9">
      <t>ギダイ</t>
    </rPh>
    <rPh sb="12" eb="14">
      <t>キョウギ</t>
    </rPh>
    <rPh sb="21" eb="22">
      <t>アラ</t>
    </rPh>
    <rPh sb="24" eb="26">
      <t>セッチ</t>
    </rPh>
    <rPh sb="28" eb="30">
      <t>ヨテイ</t>
    </rPh>
    <phoneticPr fontId="2"/>
  </si>
  <si>
    <t>③血液製剤等の使用がほとんどないので、設置していない</t>
    <rPh sb="1" eb="3">
      <t>ケツエキ</t>
    </rPh>
    <rPh sb="3" eb="5">
      <t>セイザイ</t>
    </rPh>
    <rPh sb="5" eb="6">
      <t>トウ</t>
    </rPh>
    <rPh sb="7" eb="9">
      <t>シヨウ</t>
    </rPh>
    <rPh sb="19" eb="21">
      <t>セッチ</t>
    </rPh>
    <phoneticPr fontId="2"/>
  </si>
  <si>
    <t>医　師</t>
    <rPh sb="0" eb="1">
      <t>イ</t>
    </rPh>
    <rPh sb="2" eb="3">
      <t>シ</t>
    </rPh>
    <phoneticPr fontId="2"/>
  </si>
  <si>
    <t>事　務</t>
    <rPh sb="0" eb="1">
      <t>コト</t>
    </rPh>
    <rPh sb="2" eb="3">
      <t>ツトム</t>
    </rPh>
    <phoneticPr fontId="2"/>
  </si>
  <si>
    <t>専門科目</t>
    <rPh sb="0" eb="2">
      <t>センモン</t>
    </rPh>
    <rPh sb="2" eb="4">
      <t>カモク</t>
    </rPh>
    <phoneticPr fontId="2"/>
  </si>
  <si>
    <t>開催回数</t>
    <rPh sb="0" eb="2">
      <t>カイサイ</t>
    </rPh>
    <rPh sb="2" eb="4">
      <t>カイスウ</t>
    </rPh>
    <phoneticPr fontId="2"/>
  </si>
  <si>
    <t>管理料の種類</t>
    <rPh sb="0" eb="2">
      <t>カンリ</t>
    </rPh>
    <rPh sb="2" eb="3">
      <t>リョウ</t>
    </rPh>
    <rPh sb="4" eb="6">
      <t>シュルイ</t>
    </rPh>
    <phoneticPr fontId="2"/>
  </si>
  <si>
    <t>I&amp;A取得状況</t>
    <rPh sb="3" eb="5">
      <t>シュトク</t>
    </rPh>
    <rPh sb="5" eb="7">
      <t>ジョウキョウ</t>
    </rPh>
    <phoneticPr fontId="2"/>
  </si>
  <si>
    <t>役職名</t>
    <rPh sb="0" eb="2">
      <t>ヤクショク</t>
    </rPh>
    <rPh sb="2" eb="3">
      <t>メイ</t>
    </rPh>
    <phoneticPr fontId="2"/>
  </si>
  <si>
    <t>２）輸血部門の設置場所</t>
    <rPh sb="2" eb="4">
      <t>ユケツ</t>
    </rPh>
    <rPh sb="4" eb="5">
      <t>ブ</t>
    </rPh>
    <rPh sb="5" eb="6">
      <t>モン</t>
    </rPh>
    <rPh sb="7" eb="9">
      <t>セッチ</t>
    </rPh>
    <rPh sb="9" eb="11">
      <t>バショ</t>
    </rPh>
    <phoneticPr fontId="2"/>
  </si>
  <si>
    <t>期間：</t>
    <rPh sb="0" eb="2">
      <t>キカン</t>
    </rPh>
    <phoneticPr fontId="2"/>
  </si>
  <si>
    <t>別紙</t>
    <rPh sb="0" eb="2">
      <t>ベッシ</t>
    </rPh>
    <phoneticPr fontId="2"/>
  </si>
  <si>
    <t>本調査の対象となる「血漿分画製剤」は、薬効分類「634 血液製剤類」に分類されている製剤です。</t>
    <rPh sb="0" eb="1">
      <t>ホン</t>
    </rPh>
    <rPh sb="1" eb="3">
      <t>チョウサ</t>
    </rPh>
    <rPh sb="4" eb="6">
      <t>タイショウ</t>
    </rPh>
    <rPh sb="10" eb="12">
      <t>ケッショウ</t>
    </rPh>
    <rPh sb="12" eb="14">
      <t>ブンカク</t>
    </rPh>
    <rPh sb="14" eb="16">
      <t>セイザイ</t>
    </rPh>
    <rPh sb="19" eb="21">
      <t>ヤッコウ</t>
    </rPh>
    <rPh sb="21" eb="23">
      <t>ブンルイ</t>
    </rPh>
    <rPh sb="28" eb="30">
      <t>ケツエキ</t>
    </rPh>
    <rPh sb="30" eb="32">
      <t>セイザイ</t>
    </rPh>
    <rPh sb="32" eb="33">
      <t>ルイ</t>
    </rPh>
    <rPh sb="35" eb="37">
      <t>ブンルイ</t>
    </rPh>
    <rPh sb="42" eb="44">
      <t>セイザイ</t>
    </rPh>
    <phoneticPr fontId="2"/>
  </si>
  <si>
    <t>ｸﾞﾛﾌﾞﾘﾝ
製剤</t>
    <rPh sb="8" eb="10">
      <t>セイザイ</t>
    </rPh>
    <phoneticPr fontId="2"/>
  </si>
  <si>
    <t>たん白
製剤</t>
    <rPh sb="2" eb="3">
      <t>シロ</t>
    </rPh>
    <rPh sb="4" eb="6">
      <t>セイザイ</t>
    </rPh>
    <phoneticPr fontId="2"/>
  </si>
  <si>
    <t>血液凝固
因子製剤</t>
    <rPh sb="0" eb="2">
      <t>ケツエキ</t>
    </rPh>
    <rPh sb="2" eb="4">
      <t>ギョウコ</t>
    </rPh>
    <rPh sb="5" eb="7">
      <t>インシ</t>
    </rPh>
    <rPh sb="7" eb="9">
      <t>セイザイ</t>
    </rPh>
    <phoneticPr fontId="2"/>
  </si>
  <si>
    <t>製剤の規格</t>
    <rPh sb="0" eb="2">
      <t>セイザイ</t>
    </rPh>
    <rPh sb="3" eb="5">
      <t>キカク</t>
    </rPh>
    <phoneticPr fontId="2"/>
  </si>
  <si>
    <t>第Ⅶ因子</t>
    <rPh sb="0" eb="1">
      <t>ダイ</t>
    </rPh>
    <rPh sb="2" eb="4">
      <t>インシ</t>
    </rPh>
    <phoneticPr fontId="2"/>
  </si>
  <si>
    <t>2.2mL</t>
    <phoneticPr fontId="2"/>
  </si>
  <si>
    <t>商　品　名</t>
    <rPh sb="0" eb="1">
      <t>ショウ</t>
    </rPh>
    <rPh sb="2" eb="3">
      <t>ヒン</t>
    </rPh>
    <rPh sb="4" eb="5">
      <t>メイ</t>
    </rPh>
    <phoneticPr fontId="2"/>
  </si>
  <si>
    <t>　（遺伝子組み換え）</t>
    <rPh sb="2" eb="5">
      <t>イデンシ</t>
    </rPh>
    <rPh sb="5" eb="6">
      <t>ク</t>
    </rPh>
    <rPh sb="7" eb="8">
      <t>カ</t>
    </rPh>
    <phoneticPr fontId="2"/>
  </si>
  <si>
    <t>○</t>
    <phoneticPr fontId="2"/>
  </si>
  <si>
    <t>8.5mL</t>
    <phoneticPr fontId="2"/>
  </si>
  <si>
    <t>4.8mg</t>
    <phoneticPr fontId="2"/>
  </si>
  <si>
    <t>注射用ノボセブン</t>
    <rPh sb="0" eb="3">
      <t>チュウシャヨウ</t>
    </rPh>
    <phoneticPr fontId="2"/>
  </si>
  <si>
    <t>250、500、1000、2000単位</t>
    <rPh sb="17" eb="19">
      <t>タンイ</t>
    </rPh>
    <phoneticPr fontId="2"/>
  </si>
  <si>
    <t>コージネイトＦＳ注射用</t>
    <rPh sb="8" eb="11">
      <t>チュウシャヨウ</t>
    </rPh>
    <phoneticPr fontId="2"/>
  </si>
  <si>
    <t>エプタコグアルファ(活性型)</t>
    <rPh sb="10" eb="13">
      <t>カッセイガタ</t>
    </rPh>
    <phoneticPr fontId="2"/>
  </si>
  <si>
    <t>オクトコグアルファ</t>
    <phoneticPr fontId="2"/>
  </si>
  <si>
    <t>加熱人血しょうたん白</t>
    <rPh sb="0" eb="2">
      <t>カネツ</t>
    </rPh>
    <rPh sb="2" eb="3">
      <t>ヒト</t>
    </rPh>
    <rPh sb="3" eb="4">
      <t>ケッ</t>
    </rPh>
    <rPh sb="9" eb="10">
      <t>ハク</t>
    </rPh>
    <phoneticPr fontId="2"/>
  </si>
  <si>
    <t>乾燥イオン交換樹脂処理</t>
    <rPh sb="0" eb="2">
      <t>カンソウ</t>
    </rPh>
    <rPh sb="5" eb="7">
      <t>コウカン</t>
    </rPh>
    <rPh sb="7" eb="9">
      <t>ジュシ</t>
    </rPh>
    <rPh sb="9" eb="11">
      <t>ショリ</t>
    </rPh>
    <phoneticPr fontId="2"/>
  </si>
  <si>
    <t>人免疫グロブリン</t>
    <rPh sb="0" eb="1">
      <t>ヒト</t>
    </rPh>
    <rPh sb="1" eb="3">
      <t>メンエキ</t>
    </rPh>
    <phoneticPr fontId="2"/>
  </si>
  <si>
    <t>乾燥抗ＨＢｓ</t>
    <rPh sb="0" eb="2">
      <t>カンソウ</t>
    </rPh>
    <rPh sb="2" eb="3">
      <t>コウ</t>
    </rPh>
    <phoneticPr fontId="2"/>
  </si>
  <si>
    <t>乾燥抗Ｄ（Rho）</t>
    <rPh sb="0" eb="2">
      <t>カンソウ</t>
    </rPh>
    <rPh sb="2" eb="3">
      <t>コウ</t>
    </rPh>
    <phoneticPr fontId="2"/>
  </si>
  <si>
    <t>乾燥抗破傷風</t>
    <rPh sb="0" eb="2">
      <t>カンソウ</t>
    </rPh>
    <rPh sb="2" eb="3">
      <t>コウ</t>
    </rPh>
    <rPh sb="3" eb="6">
      <t>ハショウフウ</t>
    </rPh>
    <phoneticPr fontId="2"/>
  </si>
  <si>
    <t>乾燥スルホ化</t>
    <rPh sb="0" eb="2">
      <t>カンソウ</t>
    </rPh>
    <rPh sb="5" eb="6">
      <t>カ</t>
    </rPh>
    <phoneticPr fontId="2"/>
  </si>
  <si>
    <t>1.2mg</t>
    <phoneticPr fontId="2"/>
  </si>
  <si>
    <t>静注</t>
    <rPh sb="0" eb="1">
      <t>セイ</t>
    </rPh>
    <rPh sb="1" eb="2">
      <t>チュウ</t>
    </rPh>
    <phoneticPr fontId="2"/>
  </si>
  <si>
    <t>筋注</t>
    <rPh sb="0" eb="1">
      <t>キン</t>
    </rPh>
    <rPh sb="1" eb="2">
      <t>チュウ</t>
    </rPh>
    <phoneticPr fontId="2"/>
  </si>
  <si>
    <t>100mL</t>
    <phoneticPr fontId="2"/>
  </si>
  <si>
    <t>250mL</t>
    <phoneticPr fontId="2"/>
  </si>
  <si>
    <t>2.5g 50mL</t>
    <phoneticPr fontId="2"/>
  </si>
  <si>
    <t>200単位</t>
    <rPh sb="3" eb="5">
      <t>タンイ</t>
    </rPh>
    <phoneticPr fontId="2"/>
  </si>
  <si>
    <t>1mL</t>
    <phoneticPr fontId="2"/>
  </si>
  <si>
    <t>1000単位</t>
    <rPh sb="4" eb="6">
      <t>タンイ</t>
    </rPh>
    <phoneticPr fontId="2"/>
  </si>
  <si>
    <t>5mL</t>
    <phoneticPr fontId="2"/>
  </si>
  <si>
    <t>1000倍</t>
    <rPh sb="4" eb="5">
      <t>バイ</t>
    </rPh>
    <phoneticPr fontId="2"/>
  </si>
  <si>
    <t>250国際単位</t>
    <rPh sb="3" eb="5">
      <t>コクサイ</t>
    </rPh>
    <rPh sb="5" eb="7">
      <t>タンイ</t>
    </rPh>
    <phoneticPr fontId="2"/>
  </si>
  <si>
    <t>500mg</t>
    <phoneticPr fontId="2"/>
  </si>
  <si>
    <t>10mL</t>
    <phoneticPr fontId="2"/>
  </si>
  <si>
    <t>20mL</t>
    <phoneticPr fontId="2"/>
  </si>
  <si>
    <t>50mL</t>
    <phoneticPr fontId="2"/>
  </si>
  <si>
    <t>5g</t>
    <phoneticPr fontId="2"/>
  </si>
  <si>
    <t>100ｍL：献血ｱﾙﾌﾞﾐﾈｰﾄ(日本製薬=武田)、250mL：献血ｱﾙﾌﾞﾐﾈｰﾄ(日本製薬=武田)、ﾌﾟﾗｽﾞﾏﾌﾟﾛﾃｨﾝﾌﾗｸｼｮﾝ(ﾊﾞｸｽﾀｰ)</t>
    <rPh sb="6" eb="8">
      <t>ケンケツ</t>
    </rPh>
    <rPh sb="17" eb="19">
      <t>ニホン</t>
    </rPh>
    <rPh sb="19" eb="21">
      <t>セイヤク</t>
    </rPh>
    <rPh sb="22" eb="24">
      <t>タケダ</t>
    </rPh>
    <rPh sb="32" eb="34">
      <t>ケンケツ</t>
    </rPh>
    <rPh sb="43" eb="45">
      <t>ニホン</t>
    </rPh>
    <rPh sb="45" eb="47">
      <t>セイヤク</t>
    </rPh>
    <rPh sb="48" eb="50">
      <t>タケダ</t>
    </rPh>
    <phoneticPr fontId="2"/>
  </si>
  <si>
    <t>加熱人
血しょう</t>
    <rPh sb="0" eb="2">
      <t>カネツ</t>
    </rPh>
    <rPh sb="2" eb="3">
      <t>ヒト</t>
    </rPh>
    <rPh sb="4" eb="5">
      <t>ケッ</t>
    </rPh>
    <phoneticPr fontId="2"/>
  </si>
  <si>
    <t>ガンマガード(バクスター)</t>
    <phoneticPr fontId="2"/>
  </si>
  <si>
    <t>献血ベニロン－Ⅰ(化血研＝帝人ファーマ)</t>
    <rPh sb="0" eb="2">
      <t>ケンケツ</t>
    </rPh>
    <rPh sb="9" eb="10">
      <t>カ</t>
    </rPh>
    <rPh sb="10" eb="11">
      <t>ケツ</t>
    </rPh>
    <rPh sb="11" eb="12">
      <t>ケン</t>
    </rPh>
    <rPh sb="13" eb="15">
      <t>テイジン</t>
    </rPh>
    <phoneticPr fontId="2"/>
  </si>
  <si>
    <t>500、1500単位</t>
    <rPh sb="8" eb="10">
      <t>タンイ</t>
    </rPh>
    <phoneticPr fontId="2"/>
  </si>
  <si>
    <t>500単位：ｱﾝｽﾛﾋﾞﾝP(化血研＝CSLﾍﾞｰﾘﾝｸﾞ)、献血ﾉﾝｽﾛﾝ500注射用(日本製薬＝武田)、ﾉｲｱｰﾄ(ﾍﾞﾈｼｽ=田辺製薬)</t>
    <rPh sb="3" eb="5">
      <t>タンイ</t>
    </rPh>
    <rPh sb="15" eb="16">
      <t>カ</t>
    </rPh>
    <rPh sb="16" eb="17">
      <t>ケツ</t>
    </rPh>
    <rPh sb="17" eb="18">
      <t>ケン</t>
    </rPh>
    <rPh sb="31" eb="33">
      <t>ケンケツ</t>
    </rPh>
    <rPh sb="41" eb="44">
      <t>チュウシャヨウ</t>
    </rPh>
    <rPh sb="45" eb="47">
      <t>ニホン</t>
    </rPh>
    <rPh sb="47" eb="49">
      <t>セイヤク</t>
    </rPh>
    <rPh sb="50" eb="52">
      <t>タケダ</t>
    </rPh>
    <rPh sb="66" eb="70">
      <t>タナベセイヤク</t>
    </rPh>
    <phoneticPr fontId="2"/>
  </si>
  <si>
    <t>乾燥濃縮</t>
    <rPh sb="0" eb="2">
      <t>カンソウ</t>
    </rPh>
    <rPh sb="2" eb="4">
      <t>ノウシュク</t>
    </rPh>
    <phoneticPr fontId="2"/>
  </si>
  <si>
    <t>人活性化プロテインC</t>
    <rPh sb="0" eb="1">
      <t>ヒト</t>
    </rPh>
    <rPh sb="1" eb="4">
      <t>カッセイカ</t>
    </rPh>
    <phoneticPr fontId="2"/>
  </si>
  <si>
    <t>2500単位</t>
    <rPh sb="4" eb="6">
      <t>タンイ</t>
    </rPh>
    <phoneticPr fontId="2"/>
  </si>
  <si>
    <t>注射用アナクトC2,500単位(化血研＝帝人ファーマ)</t>
    <rPh sb="0" eb="3">
      <t>チュウシャヨウ</t>
    </rPh>
    <rPh sb="13" eb="15">
      <t>タンイ</t>
    </rPh>
    <rPh sb="16" eb="17">
      <t>カ</t>
    </rPh>
    <rPh sb="17" eb="18">
      <t>ケツ</t>
    </rPh>
    <rPh sb="18" eb="19">
      <t>ケン</t>
    </rPh>
    <rPh sb="20" eb="22">
      <t>テイジン</t>
    </rPh>
    <phoneticPr fontId="2"/>
  </si>
  <si>
    <t>人血液凝固第Ⅸ因子</t>
    <rPh sb="0" eb="1">
      <t>ヒト</t>
    </rPh>
    <rPh sb="1" eb="3">
      <t>ケツエキ</t>
    </rPh>
    <rPh sb="3" eb="5">
      <t>ギョウコ</t>
    </rPh>
    <rPh sb="5" eb="6">
      <t>ダイ</t>
    </rPh>
    <rPh sb="7" eb="9">
      <t>インシ</t>
    </rPh>
    <phoneticPr fontId="2"/>
  </si>
  <si>
    <t>人アンチトロンビンⅢ</t>
    <rPh sb="0" eb="1">
      <t>ヒト</t>
    </rPh>
    <phoneticPr fontId="2"/>
  </si>
  <si>
    <t>第Ⅷ因子</t>
    <rPh sb="0" eb="1">
      <t>ダイ</t>
    </rPh>
    <rPh sb="2" eb="4">
      <t>インシ</t>
    </rPh>
    <phoneticPr fontId="2"/>
  </si>
  <si>
    <t>250、500、750、1000単位</t>
    <rPh sb="16" eb="18">
      <t>タンイ</t>
    </rPh>
    <phoneticPr fontId="2"/>
  </si>
  <si>
    <t>250単位：ｸﾛｽｴｲﾄM250(日赤)、ｺﾝﾌｧｸﾄF(化血研=ｱｽﾃﾗｽ)</t>
    <rPh sb="3" eb="5">
      <t>タンイ</t>
    </rPh>
    <rPh sb="17" eb="19">
      <t>ニッセキ</t>
    </rPh>
    <rPh sb="29" eb="30">
      <t>カ</t>
    </rPh>
    <rPh sb="30" eb="31">
      <t>ケツ</t>
    </rPh>
    <rPh sb="31" eb="32">
      <t>ケン</t>
    </rPh>
    <phoneticPr fontId="2"/>
  </si>
  <si>
    <t>ﾍﾓﾌｨﾙM500(ﾊﾞｸｽﾀｰ)</t>
    <phoneticPr fontId="2"/>
  </si>
  <si>
    <t>1000単位：ｸﾛｽｴｲﾄM1000(日赤)、ｺﾝﾌｧｸﾄF(化血研＝ｱｽﾃﾗｽ)</t>
    <rPh sb="4" eb="6">
      <t>タンイ</t>
    </rPh>
    <rPh sb="19" eb="21">
      <t>ニッセキ</t>
    </rPh>
    <rPh sb="31" eb="32">
      <t>カ</t>
    </rPh>
    <rPh sb="32" eb="33">
      <t>ケツ</t>
    </rPh>
    <rPh sb="33" eb="34">
      <t>ケン</t>
    </rPh>
    <phoneticPr fontId="2"/>
  </si>
  <si>
    <t>人血液凝固第Ⅷ因子</t>
    <rPh sb="0" eb="1">
      <t>ヒト</t>
    </rPh>
    <rPh sb="1" eb="3">
      <t>ケツエキ</t>
    </rPh>
    <rPh sb="3" eb="5">
      <t>ギョウコ</t>
    </rPh>
    <rPh sb="5" eb="6">
      <t>ダイ</t>
    </rPh>
    <rPh sb="7" eb="9">
      <t>インシ</t>
    </rPh>
    <phoneticPr fontId="2"/>
  </si>
  <si>
    <t>第Ⅸ因子</t>
    <rPh sb="0" eb="1">
      <t>ダイ</t>
    </rPh>
    <rPh sb="2" eb="4">
      <t>インシ</t>
    </rPh>
    <phoneticPr fontId="2"/>
  </si>
  <si>
    <t>400、800、1000単位</t>
    <rPh sb="12" eb="14">
      <t>タンイ</t>
    </rPh>
    <phoneticPr fontId="2"/>
  </si>
  <si>
    <t>800単位：ﾉﾊﾞｸﾄM(化血研＝ｱｽﾃﾗｽ)</t>
    <rPh sb="3" eb="5">
      <t>タンイ</t>
    </rPh>
    <rPh sb="13" eb="16">
      <t>カケツケン</t>
    </rPh>
    <phoneticPr fontId="2"/>
  </si>
  <si>
    <t>1000単位：ｸﾘｽﾏｼﾝ－M(ﾍﾞﾈｼｽ=三菱ｳｪﾙﾌｧｰﾏ)</t>
    <rPh sb="4" eb="6">
      <t>タンイ</t>
    </rPh>
    <rPh sb="22" eb="24">
      <t>ミツビシ</t>
    </rPh>
    <phoneticPr fontId="2"/>
  </si>
  <si>
    <t>乾燥濃縮人C1－</t>
    <rPh sb="0" eb="2">
      <t>カンソウ</t>
    </rPh>
    <rPh sb="2" eb="4">
      <t>ノウシュク</t>
    </rPh>
    <rPh sb="4" eb="5">
      <t>ヒト</t>
    </rPh>
    <phoneticPr fontId="2"/>
  </si>
  <si>
    <t>インアクチベーター</t>
    <phoneticPr fontId="2"/>
  </si>
  <si>
    <t>乾燥人血液凝固因子</t>
    <rPh sb="0" eb="2">
      <t>カンソウ</t>
    </rPh>
    <rPh sb="2" eb="3">
      <t>ヒト</t>
    </rPh>
    <rPh sb="3" eb="5">
      <t>ケツエキ</t>
    </rPh>
    <rPh sb="5" eb="7">
      <t>ギョウコ</t>
    </rPh>
    <rPh sb="7" eb="9">
      <t>インシ</t>
    </rPh>
    <phoneticPr fontId="2"/>
  </si>
  <si>
    <t>抗体迂回活性複合体</t>
    <rPh sb="0" eb="2">
      <t>コウタイ</t>
    </rPh>
    <rPh sb="2" eb="4">
      <t>ウカイ</t>
    </rPh>
    <rPh sb="4" eb="6">
      <t>カッセイ</t>
    </rPh>
    <rPh sb="6" eb="9">
      <t>フクゴウタイ</t>
    </rPh>
    <phoneticPr fontId="2"/>
  </si>
  <si>
    <t>乾燥人血液凝固</t>
    <rPh sb="0" eb="2">
      <t>カンソウ</t>
    </rPh>
    <rPh sb="2" eb="3">
      <t>ヒト</t>
    </rPh>
    <rPh sb="3" eb="5">
      <t>ケツエキ</t>
    </rPh>
    <rPh sb="5" eb="7">
      <t>ギョウコ</t>
    </rPh>
    <phoneticPr fontId="2"/>
  </si>
  <si>
    <t>第Ⅸ因子複合体</t>
    <rPh sb="0" eb="1">
      <t>ダイ</t>
    </rPh>
    <rPh sb="2" eb="4">
      <t>インシ</t>
    </rPh>
    <rPh sb="4" eb="7">
      <t>フクゴウタイ</t>
    </rPh>
    <phoneticPr fontId="2"/>
  </si>
  <si>
    <t>乾燥人フィブリノゲン</t>
    <rPh sb="0" eb="2">
      <t>カンソウ</t>
    </rPh>
    <rPh sb="2" eb="3">
      <t>ヒト</t>
    </rPh>
    <phoneticPr fontId="2"/>
  </si>
  <si>
    <t>乾燥pH4処理</t>
    <rPh sb="0" eb="2">
      <t>カンソウ</t>
    </rPh>
    <rPh sb="5" eb="7">
      <t>ショリ</t>
    </rPh>
    <phoneticPr fontId="2"/>
  </si>
  <si>
    <t>乾燥ペプシン処理</t>
    <rPh sb="0" eb="2">
      <t>カンソウ</t>
    </rPh>
    <rPh sb="6" eb="8">
      <t>ショリ</t>
    </rPh>
    <phoneticPr fontId="2"/>
  </si>
  <si>
    <t>乾燥ボリエチレングリコー</t>
    <rPh sb="0" eb="2">
      <t>カンソウ</t>
    </rPh>
    <phoneticPr fontId="2"/>
  </si>
  <si>
    <t>処理人免疫グロブリン</t>
    <rPh sb="0" eb="2">
      <t>ショリ</t>
    </rPh>
    <rPh sb="2" eb="3">
      <t>ヒト</t>
    </rPh>
    <rPh sb="3" eb="5">
      <t>メンエキ</t>
    </rPh>
    <phoneticPr fontId="2"/>
  </si>
  <si>
    <t>正常人血漿1mL中</t>
    <rPh sb="0" eb="2">
      <t>セイジョウ</t>
    </rPh>
    <rPh sb="2" eb="3">
      <t>ヒト</t>
    </rPh>
    <rPh sb="3" eb="5">
      <t>ケッショウ</t>
    </rPh>
    <rPh sb="8" eb="9">
      <t>チュウ</t>
    </rPh>
    <phoneticPr fontId="2"/>
  </si>
  <si>
    <t>含有量の500倍</t>
    <rPh sb="0" eb="3">
      <t>ガンユウリョウ</t>
    </rPh>
    <rPh sb="7" eb="8">
      <t>バイ</t>
    </rPh>
    <phoneticPr fontId="2"/>
  </si>
  <si>
    <t>500単位</t>
    <rPh sb="3" eb="5">
      <t>タンイ</t>
    </rPh>
    <phoneticPr fontId="2"/>
  </si>
  <si>
    <t>200、400、500、1000単位</t>
    <rPh sb="16" eb="18">
      <t>タンイ</t>
    </rPh>
    <phoneticPr fontId="2"/>
  </si>
  <si>
    <t>ベリナートP(CSLベーリング)</t>
    <phoneticPr fontId="2"/>
  </si>
  <si>
    <t>ファイバ(バクスター)</t>
    <phoneticPr fontId="2"/>
  </si>
  <si>
    <t>PPSB-HT「ニチヤク」(日本製薬=武田)</t>
    <rPh sb="14" eb="16">
      <t>ニホン</t>
    </rPh>
    <rPh sb="16" eb="18">
      <t>セイヤク</t>
    </rPh>
    <rPh sb="19" eb="21">
      <t>タケダ</t>
    </rPh>
    <phoneticPr fontId="2"/>
  </si>
  <si>
    <t>フィブリノゲンHT－ベネシス(ベネシス=田辺三菱)</t>
    <rPh sb="20" eb="22">
      <t>タナベ</t>
    </rPh>
    <rPh sb="22" eb="24">
      <t>ミツビシ</t>
    </rPh>
    <phoneticPr fontId="2"/>
  </si>
  <si>
    <t>400単位：ｸﾘｽﾏｼﾝｰM(ﾍﾞﾈｼｽ=田辺三菱)、ﾉﾊﾞｸﾄM(化血研＝ｱｽﾃﾗｽ)</t>
    <rPh sb="3" eb="5">
      <t>タンイ</t>
    </rPh>
    <rPh sb="22" eb="24">
      <t>ミツビシ</t>
    </rPh>
    <rPh sb="24" eb="25">
      <t>）</t>
    </rPh>
    <rPh sb="34" eb="37">
      <t>カケツケン</t>
    </rPh>
    <phoneticPr fontId="2"/>
  </si>
  <si>
    <t>500単位：ｸﾛｽｴｲﾄM500(日赤)、ｺﾝｺｴｲﾄ－HT(ﾍﾞﾈｼｽ=田辺三菱)、ｺﾝﾌｧｸﾄF(化血研=ｱｽﾃﾗｽ)、</t>
    <rPh sb="3" eb="5">
      <t>タンイ</t>
    </rPh>
    <rPh sb="17" eb="19">
      <t>ニッセキ</t>
    </rPh>
    <rPh sb="38" eb="40">
      <t>ミツビシ</t>
    </rPh>
    <rPh sb="40" eb="41">
      <t>）</t>
    </rPh>
    <rPh sb="51" eb="52">
      <t>カ</t>
    </rPh>
    <rPh sb="52" eb="53">
      <t>ケツ</t>
    </rPh>
    <rPh sb="53" eb="54">
      <t>ケン</t>
    </rPh>
    <phoneticPr fontId="2"/>
  </si>
  <si>
    <t>乾燥HBｸﾞﾛﾌﾞﾘﾝ－ﾆﾁﾔｸ(日本製薬＝武田)、ﾍﾌﾟｽﾌﾟﾘﾝ(ﾍﾞﾈｼｽ＝田辺三菱)</t>
    <rPh sb="0" eb="2">
      <t>カンソウ</t>
    </rPh>
    <rPh sb="17" eb="19">
      <t>ニホン</t>
    </rPh>
    <rPh sb="19" eb="21">
      <t>セイヤク</t>
    </rPh>
    <rPh sb="22" eb="24">
      <t>タケダ</t>
    </rPh>
    <rPh sb="41" eb="43">
      <t>タナベ</t>
    </rPh>
    <rPh sb="43" eb="45">
      <t>ミツビシ</t>
    </rPh>
    <phoneticPr fontId="2"/>
  </si>
  <si>
    <t>抗Ｄｸﾞﾛﾋﾞﾘﾝ－ﾆﾁﾔｸ(日本製薬＝武田)、抗Ｄ人免疫ｸﾞﾛﾌﾞﾘﾝ－ﾍﾞﾈｼｽ(ﾍﾞﾈｼｽ＝田辺三菱)</t>
    <rPh sb="0" eb="1">
      <t>コウ</t>
    </rPh>
    <rPh sb="15" eb="17">
      <t>ニホン</t>
    </rPh>
    <rPh sb="17" eb="19">
      <t>セイヤク</t>
    </rPh>
    <rPh sb="20" eb="22">
      <t>タケダ</t>
    </rPh>
    <rPh sb="24" eb="25">
      <t>コウ</t>
    </rPh>
    <rPh sb="26" eb="27">
      <t>ヒト</t>
    </rPh>
    <rPh sb="27" eb="29">
      <t>メンエキ</t>
    </rPh>
    <rPh sb="49" eb="51">
      <t>タナベ</t>
    </rPh>
    <rPh sb="51" eb="53">
      <t>ミツビシ</t>
    </rPh>
    <phoneticPr fontId="2"/>
  </si>
  <si>
    <t>ﾃﾀﾉｾｰﾗ(化血研=ｱｽﾃﾗｽ)、ﾃﾀﾉﾌﾞﾘﾝ(ﾍﾞﾈｼｽ＝田辺三菱)、破傷風ｸﾞﾛﾌﾞﾘﾝ－ﾆﾁﾔｸ(日本製薬＝武田)</t>
    <rPh sb="7" eb="8">
      <t>カ</t>
    </rPh>
    <rPh sb="8" eb="9">
      <t>ケツ</t>
    </rPh>
    <rPh sb="9" eb="10">
      <t>ケン</t>
    </rPh>
    <rPh sb="32" eb="34">
      <t>ミツビシ</t>
    </rPh>
    <rPh sb="34" eb="35">
      <t>）</t>
    </rPh>
    <rPh sb="35" eb="36">
      <t>、</t>
    </rPh>
    <rPh sb="36" eb="39">
      <t>ハショウフウ</t>
    </rPh>
    <rPh sb="38" eb="41">
      <t>ハショウフウ</t>
    </rPh>
    <rPh sb="54" eb="56">
      <t>ニホン</t>
    </rPh>
    <rPh sb="56" eb="58">
      <t>セイヤク</t>
    </rPh>
    <rPh sb="59" eb="61">
      <t>タケダ</t>
    </rPh>
    <phoneticPr fontId="2"/>
  </si>
  <si>
    <t>1500単位：ｱﾝｽﾛﾋﾞﾝP1500(化血研=CSLﾍﾞｰﾘﾝｸﾞ)、献血ﾉﾝｽﾛﾝ1500注射用(日本製薬=武田)、ﾉｲｱｰﾄ(ﾍﾞﾈｼｽ＝田辺三菱)</t>
    <rPh sb="4" eb="6">
      <t>タンイ</t>
    </rPh>
    <rPh sb="20" eb="21">
      <t>カ</t>
    </rPh>
    <rPh sb="21" eb="22">
      <t>ケツ</t>
    </rPh>
    <rPh sb="22" eb="23">
      <t>ケン</t>
    </rPh>
    <rPh sb="36" eb="38">
      <t>ケンケツ</t>
    </rPh>
    <rPh sb="47" eb="50">
      <t>チュウシャヨウ</t>
    </rPh>
    <rPh sb="51" eb="53">
      <t>ニホン</t>
    </rPh>
    <rPh sb="53" eb="55">
      <t>セイヤク</t>
    </rPh>
    <rPh sb="56" eb="58">
      <t>タケダ</t>
    </rPh>
    <rPh sb="72" eb="73">
      <t>）</t>
    </rPh>
    <phoneticPr fontId="2"/>
  </si>
  <si>
    <t>サングロポール（CSLベーリング）</t>
    <phoneticPr fontId="2"/>
  </si>
  <si>
    <t>500mg：ｶﾞﾝﾏ-F「日赤」(日赤)</t>
    <rPh sb="13" eb="15">
      <t>ニッセキ</t>
    </rPh>
    <rPh sb="17" eb="19">
      <t>ニッセキ</t>
    </rPh>
    <phoneticPr fontId="2"/>
  </si>
  <si>
    <t>2.5g：ｶﾞﾝﾏｰF「日赤」(日赤)、献血静注ｸﾞﾛﾌﾞﾘﾝ"化血研"(化血研=ｱﾙﾌﾚｯｻﾌｧｰﾏ=CSLﾍﾞｰﾘﾝｸﾞ)</t>
    <rPh sb="12" eb="14">
      <t>ニッセキ</t>
    </rPh>
    <rPh sb="16" eb="18">
      <t>ニッセキ</t>
    </rPh>
    <rPh sb="20" eb="22">
      <t>ケンケツ</t>
    </rPh>
    <rPh sb="22" eb="23">
      <t>セイ</t>
    </rPh>
    <rPh sb="23" eb="24">
      <t>チュウ</t>
    </rPh>
    <rPh sb="32" eb="33">
      <t>カ</t>
    </rPh>
    <rPh sb="33" eb="34">
      <t>ケツ</t>
    </rPh>
    <rPh sb="34" eb="35">
      <t>ケン</t>
    </rPh>
    <rPh sb="37" eb="38">
      <t>カ</t>
    </rPh>
    <rPh sb="38" eb="39">
      <t>ケツ</t>
    </rPh>
    <rPh sb="39" eb="40">
      <t>ケン</t>
    </rPh>
    <phoneticPr fontId="2"/>
  </si>
  <si>
    <t>献血グロベニン－Ⅰ(日本製薬=武田)</t>
    <rPh sb="0" eb="2">
      <t>ケンケツ</t>
    </rPh>
    <rPh sb="10" eb="12">
      <t>ニホン</t>
    </rPh>
    <rPh sb="12" eb="14">
      <t>セイヤク</t>
    </rPh>
    <rPh sb="15" eb="17">
      <t>タケダ</t>
    </rPh>
    <phoneticPr fontId="2"/>
  </si>
  <si>
    <t>抗HBs人グロブリン「日赤」(日赤)、ヘパトセーラ(化血研=アステラス)</t>
    <rPh sb="0" eb="1">
      <t>コウ</t>
    </rPh>
    <rPh sb="4" eb="5">
      <t>ヒト</t>
    </rPh>
    <rPh sb="11" eb="13">
      <t>ニッセキ</t>
    </rPh>
    <rPh sb="15" eb="17">
      <t>ニッセキ</t>
    </rPh>
    <rPh sb="26" eb="27">
      <t>カ</t>
    </rPh>
    <rPh sb="27" eb="28">
      <t>ケツ</t>
    </rPh>
    <rPh sb="28" eb="29">
      <t>ケン</t>
    </rPh>
    <phoneticPr fontId="2"/>
  </si>
  <si>
    <t>品　名</t>
    <rPh sb="0" eb="1">
      <t>ヒン</t>
    </rPh>
    <rPh sb="2" eb="3">
      <t>メイ</t>
    </rPh>
    <phoneticPr fontId="2"/>
  </si>
  <si>
    <t>区　分</t>
    <rPh sb="0" eb="1">
      <t>ク</t>
    </rPh>
    <rPh sb="2" eb="3">
      <t>ブン</t>
    </rPh>
    <phoneticPr fontId="2"/>
  </si>
  <si>
    <t>血しょう分画製剤の種類等</t>
    <rPh sb="0" eb="1">
      <t>ケッ</t>
    </rPh>
    <rPh sb="4" eb="6">
      <t>ブンカク</t>
    </rPh>
    <rPh sb="6" eb="8">
      <t>セイザイ</t>
    </rPh>
    <rPh sb="9" eb="11">
      <t>シュルイ</t>
    </rPh>
    <rPh sb="11" eb="12">
      <t>トウ</t>
    </rPh>
    <phoneticPr fontId="2"/>
  </si>
  <si>
    <t>別紙</t>
    <rPh sb="0" eb="2">
      <t>ベッシ</t>
    </rPh>
    <phoneticPr fontId="4"/>
  </si>
  <si>
    <t>血しょう分画製剤の種類等</t>
    <rPh sb="0" eb="1">
      <t>ケッ</t>
    </rPh>
    <rPh sb="4" eb="5">
      <t>ブン</t>
    </rPh>
    <rPh sb="5" eb="6">
      <t>ガ</t>
    </rPh>
    <rPh sb="6" eb="8">
      <t>セイザイ</t>
    </rPh>
    <rPh sb="9" eb="11">
      <t>シュルイ</t>
    </rPh>
    <rPh sb="11" eb="12">
      <t>トウ</t>
    </rPh>
    <phoneticPr fontId="4"/>
  </si>
  <si>
    <t>　本調査の対象となる「血しょう分画製剤」は、薬効分類「634　血液製剤類」に分類されている製剤です。</t>
  </si>
  <si>
    <t>ｸﾞﾛﾌﾞﾘﾝ</t>
  </si>
  <si>
    <t>たん白</t>
  </si>
  <si>
    <t>血液凝固</t>
  </si>
  <si>
    <t>その他</t>
  </si>
  <si>
    <t>区　分</t>
  </si>
  <si>
    <t>製　剤</t>
  </si>
  <si>
    <t>因子製剤</t>
  </si>
  <si>
    <t>○</t>
  </si>
  <si>
    <t>第Ⅶ因子</t>
  </si>
  <si>
    <t>第Ⅷ因子</t>
  </si>
  <si>
    <t>静　　注</t>
  </si>
  <si>
    <t>筋　　注</t>
  </si>
  <si>
    <t>第Ⅸ因子</t>
  </si>
  <si>
    <t>第ⅩⅢ因子</t>
  </si>
  <si>
    <t>人血清アルブミン</t>
    <rPh sb="0" eb="1">
      <t>ヒト</t>
    </rPh>
    <rPh sb="1" eb="3">
      <t>ケッセイ</t>
    </rPh>
    <phoneticPr fontId="4"/>
  </si>
  <si>
    <t>トロンビン（人由来）</t>
  </si>
  <si>
    <t>フィブリノゲン加第第ⅩⅢ因子</t>
  </si>
  <si>
    <t>フィブリノゲン配合剤</t>
  </si>
  <si>
    <t>ヒスタミン加人免疫グロブリン</t>
    <rPh sb="5" eb="6">
      <t>カ</t>
    </rPh>
    <rPh sb="6" eb="7">
      <t>ヒト</t>
    </rPh>
    <rPh sb="7" eb="9">
      <t>メンエキ</t>
    </rPh>
    <phoneticPr fontId="2"/>
  </si>
  <si>
    <t>→</t>
    <phoneticPr fontId="2"/>
  </si>
  <si>
    <t>0～4歳</t>
    <rPh sb="3" eb="4">
      <t>サイ</t>
    </rPh>
    <phoneticPr fontId="2"/>
  </si>
  <si>
    <t>5～9歳</t>
    <rPh sb="3" eb="4">
      <t>サイ</t>
    </rPh>
    <phoneticPr fontId="2"/>
  </si>
  <si>
    <t>10～19歳</t>
    <rPh sb="5" eb="6">
      <t>サイ</t>
    </rPh>
    <phoneticPr fontId="2"/>
  </si>
  <si>
    <t>20～29歳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</si>
  <si>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</si>
  <si>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</si>
  <si>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</si>
  <si>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</si>
  <si>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２５０ｍＬ</t>
    <phoneticPr fontId="2"/>
  </si>
  <si>
    <t>０.５ｍＬ</t>
    <phoneticPr fontId="2"/>
  </si>
  <si>
    <t>５ｍＬ</t>
    <phoneticPr fontId="2"/>
  </si>
  <si>
    <t>１ｍＬ</t>
    <phoneticPr fontId="2"/>
  </si>
  <si>
    <t>４.８×４.８ｃｍ</t>
    <phoneticPr fontId="2"/>
  </si>
  <si>
    <t>９.５×４.８ｃｍ</t>
    <phoneticPr fontId="2"/>
  </si>
  <si>
    <t>血液製剤の常備在庫</t>
    <rPh sb="0" eb="2">
      <t>ケツエキ</t>
    </rPh>
    <rPh sb="2" eb="4">
      <t>セイザイ</t>
    </rPh>
    <rPh sb="5" eb="7">
      <t>ジョウビ</t>
    </rPh>
    <rPh sb="7" eb="9">
      <t>ザイコ</t>
    </rPh>
    <phoneticPr fontId="2"/>
  </si>
  <si>
    <t>保健所管轄地</t>
    <rPh sb="0" eb="3">
      <t>ホケンジョ</t>
    </rPh>
    <rPh sb="3" eb="5">
      <t>カンカツ</t>
    </rPh>
    <rPh sb="5" eb="6">
      <t>チ</t>
    </rPh>
    <phoneticPr fontId="2"/>
  </si>
  <si>
    <t>１ｍｇ</t>
    <phoneticPr fontId="2"/>
  </si>
  <si>
    <t>２ｍｇ</t>
    <phoneticPr fontId="2"/>
  </si>
  <si>
    <t>５ｍｇ</t>
    <phoneticPr fontId="2"/>
  </si>
  <si>
    <t>自己血輸血</t>
    <rPh sb="0" eb="2">
      <t>ジコ</t>
    </rPh>
    <rPh sb="2" eb="3">
      <t>ケツ</t>
    </rPh>
    <rPh sb="3" eb="5">
      <t>ユケツ</t>
    </rPh>
    <phoneticPr fontId="2"/>
  </si>
  <si>
    <t>グロブリン製剤合計</t>
    <rPh sb="5" eb="7">
      <t>セイザイ</t>
    </rPh>
    <rPh sb="7" eb="9">
      <t>ゴウケイ</t>
    </rPh>
    <phoneticPr fontId="2"/>
  </si>
  <si>
    <t>たん白製剤合計</t>
    <rPh sb="2" eb="3">
      <t>パク</t>
    </rPh>
    <rPh sb="3" eb="5">
      <t>セイザイ</t>
    </rPh>
    <rPh sb="5" eb="7">
      <t>ゴウケイ</t>
    </rPh>
    <phoneticPr fontId="2"/>
  </si>
  <si>
    <t>赤血球製剤</t>
    <rPh sb="0" eb="3">
      <t>セッケッキュウ</t>
    </rPh>
    <rPh sb="3" eb="5">
      <t>セイザイ</t>
    </rPh>
    <phoneticPr fontId="2"/>
  </si>
  <si>
    <t>血小板製剤</t>
    <rPh sb="0" eb="3">
      <t>ケッショウバン</t>
    </rPh>
    <rPh sb="3" eb="5">
      <t>セイザイ</t>
    </rPh>
    <phoneticPr fontId="2"/>
  </si>
  <si>
    <t>血漿製剤</t>
    <rPh sb="0" eb="2">
      <t>ケッショウ</t>
    </rPh>
    <rPh sb="2" eb="4">
      <t>セイザイ</t>
    </rPh>
    <phoneticPr fontId="2"/>
  </si>
  <si>
    <t>消化器</t>
    <rPh sb="0" eb="3">
      <t>ショウカキ</t>
    </rPh>
    <phoneticPr fontId="2"/>
  </si>
  <si>
    <t>循環器</t>
    <rPh sb="0" eb="3">
      <t>ジュンカンキ</t>
    </rPh>
    <phoneticPr fontId="2"/>
  </si>
  <si>
    <t>呼吸器</t>
    <rPh sb="0" eb="3">
      <t>コキュウキ</t>
    </rPh>
    <phoneticPr fontId="2"/>
  </si>
  <si>
    <t>心臓血管</t>
    <rPh sb="0" eb="2">
      <t>シンゾウ</t>
    </rPh>
    <rPh sb="2" eb="4">
      <t>ケッカン</t>
    </rPh>
    <phoneticPr fontId="2"/>
  </si>
  <si>
    <t>形成</t>
    <rPh sb="0" eb="2">
      <t>ケイセイ</t>
    </rPh>
    <phoneticPr fontId="2"/>
  </si>
  <si>
    <t>整形</t>
    <rPh sb="0" eb="2">
      <t>セイケイ</t>
    </rPh>
    <phoneticPr fontId="2"/>
  </si>
  <si>
    <t>脳神経</t>
    <rPh sb="0" eb="3">
      <t>ノウシンケイ</t>
    </rPh>
    <phoneticPr fontId="2"/>
  </si>
  <si>
    <t>その他</t>
    <rPh sb="2" eb="3">
      <t>タ</t>
    </rPh>
    <phoneticPr fontId="2"/>
  </si>
  <si>
    <t>小児科</t>
    <rPh sb="0" eb="3">
      <t>ショウニカ</t>
    </rPh>
    <phoneticPr fontId="2"/>
  </si>
  <si>
    <t>産婦人科</t>
    <rPh sb="0" eb="4">
      <t>サンフジンカ</t>
    </rPh>
    <phoneticPr fontId="2"/>
  </si>
  <si>
    <t>泌尿器科</t>
    <rPh sb="0" eb="4">
      <t>ヒニョウキカ</t>
    </rPh>
    <phoneticPr fontId="2"/>
  </si>
  <si>
    <t>麻酔・救急集中治療科</t>
    <rPh sb="0" eb="2">
      <t>マスイ</t>
    </rPh>
    <rPh sb="3" eb="5">
      <t>キュウキュウ</t>
    </rPh>
    <rPh sb="5" eb="7">
      <t>シュウチュウ</t>
    </rPh>
    <rPh sb="7" eb="9">
      <t>チリョウ</t>
    </rPh>
    <rPh sb="9" eb="10">
      <t>カ</t>
    </rPh>
    <phoneticPr fontId="2"/>
  </si>
  <si>
    <t>合計</t>
    <rPh sb="0" eb="2">
      <t>ゴウケイ</t>
    </rPh>
    <phoneticPr fontId="2"/>
  </si>
  <si>
    <t>全血製剤</t>
    <rPh sb="0" eb="2">
      <t>ゼンケツ</t>
    </rPh>
    <rPh sb="2" eb="4">
      <t>セイザイ</t>
    </rPh>
    <phoneticPr fontId="2"/>
  </si>
  <si>
    <t>男</t>
    <rPh sb="0" eb="1">
      <t>オトコ</t>
    </rPh>
    <phoneticPr fontId="2"/>
  </si>
  <si>
    <t>女</t>
    <rPh sb="0" eb="1">
      <t>オンナ</t>
    </rPh>
    <phoneticPr fontId="2"/>
  </si>
  <si>
    <t>血漿分画製剤使用</t>
    <phoneticPr fontId="2"/>
  </si>
  <si>
    <t>輸血管理料</t>
    <phoneticPr fontId="2"/>
  </si>
  <si>
    <t>２）輸血療法委員会を設置していない理由（複数回答可）</t>
    <phoneticPr fontId="2"/>
  </si>
  <si>
    <t>規　　格</t>
    <phoneticPr fontId="2"/>
  </si>
  <si>
    <t>1.医療機関について</t>
    <rPh sb="2" eb="4">
      <t>イリョウ</t>
    </rPh>
    <rPh sb="4" eb="6">
      <t>キカン</t>
    </rPh>
    <phoneticPr fontId="2"/>
  </si>
  <si>
    <t>I&amp;Aの認定状況について、選択してください。</t>
    <phoneticPr fontId="2"/>
  </si>
  <si>
    <t>２００単位 １ｍL</t>
    <rPh sb="3" eb="5">
      <t>タンイ</t>
    </rPh>
    <phoneticPr fontId="2"/>
  </si>
  <si>
    <t>１０００単位 ５ｍL</t>
    <rPh sb="4" eb="6">
      <t>タンイ</t>
    </rPh>
    <phoneticPr fontId="2"/>
  </si>
  <si>
    <t>３０００単位</t>
    <rPh sb="4" eb="6">
      <t>タンイ</t>
    </rPh>
    <phoneticPr fontId="2"/>
  </si>
  <si>
    <t>１２ｍｇ １.５ｍＬ</t>
    <phoneticPr fontId="2"/>
  </si>
  <si>
    <t>５％ １００ｍＬ</t>
    <phoneticPr fontId="2"/>
  </si>
  <si>
    <t>５％ ２５０ｍＬ</t>
    <phoneticPr fontId="2"/>
  </si>
  <si>
    <t>２０％ ２０ｍＬ</t>
    <phoneticPr fontId="2"/>
  </si>
  <si>
    <t>２０％ ５０ｍＬ</t>
    <phoneticPr fontId="2"/>
  </si>
  <si>
    <t>２５％ ２０ｍＬ</t>
    <phoneticPr fontId="2"/>
  </si>
  <si>
    <t>２５％ ５０ｍＬ</t>
    <phoneticPr fontId="2"/>
  </si>
  <si>
    <t>回/年</t>
    <rPh sb="0" eb="1">
      <t>カイ</t>
    </rPh>
    <rPh sb="2" eb="3">
      <t>ネン</t>
    </rPh>
    <phoneticPr fontId="2"/>
  </si>
  <si>
    <t>人</t>
    <rPh sb="0" eb="1">
      <t>ニン</t>
    </rPh>
    <phoneticPr fontId="2"/>
  </si>
  <si>
    <t>人</t>
    <rPh sb="0" eb="1">
      <t>ヒト</t>
    </rPh>
    <phoneticPr fontId="2"/>
  </si>
  <si>
    <t>2) 輸血用血液製剤の在庫状況</t>
    <rPh sb="3" eb="5">
      <t>ユケツ</t>
    </rPh>
    <rPh sb="5" eb="6">
      <t>ヨウ</t>
    </rPh>
    <rPh sb="6" eb="8">
      <t>ケツエキ</t>
    </rPh>
    <rPh sb="8" eb="10">
      <t>セイザイ</t>
    </rPh>
    <rPh sb="11" eb="13">
      <t>ザイコ</t>
    </rPh>
    <rPh sb="13" eb="15">
      <t>ジョウキョウ</t>
    </rPh>
    <phoneticPr fontId="2"/>
  </si>
  <si>
    <t>1.全血製剤</t>
    <rPh sb="2" eb="4">
      <t>ゼンケツ</t>
    </rPh>
    <rPh sb="4" eb="6">
      <t>セイザイ</t>
    </rPh>
    <phoneticPr fontId="2"/>
  </si>
  <si>
    <t>3.血漿製剤</t>
    <rPh sb="2" eb="4">
      <t>ケッショウ</t>
    </rPh>
    <rPh sb="4" eb="6">
      <t>セイザイ</t>
    </rPh>
    <phoneticPr fontId="2"/>
  </si>
  <si>
    <t>4.血小板製剤</t>
    <phoneticPr fontId="2"/>
  </si>
  <si>
    <t>1）輸血管理料の取得について</t>
    <phoneticPr fontId="2"/>
  </si>
  <si>
    <t>↓</t>
    <phoneticPr fontId="2"/>
  </si>
  <si>
    <t>2.赤血球製剤</t>
    <rPh sb="2" eb="5">
      <t>セッケッキュウ</t>
    </rPh>
    <rPh sb="5" eb="7">
      <t>セイザイ</t>
    </rPh>
    <phoneticPr fontId="2"/>
  </si>
  <si>
    <t>トロンビン（局所止血剤）</t>
    <rPh sb="6" eb="8">
      <t>キョクショ</t>
    </rPh>
    <rPh sb="8" eb="11">
      <t>シケツザイ</t>
    </rPh>
    <phoneticPr fontId="2"/>
  </si>
  <si>
    <t>１００ｍＬ</t>
    <phoneticPr fontId="2"/>
  </si>
  <si>
    <t>→</t>
    <phoneticPr fontId="2"/>
  </si>
  <si>
    <t>（　　　　　　　）</t>
    <phoneticPr fontId="2"/>
  </si>
  <si>
    <t>（　　　　　　　）</t>
    <phoneticPr fontId="2"/>
  </si>
  <si>
    <t>FFP-LR120</t>
    <phoneticPr fontId="2"/>
  </si>
  <si>
    <t>FFP-LR240</t>
    <phoneticPr fontId="2"/>
  </si>
  <si>
    <t>FFP-LR480</t>
    <phoneticPr fontId="2"/>
  </si>
  <si>
    <t>加熱人血漿たん白</t>
    <rPh sb="0" eb="2">
      <t>カネツ</t>
    </rPh>
    <rPh sb="2" eb="3">
      <t>ヒト</t>
    </rPh>
    <rPh sb="3" eb="5">
      <t>ケッショウ</t>
    </rPh>
    <rPh sb="7" eb="8">
      <t>シロ</t>
    </rPh>
    <phoneticPr fontId="2"/>
  </si>
  <si>
    <t>皮下注免疫グロブリン</t>
    <rPh sb="0" eb="3">
      <t>ヒカチュウ</t>
    </rPh>
    <rPh sb="3" eb="5">
      <t>メンエキ</t>
    </rPh>
    <phoneticPr fontId="2"/>
  </si>
  <si>
    <t>２g １０mL</t>
    <phoneticPr fontId="2"/>
  </si>
  <si>
    <t>４g ２０mL</t>
    <phoneticPr fontId="2"/>
  </si>
  <si>
    <t>第　Ⅷ　因　子</t>
    <phoneticPr fontId="2"/>
  </si>
  <si>
    <t>第　Ⅷ　因　子
（遺伝子組み換え）</t>
    <rPh sb="9" eb="12">
      <t>イデンシ</t>
    </rPh>
    <rPh sb="12" eb="13">
      <t>ク</t>
    </rPh>
    <rPh sb="14" eb="15">
      <t>カ</t>
    </rPh>
    <phoneticPr fontId="2"/>
  </si>
  <si>
    <t>７５０単位</t>
    <rPh sb="3" eb="5">
      <t>タンイ</t>
    </rPh>
    <phoneticPr fontId="2"/>
  </si>
  <si>
    <t>第　Ⅸ　因　子</t>
    <phoneticPr fontId="2"/>
  </si>
  <si>
    <t>２００単位</t>
    <rPh sb="3" eb="5">
      <t>タンイ</t>
    </rPh>
    <phoneticPr fontId="2"/>
  </si>
  <si>
    <t>血液凝固因子迂回活性複合体</t>
    <rPh sb="6" eb="8">
      <t>ウカイ</t>
    </rPh>
    <rPh sb="8" eb="10">
      <t>カッセイ</t>
    </rPh>
    <rPh sb="10" eb="13">
      <t>フクゴウタイ</t>
    </rPh>
    <phoneticPr fontId="2"/>
  </si>
  <si>
    <t>１ｍL中２４０倍</t>
    <rPh sb="3" eb="4">
      <t>チュウ</t>
    </rPh>
    <rPh sb="7" eb="8">
      <t>バイ</t>
    </rPh>
    <phoneticPr fontId="2"/>
  </si>
  <si>
    <t>１g</t>
    <phoneticPr fontId="2"/>
  </si>
  <si>
    <t>１ｍL中５００倍</t>
    <rPh sb="3" eb="4">
      <t>チュウ</t>
    </rPh>
    <rPh sb="7" eb="8">
      <t>バイ</t>
    </rPh>
    <phoneticPr fontId="2"/>
  </si>
  <si>
    <r>
      <t>病床数</t>
    </r>
    <r>
      <rPr>
        <sz val="8"/>
        <color theme="1"/>
        <rFont val="メイリオ"/>
        <family val="3"/>
        <charset val="128"/>
      </rPr>
      <t>(合計)</t>
    </r>
    <rPh sb="0" eb="3">
      <t>ビョウショウスウ</t>
    </rPh>
    <rPh sb="4" eb="6">
      <t>ゴウケイ</t>
    </rPh>
    <phoneticPr fontId="2"/>
  </si>
  <si>
    <t>内　線</t>
    <phoneticPr fontId="2"/>
  </si>
  <si>
    <t>所　　　属</t>
    <rPh sb="0" eb="1">
      <t>ショ</t>
    </rPh>
    <rPh sb="4" eb="5">
      <t>ゾク</t>
    </rPh>
    <phoneticPr fontId="2"/>
  </si>
  <si>
    <t>氏　　　名</t>
    <rPh sb="0" eb="1">
      <t>シ</t>
    </rPh>
    <rPh sb="4" eb="5">
      <t>メイ</t>
    </rPh>
    <phoneticPr fontId="2"/>
  </si>
  <si>
    <t>時　　　期</t>
    <rPh sb="0" eb="1">
      <t>トキ</t>
    </rPh>
    <rPh sb="4" eb="5">
      <t>キ</t>
    </rPh>
    <phoneticPr fontId="2"/>
  </si>
  <si>
    <t>職　　種</t>
    <rPh sb="0" eb="1">
      <t>ショク</t>
    </rPh>
    <rPh sb="3" eb="4">
      <t>タネ</t>
    </rPh>
    <phoneticPr fontId="2"/>
  </si>
  <si>
    <t>取得済、または取得予定の時期を記入してください</t>
    <rPh sb="0" eb="2">
      <t>シュトク</t>
    </rPh>
    <rPh sb="2" eb="3">
      <t>ズ</t>
    </rPh>
    <rPh sb="7" eb="9">
      <t>シュトク</t>
    </rPh>
    <rPh sb="9" eb="11">
      <t>ヨテイ</t>
    </rPh>
    <rPh sb="12" eb="14">
      <t>ジキ</t>
    </rPh>
    <rPh sb="15" eb="17">
      <t>キニュウ</t>
    </rPh>
    <phoneticPr fontId="2"/>
  </si>
  <si>
    <t>④その他を選択の場合、理由を記入してください</t>
    <rPh sb="3" eb="4">
      <t>タ</t>
    </rPh>
    <rPh sb="5" eb="7">
      <t>センタク</t>
    </rPh>
    <rPh sb="8" eb="10">
      <t>バアイ</t>
    </rPh>
    <rPh sb="11" eb="13">
      <t>リユウ</t>
    </rPh>
    <rPh sb="14" eb="16">
      <t>キニュウ</t>
    </rPh>
    <phoneticPr fontId="2"/>
  </si>
  <si>
    <t>認定輸血検査技師*</t>
    <rPh sb="0" eb="2">
      <t>ニンテイ</t>
    </rPh>
    <rPh sb="2" eb="4">
      <t>ユケツ</t>
    </rPh>
    <rPh sb="4" eb="6">
      <t>ケンサ</t>
    </rPh>
    <rPh sb="6" eb="8">
      <t>ギシ</t>
    </rPh>
    <phoneticPr fontId="2"/>
  </si>
  <si>
    <t xml:space="preserve">                                                                                                                             </t>
    <phoneticPr fontId="2"/>
  </si>
  <si>
    <t xml:space="preserve">                                                                                                                                                                                                                                                                                                                                                                                                                                                                                                                                                                                                                                                                                                                                                                                                                                                                                                         </t>
    <phoneticPr fontId="2"/>
  </si>
  <si>
    <t>内　　科</t>
    <rPh sb="0" eb="1">
      <t>ウチ</t>
    </rPh>
    <rPh sb="3" eb="4">
      <t>カ</t>
    </rPh>
    <phoneticPr fontId="2"/>
  </si>
  <si>
    <t>外　　科</t>
    <rPh sb="0" eb="1">
      <t>ソト</t>
    </rPh>
    <rPh sb="3" eb="4">
      <t>カ</t>
    </rPh>
    <phoneticPr fontId="2"/>
  </si>
  <si>
    <t>そ　の　他</t>
    <rPh sb="4" eb="5">
      <t>タ</t>
    </rPh>
    <phoneticPr fontId="2"/>
  </si>
  <si>
    <r>
      <t>※その他を選択の場合、</t>
    </r>
    <r>
      <rPr>
        <b/>
        <sz val="10"/>
        <color theme="1"/>
        <rFont val="メイリオ"/>
        <family val="3"/>
        <charset val="128"/>
      </rPr>
      <t>太枠内</t>
    </r>
    <r>
      <rPr>
        <sz val="10"/>
        <color theme="1"/>
        <rFont val="メイリオ"/>
        <family val="3"/>
        <charset val="128"/>
      </rPr>
      <t>に設置場所を記入してください。</t>
    </r>
    <phoneticPr fontId="2"/>
  </si>
  <si>
    <r>
      <t>※その他を選択の場合、</t>
    </r>
    <r>
      <rPr>
        <b/>
        <sz val="10"/>
        <color theme="1"/>
        <rFont val="メイリオ"/>
        <family val="3"/>
        <charset val="128"/>
      </rPr>
      <t>太枠内</t>
    </r>
    <r>
      <rPr>
        <sz val="10"/>
        <color theme="1"/>
        <rFont val="メイリオ"/>
        <family val="3"/>
        <charset val="128"/>
      </rPr>
      <t>に保管場所を記入してください。</t>
    </r>
    <phoneticPr fontId="2"/>
  </si>
  <si>
    <r>
      <t>※その他を選択の場合、</t>
    </r>
    <r>
      <rPr>
        <b/>
        <sz val="10"/>
        <color theme="1"/>
        <rFont val="メイリオ"/>
        <family val="3"/>
        <charset val="128"/>
      </rPr>
      <t>太枠内</t>
    </r>
    <r>
      <rPr>
        <sz val="10"/>
        <color theme="1"/>
        <rFont val="メイリオ"/>
        <family val="3"/>
        <charset val="128"/>
      </rPr>
      <t>に記録の頻度を記入してください。</t>
    </r>
    <phoneticPr fontId="2"/>
  </si>
  <si>
    <r>
      <t>※その他を選択の場合、</t>
    </r>
    <r>
      <rPr>
        <b/>
        <sz val="10"/>
        <color theme="1"/>
        <rFont val="メイリオ"/>
        <family val="3"/>
        <charset val="128"/>
      </rPr>
      <t>太枠内</t>
    </r>
    <r>
      <rPr>
        <sz val="10"/>
        <color theme="1"/>
        <rFont val="メイリオ"/>
        <family val="3"/>
        <charset val="128"/>
      </rPr>
      <t>に点検の頻度を記入してください。</t>
    </r>
    <phoneticPr fontId="2"/>
  </si>
  <si>
    <t>※期間を記入してください。</t>
    <rPh sb="1" eb="3">
      <t>キカン</t>
    </rPh>
    <rPh sb="4" eb="6">
      <t>キニュウ</t>
    </rPh>
    <phoneticPr fontId="2"/>
  </si>
  <si>
    <r>
      <t>※その他を選択の場合、</t>
    </r>
    <r>
      <rPr>
        <b/>
        <sz val="10"/>
        <color theme="1"/>
        <rFont val="メイリオ"/>
        <family val="3"/>
        <charset val="128"/>
      </rPr>
      <t>太枠内</t>
    </r>
    <r>
      <rPr>
        <sz val="10"/>
        <color theme="1"/>
        <rFont val="メイリオ"/>
        <family val="3"/>
        <charset val="128"/>
      </rPr>
      <t>に詳細を記入してください。</t>
    </r>
    <rPh sb="15" eb="17">
      <t>ショウサイ</t>
    </rPh>
    <phoneticPr fontId="2"/>
  </si>
  <si>
    <t>一　　般　　名</t>
    <rPh sb="0" eb="1">
      <t>イチ</t>
    </rPh>
    <rPh sb="3" eb="4">
      <t>ハン</t>
    </rPh>
    <rPh sb="6" eb="7">
      <t>メイ</t>
    </rPh>
    <phoneticPr fontId="4"/>
  </si>
  <si>
    <t>製　　品　　名</t>
    <rPh sb="0" eb="1">
      <t>セイ</t>
    </rPh>
    <rPh sb="3" eb="4">
      <t>ヒン</t>
    </rPh>
    <rPh sb="6" eb="7">
      <t>メイ</t>
    </rPh>
    <phoneticPr fontId="4"/>
  </si>
  <si>
    <t>ノボセブンＨＩ　静注用（ノボ）</t>
    <rPh sb="8" eb="10">
      <t>ジョウチュウ</t>
    </rPh>
    <rPh sb="10" eb="11">
      <t>ヨウ</t>
    </rPh>
    <phoneticPr fontId="4"/>
  </si>
  <si>
    <t>コージネイトＦＳ　バイオセット注（バイエル）</t>
    <rPh sb="15" eb="16">
      <t>チュウ</t>
    </rPh>
    <phoneticPr fontId="4"/>
  </si>
  <si>
    <t>献血アルブミネート　静注（日本製薬＝武田）
プラズマプロテインフラクション　静注液（バクスター）</t>
    <rPh sb="0" eb="2">
      <t>ケンケツ</t>
    </rPh>
    <rPh sb="10" eb="12">
      <t>ジョウチュウ</t>
    </rPh>
    <rPh sb="13" eb="15">
      <t>ニホン</t>
    </rPh>
    <rPh sb="15" eb="17">
      <t>セイヤク</t>
    </rPh>
    <rPh sb="18" eb="20">
      <t>タケダ</t>
    </rPh>
    <rPh sb="38" eb="40">
      <t>ジョウチュウ</t>
    </rPh>
    <rPh sb="40" eb="41">
      <t>エキ</t>
    </rPh>
    <phoneticPr fontId="4"/>
  </si>
  <si>
    <t>ガンマガード　静注用（バクスター）</t>
    <rPh sb="7" eb="9">
      <t>ジョウチュウ</t>
    </rPh>
    <rPh sb="9" eb="10">
      <t>ヨウ</t>
    </rPh>
    <phoneticPr fontId="4"/>
  </si>
  <si>
    <t>乾燥ＨＢグロブリン　筋注用（日本製薬＝武田）
ヘブスブリン　筋注用（日血機＝田辺三菱）</t>
    <rPh sb="0" eb="2">
      <t>カンソウ</t>
    </rPh>
    <rPh sb="10" eb="12">
      <t>キンチュウ</t>
    </rPh>
    <rPh sb="12" eb="13">
      <t>ヨウ</t>
    </rPh>
    <rPh sb="14" eb="16">
      <t>ニホン</t>
    </rPh>
    <rPh sb="16" eb="18">
      <t>セイヤク</t>
    </rPh>
    <rPh sb="19" eb="21">
      <t>タケダ</t>
    </rPh>
    <rPh sb="30" eb="32">
      <t>キンチュウ</t>
    </rPh>
    <rPh sb="32" eb="33">
      <t>ヨウ</t>
    </rPh>
    <rPh sb="34" eb="35">
      <t>ニチ</t>
    </rPh>
    <rPh sb="35" eb="36">
      <t>ケツ</t>
    </rPh>
    <rPh sb="36" eb="37">
      <t>キ</t>
    </rPh>
    <rPh sb="38" eb="40">
      <t>タナベ</t>
    </rPh>
    <phoneticPr fontId="4"/>
  </si>
  <si>
    <t>抗Ｄグロブリン「ニチヤク」　筋注用（日本製薬＝武田）
抗Ｄ人免疫グロブリン「ベネシス」　筋注用（日血機＝田辺三菱）</t>
    <rPh sb="0" eb="1">
      <t>コウ</t>
    </rPh>
    <rPh sb="14" eb="16">
      <t>キンチュウ</t>
    </rPh>
    <rPh sb="16" eb="17">
      <t>ヨウ</t>
    </rPh>
    <rPh sb="18" eb="20">
      <t>ニホン</t>
    </rPh>
    <rPh sb="20" eb="22">
      <t>セイヤク</t>
    </rPh>
    <rPh sb="23" eb="25">
      <t>タケダ</t>
    </rPh>
    <rPh sb="44" eb="46">
      <t>キンチュウ</t>
    </rPh>
    <rPh sb="46" eb="47">
      <t>ヨウ</t>
    </rPh>
    <rPh sb="48" eb="49">
      <t>ニチ</t>
    </rPh>
    <rPh sb="49" eb="50">
      <t>ケツ</t>
    </rPh>
    <rPh sb="50" eb="52">
      <t>ミツビシ</t>
    </rPh>
    <rPh sb="52" eb="54">
      <t>タナベ</t>
    </rPh>
    <phoneticPr fontId="4"/>
  </si>
  <si>
    <t>テタノセーラ　筋注用（化血研＝アステラス）
テタノブリン　筋注用（日血機＝田辺三菱）
破傷風グロブリン「ニチヤク」　筋注用（日本製薬＝武田）</t>
    <rPh sb="7" eb="9">
      <t>キンチュウ</t>
    </rPh>
    <rPh sb="9" eb="10">
      <t>ヨウ</t>
    </rPh>
    <rPh sb="11" eb="12">
      <t>カ</t>
    </rPh>
    <rPh sb="12" eb="13">
      <t>ケツ</t>
    </rPh>
    <rPh sb="13" eb="14">
      <t>ケン</t>
    </rPh>
    <rPh sb="29" eb="31">
      <t>キンチュウ</t>
    </rPh>
    <rPh sb="31" eb="32">
      <t>ヨウ</t>
    </rPh>
    <rPh sb="33" eb="34">
      <t>ニチ</t>
    </rPh>
    <rPh sb="34" eb="35">
      <t>ケツ</t>
    </rPh>
    <rPh sb="35" eb="36">
      <t>キ</t>
    </rPh>
    <rPh sb="37" eb="39">
      <t>タナベ</t>
    </rPh>
    <rPh sb="39" eb="41">
      <t>ミツビシ</t>
    </rPh>
    <rPh sb="58" eb="60">
      <t>キンチュウ</t>
    </rPh>
    <rPh sb="60" eb="61">
      <t>ヨウ</t>
    </rPh>
    <phoneticPr fontId="4"/>
  </si>
  <si>
    <t>献血ベニロン－Ⅰ　静注用（化血研＝帝人ファーマ）</t>
    <rPh sb="0" eb="2">
      <t>ケンケツ</t>
    </rPh>
    <rPh sb="9" eb="11">
      <t>ジョウチュウ</t>
    </rPh>
    <rPh sb="11" eb="12">
      <t>ヨウ</t>
    </rPh>
    <rPh sb="13" eb="14">
      <t>カ</t>
    </rPh>
    <rPh sb="14" eb="15">
      <t>ケツ</t>
    </rPh>
    <rPh sb="15" eb="16">
      <t>ケン</t>
    </rPh>
    <rPh sb="17" eb="19">
      <t>テイジン</t>
    </rPh>
    <phoneticPr fontId="4"/>
  </si>
  <si>
    <t>アンスロビンＰ　注射用（化血研＝ＣＳＬベーリング）
献血ノンスロン　注射用（日本製薬＝武田）
ノイアート　静注用（日血機＝田辺三菱）</t>
    <rPh sb="8" eb="11">
      <t>チュウシャヨウ</t>
    </rPh>
    <rPh sb="12" eb="13">
      <t>カ</t>
    </rPh>
    <rPh sb="13" eb="14">
      <t>ケツ</t>
    </rPh>
    <rPh sb="14" eb="15">
      <t>ケン</t>
    </rPh>
    <rPh sb="26" eb="28">
      <t>ケンケツ</t>
    </rPh>
    <rPh sb="34" eb="36">
      <t>チュウシャ</t>
    </rPh>
    <rPh sb="36" eb="37">
      <t>ヨウ</t>
    </rPh>
    <rPh sb="38" eb="40">
      <t>ニホン</t>
    </rPh>
    <rPh sb="40" eb="42">
      <t>セイヤク</t>
    </rPh>
    <rPh sb="43" eb="45">
      <t>タケダ</t>
    </rPh>
    <rPh sb="53" eb="55">
      <t>ジョウチュウ</t>
    </rPh>
    <rPh sb="55" eb="56">
      <t>ヨウ</t>
    </rPh>
    <rPh sb="57" eb="58">
      <t>ヒ</t>
    </rPh>
    <rPh sb="58" eb="59">
      <t>ケツ</t>
    </rPh>
    <rPh sb="60" eb="62">
      <t>ミツビシ</t>
    </rPh>
    <rPh sb="61" eb="63">
      <t>タナベ</t>
    </rPh>
    <rPh sb="63" eb="65">
      <t>ミツビシ</t>
    </rPh>
    <phoneticPr fontId="4"/>
  </si>
  <si>
    <t>注射用アナクトＣ　（化血研＝帝人ファーマ）</t>
    <rPh sb="0" eb="2">
      <t>チュウシャ</t>
    </rPh>
    <rPh sb="2" eb="3">
      <t>ヨウ</t>
    </rPh>
    <rPh sb="10" eb="11">
      <t>カ</t>
    </rPh>
    <rPh sb="11" eb="12">
      <t>ケツ</t>
    </rPh>
    <rPh sb="12" eb="13">
      <t>ケン</t>
    </rPh>
    <rPh sb="14" eb="16">
      <t>テイジン</t>
    </rPh>
    <phoneticPr fontId="4"/>
  </si>
  <si>
    <t>ベリナートＰ　静注用（ＣＳＬベーリング）</t>
    <rPh sb="7" eb="9">
      <t>ジョウチュウ</t>
    </rPh>
    <rPh sb="9" eb="10">
      <t>ヨウ</t>
    </rPh>
    <phoneticPr fontId="4"/>
  </si>
  <si>
    <t>乾燥人血液凝固因子
抗体迂回活性複合体</t>
    <rPh sb="12" eb="14">
      <t>ウカイ</t>
    </rPh>
    <phoneticPr fontId="4"/>
  </si>
  <si>
    <t>ファイバ　注射用（バクスター）</t>
    <rPh sb="5" eb="8">
      <t>チュウシャヨウ</t>
    </rPh>
    <phoneticPr fontId="4"/>
  </si>
  <si>
    <t>ＰＰＳＢ－ＨＴ「ニチヤク」　静注用（日本製薬＝武田）</t>
    <rPh sb="14" eb="16">
      <t>ジョウチュウ</t>
    </rPh>
    <rPh sb="16" eb="17">
      <t>ヨウ</t>
    </rPh>
    <rPh sb="18" eb="20">
      <t>ニホン</t>
    </rPh>
    <rPh sb="20" eb="22">
      <t>セイヤク</t>
    </rPh>
    <rPh sb="23" eb="25">
      <t>タケダ</t>
    </rPh>
    <phoneticPr fontId="4"/>
  </si>
  <si>
    <t>フィブリノゲンＨＴ「ベネシス」　静注用（日血機＝田辺三菱）</t>
    <rPh sb="16" eb="18">
      <t>ジョウチュウ</t>
    </rPh>
    <rPh sb="18" eb="19">
      <t>ヨウ</t>
    </rPh>
    <rPh sb="20" eb="21">
      <t>ヒ</t>
    </rPh>
    <rPh sb="21" eb="22">
      <t>ケツ</t>
    </rPh>
    <rPh sb="22" eb="23">
      <t>キ</t>
    </rPh>
    <rPh sb="24" eb="26">
      <t>タナベ</t>
    </rPh>
    <rPh sb="26" eb="28">
      <t>ミツビシ</t>
    </rPh>
    <phoneticPr fontId="4"/>
  </si>
  <si>
    <t>サングロポール　点滴静注用（ＣＳＬベーリング）</t>
    <rPh sb="8" eb="10">
      <t>テンテキ</t>
    </rPh>
    <rPh sb="10" eb="12">
      <t>ジョウチュウ</t>
    </rPh>
    <rPh sb="12" eb="13">
      <t>ヨウ</t>
    </rPh>
    <phoneticPr fontId="4"/>
  </si>
  <si>
    <t>献血グロブリン「化血研」　注射用（化血研＝アルフレッサファーマ）</t>
    <rPh sb="0" eb="2">
      <t>ケンケツ</t>
    </rPh>
    <rPh sb="8" eb="9">
      <t>カ</t>
    </rPh>
    <rPh sb="9" eb="10">
      <t>ケツ</t>
    </rPh>
    <rPh sb="10" eb="11">
      <t>ケン</t>
    </rPh>
    <rPh sb="13" eb="16">
      <t>チュウシャヨウ</t>
    </rPh>
    <rPh sb="17" eb="18">
      <t>カ</t>
    </rPh>
    <rPh sb="18" eb="19">
      <t>ケツ</t>
    </rPh>
    <rPh sb="19" eb="20">
      <t>ケン</t>
    </rPh>
    <phoneticPr fontId="4"/>
  </si>
  <si>
    <t>献血グロベニン－Ⅰ　静注用（日本製薬＝武田）</t>
    <rPh sb="0" eb="2">
      <t>ケンケツ</t>
    </rPh>
    <rPh sb="10" eb="12">
      <t>ジョウチュウ</t>
    </rPh>
    <rPh sb="12" eb="13">
      <t>ヨウ</t>
    </rPh>
    <rPh sb="14" eb="16">
      <t>ニホン</t>
    </rPh>
    <rPh sb="16" eb="18">
      <t>セイヤク</t>
    </rPh>
    <rPh sb="19" eb="21">
      <t>タケダ</t>
    </rPh>
    <phoneticPr fontId="4"/>
  </si>
  <si>
    <t>抗ＨＢｓ人免疫グロブリン「日赤」　筋注（日血機＝日赤）
ヘパトセーラ　筋注（化血研＝アステラス）</t>
    <rPh sb="0" eb="1">
      <t>コウ</t>
    </rPh>
    <rPh sb="4" eb="5">
      <t>ヒト</t>
    </rPh>
    <rPh sb="5" eb="7">
      <t>メンエキ</t>
    </rPh>
    <rPh sb="13" eb="15">
      <t>ニッセキ</t>
    </rPh>
    <rPh sb="17" eb="19">
      <t>キンチュウ</t>
    </rPh>
    <rPh sb="20" eb="21">
      <t>ヒ</t>
    </rPh>
    <rPh sb="21" eb="22">
      <t>ケツ</t>
    </rPh>
    <rPh sb="22" eb="23">
      <t>キ</t>
    </rPh>
    <rPh sb="24" eb="26">
      <t>ニッセキ</t>
    </rPh>
    <rPh sb="35" eb="37">
      <t>キンチュウ</t>
    </rPh>
    <rPh sb="38" eb="39">
      <t>カ</t>
    </rPh>
    <rPh sb="39" eb="40">
      <t>ケツ</t>
    </rPh>
    <rPh sb="40" eb="41">
      <t>ケン</t>
    </rPh>
    <phoneticPr fontId="4"/>
  </si>
  <si>
    <t>テタガムＰ　筋注シリンジ（ＣＳＬベーリング）</t>
    <rPh sb="6" eb="8">
      <t>キンチュウ</t>
    </rPh>
    <phoneticPr fontId="4"/>
  </si>
  <si>
    <t>乾燥濃縮人血液凝固第ⅩⅢ因子</t>
    <rPh sb="2" eb="4">
      <t>ノウシュク</t>
    </rPh>
    <rPh sb="4" eb="5">
      <t>ヒト</t>
    </rPh>
    <rPh sb="5" eb="7">
      <t>ケツエキ</t>
    </rPh>
    <rPh sb="7" eb="9">
      <t>ギョウコ</t>
    </rPh>
    <phoneticPr fontId="4"/>
  </si>
  <si>
    <t>フィブロガミンＰ　静注用（ＣＳＬベーリング）</t>
    <rPh sb="9" eb="11">
      <t>ジョウチュウ</t>
    </rPh>
    <rPh sb="11" eb="12">
      <t>ヨウ</t>
    </rPh>
    <phoneticPr fontId="4"/>
  </si>
  <si>
    <t>献血アルブミン「ベネシス」　静注（日血機＝田辺三菱）
献血アルブミン－ニチヤク　注（日本製薬＝武田）
アルブミナー　静注（ＣＳＬベーリング）
ブミネート　静注液（バクスター）
献血アルブミン“化血研” 注（化血研＝アステラス）
（化血研＝アルフレッサ）　
アルブミン－ベーリング　静注（ＣＳＬベーリング）
赤十字アルブミン　静注（日血機＝日赤）</t>
    <rPh sb="0" eb="2">
      <t>ケンケツ</t>
    </rPh>
    <rPh sb="14" eb="16">
      <t>ジョウチュウ</t>
    </rPh>
    <rPh sb="17" eb="18">
      <t>ヒ</t>
    </rPh>
    <rPh sb="18" eb="19">
      <t>ケツ</t>
    </rPh>
    <rPh sb="19" eb="20">
      <t>キ</t>
    </rPh>
    <rPh sb="21" eb="23">
      <t>タナベ</t>
    </rPh>
    <rPh sb="23" eb="25">
      <t>ミツビシ</t>
    </rPh>
    <rPh sb="27" eb="29">
      <t>ケンケツ</t>
    </rPh>
    <rPh sb="40" eb="41">
      <t>チュウ</t>
    </rPh>
    <rPh sb="42" eb="44">
      <t>ニホン</t>
    </rPh>
    <rPh sb="44" eb="46">
      <t>セイヤク</t>
    </rPh>
    <rPh sb="47" eb="49">
      <t>タケダ</t>
    </rPh>
    <rPh sb="58" eb="60">
      <t>ジョウチュウ</t>
    </rPh>
    <rPh sb="77" eb="79">
      <t>ジョウチュウ</t>
    </rPh>
    <rPh sb="79" eb="80">
      <t>エキ</t>
    </rPh>
    <rPh sb="88" eb="90">
      <t>ケンケツ</t>
    </rPh>
    <rPh sb="96" eb="97">
      <t>カ</t>
    </rPh>
    <rPh sb="97" eb="98">
      <t>ケツ</t>
    </rPh>
    <rPh sb="98" eb="99">
      <t>ケン</t>
    </rPh>
    <rPh sb="101" eb="102">
      <t>チュウ</t>
    </rPh>
    <rPh sb="103" eb="104">
      <t>カ</t>
    </rPh>
    <rPh sb="104" eb="105">
      <t>ケツ</t>
    </rPh>
    <rPh sb="105" eb="106">
      <t>ケン</t>
    </rPh>
    <rPh sb="115" eb="117">
      <t>カケツ</t>
    </rPh>
    <rPh sb="117" eb="118">
      <t>ケン</t>
    </rPh>
    <rPh sb="140" eb="142">
      <t>ジョウチュウ</t>
    </rPh>
    <rPh sb="153" eb="156">
      <t>セキジュウジ</t>
    </rPh>
    <rPh sb="162" eb="164">
      <t>ジョウチュウ</t>
    </rPh>
    <rPh sb="165" eb="166">
      <t>ヒ</t>
    </rPh>
    <rPh sb="166" eb="167">
      <t>ケツ</t>
    </rPh>
    <phoneticPr fontId="4"/>
  </si>
  <si>
    <t>人血清アルブミン（遺伝子組換え）</t>
    <rPh sb="0" eb="1">
      <t>ヒト</t>
    </rPh>
    <rPh sb="1" eb="3">
      <t>ケッセイ</t>
    </rPh>
    <rPh sb="9" eb="12">
      <t>イデンシ</t>
    </rPh>
    <rPh sb="12" eb="13">
      <t>ク</t>
    </rPh>
    <rPh sb="13" eb="14">
      <t>カ</t>
    </rPh>
    <phoneticPr fontId="4"/>
  </si>
  <si>
    <t>人血清
アルブミン</t>
    <rPh sb="0" eb="1">
      <t>ヒト</t>
    </rPh>
    <rPh sb="1" eb="3">
      <t>ケッセイ</t>
    </rPh>
    <phoneticPr fontId="4"/>
  </si>
  <si>
    <t>メドウェイ注（田辺三菱）</t>
    <rPh sb="5" eb="6">
      <t>チュウ</t>
    </rPh>
    <phoneticPr fontId="4"/>
  </si>
  <si>
    <t>ハプトグロビン　静注（日血機＝田辺三菱）</t>
    <rPh sb="8" eb="10">
      <t>ジョウチュウ</t>
    </rPh>
    <rPh sb="11" eb="12">
      <t>ニチ</t>
    </rPh>
    <rPh sb="12" eb="13">
      <t>ケツ</t>
    </rPh>
    <rPh sb="13" eb="14">
      <t>キ</t>
    </rPh>
    <rPh sb="15" eb="17">
      <t>タナベ</t>
    </rPh>
    <rPh sb="17" eb="19">
      <t>ミツビシ</t>
    </rPh>
    <phoneticPr fontId="4"/>
  </si>
  <si>
    <t>日赤ポリグロビンＮ　5％静注（日血機－日赤）</t>
    <rPh sb="0" eb="2">
      <t>ニッセキ</t>
    </rPh>
    <rPh sb="12" eb="14">
      <t>ジョウチュウ</t>
    </rPh>
    <rPh sb="15" eb="16">
      <t>ニチ</t>
    </rPh>
    <rPh sb="16" eb="17">
      <t>ケツ</t>
    </rPh>
    <rPh sb="17" eb="18">
      <t>キ</t>
    </rPh>
    <rPh sb="19" eb="21">
      <t>ニッセキ</t>
    </rPh>
    <phoneticPr fontId="4"/>
  </si>
  <si>
    <t>ヘブスブリンIＨ　静注（日血機＝田辺三菱）</t>
    <rPh sb="9" eb="11">
      <t>ジョウチュウ</t>
    </rPh>
    <rPh sb="12" eb="13">
      <t>ニチ</t>
    </rPh>
    <rPh sb="13" eb="14">
      <t>ケツ</t>
    </rPh>
    <rPh sb="14" eb="15">
      <t>キ</t>
    </rPh>
    <rPh sb="16" eb="18">
      <t>タナベ</t>
    </rPh>
    <phoneticPr fontId="4"/>
  </si>
  <si>
    <t>テタノブリンIＨ　静注（日血機＝田辺三菱）</t>
    <rPh sb="9" eb="11">
      <t>ジョウチュウ</t>
    </rPh>
    <rPh sb="12" eb="13">
      <t>ニチ</t>
    </rPh>
    <rPh sb="13" eb="14">
      <t>ケツ</t>
    </rPh>
    <rPh sb="14" eb="15">
      <t>キ</t>
    </rPh>
    <rPh sb="16" eb="18">
      <t>タナベ</t>
    </rPh>
    <phoneticPr fontId="4"/>
  </si>
  <si>
    <t>献血ヴェノグロブリンＩＨ　静注（日血機＝田辺三菱）</t>
    <rPh sb="0" eb="2">
      <t>ケンケツ</t>
    </rPh>
    <rPh sb="13" eb="15">
      <t>ジョウチュウ</t>
    </rPh>
    <rPh sb="16" eb="17">
      <t>ニチ</t>
    </rPh>
    <rPh sb="17" eb="18">
      <t>ケツ</t>
    </rPh>
    <rPh sb="18" eb="19">
      <t>キ</t>
    </rPh>
    <rPh sb="20" eb="22">
      <t>タナベ</t>
    </rPh>
    <phoneticPr fontId="4"/>
  </si>
  <si>
    <t>アドベイト　注射用（バクスター）</t>
    <rPh sb="6" eb="8">
      <t>チュウシャ</t>
    </rPh>
    <rPh sb="8" eb="9">
      <t>ヨウ</t>
    </rPh>
    <phoneticPr fontId="4"/>
  </si>
  <si>
    <t>ベネフィクス　静注用（ファイザー＝武田）</t>
    <rPh sb="7" eb="9">
      <t>ジョウチュウ</t>
    </rPh>
    <rPh sb="9" eb="10">
      <t>ヨウ</t>
    </rPh>
    <rPh sb="17" eb="19">
      <t>タケダ</t>
    </rPh>
    <phoneticPr fontId="4"/>
  </si>
  <si>
    <t>ヒスタミン加人免疫グロブリン</t>
    <rPh sb="5" eb="6">
      <t>カ</t>
    </rPh>
    <phoneticPr fontId="4"/>
  </si>
  <si>
    <t>ヒスタグロビン皮下注用（化血研＝日本臓器）</t>
    <rPh sb="7" eb="9">
      <t>ヒカ</t>
    </rPh>
    <rPh sb="9" eb="10">
      <t>チュウ</t>
    </rPh>
    <rPh sb="10" eb="11">
      <t>ヨウ</t>
    </rPh>
    <rPh sb="12" eb="13">
      <t>カ</t>
    </rPh>
    <rPh sb="13" eb="14">
      <t>ケツ</t>
    </rPh>
    <rPh sb="14" eb="15">
      <t>ケン</t>
    </rPh>
    <rPh sb="16" eb="18">
      <t>ニホン</t>
    </rPh>
    <rPh sb="18" eb="20">
      <t>ゾウキ</t>
    </rPh>
    <phoneticPr fontId="4"/>
  </si>
  <si>
    <t>【その他】</t>
    <rPh sb="3" eb="4">
      <t>タ</t>
    </rPh>
    <phoneticPr fontId="4"/>
  </si>
  <si>
    <t>種　　類</t>
    <rPh sb="0" eb="1">
      <t>タネ</t>
    </rPh>
    <rPh sb="3" eb="4">
      <t>タグイ</t>
    </rPh>
    <phoneticPr fontId="4"/>
  </si>
  <si>
    <t>製　　　品　　　名</t>
    <rPh sb="0" eb="1">
      <t>セイ</t>
    </rPh>
    <rPh sb="4" eb="5">
      <t>ヒン</t>
    </rPh>
    <rPh sb="8" eb="9">
      <t>メイ</t>
    </rPh>
    <phoneticPr fontId="4"/>
  </si>
  <si>
    <t>献血トロンビン「ベネシス」　経口・外用（日血機＝田辺三菱）</t>
    <rPh sb="0" eb="2">
      <t>ケンケツ</t>
    </rPh>
    <rPh sb="14" eb="16">
      <t>ケイコウ</t>
    </rPh>
    <rPh sb="17" eb="19">
      <t>ガイヨウ</t>
    </rPh>
    <rPh sb="20" eb="21">
      <t>ニチ</t>
    </rPh>
    <rPh sb="21" eb="22">
      <t>ケツ</t>
    </rPh>
    <rPh sb="22" eb="23">
      <t>キ</t>
    </rPh>
    <rPh sb="24" eb="26">
      <t>タナベ</t>
    </rPh>
    <rPh sb="26" eb="28">
      <t>ミツビシ</t>
    </rPh>
    <phoneticPr fontId="4"/>
  </si>
  <si>
    <t>組織接着剤</t>
  </si>
  <si>
    <t>ボルヒール（化血研＝帝人）</t>
    <rPh sb="6" eb="9">
      <t>カケツケン</t>
    </rPh>
    <rPh sb="10" eb="12">
      <t>テイジン</t>
    </rPh>
    <phoneticPr fontId="4"/>
  </si>
  <si>
    <t>規　格</t>
    <phoneticPr fontId="2"/>
  </si>
  <si>
    <t>規　格</t>
    <rPh sb="0" eb="1">
      <t>キ</t>
    </rPh>
    <rPh sb="2" eb="3">
      <t>カク</t>
    </rPh>
    <phoneticPr fontId="2"/>
  </si>
  <si>
    <t>合　　　計</t>
    <rPh sb="0" eb="1">
      <t>ア</t>
    </rPh>
    <rPh sb="4" eb="5">
      <t>ケイ</t>
    </rPh>
    <phoneticPr fontId="2"/>
  </si>
  <si>
    <t>組
織
接
着
剤</t>
    <rPh sb="0" eb="1">
      <t>グミ</t>
    </rPh>
    <rPh sb="2" eb="3">
      <t>オル</t>
    </rPh>
    <rPh sb="4" eb="5">
      <t>セツ</t>
    </rPh>
    <rPh sb="6" eb="7">
      <t>キセル</t>
    </rPh>
    <rPh sb="8" eb="9">
      <t>ザイ</t>
    </rPh>
    <phoneticPr fontId="2"/>
  </si>
  <si>
    <r>
      <t>臨床</t>
    </r>
    <r>
      <rPr>
        <sz val="7"/>
        <color theme="1"/>
        <rFont val="メイリオ"/>
        <family val="3"/>
        <charset val="128"/>
      </rPr>
      <t>(衛生)</t>
    </r>
    <r>
      <rPr>
        <sz val="8"/>
        <color theme="1"/>
        <rFont val="メイリオ"/>
        <family val="3"/>
        <charset val="128"/>
      </rPr>
      <t xml:space="preserve">
検査技師</t>
    </r>
    <rPh sb="0" eb="2">
      <t>リンショウ</t>
    </rPh>
    <rPh sb="3" eb="5">
      <t>エイセイ</t>
    </rPh>
    <rPh sb="7" eb="9">
      <t>ケンサ</t>
    </rPh>
    <rPh sb="9" eb="11">
      <t>ギシ</t>
    </rPh>
    <phoneticPr fontId="2"/>
  </si>
  <si>
    <t>　その他（　　　　　　　　　　　　　　　　　　　　　　　  　）</t>
    <rPh sb="3" eb="4">
      <t>タ</t>
    </rPh>
    <phoneticPr fontId="2"/>
  </si>
  <si>
    <t>　使　用（本）　</t>
    <rPh sb="5" eb="6">
      <t>ホン</t>
    </rPh>
    <phoneticPr fontId="2"/>
  </si>
  <si>
    <t>（　　　　　　　）</t>
    <phoneticPr fontId="2"/>
  </si>
  <si>
    <t>（　　　　　　　　　　　　）</t>
    <phoneticPr fontId="2"/>
  </si>
  <si>
    <t>（　　　　　　　　　　　）</t>
    <phoneticPr fontId="2"/>
  </si>
  <si>
    <t>種　別</t>
    <rPh sb="0" eb="1">
      <t>タネ</t>
    </rPh>
    <rPh sb="2" eb="3">
      <t>ベツ</t>
    </rPh>
    <phoneticPr fontId="2"/>
  </si>
  <si>
    <t xml:space="preserve">   記入してください。</t>
    <rPh sb="3" eb="5">
      <t>キニュウ</t>
    </rPh>
    <phoneticPr fontId="2"/>
  </si>
  <si>
    <t xml:space="preserve">  学会認定・
  臨床輸血看護師*</t>
    <rPh sb="2" eb="4">
      <t>ガッカイ</t>
    </rPh>
    <rPh sb="4" eb="6">
      <t>ニンテイ</t>
    </rPh>
    <rPh sb="10" eb="12">
      <t>リンショウ</t>
    </rPh>
    <rPh sb="12" eb="14">
      <t>ユケツ</t>
    </rPh>
    <rPh sb="14" eb="17">
      <t>カンゴシ</t>
    </rPh>
    <phoneticPr fontId="2"/>
  </si>
  <si>
    <t>　使　用 （本,枚）</t>
    <rPh sb="1" eb="2">
      <t>シ</t>
    </rPh>
    <rPh sb="3" eb="4">
      <t>ヨウ</t>
    </rPh>
    <rPh sb="6" eb="7">
      <t>ホン</t>
    </rPh>
    <rPh sb="8" eb="9">
      <t>マイ</t>
    </rPh>
    <phoneticPr fontId="2"/>
  </si>
  <si>
    <t>70～79歳</t>
    <rPh sb="5" eb="6">
      <t>サイ</t>
    </rPh>
    <phoneticPr fontId="2"/>
  </si>
  <si>
    <t>②回収式自己血輸血</t>
    <rPh sb="1" eb="3">
      <t>カイシュウ</t>
    </rPh>
    <rPh sb="3" eb="4">
      <t>シキ</t>
    </rPh>
    <rPh sb="4" eb="7">
      <t>ジコケツ</t>
    </rPh>
    <rPh sb="7" eb="9">
      <t>ユケツ</t>
    </rPh>
    <phoneticPr fontId="2"/>
  </si>
  <si>
    <t>③希釈式自己血輸血</t>
    <rPh sb="1" eb="3">
      <t>キシャク</t>
    </rPh>
    <rPh sb="3" eb="4">
      <t>シキ</t>
    </rPh>
    <rPh sb="4" eb="7">
      <t>ジコケツ</t>
    </rPh>
    <rPh sb="7" eb="9">
      <t>ユケツ</t>
    </rPh>
    <phoneticPr fontId="2"/>
  </si>
  <si>
    <t>使用単位数 [a]</t>
    <rPh sb="2" eb="5">
      <t>タンイスウ</t>
    </rPh>
    <phoneticPr fontId="2"/>
  </si>
  <si>
    <t>（U）</t>
  </si>
  <si>
    <t>（U）</t>
    <phoneticPr fontId="2"/>
  </si>
  <si>
    <t>整形外科</t>
    <rPh sb="0" eb="2">
      <t>セイケイ</t>
    </rPh>
    <rPh sb="2" eb="4">
      <t>ゲカ</t>
    </rPh>
    <phoneticPr fontId="2"/>
  </si>
  <si>
    <t>心臓血管外科</t>
    <rPh sb="0" eb="2">
      <t>シンゾウ</t>
    </rPh>
    <rPh sb="2" eb="4">
      <t>ケッカン</t>
    </rPh>
    <rPh sb="4" eb="6">
      <t>ゲカ</t>
    </rPh>
    <phoneticPr fontId="2"/>
  </si>
  <si>
    <t>採血量
（貯血量）</t>
    <rPh sb="0" eb="2">
      <t>サイケツ</t>
    </rPh>
    <rPh sb="2" eb="3">
      <t>リョウ</t>
    </rPh>
    <rPh sb="5" eb="7">
      <t>チョケツ</t>
    </rPh>
    <rPh sb="7" eb="8">
      <t>リョウ</t>
    </rPh>
    <phoneticPr fontId="2"/>
  </si>
  <si>
    <t>産科・婦人科</t>
    <rPh sb="0" eb="2">
      <t>サンカ</t>
    </rPh>
    <rPh sb="3" eb="6">
      <t>フジンカ</t>
    </rPh>
    <phoneticPr fontId="2"/>
  </si>
  <si>
    <t>泌尿器科</t>
    <rPh sb="0" eb="4">
      <t>ヒニョウキカ</t>
    </rPh>
    <phoneticPr fontId="2"/>
  </si>
  <si>
    <t>その他</t>
    <rPh sb="2" eb="3">
      <t>タ</t>
    </rPh>
    <phoneticPr fontId="2"/>
  </si>
  <si>
    <t>使用量
（輸血量）</t>
    <rPh sb="0" eb="2">
      <t>シヨウ</t>
    </rPh>
    <rPh sb="2" eb="3">
      <t>リョウ</t>
    </rPh>
    <rPh sb="5" eb="7">
      <t>ユケツ</t>
    </rPh>
    <rPh sb="7" eb="8">
      <t>リョウ</t>
    </rPh>
    <phoneticPr fontId="2"/>
  </si>
  <si>
    <t>診療科</t>
    <rPh sb="0" eb="2">
      <t>シンリョウ</t>
    </rPh>
    <rPh sb="2" eb="3">
      <t>カ</t>
    </rPh>
    <phoneticPr fontId="2"/>
  </si>
  <si>
    <t>合計</t>
    <rPh sb="0" eb="2">
      <t>ゴウケイ</t>
    </rPh>
    <phoneticPr fontId="2"/>
  </si>
  <si>
    <t>1) 輸血用血液製剤使用・廃棄状況</t>
    <phoneticPr fontId="2"/>
  </si>
  <si>
    <t>4）輸血療法委員会の開催回数（回/年）</t>
    <rPh sb="2" eb="4">
      <t>ユケツ</t>
    </rPh>
    <rPh sb="4" eb="6">
      <t>リョウホウ</t>
    </rPh>
    <phoneticPr fontId="2"/>
  </si>
  <si>
    <t>5）医療施設内における各学会の認定を受けた看護師及び臨床検査技師の人数を</t>
    <rPh sb="2" eb="4">
      <t>イリョウ</t>
    </rPh>
    <rPh sb="4" eb="6">
      <t>シセツ</t>
    </rPh>
    <rPh sb="6" eb="7">
      <t>ナイ</t>
    </rPh>
    <rPh sb="11" eb="14">
      <t>カクガッカイ</t>
    </rPh>
    <rPh sb="15" eb="17">
      <t>ニンテイ</t>
    </rPh>
    <rPh sb="18" eb="19">
      <t>ウ</t>
    </rPh>
    <rPh sb="21" eb="24">
      <t>カンゴシ</t>
    </rPh>
    <rPh sb="24" eb="25">
      <t>オヨ</t>
    </rPh>
    <rPh sb="26" eb="28">
      <t>リンショウ</t>
    </rPh>
    <rPh sb="28" eb="30">
      <t>ケンサ</t>
    </rPh>
    <rPh sb="30" eb="32">
      <t>ギシ</t>
    </rPh>
    <rPh sb="33" eb="35">
      <t>ニンズウ</t>
    </rPh>
    <phoneticPr fontId="2"/>
  </si>
  <si>
    <t>3）輸血療法委員会委員長の職種等</t>
    <phoneticPr fontId="2"/>
  </si>
  <si>
    <t>件</t>
    <rPh sb="0" eb="1">
      <t>ケン</t>
    </rPh>
    <phoneticPr fontId="2"/>
  </si>
  <si>
    <t>在　庫
（単位数）</t>
    <rPh sb="0" eb="1">
      <t>ザイ</t>
    </rPh>
    <rPh sb="2" eb="3">
      <t>コ</t>
    </rPh>
    <rPh sb="5" eb="8">
      <t>タンイスウ</t>
    </rPh>
    <phoneticPr fontId="2"/>
  </si>
  <si>
    <t>在　庫
（本数）</t>
    <rPh sb="0" eb="1">
      <t>ザイ</t>
    </rPh>
    <rPh sb="2" eb="3">
      <t>コ</t>
    </rPh>
    <rPh sb="5" eb="7">
      <t>ホンスウ</t>
    </rPh>
    <phoneticPr fontId="2"/>
  </si>
  <si>
    <t>入力禁止</t>
    <rPh sb="0" eb="2">
      <t>ニュウリョク</t>
    </rPh>
    <rPh sb="2" eb="4">
      <t>キンシ</t>
    </rPh>
    <phoneticPr fontId="2"/>
  </si>
  <si>
    <t>1.医療機関について</t>
    <rPh sb="2" eb="4">
      <t>イリョウ</t>
    </rPh>
    <rPh sb="4" eb="6">
      <t>キカン</t>
    </rPh>
    <phoneticPr fontId="2"/>
  </si>
  <si>
    <t>医療機関種別</t>
    <rPh sb="0" eb="2">
      <t>イリョウ</t>
    </rPh>
    <rPh sb="2" eb="4">
      <t>キカン</t>
    </rPh>
    <rPh sb="4" eb="6">
      <t>シュベツ</t>
    </rPh>
    <phoneticPr fontId="2"/>
  </si>
  <si>
    <t>病院</t>
    <rPh sb="0" eb="2">
      <t>ビョウイン</t>
    </rPh>
    <phoneticPr fontId="2"/>
  </si>
  <si>
    <t>診療所</t>
    <rPh sb="0" eb="3">
      <t>シンリョウジョ</t>
    </rPh>
    <phoneticPr fontId="2"/>
  </si>
  <si>
    <t>保健所管轄地</t>
    <rPh sb="0" eb="3">
      <t>ホケンジョ</t>
    </rPh>
    <rPh sb="3" eb="5">
      <t>カンカツ</t>
    </rPh>
    <rPh sb="5" eb="6">
      <t>チ</t>
    </rPh>
    <phoneticPr fontId="2"/>
  </si>
  <si>
    <t>県北</t>
    <rPh sb="0" eb="1">
      <t>ケン</t>
    </rPh>
    <rPh sb="1" eb="2">
      <t>キタ</t>
    </rPh>
    <phoneticPr fontId="2"/>
  </si>
  <si>
    <t>県中</t>
    <rPh sb="0" eb="1">
      <t>ケン</t>
    </rPh>
    <rPh sb="1" eb="2">
      <t>ナカ</t>
    </rPh>
    <phoneticPr fontId="2"/>
  </si>
  <si>
    <t>県南</t>
    <rPh sb="0" eb="2">
      <t>ケンナン</t>
    </rPh>
    <phoneticPr fontId="2"/>
  </si>
  <si>
    <t>会津</t>
    <rPh sb="0" eb="2">
      <t>アイヅ</t>
    </rPh>
    <phoneticPr fontId="2"/>
  </si>
  <si>
    <t>南会津</t>
    <rPh sb="0" eb="3">
      <t>ミナミアイヅ</t>
    </rPh>
    <phoneticPr fontId="2"/>
  </si>
  <si>
    <t>相双</t>
    <rPh sb="0" eb="2">
      <t>ソウソウ</t>
    </rPh>
    <phoneticPr fontId="2"/>
  </si>
  <si>
    <t>郡山市</t>
    <rPh sb="0" eb="3">
      <t>コオリヤマシ</t>
    </rPh>
    <phoneticPr fontId="2"/>
  </si>
  <si>
    <t>輸血管理料</t>
    <rPh sb="0" eb="2">
      <t>ユケツ</t>
    </rPh>
    <rPh sb="2" eb="4">
      <t>カンリ</t>
    </rPh>
    <rPh sb="4" eb="5">
      <t>リョウ</t>
    </rPh>
    <phoneticPr fontId="2"/>
  </si>
  <si>
    <t>有</t>
    <rPh sb="0" eb="1">
      <t>アリ</t>
    </rPh>
    <phoneticPr fontId="2"/>
  </si>
  <si>
    <t>無</t>
    <rPh sb="0" eb="1">
      <t>ナシ</t>
    </rPh>
    <phoneticPr fontId="2"/>
  </si>
  <si>
    <t>新</t>
    <rPh sb="0" eb="1">
      <t>シン</t>
    </rPh>
    <phoneticPr fontId="2"/>
  </si>
  <si>
    <t>管理料の種類</t>
    <rPh sb="0" eb="2">
      <t>カンリ</t>
    </rPh>
    <rPh sb="2" eb="3">
      <t>リョウ</t>
    </rPh>
    <rPh sb="4" eb="6">
      <t>シュルイ</t>
    </rPh>
    <phoneticPr fontId="2"/>
  </si>
  <si>
    <t>Ⅰ</t>
  </si>
  <si>
    <t>Ⅰ</t>
    <phoneticPr fontId="2"/>
  </si>
  <si>
    <t>Ⅱ</t>
  </si>
  <si>
    <t>Ⅱ</t>
    <phoneticPr fontId="2"/>
  </si>
  <si>
    <t>輸血適正使用加算</t>
    <rPh sb="0" eb="2">
      <t>ユケツ</t>
    </rPh>
    <rPh sb="2" eb="4">
      <t>テキセイ</t>
    </rPh>
    <rPh sb="4" eb="6">
      <t>シヨウ</t>
    </rPh>
    <rPh sb="6" eb="8">
      <t>カサン</t>
    </rPh>
    <phoneticPr fontId="2"/>
  </si>
  <si>
    <t>①-1 貯血式自己血輸血（液状保存）</t>
    <rPh sb="4" eb="6">
      <t>チョケツ</t>
    </rPh>
    <rPh sb="6" eb="7">
      <t>シキ</t>
    </rPh>
    <rPh sb="7" eb="10">
      <t>ジコケツ</t>
    </rPh>
    <rPh sb="10" eb="12">
      <t>ユケツ</t>
    </rPh>
    <rPh sb="13" eb="15">
      <t>エキジョウ</t>
    </rPh>
    <rPh sb="15" eb="17">
      <t>ホゾン</t>
    </rPh>
    <phoneticPr fontId="2"/>
  </si>
  <si>
    <t>①-2 貯血式自己血輸血（凍結保存）</t>
    <rPh sb="13" eb="15">
      <t>トウケツ</t>
    </rPh>
    <phoneticPr fontId="2"/>
  </si>
  <si>
    <t>I＆A認定</t>
    <rPh sb="3" eb="5">
      <t>ニンテイ</t>
    </rPh>
    <phoneticPr fontId="2"/>
  </si>
  <si>
    <t>6）輸血療法委員会の職種別人数</t>
    <rPh sb="10" eb="13">
      <t>ショクシュベツ</t>
    </rPh>
    <rPh sb="13" eb="15">
      <t>ニンズウ</t>
    </rPh>
    <phoneticPr fontId="2"/>
  </si>
  <si>
    <t>実施件数</t>
    <rPh sb="0" eb="2">
      <t>ジッシ</t>
    </rPh>
    <rPh sb="2" eb="4">
      <t>ケンスウ</t>
    </rPh>
    <phoneticPr fontId="2"/>
  </si>
  <si>
    <r>
      <t>血漿分画製剤使用の有無について記入後、</t>
    </r>
    <r>
      <rPr>
        <b/>
        <u/>
        <sz val="10"/>
        <rFont val="メイリオ"/>
        <family val="3"/>
        <charset val="128"/>
      </rPr>
      <t>有</t>
    </r>
    <r>
      <rPr>
        <sz val="10"/>
        <rFont val="メイリオ"/>
        <family val="3"/>
        <charset val="128"/>
      </rPr>
      <t xml:space="preserve">を選択した場合は、規格ごとに使用本数を記入してください。
</t>
    </r>
    <r>
      <rPr>
        <b/>
        <sz val="10"/>
        <color theme="4"/>
        <rFont val="メイリオ"/>
        <family val="3"/>
        <charset val="128"/>
      </rPr>
      <t>青色</t>
    </r>
    <r>
      <rPr>
        <b/>
        <sz val="10"/>
        <rFont val="メイリオ"/>
        <family val="3"/>
        <charset val="128"/>
      </rPr>
      <t>部分</t>
    </r>
    <r>
      <rPr>
        <sz val="10"/>
        <rFont val="メイリオ"/>
        <family val="3"/>
        <charset val="128"/>
      </rPr>
      <t>には</t>
    </r>
    <r>
      <rPr>
        <b/>
        <u/>
        <sz val="10"/>
        <rFont val="メイリオ"/>
        <family val="3"/>
        <charset val="128"/>
      </rPr>
      <t>国内由来</t>
    </r>
    <r>
      <rPr>
        <sz val="10"/>
        <rFont val="メイリオ"/>
        <family val="3"/>
        <charset val="128"/>
      </rPr>
      <t>、</t>
    </r>
    <r>
      <rPr>
        <b/>
        <sz val="10"/>
        <color rgb="FFFF8BFF"/>
        <rFont val="メイリオ"/>
        <family val="3"/>
        <charset val="128"/>
      </rPr>
      <t>赤色</t>
    </r>
    <r>
      <rPr>
        <b/>
        <sz val="10"/>
        <rFont val="メイリオ"/>
        <family val="3"/>
        <charset val="128"/>
      </rPr>
      <t>部分には</t>
    </r>
    <r>
      <rPr>
        <b/>
        <u/>
        <sz val="10"/>
        <rFont val="メイリオ"/>
        <family val="3"/>
        <charset val="128"/>
      </rPr>
      <t>国外由来</t>
    </r>
    <r>
      <rPr>
        <sz val="10"/>
        <rFont val="メイリオ"/>
        <family val="3"/>
        <charset val="128"/>
      </rPr>
      <t>の製品の使用本数の記入をお願いします。</t>
    </r>
    <phoneticPr fontId="2"/>
  </si>
  <si>
    <t>輸血療法委員会の設置</t>
    <rPh sb="0" eb="2">
      <t>ユケツ</t>
    </rPh>
    <rPh sb="2" eb="4">
      <t>リョウホウ</t>
    </rPh>
    <rPh sb="4" eb="7">
      <t>イインカイ</t>
    </rPh>
    <rPh sb="8" eb="10">
      <t>セッチ</t>
    </rPh>
    <phoneticPr fontId="2"/>
  </si>
  <si>
    <t>有</t>
    <rPh sb="0" eb="1">
      <t>アリ</t>
    </rPh>
    <phoneticPr fontId="2"/>
  </si>
  <si>
    <t>無</t>
    <rPh sb="0" eb="1">
      <t>ナシ</t>
    </rPh>
    <phoneticPr fontId="2"/>
  </si>
  <si>
    <t>新</t>
    <rPh sb="0" eb="1">
      <t>シン</t>
    </rPh>
    <phoneticPr fontId="2"/>
  </si>
  <si>
    <t>輸血療法委員会を設置していない理由</t>
    <rPh sb="0" eb="2">
      <t>ユケツ</t>
    </rPh>
    <rPh sb="2" eb="4">
      <t>リョウホウ</t>
    </rPh>
    <rPh sb="4" eb="7">
      <t>イインカイ</t>
    </rPh>
    <rPh sb="8" eb="10">
      <t>セッチ</t>
    </rPh>
    <rPh sb="15" eb="17">
      <t>リユウ</t>
    </rPh>
    <phoneticPr fontId="2"/>
  </si>
  <si>
    <t>①</t>
    <phoneticPr fontId="2"/>
  </si>
  <si>
    <t>②</t>
    <phoneticPr fontId="2"/>
  </si>
  <si>
    <t>③</t>
    <phoneticPr fontId="2"/>
  </si>
  <si>
    <t>④</t>
    <phoneticPr fontId="2"/>
  </si>
  <si>
    <t>輸血部門の設置</t>
    <rPh sb="0" eb="2">
      <t>ユケツ</t>
    </rPh>
    <rPh sb="2" eb="4">
      <t>ブモン</t>
    </rPh>
    <rPh sb="5" eb="7">
      <t>セッチ</t>
    </rPh>
    <phoneticPr fontId="2"/>
  </si>
  <si>
    <t>輸血部門の設置場所</t>
    <rPh sb="0" eb="2">
      <t>ユケツ</t>
    </rPh>
    <rPh sb="2" eb="4">
      <t>ブモン</t>
    </rPh>
    <rPh sb="5" eb="7">
      <t>セッチ</t>
    </rPh>
    <rPh sb="7" eb="9">
      <t>バショ</t>
    </rPh>
    <phoneticPr fontId="2"/>
  </si>
  <si>
    <t>輸血部</t>
    <rPh sb="0" eb="2">
      <t>ユケツ</t>
    </rPh>
    <rPh sb="2" eb="3">
      <t>ブ</t>
    </rPh>
    <phoneticPr fontId="2"/>
  </si>
  <si>
    <t>検査部</t>
    <rPh sb="0" eb="2">
      <t>ケンサ</t>
    </rPh>
    <rPh sb="2" eb="3">
      <t>ブ</t>
    </rPh>
    <phoneticPr fontId="2"/>
  </si>
  <si>
    <t>薬剤部</t>
    <rPh sb="0" eb="2">
      <t>ヤクザイ</t>
    </rPh>
    <rPh sb="2" eb="3">
      <t>ブ</t>
    </rPh>
    <phoneticPr fontId="2"/>
  </si>
  <si>
    <t>その他</t>
    <rPh sb="2" eb="3">
      <t>タ</t>
    </rPh>
    <phoneticPr fontId="2"/>
  </si>
  <si>
    <t>血液製剤保管場所</t>
    <rPh sb="0" eb="2">
      <t>ケツエキ</t>
    </rPh>
    <rPh sb="2" eb="4">
      <t>セイザイ</t>
    </rPh>
    <rPh sb="4" eb="6">
      <t>ホカン</t>
    </rPh>
    <rPh sb="6" eb="8">
      <t>バショ</t>
    </rPh>
    <phoneticPr fontId="2"/>
  </si>
  <si>
    <t>自記温度記録計の設置</t>
    <rPh sb="0" eb="2">
      <t>ジキ</t>
    </rPh>
    <rPh sb="2" eb="4">
      <t>オンド</t>
    </rPh>
    <rPh sb="4" eb="6">
      <t>キロク</t>
    </rPh>
    <rPh sb="6" eb="7">
      <t>ケイ</t>
    </rPh>
    <rPh sb="8" eb="10">
      <t>セッチ</t>
    </rPh>
    <phoneticPr fontId="2"/>
  </si>
  <si>
    <t>自記温度計の記録の頻度</t>
    <rPh sb="0" eb="2">
      <t>ジキ</t>
    </rPh>
    <rPh sb="2" eb="5">
      <t>オンドケイ</t>
    </rPh>
    <rPh sb="6" eb="8">
      <t>キロク</t>
    </rPh>
    <rPh sb="9" eb="11">
      <t>ヒンド</t>
    </rPh>
    <phoneticPr fontId="2"/>
  </si>
  <si>
    <t>毎日</t>
    <rPh sb="0" eb="2">
      <t>マイニチ</t>
    </rPh>
    <phoneticPr fontId="2"/>
  </si>
  <si>
    <t>週に1回</t>
    <rPh sb="0" eb="1">
      <t>シュウ</t>
    </rPh>
    <rPh sb="3" eb="4">
      <t>カイ</t>
    </rPh>
    <phoneticPr fontId="2"/>
  </si>
  <si>
    <t>月に1回</t>
    <rPh sb="0" eb="1">
      <t>ツキ</t>
    </rPh>
    <rPh sb="3" eb="4">
      <t>カイ</t>
    </rPh>
    <phoneticPr fontId="2"/>
  </si>
  <si>
    <t>半年に1回</t>
    <rPh sb="0" eb="2">
      <t>ハントシ</t>
    </rPh>
    <rPh sb="4" eb="5">
      <t>カイ</t>
    </rPh>
    <phoneticPr fontId="2"/>
  </si>
  <si>
    <t>年に1回</t>
    <rPh sb="0" eb="1">
      <t>ネン</t>
    </rPh>
    <rPh sb="3" eb="4">
      <t>カイ</t>
    </rPh>
    <phoneticPr fontId="2"/>
  </si>
  <si>
    <t>冷蔵庫・冷凍庫の保守点検頻度</t>
    <rPh sb="0" eb="3">
      <t>レイゾウコ</t>
    </rPh>
    <rPh sb="4" eb="7">
      <t>レイトウコ</t>
    </rPh>
    <rPh sb="8" eb="10">
      <t>ホシュ</t>
    </rPh>
    <rPh sb="10" eb="12">
      <t>テンケン</t>
    </rPh>
    <rPh sb="12" eb="14">
      <t>ヒンド</t>
    </rPh>
    <phoneticPr fontId="2"/>
  </si>
  <si>
    <t>警報装置の設置</t>
    <rPh sb="0" eb="2">
      <t>ケイホウ</t>
    </rPh>
    <rPh sb="2" eb="4">
      <t>ソウチ</t>
    </rPh>
    <rPh sb="5" eb="7">
      <t>セッチ</t>
    </rPh>
    <phoneticPr fontId="2"/>
  </si>
  <si>
    <t>有</t>
    <rPh sb="0" eb="1">
      <t>アリ</t>
    </rPh>
    <phoneticPr fontId="2"/>
  </si>
  <si>
    <t>無</t>
    <rPh sb="0" eb="1">
      <t>ナシ</t>
    </rPh>
    <phoneticPr fontId="2"/>
  </si>
  <si>
    <t>払出時の運搬容器</t>
    <rPh sb="0" eb="2">
      <t>ハライダシ</t>
    </rPh>
    <rPh sb="2" eb="3">
      <t>ジ</t>
    </rPh>
    <rPh sb="4" eb="6">
      <t>ウンパン</t>
    </rPh>
    <rPh sb="6" eb="8">
      <t>ヨウキ</t>
    </rPh>
    <phoneticPr fontId="2"/>
  </si>
  <si>
    <t>輸血用血液製剤と血漿分画製剤の管理の一元化</t>
    <rPh sb="0" eb="2">
      <t>ユケツ</t>
    </rPh>
    <rPh sb="2" eb="3">
      <t>ヨウ</t>
    </rPh>
    <rPh sb="3" eb="5">
      <t>ケツエキ</t>
    </rPh>
    <rPh sb="5" eb="7">
      <t>セイザイ</t>
    </rPh>
    <rPh sb="8" eb="10">
      <t>ケッショウ</t>
    </rPh>
    <rPh sb="10" eb="12">
      <t>ブンカク</t>
    </rPh>
    <rPh sb="12" eb="14">
      <t>セイザイ</t>
    </rPh>
    <rPh sb="15" eb="17">
      <t>カンリ</t>
    </rPh>
    <rPh sb="18" eb="21">
      <t>イチゲンカ</t>
    </rPh>
    <phoneticPr fontId="2"/>
  </si>
  <si>
    <t>輸血用血液製剤管理簿等</t>
    <rPh sb="0" eb="3">
      <t>ユケツヨウ</t>
    </rPh>
    <rPh sb="3" eb="5">
      <t>ケツエキ</t>
    </rPh>
    <rPh sb="5" eb="7">
      <t>セイザイ</t>
    </rPh>
    <rPh sb="7" eb="9">
      <t>カンリ</t>
    </rPh>
    <rPh sb="9" eb="10">
      <t>ボ</t>
    </rPh>
    <rPh sb="10" eb="11">
      <t>トウ</t>
    </rPh>
    <phoneticPr fontId="2"/>
  </si>
  <si>
    <t>コンピュータ管理</t>
    <rPh sb="6" eb="8">
      <t>カンリ</t>
    </rPh>
    <phoneticPr fontId="2"/>
  </si>
  <si>
    <t>手書き伝票</t>
    <rPh sb="0" eb="2">
      <t>テガ</t>
    </rPh>
    <rPh sb="3" eb="5">
      <t>デンピョウ</t>
    </rPh>
    <phoneticPr fontId="2"/>
  </si>
  <si>
    <t>両方</t>
    <rPh sb="0" eb="2">
      <t>リョウホウ</t>
    </rPh>
    <phoneticPr fontId="2"/>
  </si>
  <si>
    <t>その他</t>
    <rPh sb="2" eb="3">
      <t>タ</t>
    </rPh>
    <phoneticPr fontId="2"/>
  </si>
  <si>
    <t>輸血前後の感染症検査用検体の保管</t>
    <rPh sb="0" eb="2">
      <t>ユケツ</t>
    </rPh>
    <rPh sb="2" eb="4">
      <t>ゼンゴ</t>
    </rPh>
    <rPh sb="5" eb="8">
      <t>カンセンショウ</t>
    </rPh>
    <rPh sb="8" eb="11">
      <t>ケンサヨウ</t>
    </rPh>
    <rPh sb="11" eb="13">
      <t>ケンタイ</t>
    </rPh>
    <rPh sb="14" eb="16">
      <t>ホカン</t>
    </rPh>
    <phoneticPr fontId="2"/>
  </si>
  <si>
    <t>輸血前後の感染症検査の実施</t>
    <rPh sb="0" eb="2">
      <t>ユケツ</t>
    </rPh>
    <rPh sb="2" eb="4">
      <t>ゼンゴ</t>
    </rPh>
    <rPh sb="5" eb="8">
      <t>カンセンショウ</t>
    </rPh>
    <rPh sb="8" eb="10">
      <t>ケンサ</t>
    </rPh>
    <rPh sb="11" eb="13">
      <t>ジッシ</t>
    </rPh>
    <phoneticPr fontId="2"/>
  </si>
  <si>
    <t>輸血前のみ</t>
    <rPh sb="0" eb="2">
      <t>ユケツ</t>
    </rPh>
    <rPh sb="2" eb="3">
      <t>マエ</t>
    </rPh>
    <phoneticPr fontId="2"/>
  </si>
  <si>
    <t>輸血後のみ</t>
    <rPh sb="0" eb="2">
      <t>ユケツ</t>
    </rPh>
    <rPh sb="2" eb="3">
      <t>ゴ</t>
    </rPh>
    <phoneticPr fontId="2"/>
  </si>
  <si>
    <t>行っていない</t>
    <rPh sb="0" eb="1">
      <t>オコナ</t>
    </rPh>
    <phoneticPr fontId="2"/>
  </si>
  <si>
    <t>輸血実施</t>
    <rPh sb="0" eb="2">
      <t>ユケツ</t>
    </rPh>
    <rPh sb="2" eb="4">
      <t>ジッシ</t>
    </rPh>
    <phoneticPr fontId="2"/>
  </si>
  <si>
    <t>委員のうち、看護師及び臨床検査技師については、各学会の認定を受けている人数も記入してください。</t>
    <rPh sb="0" eb="2">
      <t>イイン</t>
    </rPh>
    <rPh sb="6" eb="9">
      <t>カンゴシ</t>
    </rPh>
    <rPh sb="9" eb="10">
      <t>オヨ</t>
    </rPh>
    <rPh sb="11" eb="13">
      <t>リンショウ</t>
    </rPh>
    <rPh sb="13" eb="15">
      <t>ケンサ</t>
    </rPh>
    <rPh sb="15" eb="17">
      <t>ギシ</t>
    </rPh>
    <rPh sb="23" eb="26">
      <t>カクガッカイ</t>
    </rPh>
    <rPh sb="27" eb="29">
      <t>ニンテイ</t>
    </rPh>
    <rPh sb="30" eb="31">
      <t>ウ</t>
    </rPh>
    <phoneticPr fontId="2"/>
  </si>
  <si>
    <t>左記の内、下記の方</t>
    <rPh sb="0" eb="2">
      <t>サキ</t>
    </rPh>
    <rPh sb="3" eb="4">
      <t>ウチ</t>
    </rPh>
    <rPh sb="5" eb="7">
      <t>カキ</t>
    </rPh>
    <rPh sb="8" eb="9">
      <t>カタ</t>
    </rPh>
    <phoneticPr fontId="2"/>
  </si>
  <si>
    <t>左記の内
下記の方</t>
    <phoneticPr fontId="2"/>
  </si>
  <si>
    <t>学会認定･  
 臨床輸血
 看護師*</t>
    <phoneticPr fontId="2"/>
  </si>
  <si>
    <t>学会認定･
自己血輸血看護師**</t>
    <phoneticPr fontId="2"/>
  </si>
  <si>
    <t>学会・認定
輸血
検査技師*</t>
    <phoneticPr fontId="2"/>
  </si>
  <si>
    <t>自己血実施</t>
    <rPh sb="0" eb="3">
      <t>ジコケツ</t>
    </rPh>
    <rPh sb="3" eb="5">
      <t>ジッシ</t>
    </rPh>
    <phoneticPr fontId="2"/>
  </si>
  <si>
    <t>FFP-LR120</t>
    <phoneticPr fontId="2"/>
  </si>
  <si>
    <t>FFP-LR240</t>
    <phoneticPr fontId="2"/>
  </si>
  <si>
    <t>FFP-LR480</t>
    <phoneticPr fontId="2"/>
  </si>
  <si>
    <t>80～89歳</t>
    <rPh sb="5" eb="6">
      <t>サイ</t>
    </rPh>
    <phoneticPr fontId="2"/>
  </si>
  <si>
    <t>90歳以上</t>
    <rPh sb="2" eb="5">
      <t>サイイジョウ</t>
    </rPh>
    <phoneticPr fontId="2"/>
  </si>
  <si>
    <t>2.輸血療法委員会等について</t>
    <rPh sb="2" eb="4">
      <t>ユケツ</t>
    </rPh>
    <rPh sb="4" eb="6">
      <t>リョウホウ</t>
    </rPh>
    <rPh sb="6" eb="9">
      <t>イインカイ</t>
    </rPh>
    <rPh sb="9" eb="10">
      <t>トウ</t>
    </rPh>
    <phoneticPr fontId="2"/>
  </si>
  <si>
    <r>
      <t>　使用および廃棄した血液製剤の単位数の記入を</t>
    </r>
    <r>
      <rPr>
        <b/>
        <u/>
        <sz val="11"/>
        <color theme="3" tint="0.39997558519241921"/>
        <rFont val="メイリオ"/>
        <family val="3"/>
        <charset val="128"/>
      </rPr>
      <t>青色</t>
    </r>
    <r>
      <rPr>
        <b/>
        <u/>
        <sz val="11"/>
        <color theme="1"/>
        <rFont val="メイリオ"/>
        <family val="3"/>
        <charset val="128"/>
      </rPr>
      <t>欄内</t>
    </r>
    <r>
      <rPr>
        <sz val="11"/>
        <color theme="1"/>
        <rFont val="メイリオ"/>
        <family val="3"/>
        <charset val="128"/>
      </rPr>
      <t>にお願いします。</t>
    </r>
    <rPh sb="1" eb="3">
      <t>シヨウ</t>
    </rPh>
    <rPh sb="6" eb="8">
      <t>ハイキ</t>
    </rPh>
    <rPh sb="10" eb="12">
      <t>ケツエキ</t>
    </rPh>
    <rPh sb="12" eb="14">
      <t>セイザイ</t>
    </rPh>
    <rPh sb="15" eb="18">
      <t>タンイスウ</t>
    </rPh>
    <rPh sb="19" eb="21">
      <t>キニュウ</t>
    </rPh>
    <rPh sb="22" eb="24">
      <t>アオイロ</t>
    </rPh>
    <rPh sb="24" eb="25">
      <t>ラン</t>
    </rPh>
    <rPh sb="25" eb="26">
      <t>ナイ</t>
    </rPh>
    <rPh sb="28" eb="29">
      <t>ネガ</t>
    </rPh>
    <phoneticPr fontId="2"/>
  </si>
  <si>
    <r>
      <t>※</t>
    </r>
    <r>
      <rPr>
        <b/>
        <u/>
        <sz val="10"/>
        <color theme="3" tint="0.39997558519241921"/>
        <rFont val="メイリオ"/>
        <family val="3"/>
        <charset val="128"/>
      </rPr>
      <t>青欄</t>
    </r>
    <r>
      <rPr>
        <b/>
        <u/>
        <sz val="10"/>
        <color theme="1"/>
        <rFont val="メイリオ"/>
        <family val="3"/>
        <charset val="128"/>
      </rPr>
      <t>部分</t>
    </r>
    <r>
      <rPr>
        <b/>
        <sz val="10"/>
        <color theme="1"/>
        <rFont val="メイリオ"/>
        <family val="3"/>
        <charset val="128"/>
      </rPr>
      <t>へ記入後、上記表に自動計算されます。</t>
    </r>
    <phoneticPr fontId="2"/>
  </si>
  <si>
    <t>廃棄量
（採血量-使用量）</t>
    <rPh sb="0" eb="2">
      <t>ハイキ</t>
    </rPh>
    <rPh sb="2" eb="3">
      <t>リョウ</t>
    </rPh>
    <rPh sb="5" eb="7">
      <t>サイケツ</t>
    </rPh>
    <rPh sb="7" eb="8">
      <t>リョウ</t>
    </rPh>
    <rPh sb="9" eb="11">
      <t>シヨウ</t>
    </rPh>
    <rPh sb="11" eb="12">
      <t>リョウ</t>
    </rPh>
    <phoneticPr fontId="2"/>
  </si>
  <si>
    <r>
      <t>※</t>
    </r>
    <r>
      <rPr>
        <b/>
        <sz val="10"/>
        <color theme="4"/>
        <rFont val="メイリオ"/>
        <family val="3"/>
        <charset val="128"/>
      </rPr>
      <t>青欄</t>
    </r>
    <r>
      <rPr>
        <b/>
        <sz val="10"/>
        <color theme="1"/>
        <rFont val="メイリオ"/>
        <family val="3"/>
        <charset val="128"/>
      </rPr>
      <t>部分へ記入後、左記表に自動計算されます。</t>
    </r>
    <rPh sb="10" eb="11">
      <t>ヒダリ</t>
    </rPh>
    <phoneticPr fontId="2"/>
  </si>
  <si>
    <r>
      <t>※</t>
    </r>
    <r>
      <rPr>
        <b/>
        <u/>
        <sz val="10"/>
        <color theme="4"/>
        <rFont val="メイリオ"/>
        <family val="3"/>
        <charset val="128"/>
      </rPr>
      <t>青欄</t>
    </r>
    <r>
      <rPr>
        <b/>
        <u/>
        <sz val="10"/>
        <color theme="1"/>
        <rFont val="メイリオ"/>
        <family val="3"/>
        <charset val="128"/>
      </rPr>
      <t>部分</t>
    </r>
    <r>
      <rPr>
        <b/>
        <sz val="10"/>
        <color theme="1"/>
        <rFont val="メイリオ"/>
        <family val="3"/>
        <charset val="128"/>
      </rPr>
      <t>へ記入後、上記表に自動計算されます。</t>
    </r>
    <phoneticPr fontId="2"/>
  </si>
  <si>
    <r>
      <t>　※単位数は</t>
    </r>
    <r>
      <rPr>
        <b/>
        <u/>
        <sz val="9"/>
        <rFont val="メイリオ"/>
        <family val="3"/>
        <charset val="128"/>
      </rPr>
      <t>200mL由来製剤を１単位（１U）</t>
    </r>
    <r>
      <rPr>
        <sz val="9"/>
        <color theme="1"/>
        <rFont val="メイリオ"/>
        <family val="3"/>
        <charset val="128"/>
      </rPr>
      <t>として換算（例：(Ir)-RBC-LR1を2本使用→(Ir)-RBC-LR1を2単位使用）</t>
    </r>
    <rPh sb="2" eb="5">
      <t>タンイスウ</t>
    </rPh>
    <rPh sb="29" eb="30">
      <t>レイ</t>
    </rPh>
    <rPh sb="45" eb="46">
      <t>ホン</t>
    </rPh>
    <rPh sb="46" eb="48">
      <t>シヨウ</t>
    </rPh>
    <rPh sb="63" eb="65">
      <t>タンイ</t>
    </rPh>
    <rPh sb="65" eb="67">
      <t>シヨウ</t>
    </rPh>
    <phoneticPr fontId="2"/>
  </si>
  <si>
    <t>　　成分由来製剤は、バッグ数に単位数を乗じて算定した数字を換算単位数としてください。</t>
    <phoneticPr fontId="2"/>
  </si>
  <si>
    <t>　（例：(Ir)-PC-LR10を5本使用→ (Ir)-PC-LR10を50単位使用）</t>
    <phoneticPr fontId="2"/>
  </si>
  <si>
    <t>アンチトロンビンガンマ
（遺伝子組換え）</t>
    <rPh sb="13" eb="16">
      <t>イデンシ</t>
    </rPh>
    <rPh sb="16" eb="18">
      <t>クミカ</t>
    </rPh>
    <phoneticPr fontId="2"/>
  </si>
  <si>
    <t>○</t>
    <phoneticPr fontId="2"/>
  </si>
  <si>
    <t>その他</t>
    <phoneticPr fontId="2"/>
  </si>
  <si>
    <t>アコアラン　静注用（協和発酵キリン）</t>
    <rPh sb="6" eb="8">
      <t>ジョウチュウ</t>
    </rPh>
    <rPh sb="8" eb="9">
      <t>ヨウ</t>
    </rPh>
    <rPh sb="10" eb="12">
      <t>キョウワ</t>
    </rPh>
    <rPh sb="12" eb="14">
      <t>ハッコウ</t>
    </rPh>
    <phoneticPr fontId="2"/>
  </si>
  <si>
    <t>エフトレナノコグアルファ
（遺伝子組換え）</t>
    <rPh sb="14" eb="17">
      <t>イデンシ</t>
    </rPh>
    <rPh sb="17" eb="19">
      <t>クミカ</t>
    </rPh>
    <phoneticPr fontId="2"/>
  </si>
  <si>
    <t>○</t>
    <phoneticPr fontId="2"/>
  </si>
  <si>
    <t>第Ⅸ因子</t>
    <phoneticPr fontId="2"/>
  </si>
  <si>
    <t>オルプロリクス静注用（バイオジェン）</t>
    <rPh sb="7" eb="9">
      <t>ジョウチュウ</t>
    </rPh>
    <rPh sb="9" eb="10">
      <t>ヨウ</t>
    </rPh>
    <phoneticPr fontId="2"/>
  </si>
  <si>
    <t>エフラロクトコグアルファ
（遺伝子組換え）</t>
    <rPh sb="14" eb="17">
      <t>イデンシ</t>
    </rPh>
    <rPh sb="17" eb="19">
      <t>クミカ</t>
    </rPh>
    <phoneticPr fontId="2"/>
  </si>
  <si>
    <t>第Ⅷ因子</t>
    <phoneticPr fontId="2"/>
  </si>
  <si>
    <t>イロクテイト静注用（バイオジェン）</t>
    <rPh sb="6" eb="8">
      <t>ジョウチュウ</t>
    </rPh>
    <rPh sb="8" eb="9">
      <t>ヨウ</t>
    </rPh>
    <phoneticPr fontId="2"/>
  </si>
  <si>
    <t>エプタコグアルファ(活性型)
（遺伝子組換え）</t>
    <phoneticPr fontId="4"/>
  </si>
  <si>
    <t>オクトコグアルファ
（遺伝子組換え）</t>
    <phoneticPr fontId="4"/>
  </si>
  <si>
    <t>オクトコグベータ
（遺伝子組換え）</t>
    <phoneticPr fontId="4"/>
  </si>
  <si>
    <t>コバールトリイ静注用（バイエル）</t>
    <rPh sb="7" eb="9">
      <t>ジョウチュウ</t>
    </rPh>
    <rPh sb="9" eb="10">
      <t>ヨウ</t>
    </rPh>
    <phoneticPr fontId="4"/>
  </si>
  <si>
    <t>カトリデカコグ
（遺伝子組換え）</t>
    <phoneticPr fontId="4"/>
  </si>
  <si>
    <t>第XⅢ因子</t>
    <phoneticPr fontId="2"/>
  </si>
  <si>
    <t>ノボサーティーン　静注用（ノボ）</t>
    <rPh sb="9" eb="11">
      <t>ジョウチュウ</t>
    </rPh>
    <rPh sb="11" eb="12">
      <t>ヨウ</t>
    </rPh>
    <phoneticPr fontId="4"/>
  </si>
  <si>
    <t>加熱人血しょうたん白</t>
    <phoneticPr fontId="4"/>
  </si>
  <si>
    <t>加熱人
血しょう</t>
    <phoneticPr fontId="4"/>
  </si>
  <si>
    <t>乾燥イオン交換樹脂処理
人免疫グロブリン</t>
    <phoneticPr fontId="4"/>
  </si>
  <si>
    <t>乾燥抗ＨＢs人免疫グロブリン</t>
    <phoneticPr fontId="4"/>
  </si>
  <si>
    <t>乾燥抗Ｄ（Rho）人免疫グロブリン</t>
    <phoneticPr fontId="4"/>
  </si>
  <si>
    <t>乾燥抗破傷風人免疫グロブリン</t>
    <phoneticPr fontId="4"/>
  </si>
  <si>
    <t>乾燥スルホ化人免疫グロブリン</t>
    <phoneticPr fontId="4"/>
  </si>
  <si>
    <t>乾燥濃縮人アンチトロンビンⅢ</t>
    <phoneticPr fontId="4"/>
  </si>
  <si>
    <t>乾燥濃縮人活性化プロテインＣ</t>
    <phoneticPr fontId="4"/>
  </si>
  <si>
    <t>乾燥濃縮人血液凝固第Ⅷ因子</t>
    <phoneticPr fontId="4"/>
  </si>
  <si>
    <t>クロスエイトＭ/ＭＣ　静注用（日血機＝日赤）
コンファクトＦ　注射用（化血研＝アステラス）
コンコエイト－ＨＴ（日血機＝田辺三菱）</t>
    <rPh sb="11" eb="13">
      <t>ジョウチュウ</t>
    </rPh>
    <rPh sb="13" eb="14">
      <t>ヨウ</t>
    </rPh>
    <rPh sb="15" eb="16">
      <t>ヒ</t>
    </rPh>
    <rPh sb="16" eb="17">
      <t>ケツ</t>
    </rPh>
    <rPh sb="17" eb="18">
      <t>キ</t>
    </rPh>
    <rPh sb="19" eb="20">
      <t>ニチ</t>
    </rPh>
    <rPh sb="20" eb="21">
      <t>セキ</t>
    </rPh>
    <rPh sb="31" eb="34">
      <t>チュウシャヨウ</t>
    </rPh>
    <rPh sb="35" eb="36">
      <t>カ</t>
    </rPh>
    <rPh sb="36" eb="37">
      <t>ケツ</t>
    </rPh>
    <rPh sb="37" eb="38">
      <t>ケン</t>
    </rPh>
    <rPh sb="56" eb="57">
      <t>ヒ</t>
    </rPh>
    <rPh sb="57" eb="58">
      <t>ケツ</t>
    </rPh>
    <rPh sb="58" eb="59">
      <t>キ</t>
    </rPh>
    <rPh sb="60" eb="62">
      <t>タナベ</t>
    </rPh>
    <rPh sb="62" eb="64">
      <t>ミツビシ</t>
    </rPh>
    <phoneticPr fontId="4"/>
  </si>
  <si>
    <t>乾燥濃縮人血液凝固第Ⅸ因子</t>
    <phoneticPr fontId="4"/>
  </si>
  <si>
    <t>クリスマシンＭ　静注用（日血機＝田辺三菱）
ノバクトＭ　静注用（化血研＝アステラス）　</t>
    <rPh sb="8" eb="10">
      <t>ジョウチュウ</t>
    </rPh>
    <rPh sb="10" eb="11">
      <t>ヨウ</t>
    </rPh>
    <rPh sb="12" eb="13">
      <t>ニチ</t>
    </rPh>
    <rPh sb="13" eb="14">
      <t>ケツ</t>
    </rPh>
    <rPh sb="14" eb="15">
      <t>キ</t>
    </rPh>
    <rPh sb="16" eb="18">
      <t>タナベ</t>
    </rPh>
    <rPh sb="18" eb="20">
      <t>ミツビシ</t>
    </rPh>
    <rPh sb="28" eb="30">
      <t>ジョウチュウ</t>
    </rPh>
    <rPh sb="30" eb="31">
      <t>ヨウ</t>
    </rPh>
    <phoneticPr fontId="4"/>
  </si>
  <si>
    <t>乾燥濃縮人Ｃ１－インアクチベーター</t>
    <phoneticPr fontId="4"/>
  </si>
  <si>
    <t>乾燥人血液凝固第Ⅸ因子複合体</t>
    <phoneticPr fontId="4"/>
  </si>
  <si>
    <t>乾燥人血液凝固第Ⅹ因子加活性化第Ⅶ因子</t>
    <rPh sb="11" eb="12">
      <t>カ</t>
    </rPh>
    <rPh sb="12" eb="15">
      <t>カッセイカ</t>
    </rPh>
    <rPh sb="15" eb="16">
      <t>ダイ</t>
    </rPh>
    <rPh sb="17" eb="19">
      <t>インシ</t>
    </rPh>
    <phoneticPr fontId="4"/>
  </si>
  <si>
    <t>第Ⅶa因子+第Ⅹ因子</t>
    <rPh sb="6" eb="7">
      <t>ダイ</t>
    </rPh>
    <rPh sb="8" eb="10">
      <t>インシ</t>
    </rPh>
    <phoneticPr fontId="2"/>
  </si>
  <si>
    <t>バイクロット配合　静注用（化血研）</t>
    <rPh sb="6" eb="8">
      <t>ハイゴウ</t>
    </rPh>
    <rPh sb="9" eb="11">
      <t>ジョウチュウ</t>
    </rPh>
    <rPh sb="11" eb="12">
      <t>ヨウ</t>
    </rPh>
    <rPh sb="13" eb="16">
      <t>カケツケン</t>
    </rPh>
    <phoneticPr fontId="4"/>
  </si>
  <si>
    <t>乾燥人フィブリノゲン</t>
    <phoneticPr fontId="4"/>
  </si>
  <si>
    <t>乾燥ｐＨ4処理人免疫グロブリン</t>
    <phoneticPr fontId="4"/>
  </si>
  <si>
    <t>乾燥ペプシン処理人免疫グロブリン</t>
    <phoneticPr fontId="4"/>
  </si>
  <si>
    <t>乾燥ポリエチレングリコール処理
人免疫グロブリン</t>
    <phoneticPr fontId="4"/>
  </si>
  <si>
    <t>抗ＨＢs人免疫グロブリン</t>
    <phoneticPr fontId="4"/>
  </si>
  <si>
    <t>抗破傷風人免疫グロブリン</t>
    <phoneticPr fontId="4"/>
  </si>
  <si>
    <t>ツロクトコグアルファ
（遺伝子組換え）</t>
    <phoneticPr fontId="4"/>
  </si>
  <si>
    <t>第Ⅷ因子</t>
    <phoneticPr fontId="2"/>
  </si>
  <si>
    <t>ノボエイト　静注用（ノボ）</t>
    <rPh sb="6" eb="8">
      <t>ジョウチュウ</t>
    </rPh>
    <rPh sb="8" eb="9">
      <t>ヨウ</t>
    </rPh>
    <phoneticPr fontId="4"/>
  </si>
  <si>
    <t>ノナコグアルファ
（遺伝子組換え）</t>
    <phoneticPr fontId="4"/>
  </si>
  <si>
    <t>○</t>
    <phoneticPr fontId="4"/>
  </si>
  <si>
    <t>第Ⅸ因子</t>
    <phoneticPr fontId="4"/>
  </si>
  <si>
    <t>ノナコグガンマ
（遺伝子組換え）</t>
    <phoneticPr fontId="4"/>
  </si>
  <si>
    <t>リクスビス　静注用（バクスアルタ）</t>
    <rPh sb="6" eb="8">
      <t>ジョウチュウ</t>
    </rPh>
    <rPh sb="8" eb="9">
      <t>ヨウ</t>
    </rPh>
    <phoneticPr fontId="4"/>
  </si>
  <si>
    <t>○</t>
    <phoneticPr fontId="2"/>
  </si>
  <si>
    <t>皮下注</t>
    <rPh sb="0" eb="3">
      <t>ヒカチュウ</t>
    </rPh>
    <phoneticPr fontId="2"/>
  </si>
  <si>
    <t>人血清
アルブミン</t>
    <phoneticPr fontId="4"/>
  </si>
  <si>
    <t>人ハプトグロビン</t>
    <phoneticPr fontId="4"/>
  </si>
  <si>
    <t>人免疫グロブリン</t>
    <phoneticPr fontId="4"/>
  </si>
  <si>
    <t>グロブリン筋注「JB」（日血機＝田辺三菱）
グロブリン筋注「ベネシス」（日血機＝田辺三菱）
ガンマーグロブリン筋注「化血研」（化血研＝アルフレッサファーマ）
ガンマグロブリン筋注「ニチヤク」（日本製薬＝武田）　　　　　　　　　</t>
    <rPh sb="27" eb="29">
      <t>キンチュウ</t>
    </rPh>
    <rPh sb="36" eb="37">
      <t>ニチ</t>
    </rPh>
    <rPh sb="37" eb="38">
      <t>ケツ</t>
    </rPh>
    <rPh sb="38" eb="39">
      <t>キ</t>
    </rPh>
    <rPh sb="55" eb="57">
      <t>キンチュウ</t>
    </rPh>
    <rPh sb="58" eb="61">
      <t>カケツケン</t>
    </rPh>
    <rPh sb="87" eb="89">
      <t>キンチュウ</t>
    </rPh>
    <rPh sb="96" eb="98">
      <t>ニホン</t>
    </rPh>
    <rPh sb="98" eb="100">
      <t>セイヤク</t>
    </rPh>
    <rPh sb="101" eb="103">
      <t>タケダ</t>
    </rPh>
    <phoneticPr fontId="4"/>
  </si>
  <si>
    <t>ｐＨ4処理酸性人免疫グロブリン</t>
    <phoneticPr fontId="4"/>
  </si>
  <si>
    <t>ｐＨ4処理酸性人免疫グロブリン
（皮下注射）</t>
    <rPh sb="17" eb="19">
      <t>ヒカ</t>
    </rPh>
    <rPh sb="19" eb="21">
      <t>チュウシャ</t>
    </rPh>
    <phoneticPr fontId="4"/>
  </si>
  <si>
    <t>ハイゼントラ　皮下注（ＣＳＬベーリング）</t>
    <rPh sb="7" eb="10">
      <t>ヒカチュウ</t>
    </rPh>
    <phoneticPr fontId="4"/>
  </si>
  <si>
    <t>ポリエチレングリコール処理抗ＨＢs人免疫グロブリン</t>
    <phoneticPr fontId="4"/>
  </si>
  <si>
    <t>ポリエチレングリコール処理抗破傷風人免疫グロブリン</t>
    <phoneticPr fontId="4"/>
  </si>
  <si>
    <t>ポリエチレングリコール処理
人免疫グロブリン</t>
    <phoneticPr fontId="4"/>
  </si>
  <si>
    <t>ルリオクトコグアルファ
（遺伝子組換え）</t>
    <phoneticPr fontId="4"/>
  </si>
  <si>
    <t>ルリオクトコグアルファ ペゴル
（遺伝子組換え）</t>
    <phoneticPr fontId="4"/>
  </si>
  <si>
    <t>アディノベイト　注射用（バクスター）</t>
    <rPh sb="8" eb="10">
      <t>チュウシャ</t>
    </rPh>
    <rPh sb="10" eb="11">
      <t>ヨウ</t>
    </rPh>
    <phoneticPr fontId="4"/>
  </si>
  <si>
    <t>ベリプラストＰコンビセット（ＣＳＬベーリング）</t>
    <phoneticPr fontId="4"/>
  </si>
  <si>
    <t>タココンブ（ＣＳＬベーリング）　/　タコシール（ＣＳＬベーリング）</t>
    <phoneticPr fontId="4"/>
  </si>
  <si>
    <t>実施症例数</t>
    <phoneticPr fontId="2"/>
  </si>
  <si>
    <t>うち同種血併用例</t>
    <phoneticPr fontId="2"/>
  </si>
  <si>
    <t>　国内由来使用（本）</t>
    <rPh sb="1" eb="3">
      <t>コクナイ</t>
    </rPh>
    <rPh sb="3" eb="5">
      <t>ユライ</t>
    </rPh>
    <rPh sb="8" eb="9">
      <t>ホン</t>
    </rPh>
    <phoneticPr fontId="2"/>
  </si>
  <si>
    <t>　国外由来使用（本）</t>
    <rPh sb="1" eb="3">
      <t>コクガイ</t>
    </rPh>
    <rPh sb="3" eb="5">
      <t>ユライ</t>
    </rPh>
    <rPh sb="8" eb="9">
      <t>ホン</t>
    </rPh>
    <phoneticPr fontId="2"/>
  </si>
  <si>
    <t>血液凝固因子製剤他</t>
    <rPh sb="0" eb="2">
      <t>ケツエキ</t>
    </rPh>
    <rPh sb="2" eb="4">
      <t>ギョウコ</t>
    </rPh>
    <rPh sb="4" eb="6">
      <t>インシ</t>
    </rPh>
    <rPh sb="6" eb="8">
      <t>セイザイ</t>
    </rPh>
    <rPh sb="8" eb="9">
      <t>ホカ</t>
    </rPh>
    <phoneticPr fontId="2"/>
  </si>
  <si>
    <t>血液凝固因子製剤他合計</t>
    <rPh sb="8" eb="9">
      <t>ホカ</t>
    </rPh>
    <phoneticPr fontId="2"/>
  </si>
  <si>
    <t>輸血適正使用加算</t>
    <phoneticPr fontId="2"/>
  </si>
  <si>
    <t>↓</t>
    <phoneticPr fontId="2"/>
  </si>
  <si>
    <t xml:space="preserve"> 学会認定・自己血輸血看護師**</t>
    <rPh sb="1" eb="3">
      <t>ガッカイ</t>
    </rPh>
    <rPh sb="3" eb="5">
      <t>ニンテイ</t>
    </rPh>
    <rPh sb="6" eb="7">
      <t>ジ</t>
    </rPh>
    <rPh sb="7" eb="8">
      <t>オノレ</t>
    </rPh>
    <rPh sb="8" eb="9">
      <t>チ</t>
    </rPh>
    <rPh sb="9" eb="11">
      <t>ユケツ</t>
    </rPh>
    <rPh sb="11" eb="14">
      <t>カンゴシ</t>
    </rPh>
    <phoneticPr fontId="2"/>
  </si>
  <si>
    <r>
      <t xml:space="preserve">学会認定・
</t>
    </r>
    <r>
      <rPr>
        <sz val="7"/>
        <color theme="1"/>
        <rFont val="メイリオ"/>
        <family val="3"/>
        <charset val="128"/>
      </rPr>
      <t>アフェレーシスナース*</t>
    </r>
    <rPh sb="0" eb="2">
      <t>ガッカイ</t>
    </rPh>
    <rPh sb="2" eb="4">
      <t>ニンテイ</t>
    </rPh>
    <phoneticPr fontId="2"/>
  </si>
  <si>
    <r>
      <t xml:space="preserve">学会認定･
</t>
    </r>
    <r>
      <rPr>
        <sz val="6"/>
        <color theme="1"/>
        <rFont val="メイリオ"/>
        <family val="3"/>
        <charset val="128"/>
      </rPr>
      <t>アフェレー
シスナース*</t>
    </r>
    <phoneticPr fontId="2"/>
  </si>
  <si>
    <t>　   1）年代別及び男女別輸血状況</t>
    <phoneticPr fontId="2"/>
  </si>
  <si>
    <t>2）I&amp;A認定（輸血機能評価認定）状況について</t>
    <rPh sb="5" eb="7">
      <t>ニンテイ</t>
    </rPh>
    <rPh sb="8" eb="10">
      <t>ユケツ</t>
    </rPh>
    <rPh sb="10" eb="12">
      <t>キノウ</t>
    </rPh>
    <rPh sb="12" eb="14">
      <t>ヒョウカ</t>
    </rPh>
    <rPh sb="14" eb="16">
      <t>ニンテイ</t>
    </rPh>
    <rPh sb="17" eb="19">
      <t>ジョウキョウ</t>
    </rPh>
    <phoneticPr fontId="2"/>
  </si>
  <si>
    <t>◎情報公開について</t>
    <rPh sb="1" eb="3">
      <t>ジョウホウ</t>
    </rPh>
    <rPh sb="3" eb="5">
      <t>コウカイ</t>
    </rPh>
    <phoneticPr fontId="2"/>
  </si>
  <si>
    <t>情報公開の可否</t>
    <rPh sb="0" eb="2">
      <t>ジョウホウ</t>
    </rPh>
    <rPh sb="2" eb="4">
      <t>コウカイ</t>
    </rPh>
    <rPh sb="5" eb="7">
      <t>カヒ</t>
    </rPh>
    <phoneticPr fontId="2"/>
  </si>
  <si>
    <t>アンケート集計結果の報告書を作成するに当たり、上に記載された病院名等を公開してよい場合には「可」を、そうでない場合には「否」を選択してください。なお、「否」の場合でも、病院名が特定できないような形で回答内容を公開させていただきますのでご了承ください。</t>
    <rPh sb="5" eb="7">
      <t>シュウケイ</t>
    </rPh>
    <rPh sb="7" eb="9">
      <t>ケッカ</t>
    </rPh>
    <rPh sb="10" eb="13">
      <t>ホウコクショ</t>
    </rPh>
    <rPh sb="14" eb="16">
      <t>サクセイ</t>
    </rPh>
    <rPh sb="19" eb="20">
      <t>ア</t>
    </rPh>
    <rPh sb="23" eb="24">
      <t>ウエ</t>
    </rPh>
    <rPh sb="25" eb="27">
      <t>キサイ</t>
    </rPh>
    <rPh sb="30" eb="32">
      <t>ビョウイン</t>
    </rPh>
    <rPh sb="32" eb="33">
      <t>メイ</t>
    </rPh>
    <rPh sb="33" eb="34">
      <t>トウ</t>
    </rPh>
    <rPh sb="35" eb="37">
      <t>コウカイ</t>
    </rPh>
    <rPh sb="41" eb="43">
      <t>バアイ</t>
    </rPh>
    <rPh sb="46" eb="47">
      <t>カ</t>
    </rPh>
    <rPh sb="55" eb="57">
      <t>バアイ</t>
    </rPh>
    <rPh sb="60" eb="61">
      <t>ヒ</t>
    </rPh>
    <rPh sb="63" eb="65">
      <t>センタク</t>
    </rPh>
    <rPh sb="76" eb="77">
      <t>ヒ</t>
    </rPh>
    <rPh sb="79" eb="81">
      <t>バアイ</t>
    </rPh>
    <rPh sb="84" eb="86">
      <t>ビョウイン</t>
    </rPh>
    <rPh sb="86" eb="87">
      <t>メイ</t>
    </rPh>
    <rPh sb="88" eb="90">
      <t>トクテイ</t>
    </rPh>
    <rPh sb="97" eb="98">
      <t>カタチ</t>
    </rPh>
    <rPh sb="99" eb="101">
      <t>カイトウ</t>
    </rPh>
    <rPh sb="101" eb="103">
      <t>ナイヨウ</t>
    </rPh>
    <rPh sb="104" eb="106">
      <t>コウカイ</t>
    </rPh>
    <rPh sb="118" eb="120">
      <t>リョウショウ</t>
    </rPh>
    <phoneticPr fontId="2"/>
  </si>
  <si>
    <t>５）血液製剤の保管場所（複数回答可）</t>
    <rPh sb="2" eb="4">
      <t>ケツエキ</t>
    </rPh>
    <rPh sb="4" eb="6">
      <t>セイザイ</t>
    </rPh>
    <rPh sb="7" eb="9">
      <t>ホカン</t>
    </rPh>
    <rPh sb="9" eb="11">
      <t>バショ</t>
    </rPh>
    <rPh sb="12" eb="14">
      <t>フクスウ</t>
    </rPh>
    <rPh sb="14" eb="16">
      <t>カイトウ</t>
    </rPh>
    <rPh sb="16" eb="17">
      <t>カ</t>
    </rPh>
    <phoneticPr fontId="2"/>
  </si>
  <si>
    <t>６）自記温度記録計の設置</t>
    <rPh sb="2" eb="4">
      <t>ジキ</t>
    </rPh>
    <rPh sb="4" eb="6">
      <t>オンド</t>
    </rPh>
    <rPh sb="6" eb="9">
      <t>キロクケイ</t>
    </rPh>
    <rPh sb="10" eb="12">
      <t>セッチ</t>
    </rPh>
    <phoneticPr fontId="2"/>
  </si>
  <si>
    <t>８）警報装置の設置</t>
    <rPh sb="2" eb="4">
      <t>ケイホウ</t>
    </rPh>
    <rPh sb="4" eb="6">
      <t>ソウチ</t>
    </rPh>
    <rPh sb="7" eb="9">
      <t>セッチ</t>
    </rPh>
    <phoneticPr fontId="2"/>
  </si>
  <si>
    <t>９）冷蔵庫・冷凍庫の保守点検の頻度</t>
    <rPh sb="2" eb="4">
      <t>レイゾウ</t>
    </rPh>
    <rPh sb="4" eb="5">
      <t>コ</t>
    </rPh>
    <rPh sb="6" eb="9">
      <t>レイトウコ</t>
    </rPh>
    <rPh sb="10" eb="12">
      <t>ホシュ</t>
    </rPh>
    <rPh sb="12" eb="14">
      <t>テンケン</t>
    </rPh>
    <rPh sb="15" eb="17">
      <t>ヒンド</t>
    </rPh>
    <phoneticPr fontId="2"/>
  </si>
  <si>
    <t>４）輸血マニュアルの運用状況（教育訓練や周知活動を実施しているか）</t>
    <rPh sb="2" eb="4">
      <t>ユケツ</t>
    </rPh>
    <rPh sb="10" eb="12">
      <t>ウンヨウ</t>
    </rPh>
    <rPh sb="12" eb="14">
      <t>ジョウキョウ</t>
    </rPh>
    <rPh sb="15" eb="17">
      <t>キョウイク</t>
    </rPh>
    <rPh sb="17" eb="19">
      <t>クンレン</t>
    </rPh>
    <rPh sb="20" eb="22">
      <t>シュウチ</t>
    </rPh>
    <rPh sb="22" eb="24">
      <t>カツドウ</t>
    </rPh>
    <rPh sb="25" eb="27">
      <t>ジッシ</t>
    </rPh>
    <phoneticPr fontId="2"/>
  </si>
  <si>
    <t>３）輸血マニュアルの整備状況</t>
    <rPh sb="2" eb="4">
      <t>ユケツ</t>
    </rPh>
    <rPh sb="10" eb="12">
      <t>セイビ</t>
    </rPh>
    <rPh sb="12" eb="14">
      <t>ジョウキョウ</t>
    </rPh>
    <phoneticPr fontId="2"/>
  </si>
  <si>
    <t>10）払出時の運搬容器</t>
    <rPh sb="3" eb="5">
      <t>ハライダシ</t>
    </rPh>
    <rPh sb="5" eb="6">
      <t>ジ</t>
    </rPh>
    <rPh sb="7" eb="9">
      <t>ウンパン</t>
    </rPh>
    <rPh sb="9" eb="11">
      <t>ヨウキ</t>
    </rPh>
    <phoneticPr fontId="2"/>
  </si>
  <si>
    <t>11）輸血用血液製剤と血漿分画製剤の管理の一元化</t>
    <phoneticPr fontId="2"/>
  </si>
  <si>
    <t>12）輸血用血液製剤管理(簿)等</t>
    <rPh sb="3" eb="6">
      <t>ユケツヨウ</t>
    </rPh>
    <rPh sb="6" eb="8">
      <t>ケツエキ</t>
    </rPh>
    <rPh sb="8" eb="10">
      <t>セイザイ</t>
    </rPh>
    <rPh sb="10" eb="12">
      <t>カンリ</t>
    </rPh>
    <rPh sb="13" eb="14">
      <t>ボ</t>
    </rPh>
    <rPh sb="15" eb="16">
      <t>トウ</t>
    </rPh>
    <phoneticPr fontId="2"/>
  </si>
  <si>
    <t>13）輸血前後の感染症検査の実施</t>
    <rPh sb="3" eb="5">
      <t>ユケツ</t>
    </rPh>
    <rPh sb="5" eb="7">
      <t>ゼンゴ</t>
    </rPh>
    <rPh sb="8" eb="11">
      <t>カンセンショウ</t>
    </rPh>
    <rPh sb="11" eb="13">
      <t>ケンサ</t>
    </rPh>
    <rPh sb="14" eb="16">
      <t>ジッシ</t>
    </rPh>
    <phoneticPr fontId="2"/>
  </si>
  <si>
    <t>14）輸血前後の感染症検査用検体の保管</t>
    <rPh sb="3" eb="5">
      <t>ユケツ</t>
    </rPh>
    <rPh sb="5" eb="7">
      <t>ゼンゴ</t>
    </rPh>
    <rPh sb="8" eb="11">
      <t>カンセンショウ</t>
    </rPh>
    <rPh sb="11" eb="14">
      <t>ケンサヨウ</t>
    </rPh>
    <rPh sb="14" eb="16">
      <t>ケンタイ</t>
    </rPh>
    <rPh sb="17" eb="19">
      <t>ホカン</t>
    </rPh>
    <phoneticPr fontId="2"/>
  </si>
  <si>
    <t>Ir-WPC-LR</t>
    <phoneticPr fontId="2"/>
  </si>
  <si>
    <t>(Ir)-WB-LR-1</t>
    <phoneticPr fontId="2"/>
  </si>
  <si>
    <t>(Ir)-WB-LR-2</t>
    <phoneticPr fontId="2"/>
  </si>
  <si>
    <t>(Ir)-RBC-LR-1</t>
    <phoneticPr fontId="2"/>
  </si>
  <si>
    <t>(Ir)-RBC-LR-2</t>
    <phoneticPr fontId="2"/>
  </si>
  <si>
    <t>(Ir)-WRC-LR-1</t>
    <phoneticPr fontId="2"/>
  </si>
  <si>
    <t>(Ir)-WRC-LR-2</t>
    <phoneticPr fontId="2"/>
  </si>
  <si>
    <t>(Ir)-FTRC-LR-1</t>
    <phoneticPr fontId="2"/>
  </si>
  <si>
    <t>(Ir)-FTRC-LR-2</t>
    <phoneticPr fontId="2"/>
  </si>
  <si>
    <t>(Ir)-PC-LR-5</t>
    <phoneticPr fontId="2"/>
  </si>
  <si>
    <t>(Ir)-PC-LR-10</t>
    <phoneticPr fontId="2"/>
  </si>
  <si>
    <t>(Ir)-PC-LR-15</t>
    <phoneticPr fontId="2"/>
  </si>
  <si>
    <t>(Ir)-PC-LR-20</t>
    <phoneticPr fontId="2"/>
  </si>
  <si>
    <t>Ir-WPC-HLA-LR</t>
    <phoneticPr fontId="2"/>
  </si>
  <si>
    <t>【使用量】</t>
    <rPh sb="1" eb="4">
      <t>シヨウリョウ</t>
    </rPh>
    <phoneticPr fontId="2"/>
  </si>
  <si>
    <t>【廃棄量】</t>
    <rPh sb="1" eb="3">
      <t>ハイキ</t>
    </rPh>
    <rPh sb="3" eb="4">
      <t>リョウ</t>
    </rPh>
    <phoneticPr fontId="2"/>
  </si>
  <si>
    <t>輸血用血液製剤使用量合計</t>
    <rPh sb="0" eb="3">
      <t>ユケツヨウ</t>
    </rPh>
    <rPh sb="3" eb="5">
      <t>ケツエキ</t>
    </rPh>
    <rPh sb="5" eb="7">
      <t>セイザイ</t>
    </rPh>
    <rPh sb="7" eb="8">
      <t>シ</t>
    </rPh>
    <rPh sb="8" eb="9">
      <t>ヨウ</t>
    </rPh>
    <rPh sb="9" eb="10">
      <t>リョウ</t>
    </rPh>
    <rPh sb="10" eb="12">
      <t>ゴウケイ</t>
    </rPh>
    <phoneticPr fontId="2"/>
  </si>
  <si>
    <t>輸血用血液製剤廃棄量合計</t>
    <rPh sb="0" eb="3">
      <t>ユケツヨウ</t>
    </rPh>
    <rPh sb="3" eb="5">
      <t>ケツエキ</t>
    </rPh>
    <rPh sb="5" eb="7">
      <t>セイザイ</t>
    </rPh>
    <rPh sb="7" eb="9">
      <t>ハイキ</t>
    </rPh>
    <rPh sb="9" eb="10">
      <t>リョウ</t>
    </rPh>
    <rPh sb="10" eb="12">
      <t>ゴウケイ</t>
    </rPh>
    <phoneticPr fontId="2"/>
  </si>
  <si>
    <t>廃棄単位数 [a]</t>
    <rPh sb="0" eb="2">
      <t>ハイキ</t>
    </rPh>
    <rPh sb="2" eb="5">
      <t>タンイスウ</t>
    </rPh>
    <phoneticPr fontId="2"/>
  </si>
  <si>
    <t>(Ir)-WB-LR-1</t>
    <phoneticPr fontId="2"/>
  </si>
  <si>
    <t>(Ir)-FTRC-LR-2</t>
    <phoneticPr fontId="2"/>
  </si>
  <si>
    <t>2）診療科別輸血状況（輸血患者数）</t>
    <rPh sb="2" eb="5">
      <t>シンリョウカ</t>
    </rPh>
    <rPh sb="5" eb="6">
      <t>ベツ</t>
    </rPh>
    <rPh sb="6" eb="8">
      <t>ユケツ</t>
    </rPh>
    <rPh sb="8" eb="10">
      <t>ジョウキョウ</t>
    </rPh>
    <rPh sb="11" eb="13">
      <t>ユケツ</t>
    </rPh>
    <rPh sb="13" eb="15">
      <t>カンジャ</t>
    </rPh>
    <rPh sb="15" eb="16">
      <t>スウ</t>
    </rPh>
    <phoneticPr fontId="2"/>
  </si>
  <si>
    <t>◎回収式自己血の使用量の輸血管理部門での把握状況について</t>
    <rPh sb="1" eb="3">
      <t>カイシュウ</t>
    </rPh>
    <rPh sb="3" eb="4">
      <t>シキ</t>
    </rPh>
    <rPh sb="4" eb="7">
      <t>ジコケツ</t>
    </rPh>
    <rPh sb="8" eb="11">
      <t>シヨウリョウ</t>
    </rPh>
    <rPh sb="12" eb="14">
      <t>ユケツ</t>
    </rPh>
    <rPh sb="14" eb="16">
      <t>カンリ</t>
    </rPh>
    <rPh sb="16" eb="18">
      <t>ブモン</t>
    </rPh>
    <rPh sb="20" eb="22">
      <t>ハアク</t>
    </rPh>
    <rPh sb="22" eb="24">
      <t>ジョウキョウ</t>
    </rPh>
    <phoneticPr fontId="2"/>
  </si>
  <si>
    <t>管理部門での把握</t>
    <rPh sb="0" eb="2">
      <t>カンリ</t>
    </rPh>
    <rPh sb="2" eb="4">
      <t>ブモン</t>
    </rPh>
    <rPh sb="6" eb="8">
      <t>ハアク</t>
    </rPh>
    <phoneticPr fontId="2"/>
  </si>
  <si>
    <t>輸血に関するアンケート調査票（B)</t>
    <rPh sb="0" eb="2">
      <t>ユケツ</t>
    </rPh>
    <rPh sb="3" eb="4">
      <t>カン</t>
    </rPh>
    <rPh sb="11" eb="13">
      <t>チョウサ</t>
    </rPh>
    <rPh sb="13" eb="14">
      <t>ヒョウ</t>
    </rPh>
    <phoneticPr fontId="2"/>
  </si>
  <si>
    <t>輸血に関するアンケート調査票（A)</t>
    <rPh sb="0" eb="2">
      <t>ユケツ</t>
    </rPh>
    <rPh sb="3" eb="4">
      <t>カン</t>
    </rPh>
    <rPh sb="11" eb="13">
      <t>チョウサ</t>
    </rPh>
    <rPh sb="13" eb="14">
      <t>ヒョウ</t>
    </rPh>
    <phoneticPr fontId="2"/>
  </si>
  <si>
    <t>B-1. 血漿分画製剤使用状況</t>
    <rPh sb="5" eb="7">
      <t>ケッショウ</t>
    </rPh>
    <rPh sb="7" eb="9">
      <t>ブンカク</t>
    </rPh>
    <rPh sb="9" eb="11">
      <t>セイザイ</t>
    </rPh>
    <rPh sb="11" eb="13">
      <t>シヨウ</t>
    </rPh>
    <rPh sb="13" eb="15">
      <t>ジョウキョウ</t>
    </rPh>
    <phoneticPr fontId="2"/>
  </si>
  <si>
    <t>B-２. 血漿分画製剤使用状況（血液凝固因子製剤他）</t>
    <rPh sb="16" eb="18">
      <t>ケツエキ</t>
    </rPh>
    <rPh sb="18" eb="20">
      <t>ギョウコ</t>
    </rPh>
    <rPh sb="20" eb="22">
      <t>インシ</t>
    </rPh>
    <rPh sb="22" eb="24">
      <t>セイザイ</t>
    </rPh>
    <rPh sb="24" eb="25">
      <t>ホカ</t>
    </rPh>
    <phoneticPr fontId="2"/>
  </si>
  <si>
    <t>１）アルブミン製剤の使用量</t>
    <rPh sb="7" eb="9">
      <t>セイザイ</t>
    </rPh>
    <rPh sb="10" eb="13">
      <t>シヨウリョウ</t>
    </rPh>
    <phoneticPr fontId="2"/>
  </si>
  <si>
    <t>（ｇ）</t>
    <phoneticPr fontId="2"/>
  </si>
  <si>
    <t>２）フィブリノゲン製剤の使用量</t>
    <rPh sb="9" eb="11">
      <t>セイザイ</t>
    </rPh>
    <rPh sb="12" eb="15">
      <t>シヨウリョウ</t>
    </rPh>
    <phoneticPr fontId="2"/>
  </si>
  <si>
    <r>
      <t>血液製剤の使用や管理にあたって、施設で困難・問題点と感じていること、</t>
    </r>
    <r>
      <rPr>
        <u/>
        <sz val="12"/>
        <rFont val="メイリオ"/>
        <family val="3"/>
        <charset val="128"/>
      </rPr>
      <t>あったら良い</t>
    </r>
    <r>
      <rPr>
        <sz val="12"/>
        <rFont val="メイリオ"/>
        <family val="3"/>
        <charset val="128"/>
      </rPr>
      <t>と思う情報や、この「輸血に関するアンケート調査票」に対する感想・疑問、改善を要望する項目がございましたら、記入をお願いします。</t>
    </r>
    <rPh sb="0" eb="2">
      <t>ケツエキ</t>
    </rPh>
    <rPh sb="2" eb="4">
      <t>セイザイ</t>
    </rPh>
    <rPh sb="5" eb="7">
      <t>シヨウ</t>
    </rPh>
    <rPh sb="8" eb="10">
      <t>カンリ</t>
    </rPh>
    <rPh sb="16" eb="18">
      <t>シセツ</t>
    </rPh>
    <rPh sb="19" eb="21">
      <t>コンナン</t>
    </rPh>
    <rPh sb="22" eb="25">
      <t>モンダイテン</t>
    </rPh>
    <rPh sb="26" eb="27">
      <t>カン</t>
    </rPh>
    <rPh sb="38" eb="39">
      <t>ヨ</t>
    </rPh>
    <rPh sb="41" eb="42">
      <t>オモ</t>
    </rPh>
    <rPh sb="43" eb="45">
      <t>ジョウホウ</t>
    </rPh>
    <rPh sb="50" eb="52">
      <t>ユケツ</t>
    </rPh>
    <rPh sb="53" eb="54">
      <t>カン</t>
    </rPh>
    <rPh sb="61" eb="64">
      <t>チョウサヒョウ</t>
    </rPh>
    <rPh sb="66" eb="67">
      <t>タイ</t>
    </rPh>
    <rPh sb="69" eb="71">
      <t>カンソウ</t>
    </rPh>
    <rPh sb="72" eb="74">
      <t>ギモン</t>
    </rPh>
    <rPh sb="75" eb="77">
      <t>カイゼン</t>
    </rPh>
    <rPh sb="78" eb="80">
      <t>ヨウボウ</t>
    </rPh>
    <rPh sb="82" eb="84">
      <t>コウモク</t>
    </rPh>
    <phoneticPr fontId="2"/>
  </si>
  <si>
    <t>最後までご記入いただきありがとうございました。</t>
    <rPh sb="0" eb="2">
      <t>サイゴ</t>
    </rPh>
    <rPh sb="5" eb="7">
      <t>キニュウ</t>
    </rPh>
    <phoneticPr fontId="2"/>
  </si>
  <si>
    <t>２）外来輸血後の患者観察（有害事象への対応）</t>
    <rPh sb="2" eb="4">
      <t>ガイライ</t>
    </rPh>
    <rPh sb="4" eb="6">
      <t>ユケツ</t>
    </rPh>
    <rPh sb="6" eb="7">
      <t>ゴ</t>
    </rPh>
    <rPh sb="8" eb="10">
      <t>カンジャ</t>
    </rPh>
    <rPh sb="10" eb="12">
      <t>カンサツ</t>
    </rPh>
    <rPh sb="13" eb="15">
      <t>ユウガイ</t>
    </rPh>
    <rPh sb="15" eb="17">
      <t>ジショウ</t>
    </rPh>
    <rPh sb="19" eb="21">
      <t>タイオウ</t>
    </rPh>
    <phoneticPr fontId="2"/>
  </si>
  <si>
    <t>７）記録の頻度</t>
    <rPh sb="2" eb="4">
      <t>キロク</t>
    </rPh>
    <rPh sb="5" eb="7">
      <t>ヒンド</t>
    </rPh>
    <phoneticPr fontId="2"/>
  </si>
  <si>
    <t>血液内科</t>
    <rPh sb="0" eb="2">
      <t>ケツエキ</t>
    </rPh>
    <rPh sb="2" eb="4">
      <t>ナイカ</t>
    </rPh>
    <phoneticPr fontId="2"/>
  </si>
  <si>
    <t>(2018年1月～12月)</t>
    <rPh sb="5" eb="6">
      <t>ネン</t>
    </rPh>
    <rPh sb="7" eb="8">
      <t>ガツ</t>
    </rPh>
    <rPh sb="11" eb="12">
      <t>ガツ</t>
    </rPh>
    <phoneticPr fontId="2"/>
  </si>
  <si>
    <t>（↑例：2019年1月1日の場合、20190101と入力）</t>
    <rPh sb="2" eb="3">
      <t>レイ</t>
    </rPh>
    <rPh sb="8" eb="9">
      <t>ネン</t>
    </rPh>
    <rPh sb="10" eb="11">
      <t>ガツ</t>
    </rPh>
    <rPh sb="12" eb="13">
      <t>ニチ</t>
    </rPh>
    <rPh sb="14" eb="16">
      <t>バアイ</t>
    </rPh>
    <rPh sb="26" eb="28">
      <t>ニュウリョク</t>
    </rPh>
    <phoneticPr fontId="2"/>
  </si>
  <si>
    <r>
      <rPr>
        <sz val="10"/>
        <color theme="1"/>
        <rFont val="メイリオ"/>
        <family val="3"/>
        <charset val="128"/>
      </rPr>
      <t>2018年1月1日から12月31日までに輸血管理料を取得していた場合は「有」を、そうでない場合は「無」を、さらに</t>
    </r>
    <r>
      <rPr>
        <u/>
        <sz val="10"/>
        <color theme="1"/>
        <rFont val="メイリオ"/>
        <family val="3"/>
        <charset val="128"/>
      </rPr>
      <t>2018年内に取得した場合は「新」を選択</t>
    </r>
    <r>
      <rPr>
        <sz val="10"/>
        <color theme="1"/>
        <rFont val="メイリオ"/>
        <family val="3"/>
        <charset val="128"/>
      </rPr>
      <t>してください。また、「有」及び「新」の場合には、輸血管理料の種類、及び輸血適正使用加算I、Ⅱのどちらかを選択してください。</t>
    </r>
    <r>
      <rPr>
        <u/>
        <sz val="10"/>
        <color theme="1"/>
        <rFont val="メイリオ"/>
        <family val="3"/>
        <charset val="128"/>
      </rPr>
      <t xml:space="preserve">
</t>
    </r>
    <rPh sb="60" eb="62">
      <t>ネンナイ</t>
    </rPh>
    <rPh sb="63" eb="65">
      <t>シュトク</t>
    </rPh>
    <rPh sb="67" eb="69">
      <t>バアイ</t>
    </rPh>
    <rPh sb="71" eb="72">
      <t>シン</t>
    </rPh>
    <rPh sb="89" eb="90">
      <t>オヨ</t>
    </rPh>
    <rPh sb="92" eb="93">
      <t>シン</t>
    </rPh>
    <phoneticPr fontId="2"/>
  </si>
  <si>
    <t>　※2017年4月30日の場合→ 20170430と入力</t>
    <phoneticPr fontId="2"/>
  </si>
  <si>
    <t>4.輸血検査および輸血実施に関する調査</t>
    <rPh sb="2" eb="4">
      <t>ユケツ</t>
    </rPh>
    <rPh sb="4" eb="6">
      <t>ケンサ</t>
    </rPh>
    <rPh sb="9" eb="11">
      <t>ユケツ</t>
    </rPh>
    <rPh sb="11" eb="13">
      <t>ジッシ</t>
    </rPh>
    <rPh sb="14" eb="15">
      <t>カン</t>
    </rPh>
    <rPh sb="17" eb="19">
      <t>チョウサ</t>
    </rPh>
    <phoneticPr fontId="2"/>
  </si>
  <si>
    <t>4-1.輸血検査に関する質問</t>
    <rPh sb="4" eb="6">
      <t>ユケツ</t>
    </rPh>
    <rPh sb="6" eb="8">
      <t>ケンサ</t>
    </rPh>
    <rPh sb="9" eb="10">
      <t>カン</t>
    </rPh>
    <rPh sb="12" eb="14">
      <t>シツモン</t>
    </rPh>
    <phoneticPr fontId="2"/>
  </si>
  <si>
    <t>１）患者血液型検査の二重チェック</t>
    <rPh sb="2" eb="4">
      <t>カンジャ</t>
    </rPh>
    <rPh sb="4" eb="7">
      <t>ケツエキガタ</t>
    </rPh>
    <rPh sb="7" eb="9">
      <t>ケンサ</t>
    </rPh>
    <rPh sb="10" eb="11">
      <t>ニ</t>
    </rPh>
    <rPh sb="11" eb="12">
      <t>ジュウ</t>
    </rPh>
    <phoneticPr fontId="2"/>
  </si>
  <si>
    <t>1）-1　ABOおよびRhD血液型は、異なる時点での2検体で、二重チェックを行っていますか。</t>
    <rPh sb="14" eb="17">
      <t>ケツエキガタ</t>
    </rPh>
    <rPh sb="19" eb="20">
      <t>コト</t>
    </rPh>
    <rPh sb="22" eb="24">
      <t>ジテン</t>
    </rPh>
    <rPh sb="27" eb="29">
      <t>ケンタイ</t>
    </rPh>
    <rPh sb="31" eb="33">
      <t>ニジュウ</t>
    </rPh>
    <rPh sb="38" eb="39">
      <t>オコナ</t>
    </rPh>
    <phoneticPr fontId="2"/>
  </si>
  <si>
    <t>２）不規則抗体スクリーニング</t>
    <rPh sb="2" eb="5">
      <t>フキソク</t>
    </rPh>
    <rPh sb="5" eb="7">
      <t>コウタイ</t>
    </rPh>
    <phoneticPr fontId="2"/>
  </si>
  <si>
    <t>２）-1　輸血前に不規則抗体スクリーニングを実施していますか。</t>
    <rPh sb="5" eb="7">
      <t>ユケツ</t>
    </rPh>
    <rPh sb="7" eb="8">
      <t>マエ</t>
    </rPh>
    <rPh sb="9" eb="12">
      <t>フキソク</t>
    </rPh>
    <rPh sb="12" eb="14">
      <t>コウタイ</t>
    </rPh>
    <rPh sb="22" eb="24">
      <t>ジッシ</t>
    </rPh>
    <phoneticPr fontId="2"/>
  </si>
  <si>
    <t>2）-2　間接抗グロブリン試験を含む検査法で実施していますか。</t>
    <rPh sb="5" eb="7">
      <t>カンセツ</t>
    </rPh>
    <rPh sb="7" eb="8">
      <t>コウ</t>
    </rPh>
    <rPh sb="13" eb="15">
      <t>シケン</t>
    </rPh>
    <rPh sb="16" eb="17">
      <t>フク</t>
    </rPh>
    <rPh sb="18" eb="21">
      <t>ケンサホウ</t>
    </rPh>
    <rPh sb="22" eb="24">
      <t>ジッシ</t>
    </rPh>
    <phoneticPr fontId="2"/>
  </si>
  <si>
    <t>2）-3　陽性となった場合の対応</t>
    <rPh sb="5" eb="7">
      <t>ヨウセイ</t>
    </rPh>
    <rPh sb="11" eb="13">
      <t>バアイ</t>
    </rPh>
    <rPh sb="14" eb="16">
      <t>タイオウ</t>
    </rPh>
    <phoneticPr fontId="2"/>
  </si>
  <si>
    <t>3）交差適合試験</t>
    <rPh sb="2" eb="4">
      <t>コウサ</t>
    </rPh>
    <rPh sb="4" eb="6">
      <t>テキゴウ</t>
    </rPh>
    <rPh sb="6" eb="8">
      <t>シケン</t>
    </rPh>
    <phoneticPr fontId="2"/>
  </si>
  <si>
    <t>3）-1　輸血前に交差適合試験を実施していますか。</t>
    <rPh sb="5" eb="7">
      <t>ユケツ</t>
    </rPh>
    <rPh sb="7" eb="8">
      <t>マエ</t>
    </rPh>
    <rPh sb="9" eb="11">
      <t>コウサ</t>
    </rPh>
    <rPh sb="11" eb="13">
      <t>テキゴウ</t>
    </rPh>
    <rPh sb="13" eb="15">
      <t>シケン</t>
    </rPh>
    <rPh sb="16" eb="18">
      <t>ジッシ</t>
    </rPh>
    <phoneticPr fontId="2"/>
  </si>
  <si>
    <t>3）-2　輸血に先立つ3日以内の検体を用いて、実施していますか。</t>
    <rPh sb="5" eb="7">
      <t>ユケツ</t>
    </rPh>
    <rPh sb="8" eb="10">
      <t>サキダ</t>
    </rPh>
    <rPh sb="12" eb="13">
      <t>ニチ</t>
    </rPh>
    <rPh sb="13" eb="15">
      <t>イナイ</t>
    </rPh>
    <rPh sb="16" eb="18">
      <t>ケンタイ</t>
    </rPh>
    <rPh sb="19" eb="20">
      <t>モチ</t>
    </rPh>
    <rPh sb="23" eb="25">
      <t>ジッシ</t>
    </rPh>
    <phoneticPr fontId="2"/>
  </si>
  <si>
    <t>3）-3　間接抗グロブリン試験を含む検査法で実施していますか。</t>
    <rPh sb="5" eb="7">
      <t>カンセツ</t>
    </rPh>
    <rPh sb="7" eb="8">
      <t>コウ</t>
    </rPh>
    <rPh sb="13" eb="15">
      <t>シケン</t>
    </rPh>
    <rPh sb="16" eb="17">
      <t>フク</t>
    </rPh>
    <rPh sb="18" eb="21">
      <t>ケンサホウ</t>
    </rPh>
    <rPh sb="22" eb="24">
      <t>ジッシ</t>
    </rPh>
    <phoneticPr fontId="2"/>
  </si>
  <si>
    <t>3）-4　陽性となった場合の対応</t>
    <rPh sb="5" eb="7">
      <t>ヨウセイ</t>
    </rPh>
    <rPh sb="11" eb="13">
      <t>バアイ</t>
    </rPh>
    <rPh sb="14" eb="16">
      <t>タイオウ</t>
    </rPh>
    <phoneticPr fontId="2"/>
  </si>
  <si>
    <t>4-2.輸血実施に関する質問</t>
    <rPh sb="4" eb="6">
      <t>ユケツ</t>
    </rPh>
    <rPh sb="6" eb="8">
      <t>ジッシ</t>
    </rPh>
    <rPh sb="9" eb="10">
      <t>カン</t>
    </rPh>
    <rPh sb="12" eb="14">
      <t>シツモン</t>
    </rPh>
    <phoneticPr fontId="2"/>
  </si>
  <si>
    <t>1）患者認証方法について</t>
    <rPh sb="2" eb="4">
      <t>カンジャ</t>
    </rPh>
    <rPh sb="4" eb="6">
      <t>ニンショウ</t>
    </rPh>
    <rPh sb="6" eb="8">
      <t>ホウホウ</t>
    </rPh>
    <phoneticPr fontId="2"/>
  </si>
  <si>
    <t>2）経過観察</t>
    <rPh sb="2" eb="4">
      <t>ケイカ</t>
    </rPh>
    <rPh sb="4" eb="6">
      <t>カンサツ</t>
    </rPh>
    <phoneticPr fontId="2"/>
  </si>
  <si>
    <t>2）-1　輸血後5分、15分の時点で、バイタルチェックをおこなっていますか。</t>
    <rPh sb="5" eb="7">
      <t>ユケツ</t>
    </rPh>
    <rPh sb="7" eb="8">
      <t>ゴ</t>
    </rPh>
    <rPh sb="9" eb="10">
      <t>フン</t>
    </rPh>
    <rPh sb="13" eb="14">
      <t>フン</t>
    </rPh>
    <rPh sb="15" eb="17">
      <t>ジテン</t>
    </rPh>
    <phoneticPr fontId="2"/>
  </si>
  <si>
    <t>2）-2　輸血終了後にバイタルチェックをおこなっていますか。</t>
    <rPh sb="7" eb="10">
      <t>シュウリョウゴ</t>
    </rPh>
    <phoneticPr fontId="2"/>
  </si>
  <si>
    <t>5.輸血用血液製剤使用状況</t>
    <rPh sb="2" eb="5">
      <t>ユケツヨウ</t>
    </rPh>
    <rPh sb="5" eb="7">
      <t>ケツエキ</t>
    </rPh>
    <rPh sb="7" eb="9">
      <t>セイザイ</t>
    </rPh>
    <rPh sb="9" eb="11">
      <t>シヨウ</t>
    </rPh>
    <rPh sb="11" eb="13">
      <t>ジョウキョウ</t>
    </rPh>
    <phoneticPr fontId="2"/>
  </si>
  <si>
    <t>6 .輸血患者および輸血使用状況について</t>
    <rPh sb="3" eb="5">
      <t>ユケツ</t>
    </rPh>
    <rPh sb="5" eb="7">
      <t>カンジャ</t>
    </rPh>
    <rPh sb="10" eb="12">
      <t>ユケツ</t>
    </rPh>
    <rPh sb="12" eb="14">
      <t>シヨウ</t>
    </rPh>
    <rPh sb="14" eb="16">
      <t>ジョウキョウ</t>
    </rPh>
    <phoneticPr fontId="2"/>
  </si>
  <si>
    <t>7-1.自己血輸血</t>
    <rPh sb="4" eb="6">
      <t>ジコ</t>
    </rPh>
    <rPh sb="6" eb="7">
      <t>ケツ</t>
    </rPh>
    <rPh sb="7" eb="9">
      <t>ユケツ</t>
    </rPh>
    <phoneticPr fontId="2"/>
  </si>
  <si>
    <t>7-2.自己血輸血</t>
    <rPh sb="4" eb="6">
      <t>ジコ</t>
    </rPh>
    <rPh sb="6" eb="7">
      <t>ケツ</t>
    </rPh>
    <rPh sb="7" eb="9">
      <t>ユケツ</t>
    </rPh>
    <phoneticPr fontId="2"/>
  </si>
  <si>
    <t>8. 血漿分画製剤使用状況（アルブミン製剤、フィブリノゲン製剤）</t>
    <rPh sb="3" eb="5">
      <t>ケッショウ</t>
    </rPh>
    <rPh sb="5" eb="7">
      <t>ブンカク</t>
    </rPh>
    <rPh sb="7" eb="9">
      <t>セイザイ</t>
    </rPh>
    <rPh sb="9" eb="11">
      <t>シヨウ</t>
    </rPh>
    <rPh sb="11" eb="13">
      <t>ジョウキョウ</t>
    </rPh>
    <rPh sb="19" eb="21">
      <t>セイザイ</t>
    </rPh>
    <rPh sb="29" eb="31">
      <t>セイザイ</t>
    </rPh>
    <phoneticPr fontId="2"/>
  </si>
  <si>
    <t>9.外来輸血及び在宅輸血について</t>
    <rPh sb="2" eb="4">
      <t>ガイライ</t>
    </rPh>
    <rPh sb="4" eb="6">
      <t>ユケツ</t>
    </rPh>
    <rPh sb="6" eb="7">
      <t>オヨ</t>
    </rPh>
    <rPh sb="8" eb="10">
      <t>ザイタク</t>
    </rPh>
    <rPh sb="10" eb="12">
      <t>ユケツ</t>
    </rPh>
    <phoneticPr fontId="2"/>
  </si>
  <si>
    <t>10.その他</t>
    <rPh sb="5" eb="6">
      <t>タ</t>
    </rPh>
    <phoneticPr fontId="2"/>
  </si>
  <si>
    <t>（　　　　　　　　　　　）</t>
  </si>
  <si>
    <t>(Ir)-PC-HLA-LR-10</t>
    <phoneticPr fontId="2"/>
  </si>
  <si>
    <t>(Ir)-PC-HLA-LR-15</t>
    <phoneticPr fontId="2"/>
  </si>
  <si>
    <t>(Ir)-PC-HLA-LR-20</t>
    <phoneticPr fontId="2"/>
  </si>
  <si>
    <t>１）外来輸血または在宅輸血を実施していますか。実施している(または該当する)ものを選んで下さい。</t>
    <rPh sb="2" eb="4">
      <t>ガイライ</t>
    </rPh>
    <rPh sb="4" eb="6">
      <t>ユケツ</t>
    </rPh>
    <rPh sb="9" eb="11">
      <t>ザイタク</t>
    </rPh>
    <rPh sb="11" eb="13">
      <t>ユケツ</t>
    </rPh>
    <rPh sb="14" eb="16">
      <t>ジッシ</t>
    </rPh>
    <rPh sb="23" eb="25">
      <t>ジッシ</t>
    </rPh>
    <rPh sb="33" eb="35">
      <t>ガイトウ</t>
    </rPh>
    <rPh sb="41" eb="42">
      <t>エラ</t>
    </rPh>
    <rPh sb="44" eb="45">
      <t>クダ</t>
    </rPh>
    <phoneticPr fontId="2"/>
  </si>
  <si>
    <t>3）在宅輸血時の患者観察（有害事象への対応）</t>
    <rPh sb="2" eb="4">
      <t>ザイタク</t>
    </rPh>
    <rPh sb="4" eb="6">
      <t>ユケツ</t>
    </rPh>
    <rPh sb="6" eb="7">
      <t>ジ</t>
    </rPh>
    <rPh sb="8" eb="10">
      <t>カンジャ</t>
    </rPh>
    <rPh sb="10" eb="12">
      <t>カンサツ</t>
    </rPh>
    <rPh sb="13" eb="15">
      <t>ユウガイ</t>
    </rPh>
    <rPh sb="15" eb="17">
      <t>ジショウ</t>
    </rPh>
    <rPh sb="19" eb="21">
      <t>タイオウ</t>
    </rPh>
    <phoneticPr fontId="2"/>
  </si>
  <si>
    <t>4）外来輸血または在宅輸血を実施している患者の主な診療科</t>
    <rPh sb="2" eb="4">
      <t>ガイライ</t>
    </rPh>
    <rPh sb="4" eb="6">
      <t>ユケツ</t>
    </rPh>
    <rPh sb="9" eb="11">
      <t>ザイタク</t>
    </rPh>
    <rPh sb="11" eb="13">
      <t>ユケツ</t>
    </rPh>
    <rPh sb="14" eb="16">
      <t>ジッシ</t>
    </rPh>
    <rPh sb="20" eb="22">
      <t>カンジャ</t>
    </rPh>
    <rPh sb="23" eb="24">
      <t>オモ</t>
    </rPh>
    <rPh sb="25" eb="28">
      <t>シンリョウカ</t>
    </rPh>
    <phoneticPr fontId="2"/>
  </si>
  <si>
    <t>6）使用されている製剤の種類は何ですか。また、合計使用量はどれくらいですか。</t>
    <rPh sb="2" eb="4">
      <t>シヨウ</t>
    </rPh>
    <rPh sb="9" eb="11">
      <t>セイザイ</t>
    </rPh>
    <rPh sb="12" eb="14">
      <t>シュルイ</t>
    </rPh>
    <rPh sb="15" eb="16">
      <t>ナン</t>
    </rPh>
    <rPh sb="23" eb="25">
      <t>ゴウケイ</t>
    </rPh>
    <rPh sb="25" eb="28">
      <t>シヨウリョウ</t>
    </rPh>
    <phoneticPr fontId="2"/>
  </si>
  <si>
    <t>7）-1　どのような有害事象が発生しましたか。</t>
    <rPh sb="10" eb="12">
      <t>ユウガイ</t>
    </rPh>
    <rPh sb="12" eb="14">
      <t>ジショウ</t>
    </rPh>
    <rPh sb="15" eb="17">
      <t>ハッセイ</t>
    </rPh>
    <phoneticPr fontId="2"/>
  </si>
  <si>
    <t>8）外来輸血に対応した有害事象（副作用）発生時のマニュアルはありますか。</t>
    <rPh sb="2" eb="4">
      <t>ガイライ</t>
    </rPh>
    <rPh sb="4" eb="6">
      <t>ユケツ</t>
    </rPh>
    <rPh sb="7" eb="9">
      <t>タイオウ</t>
    </rPh>
    <rPh sb="11" eb="13">
      <t>ユウガイ</t>
    </rPh>
    <rPh sb="13" eb="15">
      <t>ジショウ</t>
    </rPh>
    <rPh sb="16" eb="19">
      <t>フクサヨウ</t>
    </rPh>
    <rPh sb="20" eb="22">
      <t>ハッセイ</t>
    </rPh>
    <rPh sb="22" eb="23">
      <t>ジ</t>
    </rPh>
    <phoneticPr fontId="2"/>
  </si>
  <si>
    <t>2018年1月から12月までの実施状況についてお聞きします。</t>
    <rPh sb="4" eb="5">
      <t>ネン</t>
    </rPh>
    <rPh sb="6" eb="7">
      <t>ガツ</t>
    </rPh>
    <rPh sb="11" eb="12">
      <t>ガツ</t>
    </rPh>
    <rPh sb="15" eb="17">
      <t>ジッシ</t>
    </rPh>
    <rPh sb="17" eb="19">
      <t>ジョウキョウ</t>
    </rPh>
    <rPh sb="24" eb="25">
      <t>キ</t>
    </rPh>
    <phoneticPr fontId="2"/>
  </si>
  <si>
    <t>5）どのような疾患の方に実施されていますか。また、人数はどれくらいですか。</t>
    <rPh sb="7" eb="9">
      <t>シッカン</t>
    </rPh>
    <rPh sb="10" eb="11">
      <t>カタ</t>
    </rPh>
    <rPh sb="12" eb="14">
      <t>ジッシ</t>
    </rPh>
    <rPh sb="25" eb="27">
      <t>ニンズウ</t>
    </rPh>
    <phoneticPr fontId="2"/>
  </si>
  <si>
    <t>7）実施中または実施後に有害事象が発生したことがありますか。</t>
    <rPh sb="2" eb="5">
      <t>ジッシチュウ</t>
    </rPh>
    <rPh sb="8" eb="11">
      <t>ジッシゴ</t>
    </rPh>
    <rPh sb="12" eb="14">
      <t>ユウガイ</t>
    </rPh>
    <rPh sb="14" eb="16">
      <t>ジショウ</t>
    </rPh>
    <rPh sb="17" eb="19">
      <t>ハッセイ</t>
    </rPh>
    <phoneticPr fontId="2"/>
  </si>
  <si>
    <t>7）-2　どの時点で発生しましたか。</t>
    <rPh sb="7" eb="9">
      <t>ジテン</t>
    </rPh>
    <rPh sb="10" eb="12">
      <t>ハッセイ</t>
    </rPh>
    <phoneticPr fontId="2"/>
  </si>
  <si>
    <t>9）外来輸血実施後、院内での休憩時間はどれくらいですか。</t>
    <rPh sb="2" eb="4">
      <t>ガイライ</t>
    </rPh>
    <rPh sb="4" eb="6">
      <t>ユケツ</t>
    </rPh>
    <rPh sb="6" eb="8">
      <t>ジッシ</t>
    </rPh>
    <rPh sb="8" eb="9">
      <t>ゴ</t>
    </rPh>
    <rPh sb="10" eb="12">
      <t>インナイ</t>
    </rPh>
    <rPh sb="14" eb="16">
      <t>キュウケイ</t>
    </rPh>
    <rPh sb="16" eb="18">
      <t>ジカン</t>
    </rPh>
    <phoneticPr fontId="2"/>
  </si>
  <si>
    <t>10）外来輸血が必要とされる患者の紹介先（連携体制）は予め決まっていますか。</t>
    <rPh sb="3" eb="5">
      <t>ガイライ</t>
    </rPh>
    <rPh sb="5" eb="7">
      <t>ユケツ</t>
    </rPh>
    <rPh sb="8" eb="10">
      <t>ヒツヨウ</t>
    </rPh>
    <rPh sb="14" eb="16">
      <t>カンジャ</t>
    </rPh>
    <rPh sb="17" eb="20">
      <t>ショウカイサキ</t>
    </rPh>
    <rPh sb="21" eb="23">
      <t>レンケイ</t>
    </rPh>
    <rPh sb="23" eb="25">
      <t>タイセイ</t>
    </rPh>
    <rPh sb="27" eb="28">
      <t>アラカジ</t>
    </rPh>
    <rPh sb="29" eb="30">
      <t>キ</t>
    </rPh>
    <phoneticPr fontId="2"/>
  </si>
  <si>
    <t>11）輸血のみを診療目的とする患者を受け入れていますか。</t>
    <rPh sb="3" eb="5">
      <t>ユケツ</t>
    </rPh>
    <rPh sb="8" eb="10">
      <t>シンリョウ</t>
    </rPh>
    <rPh sb="10" eb="12">
      <t>モクテキ</t>
    </rPh>
    <rPh sb="15" eb="17">
      <t>カンジャ</t>
    </rPh>
    <rPh sb="18" eb="19">
      <t>ウ</t>
    </rPh>
    <rPh sb="20" eb="21">
      <t>イ</t>
    </rPh>
    <phoneticPr fontId="2"/>
  </si>
  <si>
    <t>　　なお、FFPはFFP-LR120を 1単位、FFP-LR240を 2単位、FFP-LR480を 4単位として換算してください。</t>
    <rPh sb="21" eb="23">
      <t>タンイ</t>
    </rPh>
    <rPh sb="36" eb="38">
      <t>タンイ</t>
    </rPh>
    <rPh sb="51" eb="53">
      <t>タンイ</t>
    </rPh>
    <rPh sb="56" eb="58">
      <t>カンザン</t>
    </rPh>
    <phoneticPr fontId="2"/>
  </si>
  <si>
    <t>廃棄量</t>
    <rPh sb="0" eb="2">
      <t>ハイキ</t>
    </rPh>
    <rPh sb="2" eb="3">
      <t>リョウ</t>
    </rPh>
    <phoneticPr fontId="2"/>
  </si>
  <si>
    <t>◎希釈式自己血の使用量の輸血管理部門での把握状況について</t>
    <rPh sb="1" eb="3">
      <t>キシャク</t>
    </rPh>
    <rPh sb="3" eb="4">
      <t>シキ</t>
    </rPh>
    <rPh sb="4" eb="7">
      <t>ジコケツ</t>
    </rPh>
    <rPh sb="8" eb="11">
      <t>シヨウリョウ</t>
    </rPh>
    <rPh sb="12" eb="14">
      <t>ユケツ</t>
    </rPh>
    <rPh sb="14" eb="16">
      <t>カンリ</t>
    </rPh>
    <rPh sb="16" eb="18">
      <t>ブモン</t>
    </rPh>
    <rPh sb="20" eb="22">
      <t>ハアク</t>
    </rPh>
    <rPh sb="22" eb="24">
      <t>ジョウキョウ</t>
    </rPh>
    <phoneticPr fontId="2"/>
  </si>
  <si>
    <t>回収式自己血の使用量について、輸血管理部門で把握している場合は「はい」を、そうでない場合には「いいえ」を選択して下さい。その他で管理している場合は「その他」を選択し具体的に記入をお願いします。</t>
    <rPh sb="0" eb="2">
      <t>カイシュウ</t>
    </rPh>
    <rPh sb="2" eb="3">
      <t>シキ</t>
    </rPh>
    <rPh sb="3" eb="6">
      <t>ジコケツ</t>
    </rPh>
    <rPh sb="7" eb="10">
      <t>シヨウリョウ</t>
    </rPh>
    <rPh sb="15" eb="17">
      <t>ユケツ</t>
    </rPh>
    <rPh sb="17" eb="19">
      <t>カンリ</t>
    </rPh>
    <rPh sb="19" eb="21">
      <t>ブモン</t>
    </rPh>
    <rPh sb="22" eb="24">
      <t>ハアク</t>
    </rPh>
    <rPh sb="28" eb="30">
      <t>バアイ</t>
    </rPh>
    <rPh sb="42" eb="44">
      <t>バアイ</t>
    </rPh>
    <rPh sb="52" eb="54">
      <t>センタク</t>
    </rPh>
    <rPh sb="56" eb="57">
      <t>クダ</t>
    </rPh>
    <rPh sb="62" eb="63">
      <t>ホカ</t>
    </rPh>
    <rPh sb="64" eb="66">
      <t>カンリ</t>
    </rPh>
    <rPh sb="70" eb="72">
      <t>バアイ</t>
    </rPh>
    <rPh sb="76" eb="77">
      <t>タ</t>
    </rPh>
    <rPh sb="79" eb="81">
      <t>センタク</t>
    </rPh>
    <rPh sb="82" eb="85">
      <t>グタイテキ</t>
    </rPh>
    <rPh sb="86" eb="88">
      <t>キニュウ</t>
    </rPh>
    <rPh sb="90" eb="91">
      <t>ネガ</t>
    </rPh>
    <phoneticPr fontId="2"/>
  </si>
  <si>
    <t>希釈式自己血の使用量について、輸血管理部門で把握している場合は「はい」を、そうでない場合には「いいえ」を選択して下さい。その他で管理している場合は「その他」を選択し具体的に記入をお願いします。</t>
    <rPh sb="0" eb="2">
      <t>キシャク</t>
    </rPh>
    <rPh sb="2" eb="3">
      <t>シキ</t>
    </rPh>
    <rPh sb="3" eb="6">
      <t>ジコケツ</t>
    </rPh>
    <rPh sb="7" eb="10">
      <t>シヨウリョウ</t>
    </rPh>
    <rPh sb="15" eb="17">
      <t>ユケツ</t>
    </rPh>
    <rPh sb="17" eb="19">
      <t>カンリ</t>
    </rPh>
    <rPh sb="19" eb="21">
      <t>ブモン</t>
    </rPh>
    <rPh sb="22" eb="24">
      <t>ハアク</t>
    </rPh>
    <rPh sb="28" eb="30">
      <t>バアイ</t>
    </rPh>
    <rPh sb="42" eb="44">
      <t>バアイ</t>
    </rPh>
    <rPh sb="52" eb="54">
      <t>センタク</t>
    </rPh>
    <rPh sb="56" eb="57">
      <t>クダ</t>
    </rPh>
    <rPh sb="62" eb="63">
      <t>ホカ</t>
    </rPh>
    <rPh sb="64" eb="66">
      <t>カンリ</t>
    </rPh>
    <rPh sb="70" eb="72">
      <t>バアイ</t>
    </rPh>
    <rPh sb="76" eb="77">
      <t>タ</t>
    </rPh>
    <rPh sb="79" eb="81">
      <t>センタク</t>
    </rPh>
    <rPh sb="82" eb="85">
      <t>グタイテキ</t>
    </rPh>
    <rPh sb="86" eb="88">
      <t>キニュウ</t>
    </rPh>
    <rPh sb="90" eb="91">
      <t>ネガ</t>
    </rPh>
    <phoneticPr fontId="2"/>
  </si>
  <si>
    <t>※20%50mLのアルブミン製剤1本で10g、25％50mLのアルブミン製剤1本で12.5g、5%250mLのアルブミン製剤1本で12.5g、のように使用量を計算してください。</t>
    <rPh sb="14" eb="16">
      <t>セイザイ</t>
    </rPh>
    <rPh sb="17" eb="18">
      <t>ホン</t>
    </rPh>
    <rPh sb="36" eb="38">
      <t>セイザイ</t>
    </rPh>
    <rPh sb="39" eb="40">
      <t>ホン</t>
    </rPh>
    <rPh sb="60" eb="62">
      <t>セイザイ</t>
    </rPh>
    <rPh sb="63" eb="64">
      <t>ホン</t>
    </rPh>
    <rPh sb="75" eb="78">
      <t>シヨウリョウ</t>
    </rPh>
    <rPh sb="79" eb="81">
      <t>ケイサン</t>
    </rPh>
    <phoneticPr fontId="2"/>
  </si>
  <si>
    <t>※組織接着剤は除く</t>
    <rPh sb="1" eb="3">
      <t>ソシキ</t>
    </rPh>
    <rPh sb="3" eb="6">
      <t>セッチャクザイ</t>
    </rPh>
    <rPh sb="7" eb="8">
      <t>ノゾ</t>
    </rPh>
    <phoneticPr fontId="2"/>
  </si>
  <si>
    <t>外来輸血</t>
    <rPh sb="0" eb="2">
      <t>ガイライ</t>
    </rPh>
    <rPh sb="2" eb="4">
      <t>ユケツ</t>
    </rPh>
    <phoneticPr fontId="2"/>
  </si>
  <si>
    <t>在宅輸血</t>
    <rPh sb="0" eb="2">
      <t>ザイタク</t>
    </rPh>
    <rPh sb="2" eb="4">
      <t>ユケツ</t>
    </rPh>
    <phoneticPr fontId="2"/>
  </si>
  <si>
    <t>13）-1　輸血前の感染症検査項目</t>
    <rPh sb="6" eb="8">
      <t>ユケツ</t>
    </rPh>
    <rPh sb="8" eb="9">
      <t>マエ</t>
    </rPh>
    <rPh sb="10" eb="13">
      <t>カンセンショウ</t>
    </rPh>
    <rPh sb="13" eb="15">
      <t>ケンサ</t>
    </rPh>
    <rPh sb="15" eb="17">
      <t>コウモク</t>
    </rPh>
    <phoneticPr fontId="2"/>
  </si>
  <si>
    <t>HBV</t>
    <phoneticPr fontId="2"/>
  </si>
  <si>
    <t>HCV</t>
    <phoneticPr fontId="2"/>
  </si>
  <si>
    <t>HIV</t>
    <phoneticPr fontId="2"/>
  </si>
  <si>
    <t>13）-2　輸血後の感染症検査項目</t>
    <rPh sb="6" eb="8">
      <t>ユケツ</t>
    </rPh>
    <rPh sb="8" eb="9">
      <t>ゴ</t>
    </rPh>
    <rPh sb="10" eb="13">
      <t>カンセンショウ</t>
    </rPh>
    <rPh sb="13" eb="15">
      <t>ケンサ</t>
    </rPh>
    <rPh sb="15" eb="17">
      <t>コウモク</t>
    </rPh>
    <phoneticPr fontId="2"/>
  </si>
  <si>
    <t>3-1.輸血用血液製剤の保管方法、管理（指針等）および輸血マニュアルについて</t>
    <rPh sb="6" eb="7">
      <t>ヨウ</t>
    </rPh>
    <rPh sb="7" eb="9">
      <t>ケツエキ</t>
    </rPh>
    <rPh sb="9" eb="11">
      <t>セイザイ</t>
    </rPh>
    <rPh sb="27" eb="29">
      <t>ユケツ</t>
    </rPh>
    <phoneticPr fontId="2"/>
  </si>
  <si>
    <t>3-2.輸血用血液製剤の保管方法、管理（指針等）および輸血マニュアルについて</t>
    <rPh sb="6" eb="7">
      <t>ヨウ</t>
    </rPh>
    <rPh sb="7" eb="9">
      <t>ケツエキ</t>
    </rPh>
    <rPh sb="9" eb="11">
      <t>セイザイ</t>
    </rPh>
    <rPh sb="27" eb="29">
      <t>ユケツ</t>
    </rPh>
    <phoneticPr fontId="2"/>
  </si>
  <si>
    <t>血液疾患</t>
    <rPh sb="0" eb="2">
      <t>ケツエキ</t>
    </rPh>
    <rPh sb="2" eb="4">
      <t>シッカン</t>
    </rPh>
    <phoneticPr fontId="2"/>
  </si>
  <si>
    <t>腎疾患</t>
    <rPh sb="0" eb="3">
      <t>ジンシッカン</t>
    </rPh>
    <phoneticPr fontId="2"/>
  </si>
  <si>
    <t>悪性腫瘍</t>
    <rPh sb="0" eb="2">
      <t>アクセイ</t>
    </rPh>
    <rPh sb="2" eb="4">
      <t>シュヨウ</t>
    </rPh>
    <phoneticPr fontId="2"/>
  </si>
  <si>
    <t>消化管出血</t>
    <rPh sb="0" eb="3">
      <t>ショウカカン</t>
    </rPh>
    <rPh sb="3" eb="5">
      <t>シュッケツ</t>
    </rPh>
    <phoneticPr fontId="2"/>
  </si>
  <si>
    <t>その他（　　　　　　　　）</t>
    <rPh sb="2" eb="3">
      <t>タ</t>
    </rPh>
    <phoneticPr fontId="2"/>
  </si>
  <si>
    <t>抗D(Rho)人グロブリン</t>
    <rPh sb="0" eb="1">
      <t>コウ</t>
    </rPh>
    <rPh sb="7" eb="8">
      <t>ヒト</t>
    </rPh>
    <phoneticPr fontId="2"/>
  </si>
  <si>
    <t>１０g １００ｍL</t>
    <phoneticPr fontId="2"/>
  </si>
  <si>
    <t>１g ２０ｍL</t>
    <phoneticPr fontId="2"/>
  </si>
  <si>
    <t>０.5g １０ｍL</t>
    <phoneticPr fontId="2"/>
  </si>
  <si>
    <t>２.５g ２５ｍL</t>
    <phoneticPr fontId="2"/>
  </si>
  <si>
    <t>２.５g ５０ｍL</t>
    <phoneticPr fontId="2"/>
  </si>
  <si>
    <t>５g １００ｍL</t>
    <phoneticPr fontId="2"/>
  </si>
  <si>
    <t>１０g ２００ｍL</t>
    <phoneticPr fontId="2"/>
  </si>
  <si>
    <t>２０g ２００mL</t>
    <phoneticPr fontId="2"/>
  </si>
  <si>
    <t>８ｍｇ</t>
    <phoneticPr fontId="2"/>
  </si>
  <si>
    <t>乾燥濃縮人血液凝固第Ⅹ因子加活性化第Ⅶ因子</t>
    <rPh sb="0" eb="2">
      <t>カンソウ</t>
    </rPh>
    <rPh sb="2" eb="4">
      <t>ノウシュク</t>
    </rPh>
    <rPh sb="4" eb="5">
      <t>ヒト</t>
    </rPh>
    <rPh sb="5" eb="7">
      <t>ケツエキ</t>
    </rPh>
    <rPh sb="7" eb="9">
      <t>ギョウコ</t>
    </rPh>
    <rPh sb="9" eb="10">
      <t>ダイ</t>
    </rPh>
    <rPh sb="11" eb="13">
      <t>インシ</t>
    </rPh>
    <rPh sb="13" eb="14">
      <t>カ</t>
    </rPh>
    <rPh sb="14" eb="17">
      <t>カッセイカ</t>
    </rPh>
    <rPh sb="17" eb="18">
      <t>ダイ</t>
    </rPh>
    <rPh sb="19" eb="21">
      <t>インシ</t>
    </rPh>
    <phoneticPr fontId="2"/>
  </si>
  <si>
    <t>第Ⅸ因子複合体</t>
  </si>
  <si>
    <t>４０００単位</t>
    <rPh sb="4" eb="6">
      <t>タンイ</t>
    </rPh>
    <phoneticPr fontId="2"/>
  </si>
  <si>
    <t>３ｍＬ</t>
    <phoneticPr fontId="2"/>
  </si>
  <si>
    <t>２ｍＬ</t>
    <phoneticPr fontId="2"/>
  </si>
  <si>
    <t>1）-2　複数名で確認していますか。</t>
    <rPh sb="5" eb="7">
      <t>フクスウ</t>
    </rPh>
    <rPh sb="7" eb="8">
      <t>メイ</t>
    </rPh>
    <rPh sb="9" eb="11">
      <t>カクニン</t>
    </rPh>
    <phoneticPr fontId="2"/>
  </si>
  <si>
    <t>1）-1　どこで実施していますか。</t>
    <rPh sb="8" eb="10">
      <t>ジッシ</t>
    </rPh>
    <phoneticPr fontId="2"/>
  </si>
  <si>
    <t>1）-3　電子照合システムを導入していますか。</t>
    <rPh sb="5" eb="7">
      <t>デンシ</t>
    </rPh>
    <rPh sb="7" eb="9">
      <t>ショウゴウ</t>
    </rPh>
    <rPh sb="14" eb="16">
      <t>ドウニュウ</t>
    </rPh>
    <phoneticPr fontId="2"/>
  </si>
  <si>
    <t>　　　　　　フィブリノゲン</t>
    <phoneticPr fontId="2"/>
  </si>
  <si>
    <t>　　　　　　アンチトロンビンⅢ</t>
    <phoneticPr fontId="2"/>
  </si>
  <si>
    <t>　　　　　　ハプトグロビン</t>
    <phoneticPr fontId="2"/>
  </si>
  <si>
    <t>　　　　　　C1-インアクチベーター</t>
    <phoneticPr fontId="2"/>
  </si>
  <si>
    <t>６００単位</t>
    <rPh sb="3" eb="5">
      <t>タンイ</t>
    </rPh>
    <phoneticPr fontId="2"/>
  </si>
  <si>
    <t>１８００単位</t>
    <rPh sb="4" eb="6">
      <t>タンイ</t>
    </rPh>
    <phoneticPr fontId="2"/>
  </si>
  <si>
    <t>　　　　　　アンチトロンビン(遺伝子組み換え)</t>
    <rPh sb="15" eb="18">
      <t>イデンシ</t>
    </rPh>
    <rPh sb="18" eb="19">
      <t>ク</t>
    </rPh>
    <rPh sb="20" eb="21">
      <t>カ</t>
    </rPh>
    <phoneticPr fontId="2"/>
  </si>
  <si>
    <t>1.5ｍｇ</t>
    <phoneticPr fontId="2"/>
  </si>
  <si>
    <t>0.45g　 3mL</t>
    <phoneticPr fontId="2"/>
  </si>
  <si>
    <t>1.5g 　10mL</t>
    <phoneticPr fontId="2"/>
  </si>
  <si>
    <t>１g 　５ｍL</t>
    <phoneticPr fontId="2"/>
  </si>
  <si>
    <t>５g　 ５０ｍL</t>
    <phoneticPr fontId="2"/>
  </si>
  <si>
    <t>（　　　　　　）</t>
    <phoneticPr fontId="2"/>
  </si>
  <si>
    <t>（　　　　　　　　　　　）</t>
    <phoneticPr fontId="2"/>
  </si>
  <si>
    <t>（　　　　　　　　　　　）</t>
    <phoneticPr fontId="2"/>
  </si>
  <si>
    <t>（　　　　　　　　　　　）</t>
    <phoneticPr fontId="2"/>
  </si>
  <si>
    <t>（　　　　　　　　　　　）</t>
    <phoneticPr fontId="2"/>
  </si>
  <si>
    <t>（　　　　　　　　　　　）</t>
    <phoneticPr fontId="2"/>
  </si>
  <si>
    <t>（　　　　　　　　　）</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</si>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</sst>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_(* #,##0_);_(* \(#,##0\);_(* &quot;-&quot;_);_(@_)"/>
    <numFmt numFmtId="177" formatCode="####&quot;年&quot;##&quot;月&quot;##&quot;日&quot;"/>
    <numFmt numFmtId="178" formatCode="#&quot;人&quot;"/>
    <numFmt numFmtId="179" formatCode="#&quot;例&quot;"/>
    <numFmt numFmtId="180" formatCode="#\(\U\)"/>
    <numFmt numFmtId="181" formatCode="#&quot;回/年&quot;"/>
    <numFmt numFmtId="182" formatCode="#,##0.0;[Red]\-#,##0.0"/>
    <numFmt numFmtId="183" formatCode="0.0%"/>
    <numFmt numFmtId="184" formatCode="#&quot;(mL)&quot;"/>
  </numFmts>
  <fonts count="9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6"/>
      <name val="ＭＳ Ｐゴシック"/>
      <family val="3"/>
      <charset val="128"/>
    </font>
    <font>
      <sz val="11"/>
      <color indexed="8"/>
      <name val="ＭＳ Ｐゴシック"/>
      <family val="3"/>
      <charset val="128"/>
    </font>
    <font>
      <sz val="10"/>
      <color theme="1"/>
      <name val="メイリオ"/>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7.5"/>
      <color theme="1"/>
      <name val="メイリオ"/>
      <family val="3"/>
      <charset val="128"/>
    </font>
    <font>
      <sz val="11"/>
      <name val="ＭＳ Ｐゴシック"/>
      <family val="3"/>
      <charset val="128"/>
    </font>
    <font>
      <sz val="10.5"/>
      <name val="ＭＳ 明朝"/>
      <family val="1"/>
      <charset val="128"/>
    </font>
    <font>
      <sz val="10"/>
      <name val="ＭＳ 明朝"/>
      <family val="1"/>
      <charset val="128"/>
    </font>
    <font>
      <sz val="10"/>
      <name val="ＭＳ Ｐ明朝"/>
      <family val="1"/>
      <charset val="128"/>
    </font>
    <font>
      <sz val="10"/>
      <color rgb="FFFF0000"/>
      <name val="ＭＳ 明朝"/>
      <family val="1"/>
      <charset val="128"/>
    </font>
    <font>
      <sz val="11"/>
      <color rgb="FFFF0000"/>
      <name val="ＭＳ Ｐゴシック"/>
      <family val="3"/>
      <charset val="128"/>
    </font>
    <font>
      <sz val="16"/>
      <color theme="1"/>
      <name val="ＭＳ 明朝"/>
      <family val="1"/>
      <charset val="128"/>
    </font>
    <font>
      <sz val="11"/>
      <color theme="1"/>
      <name val="ＭＳ 明朝"/>
      <family val="1"/>
      <charset val="128"/>
    </font>
    <font>
      <sz val="10"/>
      <color theme="1"/>
      <name val="ＭＳ 明朝"/>
      <family val="1"/>
      <charset val="128"/>
    </font>
    <font>
      <sz val="15"/>
      <color theme="1"/>
      <name val="ＭＳ 明朝"/>
      <family val="1"/>
      <charset val="128"/>
    </font>
    <font>
      <b/>
      <sz val="11"/>
      <color theme="1"/>
      <name val="メイリオ"/>
      <family val="3"/>
      <charset val="128"/>
    </font>
    <font>
      <sz val="13"/>
      <color theme="1"/>
      <name val="メイリオ"/>
      <family val="3"/>
      <charset val="128"/>
    </font>
    <font>
      <b/>
      <sz val="15"/>
      <color theme="1"/>
      <name val="メイリオ"/>
      <family val="3"/>
      <charset val="128"/>
    </font>
    <font>
      <b/>
      <sz val="13"/>
      <color theme="1"/>
      <name val="メイリオ"/>
      <family val="3"/>
      <charset val="128"/>
    </font>
    <font>
      <b/>
      <sz val="13"/>
      <color rgb="FFFF0000"/>
      <name val="メイリオ"/>
      <family val="3"/>
      <charset val="128"/>
    </font>
    <font>
      <sz val="15"/>
      <color theme="1"/>
      <name val="メイリオ"/>
      <family val="3"/>
      <charset val="128"/>
    </font>
    <font>
      <sz val="13"/>
      <color theme="1"/>
      <name val="ＭＳ 明朝"/>
      <family val="1"/>
      <charset val="128"/>
    </font>
    <font>
      <sz val="40"/>
      <color theme="1"/>
      <name val="メイリオ"/>
      <family val="3"/>
      <charset val="128"/>
    </font>
    <font>
      <sz val="40"/>
      <color theme="1"/>
      <name val="ＭＳ 明朝"/>
      <family val="1"/>
      <charset val="128"/>
    </font>
    <font>
      <b/>
      <sz val="16"/>
      <color theme="1"/>
      <name val="ＭＳ 明朝"/>
      <family val="1"/>
      <charset val="128"/>
    </font>
    <font>
      <sz val="15"/>
      <color rgb="FFFF0000"/>
      <name val="メイリオ"/>
      <family val="3"/>
      <charset val="128"/>
    </font>
    <font>
      <b/>
      <sz val="15"/>
      <color rgb="FFFF0000"/>
      <name val="メイリオ"/>
      <family val="3"/>
      <charset val="128"/>
    </font>
    <font>
      <b/>
      <sz val="14"/>
      <color theme="1"/>
      <name val="メイリオ"/>
      <family val="3"/>
      <charset val="128"/>
    </font>
    <font>
      <b/>
      <sz val="14"/>
      <color rgb="FFFF0000"/>
      <name val="メイリオ"/>
      <family val="3"/>
      <charset val="128"/>
    </font>
    <font>
      <sz val="14"/>
      <color theme="1"/>
      <name val="ＭＳ 明朝"/>
      <family val="1"/>
      <charset val="128"/>
    </font>
    <font>
      <sz val="13"/>
      <color rgb="FFFF0000"/>
      <name val="メイリオ"/>
      <family val="3"/>
      <charset val="128"/>
    </font>
    <font>
      <b/>
      <sz val="12"/>
      <color theme="1"/>
      <name val="メイリオ"/>
      <family val="3"/>
      <charset val="128"/>
    </font>
    <font>
      <sz val="12"/>
      <color theme="1"/>
      <name val="ＭＳ 明朝"/>
      <family val="1"/>
      <charset val="128"/>
    </font>
    <font>
      <sz val="12"/>
      <color theme="1"/>
      <name val="ＭＳ Ｐゴシック"/>
      <family val="3"/>
      <charset val="128"/>
      <scheme val="minor"/>
    </font>
    <font>
      <sz val="9"/>
      <color theme="1"/>
      <name val="メイリオ"/>
      <family val="3"/>
      <charset val="128"/>
    </font>
    <font>
      <b/>
      <sz val="9"/>
      <color theme="1"/>
      <name val="メイリオ"/>
      <family val="3"/>
      <charset val="128"/>
    </font>
    <font>
      <b/>
      <sz val="10"/>
      <color theme="1"/>
      <name val="メイリオ"/>
      <family val="3"/>
      <charset val="128"/>
    </font>
    <font>
      <sz val="10"/>
      <color rgb="FFFF0000"/>
      <name val="メイリオ"/>
      <family val="3"/>
      <charset val="128"/>
    </font>
    <font>
      <sz val="10"/>
      <name val="メイリオ"/>
      <family val="3"/>
      <charset val="128"/>
    </font>
    <font>
      <sz val="10"/>
      <color rgb="FFFF3300"/>
      <name val="メイリオ"/>
      <family val="3"/>
      <charset val="128"/>
    </font>
    <font>
      <b/>
      <sz val="10"/>
      <name val="メイリオ"/>
      <family val="3"/>
      <charset val="128"/>
    </font>
    <font>
      <sz val="10.5"/>
      <color theme="1"/>
      <name val="メイリオ"/>
      <family val="3"/>
      <charset val="128"/>
    </font>
    <font>
      <sz val="13"/>
      <color rgb="FFFF0000"/>
      <name val="ＭＳ 明朝"/>
      <family val="1"/>
      <charset val="128"/>
    </font>
    <font>
      <sz val="12"/>
      <color rgb="FFFF0000"/>
      <name val="メイリオ"/>
      <family val="3"/>
      <charset val="128"/>
    </font>
    <font>
      <b/>
      <sz val="12"/>
      <color rgb="FFFF0000"/>
      <name val="メイリオ"/>
      <family val="3"/>
      <charset val="128"/>
    </font>
    <font>
      <u val="double"/>
      <sz val="12"/>
      <color theme="1"/>
      <name val="メイリオ"/>
      <family val="3"/>
      <charset val="128"/>
    </font>
    <font>
      <b/>
      <u val="double"/>
      <sz val="12"/>
      <color theme="1"/>
      <name val="メイリオ"/>
      <family val="3"/>
      <charset val="128"/>
    </font>
    <font>
      <sz val="8"/>
      <color theme="1"/>
      <name val="メイリオ"/>
      <family val="3"/>
      <charset val="128"/>
    </font>
    <font>
      <b/>
      <sz val="8"/>
      <color theme="1"/>
      <name val="メイリオ"/>
      <family val="3"/>
      <charset val="128"/>
    </font>
    <font>
      <b/>
      <sz val="18"/>
      <color theme="1"/>
      <name val="メイリオ"/>
      <family val="3"/>
      <charset val="128"/>
    </font>
    <font>
      <b/>
      <sz val="12"/>
      <name val="メイリオ"/>
      <family val="3"/>
      <charset val="128"/>
    </font>
    <font>
      <sz val="9"/>
      <color rgb="FF000000"/>
      <name val="MS UI Gothic"/>
      <family val="3"/>
      <charset val="128"/>
    </font>
    <font>
      <sz val="6.5"/>
      <color theme="1"/>
      <name val="メイリオ"/>
      <family val="3"/>
      <charset val="128"/>
    </font>
    <font>
      <sz val="11"/>
      <color rgb="FFFF0000"/>
      <name val="ＭＳ Ｐゴシック"/>
      <family val="2"/>
      <charset val="128"/>
      <scheme val="minor"/>
    </font>
    <font>
      <sz val="14"/>
      <name val="ＭＳ ゴシック"/>
      <family val="3"/>
      <charset val="128"/>
    </font>
    <font>
      <sz val="11"/>
      <name val="ＭＳ ゴシック"/>
      <family val="3"/>
      <charset val="128"/>
    </font>
    <font>
      <sz val="10"/>
      <color rgb="FFFF0000"/>
      <name val="ＭＳ Ｐ明朝"/>
      <family val="1"/>
      <charset val="128"/>
    </font>
    <font>
      <sz val="11"/>
      <name val="ＭＳ Ｐゴシック"/>
      <family val="2"/>
      <charset val="128"/>
      <scheme val="minor"/>
    </font>
    <font>
      <sz val="11"/>
      <color theme="1"/>
      <name val="ＭＳ ゴシック"/>
      <family val="3"/>
      <charset val="128"/>
    </font>
    <font>
      <sz val="10"/>
      <name val="ＭＳ ゴシック"/>
      <family val="3"/>
      <charset val="128"/>
    </font>
    <font>
      <sz val="7"/>
      <color theme="1"/>
      <name val="メイリオ"/>
      <family val="3"/>
      <charset val="128"/>
    </font>
    <font>
      <b/>
      <u/>
      <sz val="10"/>
      <color theme="1"/>
      <name val="メイリオ"/>
      <family val="3"/>
      <charset val="128"/>
    </font>
    <font>
      <sz val="9"/>
      <name val="メイリオ"/>
      <family val="3"/>
      <charset val="128"/>
    </font>
    <font>
      <sz val="11"/>
      <name val="メイリオ"/>
      <family val="3"/>
      <charset val="128"/>
    </font>
    <font>
      <u/>
      <sz val="10"/>
      <color theme="1"/>
      <name val="メイリオ"/>
      <family val="3"/>
      <charset val="128"/>
    </font>
    <font>
      <b/>
      <sz val="10"/>
      <color rgb="FFFF0000"/>
      <name val="メイリオ"/>
      <family val="3"/>
      <charset val="128"/>
    </font>
    <font>
      <b/>
      <u/>
      <sz val="11"/>
      <color theme="1"/>
      <name val="メイリオ"/>
      <family val="3"/>
      <charset val="128"/>
    </font>
    <font>
      <sz val="14"/>
      <name val="メイリオ"/>
      <family val="3"/>
      <charset val="128"/>
    </font>
    <font>
      <b/>
      <sz val="14"/>
      <name val="メイリオ"/>
      <family val="3"/>
      <charset val="128"/>
    </font>
    <font>
      <b/>
      <u/>
      <sz val="10"/>
      <name val="メイリオ"/>
      <family val="3"/>
      <charset val="128"/>
    </font>
    <font>
      <b/>
      <sz val="10"/>
      <color theme="4"/>
      <name val="メイリオ"/>
      <family val="3"/>
      <charset val="128"/>
    </font>
    <font>
      <b/>
      <sz val="10"/>
      <color rgb="FFFF8BFF"/>
      <name val="メイリオ"/>
      <family val="3"/>
      <charset val="128"/>
    </font>
    <font>
      <sz val="15"/>
      <name val="メイリオ"/>
      <family val="3"/>
      <charset val="128"/>
    </font>
    <font>
      <sz val="9"/>
      <color theme="1"/>
      <name val="ＭＳ 明朝"/>
      <family val="1"/>
      <charset val="128"/>
    </font>
    <font>
      <b/>
      <sz val="13"/>
      <name val="メイリオ"/>
      <family val="3"/>
      <charset val="128"/>
    </font>
    <font>
      <sz val="16"/>
      <color rgb="FFFF0000"/>
      <name val="メイリオ"/>
      <family val="3"/>
      <charset val="128"/>
    </font>
    <font>
      <b/>
      <u/>
      <sz val="11"/>
      <color theme="3" tint="0.39997558519241921"/>
      <name val="メイリオ"/>
      <family val="3"/>
      <charset val="128"/>
    </font>
    <font>
      <b/>
      <u/>
      <sz val="10"/>
      <color theme="3" tint="0.39997558519241921"/>
      <name val="メイリオ"/>
      <family val="3"/>
      <charset val="128"/>
    </font>
    <font>
      <sz val="12"/>
      <name val="メイリオ"/>
      <family val="3"/>
      <charset val="128"/>
    </font>
    <font>
      <b/>
      <u/>
      <sz val="10"/>
      <color theme="4"/>
      <name val="メイリオ"/>
      <family val="3"/>
      <charset val="128"/>
    </font>
    <font>
      <b/>
      <u/>
      <sz val="9"/>
      <name val="メイリオ"/>
      <family val="3"/>
      <charset val="128"/>
    </font>
    <font>
      <sz val="10"/>
      <color theme="1"/>
      <name val="ＭＳ Ｐゴシック"/>
      <family val="2"/>
      <charset val="128"/>
      <scheme val="minor"/>
    </font>
    <font>
      <sz val="7"/>
      <name val="メイリオ"/>
      <family val="3"/>
      <charset val="128"/>
    </font>
    <font>
      <u/>
      <sz val="12"/>
      <name val="メイリオ"/>
      <family val="3"/>
      <charset val="128"/>
    </font>
    <font>
      <sz val="6"/>
      <color theme="1"/>
      <name val="メイリオ"/>
      <family val="3"/>
      <charset val="128"/>
    </font>
    <font>
      <b/>
      <sz val="16"/>
      <name val="メイリオ"/>
      <family val="3"/>
      <charset val="128"/>
    </font>
    <font>
      <sz val="11"/>
      <color rgb="FFFF0000"/>
      <name val="メイリオ"/>
      <family val="3"/>
      <charset val="128"/>
    </font>
    <font>
      <b/>
      <sz val="15"/>
      <name val="メイリオ"/>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CFF"/>
        <bgColor indexed="64"/>
      </patternFill>
    </fill>
    <fill>
      <patternFill patternType="solid">
        <fgColor rgb="FFCCECFF"/>
        <bgColor indexed="64"/>
      </patternFill>
    </fill>
  </fills>
  <borders count="174">
    <border>
      <left/>
      <right/>
      <top/>
      <bottom/>
      <diagonal/>
    </border>
    <border>
      <left/>
      <right/>
      <top/>
      <bottom style="thin">
        <color auto="1"/>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thin">
        <color auto="1"/>
      </right>
      <top style="thin">
        <color auto="1"/>
      </top>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hair">
        <color auto="1"/>
      </left>
      <right style="thin">
        <color auto="1"/>
      </right>
      <top/>
      <bottom style="thin">
        <color auto="1"/>
      </bottom>
      <diagonal/>
    </border>
    <border>
      <left style="hair">
        <color auto="1"/>
      </left>
      <right style="thin">
        <color indexed="64"/>
      </right>
      <top/>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hair">
        <color auto="1"/>
      </left>
      <right/>
      <top/>
      <bottom style="hair">
        <color auto="1"/>
      </bottom>
      <diagonal/>
    </border>
    <border>
      <left style="thin">
        <color auto="1"/>
      </left>
      <right style="hair">
        <color auto="1"/>
      </right>
      <top/>
      <bottom style="hair">
        <color auto="1"/>
      </bottom>
      <diagonal/>
    </border>
    <border>
      <left style="thin">
        <color indexed="64"/>
      </left>
      <right/>
      <top style="hair">
        <color indexed="64"/>
      </top>
      <bottom style="hair">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bottom/>
      <diagonal/>
    </border>
    <border>
      <left/>
      <right style="hair">
        <color auto="1"/>
      </right>
      <top/>
      <bottom/>
      <diagonal/>
    </border>
    <border>
      <left/>
      <right style="thin">
        <color auto="1"/>
      </right>
      <top style="thin">
        <color auto="1"/>
      </top>
      <bottom style="hair">
        <color auto="1"/>
      </bottom>
      <diagonal/>
    </border>
    <border>
      <left/>
      <right style="hair">
        <color auto="1"/>
      </right>
      <top style="thin">
        <color auto="1"/>
      </top>
      <bottom/>
      <diagonal/>
    </border>
    <border>
      <left/>
      <right style="thin">
        <color auto="1"/>
      </right>
      <top style="hair">
        <color auto="1"/>
      </top>
      <bottom style="hair">
        <color auto="1"/>
      </bottom>
      <diagonal/>
    </border>
    <border>
      <left/>
      <right/>
      <top style="thin">
        <color indexed="64"/>
      </top>
      <bottom style="hair">
        <color indexed="64"/>
      </bottom>
      <diagonal/>
    </border>
    <border>
      <left style="thin">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auto="1"/>
      </bottom>
      <diagonal/>
    </border>
    <border>
      <left style="hair">
        <color auto="1"/>
      </left>
      <right style="medium">
        <color indexed="64"/>
      </right>
      <top style="hair">
        <color auto="1"/>
      </top>
      <bottom style="hair">
        <color auto="1"/>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hair">
        <color auto="1"/>
      </right>
      <top style="hair">
        <color auto="1"/>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hair">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medium">
        <color indexed="64"/>
      </bottom>
      <diagonal/>
    </border>
    <border>
      <left style="thin">
        <color auto="1"/>
      </left>
      <right/>
      <top style="hair">
        <color auto="1"/>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right style="hair">
        <color auto="1"/>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auto="1"/>
      </left>
      <right/>
      <top/>
      <bottom/>
      <diagonal/>
    </border>
    <border>
      <left style="hair">
        <color auto="1"/>
      </left>
      <right style="thin">
        <color indexed="64"/>
      </right>
      <top style="hair">
        <color auto="1"/>
      </top>
      <bottom style="thin">
        <color auto="1"/>
      </bottom>
      <diagonal/>
    </border>
    <border>
      <left style="hair">
        <color auto="1"/>
      </left>
      <right style="thin">
        <color indexed="64"/>
      </right>
      <top style="hair">
        <color auto="1"/>
      </top>
      <bottom style="hair">
        <color auto="1"/>
      </bottom>
      <diagonal/>
    </border>
    <border>
      <left style="hair">
        <color indexed="64"/>
      </left>
      <right style="thin">
        <color indexed="64"/>
      </right>
      <top style="thin">
        <color indexed="64"/>
      </top>
      <bottom style="thin">
        <color indexed="64"/>
      </bottom>
      <diagonal/>
    </border>
    <border>
      <left style="hair">
        <color auto="1"/>
      </left>
      <right style="thin">
        <color indexed="64"/>
      </right>
      <top style="hair">
        <color auto="1"/>
      </top>
      <bottom style="medium">
        <color indexed="64"/>
      </bottom>
      <diagonal/>
    </border>
    <border>
      <left/>
      <right style="thin">
        <color indexed="64"/>
      </right>
      <top/>
      <bottom style="hair">
        <color auto="1"/>
      </bottom>
      <diagonal/>
    </border>
    <border>
      <left style="medium">
        <color indexed="64"/>
      </left>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diagonal/>
    </border>
    <border>
      <left style="hair">
        <color auto="1"/>
      </left>
      <right/>
      <top style="medium">
        <color indexed="64"/>
      </top>
      <bottom style="medium">
        <color indexed="64"/>
      </bottom>
      <diagonal/>
    </border>
    <border>
      <left style="hair">
        <color theme="1"/>
      </left>
      <right/>
      <top style="medium">
        <color indexed="64"/>
      </top>
      <bottom style="medium">
        <color indexed="64"/>
      </bottom>
      <diagonal/>
    </border>
    <border>
      <left style="hair">
        <color indexed="64"/>
      </left>
      <right style="thin">
        <color indexed="64"/>
      </right>
      <top style="thin">
        <color auto="1"/>
      </top>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style="hair">
        <color auto="1"/>
      </top>
      <bottom/>
      <diagonal/>
    </border>
    <border>
      <left/>
      <right style="hair">
        <color theme="1"/>
      </right>
      <top style="medium">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auto="1"/>
      </right>
      <top style="hair">
        <color auto="1"/>
      </top>
      <bottom style="medium">
        <color indexed="64"/>
      </bottom>
      <diagonal/>
    </border>
    <border>
      <left style="hair">
        <color auto="1"/>
      </left>
      <right style="hair">
        <color auto="1"/>
      </right>
      <top style="medium">
        <color indexed="64"/>
      </top>
      <bottom style="hair">
        <color auto="1"/>
      </bottom>
      <diagonal/>
    </border>
    <border>
      <left style="hair">
        <color auto="1"/>
      </left>
      <right style="medium">
        <color indexed="64"/>
      </right>
      <top style="hair">
        <color auto="1"/>
      </top>
      <bottom style="thin">
        <color auto="1"/>
      </bottom>
      <diagonal/>
    </border>
    <border>
      <left style="hair">
        <color auto="1"/>
      </left>
      <right style="medium">
        <color indexed="64"/>
      </right>
      <top style="thin">
        <color indexed="64"/>
      </top>
      <bottom style="thin">
        <color indexed="64"/>
      </bottom>
      <diagonal/>
    </border>
    <border>
      <left style="thin">
        <color indexed="64"/>
      </left>
      <right style="hair">
        <color auto="1"/>
      </right>
      <top/>
      <bottom style="medium">
        <color indexed="64"/>
      </bottom>
      <diagonal/>
    </border>
    <border>
      <left style="hair">
        <color auto="1"/>
      </left>
      <right style="medium">
        <color indexed="64"/>
      </right>
      <top/>
      <bottom style="medium">
        <color indexed="64"/>
      </bottom>
      <diagonal/>
    </border>
    <border>
      <left style="hair">
        <color auto="1"/>
      </left>
      <right style="medium">
        <color indexed="64"/>
      </right>
      <top style="thin">
        <color indexed="64"/>
      </top>
      <bottom style="hair">
        <color auto="1"/>
      </bottom>
      <diagonal/>
    </border>
    <border>
      <left/>
      <right style="medium">
        <color theme="9"/>
      </right>
      <top/>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style="medium">
        <color indexed="64"/>
      </left>
      <right style="medium">
        <color indexed="64"/>
      </right>
      <top/>
      <bottom/>
      <diagonal/>
    </border>
    <border diagonalUp="1">
      <left style="thin">
        <color auto="1"/>
      </left>
      <right/>
      <top style="hair">
        <color auto="1"/>
      </top>
      <bottom style="thin">
        <color indexed="64"/>
      </bottom>
      <diagonal style="thin">
        <color auto="1"/>
      </diagonal>
    </border>
    <border diagonalUp="1">
      <left/>
      <right style="thin">
        <color indexed="64"/>
      </right>
      <top style="hair">
        <color auto="1"/>
      </top>
      <bottom style="thin">
        <color indexed="64"/>
      </bottom>
      <diagonal style="thin">
        <color auto="1"/>
      </diagonal>
    </border>
    <border diagonalUp="1">
      <left style="thin">
        <color auto="1"/>
      </left>
      <right/>
      <top style="hair">
        <color auto="1"/>
      </top>
      <bottom style="hair">
        <color auto="1"/>
      </bottom>
      <diagonal style="thin">
        <color auto="1"/>
      </diagonal>
    </border>
    <border diagonalUp="1">
      <left/>
      <right style="thin">
        <color indexed="64"/>
      </right>
      <top style="hair">
        <color auto="1"/>
      </top>
      <bottom style="hair">
        <color auto="1"/>
      </bottom>
      <diagonal style="thin">
        <color auto="1"/>
      </diagonal>
    </border>
    <border diagonalUp="1">
      <left style="thin">
        <color auto="1"/>
      </left>
      <right/>
      <top style="thin">
        <color indexed="64"/>
      </top>
      <bottom style="hair">
        <color auto="1"/>
      </bottom>
      <diagonal style="thin">
        <color auto="1"/>
      </diagonal>
    </border>
    <border diagonalUp="1">
      <left/>
      <right style="thin">
        <color indexed="64"/>
      </right>
      <top style="thin">
        <color indexed="64"/>
      </top>
      <bottom style="hair">
        <color auto="1"/>
      </bottom>
      <diagonal style="thin">
        <color auto="1"/>
      </diagonal>
    </border>
    <border>
      <left/>
      <right style="thin">
        <color indexed="64"/>
      </right>
      <top style="medium">
        <color indexed="64"/>
      </top>
      <bottom/>
      <diagonal/>
    </border>
    <border>
      <left style="hair">
        <color auto="1"/>
      </left>
      <right style="thin">
        <color indexed="64"/>
      </right>
      <top style="medium">
        <color indexed="64"/>
      </top>
      <bottom style="hair">
        <color auto="1"/>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hair">
        <color auto="1"/>
      </left>
      <right/>
      <top style="thin">
        <color auto="1"/>
      </top>
      <bottom/>
      <diagonal/>
    </border>
    <border>
      <left style="hair">
        <color auto="1"/>
      </left>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xf numFmtId="176" fontId="5" fillId="0" borderId="0" applyFont="0" applyFill="0" applyBorder="0" applyAlignment="0" applyProtection="0"/>
    <xf numFmtId="0" fontId="11" fillId="0" borderId="0">
      <alignment vertical="center"/>
    </xf>
    <xf numFmtId="9" fontId="1" fillId="0" borderId="0" applyFont="0" applyFill="0" applyBorder="0" applyAlignment="0" applyProtection="0">
      <alignment vertical="center"/>
    </xf>
  </cellStyleXfs>
  <cellXfs count="1227">
    <xf numFmtId="0" fontId="0" fillId="0" borderId="0" xfId="0">
      <alignment vertical="center"/>
    </xf>
    <xf numFmtId="0" fontId="3" fillId="0" borderId="0" xfId="0" applyFont="1">
      <alignment vertical="center"/>
    </xf>
    <xf numFmtId="0" fontId="3" fillId="0" borderId="0" xfId="0" quotePrefix="1" applyFont="1">
      <alignment vertical="center"/>
    </xf>
    <xf numFmtId="0" fontId="3" fillId="0" borderId="0" xfId="0" applyFont="1" applyAlignment="1">
      <alignment horizontal="left" vertical="center" indent="2"/>
    </xf>
    <xf numFmtId="0" fontId="3" fillId="0" borderId="0" xfId="0" applyFont="1" applyAlignment="1">
      <alignment vertical="center"/>
    </xf>
    <xf numFmtId="0" fontId="10" fillId="0" borderId="0" xfId="0" applyFont="1">
      <alignment vertical="center"/>
    </xf>
    <xf numFmtId="0" fontId="10" fillId="0" borderId="31" xfId="0" applyFont="1" applyBorder="1">
      <alignment vertical="center"/>
    </xf>
    <xf numFmtId="0" fontId="10" fillId="0" borderId="32" xfId="0" applyFont="1" applyBorder="1">
      <alignment vertical="center"/>
    </xf>
    <xf numFmtId="0" fontId="10" fillId="0" borderId="59" xfId="0" applyFont="1" applyBorder="1">
      <alignment vertical="center"/>
    </xf>
    <xf numFmtId="0" fontId="10" fillId="0" borderId="67" xfId="0" applyFont="1" applyBorder="1">
      <alignment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68" xfId="0" applyFont="1" applyBorder="1">
      <alignment vertical="center"/>
    </xf>
    <xf numFmtId="0" fontId="10" fillId="0" borderId="69" xfId="0" applyFont="1" applyBorder="1">
      <alignment vertical="center"/>
    </xf>
    <xf numFmtId="0" fontId="10" fillId="0" borderId="68" xfId="0" applyFont="1" applyBorder="1" applyAlignment="1">
      <alignment vertical="center" shrinkToFit="1"/>
    </xf>
    <xf numFmtId="0" fontId="10" fillId="0" borderId="69" xfId="0" applyFont="1" applyBorder="1" applyAlignment="1">
      <alignment vertical="center" shrinkToFit="1"/>
    </xf>
    <xf numFmtId="0" fontId="10" fillId="0" borderId="27" xfId="0" applyFont="1" applyBorder="1" applyAlignment="1">
      <alignment vertical="center" shrinkToFit="1"/>
    </xf>
    <xf numFmtId="0" fontId="10" fillId="0" borderId="55" xfId="0" applyFont="1" applyBorder="1" applyAlignment="1">
      <alignment horizontal="center" vertical="center" wrapText="1"/>
    </xf>
    <xf numFmtId="0" fontId="12" fillId="0" borderId="0" xfId="4" applyFont="1" applyAlignment="1">
      <alignment horizontal="justify" vertical="center"/>
    </xf>
    <xf numFmtId="0" fontId="11" fillId="0" borderId="0" xfId="4">
      <alignment vertical="center"/>
    </xf>
    <xf numFmtId="0" fontId="11" fillId="0" borderId="0" xfId="4" applyAlignment="1">
      <alignment horizontal="right" vertical="center"/>
    </xf>
    <xf numFmtId="0" fontId="12" fillId="0" borderId="0" xfId="4" applyFont="1" applyAlignment="1">
      <alignment vertical="center"/>
    </xf>
    <xf numFmtId="0" fontId="13" fillId="0" borderId="41" xfId="4" applyFont="1" applyBorder="1" applyAlignment="1">
      <alignment vertical="center"/>
    </xf>
    <xf numFmtId="0" fontId="18" fillId="0" borderId="0" xfId="0" applyFont="1">
      <alignment vertical="center"/>
    </xf>
    <xf numFmtId="0" fontId="8" fillId="0" borderId="0" xfId="0" applyFont="1">
      <alignment vertical="center"/>
    </xf>
    <xf numFmtId="0" fontId="22" fillId="0" borderId="0" xfId="0" applyFont="1">
      <alignment vertical="center"/>
    </xf>
    <xf numFmtId="0" fontId="7" fillId="0" borderId="0" xfId="0" applyFont="1">
      <alignment vertical="center"/>
    </xf>
    <xf numFmtId="0" fontId="24" fillId="0" borderId="0" xfId="0" applyFont="1">
      <alignment vertical="center"/>
    </xf>
    <xf numFmtId="0" fontId="26" fillId="0" borderId="0" xfId="0" applyFont="1" applyFill="1" applyBorder="1">
      <alignment vertical="center"/>
    </xf>
    <xf numFmtId="0" fontId="23" fillId="0" borderId="0" xfId="0" applyFont="1">
      <alignment vertical="center"/>
    </xf>
    <xf numFmtId="0" fontId="20" fillId="0" borderId="0" xfId="0" applyFont="1">
      <alignment vertical="center"/>
    </xf>
    <xf numFmtId="0" fontId="26" fillId="0" borderId="0" xfId="0" applyFont="1">
      <alignment vertical="center"/>
    </xf>
    <xf numFmtId="0" fontId="26" fillId="0" borderId="0" xfId="0" applyFont="1" applyAlignment="1">
      <alignment vertical="center"/>
    </xf>
    <xf numFmtId="0" fontId="26" fillId="0" borderId="0" xfId="0" applyFont="1" applyFill="1">
      <alignment vertical="center"/>
    </xf>
    <xf numFmtId="0" fontId="26" fillId="0" borderId="0" xfId="0" applyFont="1" applyBorder="1">
      <alignment vertical="center"/>
    </xf>
    <xf numFmtId="0" fontId="26" fillId="0" borderId="0" xfId="0" applyFont="1" applyAlignment="1">
      <alignment vertical="center" wrapText="1"/>
    </xf>
    <xf numFmtId="0" fontId="22" fillId="0" borderId="0" xfId="0" applyFont="1" applyBorder="1">
      <alignment vertical="center"/>
    </xf>
    <xf numFmtId="0" fontId="20" fillId="0" borderId="0" xfId="0" applyFont="1" applyBorder="1">
      <alignment vertical="center"/>
    </xf>
    <xf numFmtId="0" fontId="28" fillId="0" borderId="0" xfId="0" applyFont="1">
      <alignment vertical="center"/>
    </xf>
    <xf numFmtId="0" fontId="28" fillId="0" borderId="0" xfId="0" applyFont="1" applyBorder="1">
      <alignment vertical="center"/>
    </xf>
    <xf numFmtId="0" fontId="29" fillId="0" borderId="0" xfId="0" applyFont="1">
      <alignment vertical="center"/>
    </xf>
    <xf numFmtId="0" fontId="17" fillId="0" borderId="0" xfId="0" applyFont="1">
      <alignment vertical="center"/>
    </xf>
    <xf numFmtId="0" fontId="30" fillId="0" borderId="0" xfId="0" applyFont="1">
      <alignment vertical="center"/>
    </xf>
    <xf numFmtId="0" fontId="7" fillId="0" borderId="0" xfId="0" applyFont="1" applyBorder="1">
      <alignment vertical="center"/>
    </xf>
    <xf numFmtId="0" fontId="7" fillId="0" borderId="0" xfId="0" applyFont="1" applyBorder="1" applyAlignment="1">
      <alignment horizontal="center" vertical="center"/>
    </xf>
    <xf numFmtId="0" fontId="20" fillId="0" borderId="0" xfId="0" applyFont="1" applyFill="1" applyBorder="1" applyAlignment="1">
      <alignment vertical="center"/>
    </xf>
    <xf numFmtId="0" fontId="31" fillId="0" borderId="0" xfId="0" applyFont="1" applyBorder="1" applyAlignment="1">
      <alignment vertical="center"/>
    </xf>
    <xf numFmtId="0" fontId="26" fillId="0" borderId="0" xfId="0" applyFont="1" applyBorder="1" applyAlignment="1">
      <alignment horizontal="center" vertical="center"/>
    </xf>
    <xf numFmtId="0" fontId="26" fillId="0" borderId="0" xfId="0" applyFont="1" applyFill="1" applyBorder="1" applyAlignment="1">
      <alignment vertical="center"/>
    </xf>
    <xf numFmtId="0" fontId="26" fillId="2" borderId="2" xfId="0" applyFont="1" applyFill="1" applyBorder="1">
      <alignment vertical="center"/>
    </xf>
    <xf numFmtId="0" fontId="26" fillId="2" borderId="0" xfId="0" applyFont="1" applyFill="1" applyBorder="1">
      <alignment vertical="center"/>
    </xf>
    <xf numFmtId="0" fontId="26" fillId="2" borderId="1" xfId="0" applyFont="1" applyFill="1" applyBorder="1">
      <alignment vertical="center"/>
    </xf>
    <xf numFmtId="0" fontId="32" fillId="0" borderId="1" xfId="0" applyFont="1" applyBorder="1" applyAlignment="1">
      <alignment vertical="center"/>
    </xf>
    <xf numFmtId="0" fontId="26" fillId="0" borderId="0" xfId="0" applyFont="1" applyFill="1" applyBorder="1" applyAlignment="1">
      <alignment horizontal="center" vertical="center"/>
    </xf>
    <xf numFmtId="38" fontId="26" fillId="0" borderId="0" xfId="1" applyFont="1" applyFill="1" applyBorder="1" applyAlignment="1">
      <alignment horizontal="center" vertical="center" shrinkToFit="1"/>
    </xf>
    <xf numFmtId="182" fontId="26" fillId="0" borderId="0" xfId="1" applyNumberFormat="1" applyFont="1" applyFill="1" applyBorder="1" applyAlignment="1">
      <alignment horizontal="center" vertical="center" shrinkToFit="1"/>
    </xf>
    <xf numFmtId="38" fontId="26" fillId="3" borderId="0" xfId="1" applyFont="1" applyFill="1" applyBorder="1" applyAlignment="1">
      <alignment horizontal="center" vertical="center" shrinkToFit="1"/>
    </xf>
    <xf numFmtId="38" fontId="26" fillId="0" borderId="0" xfId="1" applyFont="1" applyBorder="1" applyAlignment="1">
      <alignment horizontal="center" vertical="center" shrinkToFit="1"/>
    </xf>
    <xf numFmtId="0" fontId="20" fillId="0" borderId="0" xfId="0" applyFont="1" applyFill="1" applyBorder="1" applyAlignment="1">
      <alignment vertical="top" wrapText="1"/>
    </xf>
    <xf numFmtId="180" fontId="26" fillId="0" borderId="0" xfId="0" applyNumberFormat="1" applyFont="1" applyFill="1" applyBorder="1" applyAlignment="1">
      <alignment vertical="center" shrinkToFit="1"/>
    </xf>
    <xf numFmtId="0" fontId="22" fillId="0" borderId="0" xfId="0" applyFont="1" applyFill="1">
      <alignment vertical="center"/>
    </xf>
    <xf numFmtId="0" fontId="22" fillId="0" borderId="0" xfId="0" applyFont="1" applyFill="1" applyBorder="1" applyAlignment="1">
      <alignment vertical="center"/>
    </xf>
    <xf numFmtId="0" fontId="27" fillId="0" borderId="0" xfId="0" applyFont="1" applyFill="1" applyBorder="1">
      <alignment vertical="center"/>
    </xf>
    <xf numFmtId="0" fontId="22" fillId="0" borderId="0" xfId="0" applyFont="1" applyFill="1" applyBorder="1">
      <alignment vertical="center"/>
    </xf>
    <xf numFmtId="0" fontId="22" fillId="0" borderId="0" xfId="0"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38" fontId="22" fillId="0" borderId="0" xfId="1" applyFont="1" applyFill="1" applyBorder="1" applyAlignment="1">
      <alignment horizontal="center" vertical="center" shrinkToFit="1"/>
    </xf>
    <xf numFmtId="182" fontId="22" fillId="0" borderId="0" xfId="1" applyNumberFormat="1" applyFont="1" applyFill="1" applyBorder="1" applyAlignment="1">
      <alignment horizontal="center" vertical="center" shrinkToFit="1"/>
    </xf>
    <xf numFmtId="38" fontId="22" fillId="3" borderId="0" xfId="1" applyFont="1" applyFill="1" applyBorder="1" applyAlignment="1">
      <alignment horizontal="center" vertical="center" shrinkToFit="1"/>
    </xf>
    <xf numFmtId="38" fontId="22" fillId="0" borderId="0" xfId="1" applyFont="1" applyBorder="1" applyAlignment="1">
      <alignment horizontal="center" vertical="center" shrinkToFit="1"/>
    </xf>
    <xf numFmtId="0" fontId="8" fillId="0" borderId="5" xfId="0" applyFont="1" applyBorder="1">
      <alignment vertical="center"/>
    </xf>
    <xf numFmtId="0" fontId="8" fillId="0" borderId="39" xfId="0" applyFont="1" applyBorder="1" applyAlignment="1">
      <alignment horizontal="center" vertical="center"/>
    </xf>
    <xf numFmtId="0" fontId="8" fillId="0" borderId="9" xfId="0" applyFont="1" applyBorder="1" applyAlignment="1">
      <alignment horizontal="center" vertical="center"/>
    </xf>
    <xf numFmtId="0" fontId="9" fillId="0" borderId="0" xfId="0" applyFont="1">
      <alignment vertical="center"/>
    </xf>
    <xf numFmtId="0" fontId="33" fillId="0" borderId="0" xfId="0" applyFont="1">
      <alignment vertical="center"/>
    </xf>
    <xf numFmtId="0" fontId="9" fillId="3" borderId="0" xfId="0" applyFont="1" applyFill="1" applyBorder="1">
      <alignment vertical="center"/>
    </xf>
    <xf numFmtId="0" fontId="34" fillId="3" borderId="0" xfId="0" applyFont="1" applyFill="1" applyBorder="1">
      <alignment vertical="center"/>
    </xf>
    <xf numFmtId="0" fontId="33" fillId="2" borderId="28" xfId="0" applyFont="1" applyFill="1" applyBorder="1" applyAlignment="1">
      <alignment vertical="center"/>
    </xf>
    <xf numFmtId="0" fontId="9" fillId="2" borderId="28" xfId="0" applyFont="1" applyFill="1" applyBorder="1">
      <alignment vertical="center"/>
    </xf>
    <xf numFmtId="0" fontId="9" fillId="2" borderId="24" xfId="0" applyFont="1" applyFill="1" applyBorder="1">
      <alignment vertical="center"/>
    </xf>
    <xf numFmtId="0" fontId="9" fillId="0" borderId="0" xfId="0" applyFont="1" applyBorder="1">
      <alignment vertical="center"/>
    </xf>
    <xf numFmtId="0" fontId="35" fillId="0" borderId="0" xfId="0" applyFont="1">
      <alignment vertical="center"/>
    </xf>
    <xf numFmtId="0" fontId="9" fillId="2" borderId="23" xfId="0" applyFont="1" applyFill="1" applyBorder="1" applyAlignment="1">
      <alignment vertical="center"/>
    </xf>
    <xf numFmtId="0" fontId="9" fillId="2" borderId="28" xfId="0" applyFont="1" applyFill="1" applyBorder="1" applyAlignment="1">
      <alignment vertical="center"/>
    </xf>
    <xf numFmtId="0" fontId="9" fillId="2" borderId="28" xfId="0" applyFont="1" applyFill="1" applyBorder="1" applyAlignment="1">
      <alignment horizontal="center" vertical="center"/>
    </xf>
    <xf numFmtId="0" fontId="9" fillId="2" borderId="24" xfId="0" applyFont="1" applyFill="1" applyBorder="1" applyAlignment="1">
      <alignment horizontal="center" vertical="center"/>
    </xf>
    <xf numFmtId="0" fontId="9" fillId="0" borderId="31" xfId="0" applyFont="1" applyFill="1" applyBorder="1">
      <alignment vertical="center"/>
    </xf>
    <xf numFmtId="0" fontId="36" fillId="0" borderId="0" xfId="0" applyFont="1" applyBorder="1" applyAlignment="1">
      <alignment horizontal="center" vertical="center"/>
    </xf>
    <xf numFmtId="0" fontId="22" fillId="0" borderId="0" xfId="0" applyFont="1" applyFill="1" applyBorder="1" applyAlignment="1">
      <alignment horizontal="right" vertical="center"/>
    </xf>
    <xf numFmtId="0" fontId="22" fillId="2" borderId="2" xfId="0" applyFont="1" applyFill="1" applyBorder="1" applyAlignment="1">
      <alignment vertical="center"/>
    </xf>
    <xf numFmtId="0" fontId="22" fillId="2" borderId="1" xfId="0" applyFont="1" applyFill="1" applyBorder="1" applyAlignment="1">
      <alignment vertical="center"/>
    </xf>
    <xf numFmtId="0" fontId="8" fillId="0" borderId="0" xfId="0" applyFont="1" applyBorder="1">
      <alignment vertical="center"/>
    </xf>
    <xf numFmtId="0" fontId="8" fillId="0" borderId="0" xfId="0" applyFont="1" applyFill="1" applyBorder="1" applyAlignment="1">
      <alignment horizontal="left" vertical="center"/>
    </xf>
    <xf numFmtId="0" fontId="8" fillId="0" borderId="0" xfId="0" applyFont="1" applyAlignment="1">
      <alignment vertical="top"/>
    </xf>
    <xf numFmtId="0" fontId="8" fillId="2" borderId="23" xfId="0" applyFont="1" applyFill="1" applyBorder="1" applyAlignment="1">
      <alignment vertical="center"/>
    </xf>
    <xf numFmtId="0" fontId="8" fillId="2" borderId="28" xfId="0" applyFont="1" applyFill="1" applyBorder="1" applyAlignment="1">
      <alignment vertical="center"/>
    </xf>
    <xf numFmtId="0" fontId="8" fillId="0" borderId="0" xfId="0" applyFont="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39" fillId="0" borderId="0" xfId="0" applyFont="1">
      <alignment vertical="center"/>
    </xf>
    <xf numFmtId="0" fontId="8" fillId="2" borderId="77" xfId="0" applyFont="1" applyFill="1" applyBorder="1" applyAlignment="1">
      <alignment vertical="center"/>
    </xf>
    <xf numFmtId="0" fontId="8" fillId="2" borderId="78" xfId="0" applyFont="1" applyFill="1" applyBorder="1" applyAlignment="1">
      <alignment vertical="center"/>
    </xf>
    <xf numFmtId="0" fontId="8" fillId="2" borderId="78" xfId="0" applyFont="1" applyFill="1" applyBorder="1" applyAlignment="1">
      <alignment horizontal="center" vertical="center"/>
    </xf>
    <xf numFmtId="0" fontId="8" fillId="2" borderId="41" xfId="0" applyFont="1" applyFill="1" applyBorder="1" applyAlignment="1">
      <alignment vertical="center"/>
    </xf>
    <xf numFmtId="0" fontId="38" fillId="0" borderId="0" xfId="0" applyFont="1" applyAlignment="1">
      <alignment vertical="center"/>
    </xf>
    <xf numFmtId="0" fontId="8" fillId="0" borderId="0" xfId="0" applyFont="1" applyFill="1">
      <alignment vertical="center"/>
    </xf>
    <xf numFmtId="0" fontId="8" fillId="0" borderId="0" xfId="0" applyFont="1" applyAlignment="1">
      <alignment vertical="center"/>
    </xf>
    <xf numFmtId="0" fontId="8" fillId="0" borderId="0" xfId="0" applyFont="1" applyFill="1" applyBorder="1" applyAlignment="1">
      <alignment vertical="center"/>
    </xf>
    <xf numFmtId="0" fontId="9" fillId="0" borderId="0" xfId="0" applyFont="1" applyFill="1">
      <alignment vertical="center"/>
    </xf>
    <xf numFmtId="0" fontId="35" fillId="0" borderId="0" xfId="0" applyFont="1" applyFill="1" applyBorder="1" applyAlignment="1">
      <alignment vertical="top"/>
    </xf>
    <xf numFmtId="0" fontId="19" fillId="0" borderId="0" xfId="0" applyFont="1" applyBorder="1">
      <alignment vertical="center"/>
    </xf>
    <xf numFmtId="0" fontId="6" fillId="0" borderId="0" xfId="0" applyFont="1" applyBorder="1">
      <alignment vertical="center"/>
    </xf>
    <xf numFmtId="0" fontId="6" fillId="0" borderId="0" xfId="0" applyFont="1" applyFill="1" applyBorder="1">
      <alignment vertical="center"/>
    </xf>
    <xf numFmtId="0" fontId="22" fillId="2" borderId="30" xfId="0" applyFont="1" applyFill="1" applyBorder="1" applyAlignment="1">
      <alignment vertical="center"/>
    </xf>
    <xf numFmtId="0" fontId="22" fillId="2" borderId="32" xfId="0" applyFont="1" applyFill="1" applyBorder="1" applyAlignment="1">
      <alignment vertical="center"/>
    </xf>
    <xf numFmtId="0" fontId="6" fillId="0" borderId="0" xfId="0" applyFont="1">
      <alignment vertical="center"/>
    </xf>
    <xf numFmtId="0" fontId="6" fillId="0" borderId="0" xfId="0" applyFont="1" applyBorder="1" applyAlignment="1">
      <alignment vertical="center"/>
    </xf>
    <xf numFmtId="0" fontId="43" fillId="0" borderId="0" xfId="0" applyFont="1" applyBorder="1" applyAlignment="1">
      <alignment vertical="center"/>
    </xf>
    <xf numFmtId="0" fontId="19" fillId="0" borderId="0" xfId="0" applyFont="1" applyFill="1" applyBorder="1" applyAlignment="1">
      <alignment vertical="center"/>
    </xf>
    <xf numFmtId="0" fontId="6" fillId="0" borderId="0" xfId="0" applyFont="1" applyBorder="1" applyAlignment="1">
      <alignment vertical="center" shrinkToFit="1"/>
    </xf>
    <xf numFmtId="0" fontId="43" fillId="0" borderId="0" xfId="0" applyFont="1" applyBorder="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177" fontId="6" fillId="0" borderId="0" xfId="0" applyNumberFormat="1" applyFont="1" applyFill="1" applyBorder="1" applyAlignment="1">
      <alignment horizontal="center" vertical="center"/>
    </xf>
    <xf numFmtId="0" fontId="6" fillId="0" borderId="0" xfId="0" applyFont="1" applyBorder="1" applyAlignment="1">
      <alignment horizontal="center" vertical="top"/>
    </xf>
    <xf numFmtId="178" fontId="6" fillId="0" borderId="0"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shrinkToFit="1"/>
    </xf>
    <xf numFmtId="0" fontId="26" fillId="0" borderId="0" xfId="0" applyNumberFormat="1" applyFont="1" applyBorder="1">
      <alignment vertical="center"/>
    </xf>
    <xf numFmtId="0" fontId="6" fillId="0" borderId="0" xfId="0" applyFont="1" applyFill="1" applyBorder="1" applyAlignment="1">
      <alignment horizontal="left" vertical="center"/>
    </xf>
    <xf numFmtId="0" fontId="35" fillId="0" borderId="1" xfId="0" applyFont="1" applyBorder="1">
      <alignment vertical="center"/>
    </xf>
    <xf numFmtId="0" fontId="3" fillId="0" borderId="0" xfId="0" applyFont="1" applyBorder="1" applyAlignment="1">
      <alignment vertical="center"/>
    </xf>
    <xf numFmtId="0" fontId="37" fillId="0" borderId="0" xfId="0" applyFont="1" applyFill="1" applyBorder="1">
      <alignment vertical="center"/>
    </xf>
    <xf numFmtId="0" fontId="37" fillId="0" borderId="0" xfId="0" applyFont="1" applyFill="1" applyBorder="1" applyAlignment="1">
      <alignment vertical="center"/>
    </xf>
    <xf numFmtId="0" fontId="3" fillId="0" borderId="0" xfId="0" applyFont="1" applyFill="1" applyBorder="1">
      <alignment vertical="center"/>
    </xf>
    <xf numFmtId="0" fontId="2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22" fillId="0" borderId="0" xfId="0" applyFont="1" applyAlignment="1">
      <alignment horizontal="left" vertical="center" wrapText="1"/>
    </xf>
    <xf numFmtId="0" fontId="37" fillId="0" borderId="0" xfId="0" applyFont="1" applyAlignment="1">
      <alignment vertical="center"/>
    </xf>
    <xf numFmtId="0" fontId="3" fillId="3" borderId="0" xfId="0" applyFont="1" applyFill="1" applyBorder="1">
      <alignment vertical="center"/>
    </xf>
    <xf numFmtId="0" fontId="35" fillId="0" borderId="0" xfId="0" applyFont="1" applyFill="1" applyBorder="1" applyAlignment="1">
      <alignment horizontal="left" vertical="top"/>
    </xf>
    <xf numFmtId="0" fontId="45" fillId="0" borderId="0" xfId="0" applyFont="1" applyBorder="1" applyAlignment="1">
      <alignment vertical="center"/>
    </xf>
    <xf numFmtId="180" fontId="6" fillId="0" borderId="0" xfId="0" applyNumberFormat="1" applyFont="1" applyFill="1" applyBorder="1" applyAlignment="1">
      <alignment vertical="center" shrinkToFit="1"/>
    </xf>
    <xf numFmtId="178" fontId="24" fillId="0" borderId="0" xfId="0" applyNumberFormat="1" applyFont="1" applyBorder="1">
      <alignment vertical="center"/>
    </xf>
    <xf numFmtId="178" fontId="24" fillId="0" borderId="0" xfId="0" applyNumberFormat="1" applyFont="1" applyBorder="1" applyAlignment="1">
      <alignment vertical="center"/>
    </xf>
    <xf numFmtId="0" fontId="19" fillId="0" borderId="0" xfId="0" applyFont="1" applyBorder="1" applyAlignment="1">
      <alignment vertical="center"/>
    </xf>
    <xf numFmtId="0" fontId="3" fillId="0" borderId="0" xfId="0" applyFont="1" applyBorder="1">
      <alignment vertical="center"/>
    </xf>
    <xf numFmtId="0" fontId="6" fillId="0" borderId="0" xfId="0" applyFont="1" applyBorder="1" applyAlignment="1">
      <alignment horizontal="center" vertical="center"/>
    </xf>
    <xf numFmtId="0" fontId="19" fillId="0" borderId="0" xfId="0" applyFont="1" applyBorder="1" applyAlignment="1">
      <alignment horizontal="center" vertical="center"/>
    </xf>
    <xf numFmtId="0" fontId="3" fillId="0" borderId="0" xfId="0" applyFont="1" applyFill="1" applyBorder="1" applyAlignment="1">
      <alignment horizontal="center" vertical="center"/>
    </xf>
    <xf numFmtId="0" fontId="42" fillId="0" borderId="0" xfId="0" applyFont="1" applyBorder="1" applyAlignment="1">
      <alignment horizontal="center" vertical="center"/>
    </xf>
    <xf numFmtId="0" fontId="43" fillId="0" borderId="0" xfId="0" applyFont="1" applyBorder="1" applyAlignment="1">
      <alignment horizontal="center" vertical="center"/>
    </xf>
    <xf numFmtId="0" fontId="2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6" fillId="0" borderId="0" xfId="0" applyFont="1" applyFill="1" applyBorder="1" applyAlignment="1">
      <alignment vertical="center"/>
    </xf>
    <xf numFmtId="0" fontId="47" fillId="0" borderId="0" xfId="0" applyFont="1" applyFill="1" applyBorder="1" applyAlignment="1">
      <alignment vertical="center"/>
    </xf>
    <xf numFmtId="0" fontId="48" fillId="0" borderId="0" xfId="0" applyFont="1" applyBorder="1" applyAlignment="1">
      <alignment horizontal="center" vertical="center"/>
    </xf>
    <xf numFmtId="0" fontId="44" fillId="0" borderId="0" xfId="0" applyFont="1" applyBorder="1" applyAlignment="1">
      <alignment horizontal="center" vertical="center"/>
    </xf>
    <xf numFmtId="0" fontId="26" fillId="0" borderId="0" xfId="0" applyFont="1" applyBorder="1" applyAlignment="1">
      <alignment horizontal="center" vertical="center" shrinkToFit="1"/>
    </xf>
    <xf numFmtId="0" fontId="26" fillId="0" borderId="0" xfId="0" applyFont="1" applyFill="1" applyBorder="1" applyAlignment="1">
      <alignment horizontal="right" vertical="center"/>
    </xf>
    <xf numFmtId="0" fontId="6" fillId="0" borderId="0" xfId="0" applyFont="1" applyBorder="1" applyAlignment="1">
      <alignment horizontal="left" vertical="center"/>
    </xf>
    <xf numFmtId="0" fontId="46" fillId="0" borderId="0" xfId="0" applyFont="1" applyBorder="1" applyAlignment="1">
      <alignment horizontal="center" vertical="center"/>
    </xf>
    <xf numFmtId="0" fontId="3" fillId="2" borderId="4" xfId="0" applyFont="1" applyFill="1" applyBorder="1" applyAlignment="1">
      <alignment vertical="center"/>
    </xf>
    <xf numFmtId="0" fontId="36" fillId="0" borderId="2" xfId="0" applyFont="1" applyBorder="1" applyAlignment="1">
      <alignment vertical="center"/>
    </xf>
    <xf numFmtId="0" fontId="36" fillId="0" borderId="1" xfId="0" applyFont="1" applyBorder="1" applyAlignment="1">
      <alignment vertical="center"/>
    </xf>
    <xf numFmtId="0" fontId="6" fillId="2" borderId="20" xfId="0" applyFont="1" applyFill="1" applyBorder="1" applyAlignment="1">
      <alignment horizontal="center" vertical="center" wrapText="1"/>
    </xf>
    <xf numFmtId="0" fontId="6" fillId="2" borderId="76" xfId="0" applyFont="1" applyFill="1" applyBorder="1" applyAlignment="1">
      <alignment horizontal="center" vertical="center"/>
    </xf>
    <xf numFmtId="0" fontId="6" fillId="2" borderId="29" xfId="0" applyFont="1" applyFill="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8" fillId="2" borderId="28" xfId="0" applyFont="1" applyFill="1" applyBorder="1" applyAlignment="1">
      <alignment horizontal="center" vertical="center"/>
    </xf>
    <xf numFmtId="0" fontId="3" fillId="0" borderId="0" xfId="0" applyFont="1" applyFill="1" applyBorder="1" applyAlignment="1">
      <alignment horizontal="center" vertical="center"/>
    </xf>
    <xf numFmtId="0" fontId="38" fillId="0" borderId="0" xfId="0" applyFont="1">
      <alignment vertical="center"/>
    </xf>
    <xf numFmtId="0" fontId="8" fillId="2" borderId="30" xfId="0" applyFont="1" applyFill="1" applyBorder="1">
      <alignment vertical="center"/>
    </xf>
    <xf numFmtId="0" fontId="8" fillId="2" borderId="2" xfId="0" applyFont="1" applyFill="1" applyBorder="1">
      <alignment vertical="center"/>
    </xf>
    <xf numFmtId="0" fontId="8" fillId="2" borderId="99" xfId="0" applyFont="1" applyFill="1" applyBorder="1">
      <alignment vertical="center"/>
    </xf>
    <xf numFmtId="0" fontId="8" fillId="2" borderId="0" xfId="0" applyFont="1" applyFill="1" applyBorder="1">
      <alignment vertical="center"/>
    </xf>
    <xf numFmtId="0" fontId="8" fillId="2" borderId="32" xfId="0" applyFont="1" applyFill="1" applyBorder="1">
      <alignment vertical="center"/>
    </xf>
    <xf numFmtId="0" fontId="8" fillId="2" borderId="1" xfId="0" applyFont="1" applyFill="1" applyBorder="1">
      <alignment vertical="center"/>
    </xf>
    <xf numFmtId="0" fontId="8" fillId="0" borderId="0" xfId="0" applyFont="1" applyFill="1" applyBorder="1" applyAlignment="1">
      <alignment vertical="top" wrapText="1"/>
    </xf>
    <xf numFmtId="0" fontId="8" fillId="2" borderId="34"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8" xfId="0" applyFont="1" applyFill="1" applyBorder="1" applyAlignment="1">
      <alignment horizontal="right" vertical="center"/>
    </xf>
    <xf numFmtId="0" fontId="8" fillId="2" borderId="24" xfId="0" applyFont="1" applyFill="1" applyBorder="1" applyAlignment="1">
      <alignment vertical="center"/>
    </xf>
    <xf numFmtId="0" fontId="50" fillId="0" borderId="0" xfId="0" applyFont="1" applyFill="1" applyBorder="1" applyAlignment="1">
      <alignment horizontal="center" vertical="center"/>
    </xf>
    <xf numFmtId="177" fontId="8" fillId="0" borderId="0" xfId="0" applyNumberFormat="1" applyFont="1" applyFill="1" applyBorder="1" applyAlignment="1">
      <alignment vertical="center"/>
    </xf>
    <xf numFmtId="0" fontId="49" fillId="0" borderId="0" xfId="0" applyFont="1" applyBorder="1" applyAlignment="1">
      <alignment vertical="center"/>
    </xf>
    <xf numFmtId="0" fontId="49" fillId="0" borderId="0" xfId="0" applyFont="1" applyBorder="1" applyAlignment="1">
      <alignment horizontal="center" vertical="center"/>
    </xf>
    <xf numFmtId="0" fontId="8" fillId="2" borderId="23" xfId="0" applyFont="1" applyFill="1" applyBorder="1">
      <alignment vertical="center"/>
    </xf>
    <xf numFmtId="0" fontId="8" fillId="2" borderId="28" xfId="0" applyFont="1" applyFill="1" applyBorder="1" applyAlignment="1"/>
    <xf numFmtId="0" fontId="8" fillId="2" borderId="77" xfId="0" applyFont="1" applyFill="1" applyBorder="1" applyAlignment="1"/>
    <xf numFmtId="0" fontId="8" fillId="2" borderId="28" xfId="0" applyFont="1" applyFill="1" applyBorder="1" applyAlignment="1">
      <alignment horizontal="right"/>
    </xf>
    <xf numFmtId="0" fontId="8" fillId="2" borderId="24" xfId="0" applyFont="1" applyFill="1" applyBorder="1">
      <alignment vertical="center"/>
    </xf>
    <xf numFmtId="0" fontId="8" fillId="0" borderId="75" xfId="0" applyFont="1" applyFill="1" applyBorder="1" applyAlignment="1"/>
    <xf numFmtId="0" fontId="8" fillId="2" borderId="28" xfId="0" applyFont="1" applyFill="1" applyBorder="1">
      <alignment vertical="center"/>
    </xf>
    <xf numFmtId="0" fontId="8" fillId="0" borderId="0" xfId="0" applyFont="1" applyBorder="1" applyAlignment="1">
      <alignment vertical="top"/>
    </xf>
    <xf numFmtId="0" fontId="8" fillId="0" borderId="75" xfId="0" applyFont="1" applyFill="1" applyBorder="1">
      <alignment vertical="center"/>
    </xf>
    <xf numFmtId="0" fontId="8" fillId="2" borderId="28" xfId="0" applyFont="1" applyFill="1" applyBorder="1" applyAlignment="1">
      <alignment vertical="center" shrinkToFit="1"/>
    </xf>
    <xf numFmtId="0" fontId="8" fillId="2" borderId="77" xfId="0" applyFont="1" applyFill="1" applyBorder="1">
      <alignment vertical="center"/>
    </xf>
    <xf numFmtId="0" fontId="8" fillId="2" borderId="23" xfId="0" applyFont="1" applyFill="1" applyBorder="1" applyAlignment="1">
      <alignment horizontal="right" vertical="center"/>
    </xf>
    <xf numFmtId="0" fontId="37" fillId="0" borderId="0" xfId="0" applyFont="1" applyAlignment="1">
      <alignment horizontal="left" vertical="center"/>
    </xf>
    <xf numFmtId="0" fontId="8" fillId="0" borderId="0" xfId="0" applyFont="1" applyFill="1" applyAlignment="1">
      <alignment vertical="center"/>
    </xf>
    <xf numFmtId="0" fontId="37" fillId="0" borderId="0" xfId="0" applyFont="1" applyBorder="1" applyAlignment="1">
      <alignment vertical="center"/>
    </xf>
    <xf numFmtId="0" fontId="51" fillId="0" borderId="0" xfId="0" applyFont="1">
      <alignment vertical="center"/>
    </xf>
    <xf numFmtId="0" fontId="42" fillId="0" borderId="0" xfId="0" applyFont="1" applyFill="1">
      <alignment vertical="center"/>
    </xf>
    <xf numFmtId="0" fontId="42" fillId="0" borderId="0" xfId="0" applyFont="1" applyBorder="1" applyAlignment="1">
      <alignment vertical="center"/>
    </xf>
    <xf numFmtId="0" fontId="6" fillId="0" borderId="0" xfId="0" applyFont="1" applyFill="1">
      <alignment vertical="center"/>
    </xf>
    <xf numFmtId="0" fontId="6" fillId="0" borderId="0" xfId="0" applyFont="1" applyFill="1" applyBorder="1" applyAlignment="1">
      <alignment vertical="center" shrinkToFit="1"/>
    </xf>
    <xf numFmtId="178" fontId="53" fillId="2" borderId="8" xfId="0" applyNumberFormat="1" applyFont="1" applyFill="1" applyBorder="1">
      <alignment vertical="center"/>
    </xf>
    <xf numFmtId="0" fontId="8" fillId="0" borderId="1" xfId="0" applyFont="1" applyBorder="1" applyAlignment="1">
      <alignment horizontal="right" vertical="center"/>
    </xf>
    <xf numFmtId="0" fontId="6" fillId="2" borderId="2" xfId="0" applyFont="1" applyFill="1" applyBorder="1">
      <alignment vertical="center"/>
    </xf>
    <xf numFmtId="0" fontId="6" fillId="2" borderId="0" xfId="0" applyFont="1" applyFill="1" applyBorder="1">
      <alignment vertical="center"/>
    </xf>
    <xf numFmtId="0" fontId="6" fillId="2" borderId="1" xfId="0" applyFont="1" applyFill="1" applyBorder="1">
      <alignment vertical="center"/>
    </xf>
    <xf numFmtId="0" fontId="3" fillId="2" borderId="4" xfId="0" applyFont="1" applyFill="1" applyBorder="1">
      <alignment vertical="center"/>
    </xf>
    <xf numFmtId="0" fontId="21" fillId="2" borderId="4" xfId="0" applyFont="1" applyFill="1" applyBorder="1" applyAlignment="1">
      <alignment vertical="center"/>
    </xf>
    <xf numFmtId="0" fontId="21" fillId="0" borderId="1" xfId="0" applyFont="1" applyBorder="1" applyAlignment="1">
      <alignment vertical="center"/>
    </xf>
    <xf numFmtId="0" fontId="6" fillId="2" borderId="77" xfId="0" applyFont="1" applyFill="1" applyBorder="1" applyAlignment="1">
      <alignment vertical="center"/>
    </xf>
    <xf numFmtId="178" fontId="53" fillId="2" borderId="10" xfId="0" applyNumberFormat="1" applyFont="1" applyFill="1" applyBorder="1">
      <alignment vertical="center"/>
    </xf>
    <xf numFmtId="181"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49" fillId="0" borderId="0" xfId="0" applyFont="1" applyFill="1" applyBorder="1" applyAlignment="1">
      <alignment horizontal="center" vertical="center"/>
    </xf>
    <xf numFmtId="0" fontId="40" fillId="0" borderId="6" xfId="0" applyFont="1" applyBorder="1" applyAlignment="1">
      <alignment horizontal="center" vertical="center" shrinkToFit="1"/>
    </xf>
    <xf numFmtId="0" fontId="26" fillId="0" borderId="76" xfId="0" applyFont="1" applyBorder="1">
      <alignment vertical="center"/>
    </xf>
    <xf numFmtId="0" fontId="6" fillId="0" borderId="35" xfId="0" applyFont="1" applyFill="1" applyBorder="1" applyAlignment="1">
      <alignment horizontal="right" vertical="center"/>
    </xf>
    <xf numFmtId="0" fontId="52" fillId="0" borderId="0" xfId="0" applyFont="1">
      <alignment vertical="center"/>
    </xf>
    <xf numFmtId="0" fontId="50" fillId="2" borderId="23" xfId="0" applyFont="1" applyFill="1" applyBorder="1" applyAlignment="1">
      <alignment vertical="center"/>
    </xf>
    <xf numFmtId="0" fontId="50" fillId="2" borderId="28" xfId="0" applyFont="1" applyFill="1" applyBorder="1" applyAlignment="1">
      <alignment vertical="center"/>
    </xf>
    <xf numFmtId="0" fontId="42" fillId="0" borderId="0" xfId="0" applyFont="1" applyFill="1" applyBorder="1" applyAlignment="1">
      <alignment vertical="center"/>
    </xf>
    <xf numFmtId="0" fontId="6" fillId="0" borderId="0" xfId="0" applyFont="1" applyBorder="1" applyAlignment="1">
      <alignment horizontal="center" vertical="center"/>
    </xf>
    <xf numFmtId="0" fontId="6" fillId="0" borderId="65" xfId="0" applyFont="1" applyBorder="1" applyAlignment="1">
      <alignment horizontal="center" vertical="center"/>
    </xf>
    <xf numFmtId="0" fontId="53" fillId="0" borderId="49" xfId="0" applyFont="1" applyBorder="1" applyAlignment="1">
      <alignment horizontal="right" vertical="center" shrinkToFit="1"/>
    </xf>
    <xf numFmtId="0" fontId="19" fillId="0" borderId="1" xfId="0" applyFont="1" applyBorder="1" applyAlignment="1">
      <alignment horizontal="center" vertical="center"/>
    </xf>
    <xf numFmtId="0" fontId="37" fillId="0" borderId="0" xfId="0" applyFont="1">
      <alignment vertical="center"/>
    </xf>
    <xf numFmtId="0" fontId="6" fillId="2" borderId="23" xfId="0" applyFont="1" applyFill="1" applyBorder="1">
      <alignment vertical="center"/>
    </xf>
    <xf numFmtId="0" fontId="22" fillId="2" borderId="29" xfId="0" applyFont="1" applyFill="1" applyBorder="1" applyAlignment="1">
      <alignment vertical="center"/>
    </xf>
    <xf numFmtId="0" fontId="19" fillId="0" borderId="0" xfId="0" applyFont="1">
      <alignment vertical="center"/>
    </xf>
    <xf numFmtId="0" fontId="53" fillId="0" borderId="0" xfId="0" applyFont="1">
      <alignment vertical="center"/>
    </xf>
    <xf numFmtId="38" fontId="6" fillId="0" borderId="0" xfId="1" applyFont="1" applyFill="1" applyBorder="1" applyAlignment="1">
      <alignment horizontal="right" vertical="center"/>
    </xf>
    <xf numFmtId="0" fontId="3" fillId="0" borderId="77" xfId="0" applyFont="1" applyBorder="1" applyAlignment="1">
      <alignment horizontal="left" vertical="center"/>
    </xf>
    <xf numFmtId="0" fontId="3" fillId="0" borderId="78" xfId="0" applyFont="1" applyBorder="1" applyAlignment="1">
      <alignment horizontal="left" vertical="center"/>
    </xf>
    <xf numFmtId="38" fontId="6" fillId="0" borderId="65" xfId="1" applyFont="1" applyFill="1" applyBorder="1" applyAlignment="1">
      <alignment horizontal="right" vertical="center"/>
    </xf>
    <xf numFmtId="38" fontId="6" fillId="0" borderId="1" xfId="1" applyFont="1" applyFill="1" applyBorder="1" applyAlignment="1">
      <alignment horizontal="right" vertical="center"/>
    </xf>
    <xf numFmtId="0" fontId="26" fillId="0" borderId="32" xfId="0" applyFont="1" applyBorder="1">
      <alignment vertical="center"/>
    </xf>
    <xf numFmtId="0" fontId="26" fillId="0" borderId="28" xfId="0" applyFont="1" applyBorder="1">
      <alignment vertical="center"/>
    </xf>
    <xf numFmtId="0" fontId="6" fillId="0" borderId="0" xfId="0" applyFont="1" applyBorder="1" applyAlignment="1">
      <alignment horizontal="center" vertical="center"/>
    </xf>
    <xf numFmtId="0" fontId="8" fillId="2" borderId="23" xfId="0" applyFont="1" applyFill="1" applyBorder="1" applyAlignment="1">
      <alignment horizontal="center" vertical="center"/>
    </xf>
    <xf numFmtId="0" fontId="15" fillId="0" borderId="0" xfId="0" applyFont="1" applyBorder="1" applyAlignment="1">
      <alignment horizontal="center" vertical="center" wrapText="1"/>
    </xf>
    <xf numFmtId="0" fontId="19" fillId="0" borderId="0" xfId="0" applyFont="1" applyBorder="1" applyAlignment="1">
      <alignment horizontal="center" vertical="center"/>
    </xf>
    <xf numFmtId="0" fontId="22" fillId="2" borderId="1" xfId="0" applyFont="1" applyFill="1" applyBorder="1">
      <alignment vertical="center"/>
    </xf>
    <xf numFmtId="0" fontId="3" fillId="0" borderId="0" xfId="0" applyFont="1" applyAlignment="1">
      <alignment horizontal="left" vertical="center"/>
    </xf>
    <xf numFmtId="0" fontId="8" fillId="2" borderId="32" xfId="0" applyFont="1" applyFill="1" applyBorder="1" applyAlignment="1">
      <alignment vertical="center"/>
    </xf>
    <xf numFmtId="0" fontId="8" fillId="2" borderId="1" xfId="0" applyFont="1" applyFill="1" applyBorder="1" applyAlignment="1">
      <alignment horizontal="left" vertical="center"/>
    </xf>
    <xf numFmtId="0" fontId="8" fillId="2" borderId="1" xfId="0" applyFont="1" applyFill="1" applyBorder="1" applyAlignment="1"/>
    <xf numFmtId="0" fontId="8" fillId="2" borderId="29" xfId="0" applyFont="1" applyFill="1" applyBorder="1" applyAlignment="1">
      <alignment vertical="center"/>
    </xf>
    <xf numFmtId="0" fontId="6" fillId="0" borderId="107" xfId="0" applyFont="1" applyFill="1" applyBorder="1" applyAlignment="1">
      <alignment horizontal="right" vertical="center"/>
    </xf>
    <xf numFmtId="0" fontId="8" fillId="2" borderId="27" xfId="0" applyFont="1" applyFill="1" applyBorder="1" applyAlignment="1">
      <alignment horizontal="center" vertical="center"/>
    </xf>
    <xf numFmtId="0" fontId="8" fillId="2" borderId="27" xfId="0" applyFont="1" applyFill="1" applyBorder="1" applyAlignment="1">
      <alignment vertical="center"/>
    </xf>
    <xf numFmtId="0" fontId="6" fillId="0" borderId="26" xfId="0" applyFont="1" applyFill="1" applyBorder="1" applyAlignment="1">
      <alignment horizontal="right" vertical="center"/>
    </xf>
    <xf numFmtId="0" fontId="58" fillId="0" borderId="76" xfId="0" applyFont="1" applyFill="1" applyBorder="1" applyAlignment="1">
      <alignment horizontal="center" vertical="center" wrapText="1"/>
    </xf>
    <xf numFmtId="0" fontId="6" fillId="0" borderId="76" xfId="0" applyFont="1" applyFill="1" applyBorder="1" applyAlignment="1">
      <alignment horizontal="right" vertical="center"/>
    </xf>
    <xf numFmtId="0" fontId="8" fillId="0" borderId="76" xfId="0" applyFont="1" applyFill="1" applyBorder="1" applyAlignment="1">
      <alignment horizontal="center" vertical="center"/>
    </xf>
    <xf numFmtId="0" fontId="33" fillId="0" borderId="0" xfId="0" applyFont="1" applyAlignment="1">
      <alignment vertical="center"/>
    </xf>
    <xf numFmtId="0" fontId="24" fillId="0" borderId="0" xfId="0" applyFont="1" applyBorder="1" applyAlignment="1">
      <alignment vertical="center"/>
    </xf>
    <xf numFmtId="0" fontId="6" fillId="0" borderId="4" xfId="0" applyFont="1" applyBorder="1" applyAlignment="1">
      <alignment horizontal="center" vertical="center"/>
    </xf>
    <xf numFmtId="0" fontId="6" fillId="0" borderId="24" xfId="0" applyFont="1" applyBorder="1" applyAlignment="1">
      <alignment horizontal="center" vertical="center" shrinkToFit="1"/>
    </xf>
    <xf numFmtId="183" fontId="42" fillId="0" borderId="99" xfId="0" applyNumberFormat="1" applyFont="1" applyBorder="1" applyAlignment="1">
      <alignment vertical="center"/>
    </xf>
    <xf numFmtId="0" fontId="0" fillId="0" borderId="0" xfId="0" applyAlignment="1">
      <alignment horizontal="left" vertical="center"/>
    </xf>
    <xf numFmtId="0" fontId="0" fillId="0" borderId="0" xfId="0" applyAlignment="1">
      <alignment horizontal="right" vertical="center"/>
    </xf>
    <xf numFmtId="0" fontId="13" fillId="0" borderId="111" xfId="4" applyFont="1" applyBorder="1" applyAlignment="1">
      <alignment horizontal="center"/>
    </xf>
    <xf numFmtId="0" fontId="13" fillId="0" borderId="112" xfId="4" applyFont="1" applyBorder="1" applyAlignment="1">
      <alignment horizontal="center" wrapText="1"/>
    </xf>
    <xf numFmtId="0" fontId="13" fillId="0" borderId="114" xfId="4" applyFont="1" applyBorder="1" applyAlignment="1">
      <alignment horizontal="center" vertical="top" wrapText="1"/>
    </xf>
    <xf numFmtId="0" fontId="13" fillId="0" borderId="115" xfId="4" applyFont="1" applyBorder="1" applyAlignment="1">
      <alignment horizontal="center" vertical="top" wrapText="1"/>
    </xf>
    <xf numFmtId="0" fontId="13" fillId="0" borderId="97" xfId="4" applyFont="1" applyFill="1" applyBorder="1" applyAlignment="1">
      <alignment horizontal="justify" vertical="top" wrapText="1"/>
    </xf>
    <xf numFmtId="0" fontId="13" fillId="0" borderId="122" xfId="4" applyFont="1" applyFill="1" applyBorder="1" applyAlignment="1">
      <alignment vertical="center" wrapText="1"/>
    </xf>
    <xf numFmtId="0" fontId="13" fillId="0" borderId="123" xfId="4" applyFont="1" applyFill="1" applyBorder="1" applyAlignment="1">
      <alignment vertical="center" wrapText="1"/>
    </xf>
    <xf numFmtId="0" fontId="13" fillId="0" borderId="123" xfId="4" applyFont="1" applyFill="1" applyBorder="1" applyAlignment="1">
      <alignment horizontal="center" vertical="center" wrapText="1"/>
    </xf>
    <xf numFmtId="0" fontId="13" fillId="0" borderId="124" xfId="4" applyFont="1" applyFill="1" applyBorder="1" applyAlignment="1">
      <alignment vertical="center" wrapText="1"/>
    </xf>
    <xf numFmtId="0" fontId="13" fillId="0" borderId="125" xfId="4" applyFont="1" applyFill="1" applyBorder="1" applyAlignment="1">
      <alignment horizontal="center" vertical="center" wrapText="1"/>
    </xf>
    <xf numFmtId="0" fontId="11" fillId="0" borderId="125" xfId="4" applyFill="1" applyBorder="1" applyAlignment="1">
      <alignment vertical="center"/>
    </xf>
    <xf numFmtId="0" fontId="13" fillId="0" borderId="97" xfId="4" applyFont="1" applyFill="1" applyBorder="1" applyAlignment="1">
      <alignment horizontal="justify" vertical="center" wrapText="1"/>
    </xf>
    <xf numFmtId="0" fontId="13" fillId="0" borderId="126" xfId="4" applyFont="1" applyFill="1" applyBorder="1" applyAlignment="1">
      <alignment horizontal="center" vertical="center" wrapText="1"/>
    </xf>
    <xf numFmtId="0" fontId="13" fillId="0" borderId="127" xfId="4" applyFont="1" applyFill="1" applyBorder="1" applyAlignment="1">
      <alignment horizontal="center" vertical="center" wrapText="1"/>
    </xf>
    <xf numFmtId="0" fontId="13" fillId="0" borderId="128" xfId="4" applyFont="1" applyFill="1" applyBorder="1" applyAlignment="1">
      <alignment horizontal="center" vertical="center" wrapText="1"/>
    </xf>
    <xf numFmtId="0" fontId="13" fillId="0" borderId="97" xfId="4" applyFont="1" applyFill="1" applyBorder="1" applyAlignment="1">
      <alignment horizontal="center" vertical="center" wrapText="1"/>
    </xf>
    <xf numFmtId="0" fontId="11" fillId="0" borderId="92" xfId="4" applyFill="1" applyBorder="1" applyAlignment="1">
      <alignment vertical="top" wrapText="1"/>
    </xf>
    <xf numFmtId="0" fontId="13" fillId="0" borderId="92" xfId="4" applyFont="1" applyFill="1" applyBorder="1" applyAlignment="1">
      <alignment horizontal="center" vertical="center" wrapText="1"/>
    </xf>
    <xf numFmtId="0" fontId="11" fillId="0" borderId="92" xfId="4" applyFill="1" applyBorder="1" applyAlignment="1">
      <alignment vertical="center"/>
    </xf>
    <xf numFmtId="0" fontId="11" fillId="0" borderId="92" xfId="4" applyFill="1" applyBorder="1" applyAlignment="1">
      <alignment vertical="center" wrapText="1"/>
    </xf>
    <xf numFmtId="0" fontId="13" fillId="0" borderId="122" xfId="4" applyFont="1" applyFill="1" applyBorder="1" applyAlignment="1">
      <alignment horizontal="center" vertical="center" wrapText="1"/>
    </xf>
    <xf numFmtId="0" fontId="13" fillId="0" borderId="124" xfId="4" applyFont="1" applyFill="1" applyBorder="1" applyAlignment="1">
      <alignment horizontal="center" vertical="center" wrapText="1"/>
    </xf>
    <xf numFmtId="0" fontId="11" fillId="0" borderId="125" xfId="4" applyFill="1" applyBorder="1" applyAlignment="1">
      <alignment vertical="center" wrapText="1"/>
    </xf>
    <xf numFmtId="0" fontId="13" fillId="0" borderId="97" xfId="4" applyFont="1" applyFill="1" applyBorder="1" applyAlignment="1">
      <alignment horizontal="left" vertical="center" shrinkToFit="1"/>
    </xf>
    <xf numFmtId="0" fontId="11" fillId="0" borderId="92" xfId="4" applyFill="1" applyBorder="1">
      <alignment vertical="center"/>
    </xf>
    <xf numFmtId="0" fontId="13" fillId="0" borderId="3" xfId="4" applyFont="1" applyFill="1" applyBorder="1" applyAlignment="1">
      <alignment vertical="center" wrapText="1"/>
    </xf>
    <xf numFmtId="0" fontId="13" fillId="0" borderId="97" xfId="4" applyFont="1" applyFill="1" applyBorder="1" applyAlignment="1">
      <alignment vertical="center" wrapText="1"/>
    </xf>
    <xf numFmtId="0" fontId="13" fillId="0" borderId="127" xfId="4" applyFont="1" applyFill="1" applyBorder="1" applyAlignment="1">
      <alignment horizontal="center" vertical="center"/>
    </xf>
    <xf numFmtId="0" fontId="11" fillId="0" borderId="126" xfId="4" applyFill="1" applyBorder="1" applyAlignment="1">
      <alignment horizontal="center" vertical="center"/>
    </xf>
    <xf numFmtId="0" fontId="11" fillId="0" borderId="127" xfId="4" applyFill="1" applyBorder="1" applyAlignment="1">
      <alignment horizontal="center" vertical="center"/>
    </xf>
    <xf numFmtId="0" fontId="14" fillId="0" borderId="123" xfId="4" applyFont="1" applyFill="1" applyBorder="1" applyAlignment="1">
      <alignment horizontal="center" vertical="center" wrapText="1"/>
    </xf>
    <xf numFmtId="0" fontId="11" fillId="0" borderId="128" xfId="4" applyFill="1" applyBorder="1" applyAlignment="1">
      <alignment horizontal="center" vertical="center"/>
    </xf>
    <xf numFmtId="0" fontId="13" fillId="0" borderId="125" xfId="4" applyFont="1" applyFill="1" applyBorder="1" applyAlignment="1">
      <alignment horizontal="center" vertical="center"/>
    </xf>
    <xf numFmtId="0" fontId="59" fillId="0" borderId="65" xfId="0" applyFont="1" applyFill="1" applyBorder="1" applyAlignment="1">
      <alignment horizontal="right" vertical="center"/>
    </xf>
    <xf numFmtId="0" fontId="15" fillId="0" borderId="65" xfId="4" applyFont="1" applyFill="1" applyBorder="1">
      <alignment vertical="center"/>
    </xf>
    <xf numFmtId="0" fontId="16" fillId="0" borderId="65" xfId="4" applyFont="1" applyFill="1" applyBorder="1">
      <alignment vertical="center"/>
    </xf>
    <xf numFmtId="0" fontId="62" fillId="0" borderId="65" xfId="4" applyFont="1" applyFill="1" applyBorder="1" applyAlignment="1">
      <alignment vertical="center" wrapText="1"/>
    </xf>
    <xf numFmtId="0" fontId="15" fillId="0" borderId="65" xfId="4" applyFont="1" applyFill="1" applyBorder="1" applyAlignment="1">
      <alignment vertical="center"/>
    </xf>
    <xf numFmtId="0" fontId="63" fillId="0" borderId="0" xfId="0" applyFont="1" applyFill="1" applyBorder="1" applyAlignment="1">
      <alignment horizontal="left" vertical="center"/>
    </xf>
    <xf numFmtId="0" fontId="15" fillId="0" borderId="0" xfId="4" applyFont="1" applyFill="1" applyBorder="1">
      <alignment vertical="center"/>
    </xf>
    <xf numFmtId="0" fontId="16" fillId="0" borderId="0" xfId="4" applyFont="1" applyFill="1" applyBorder="1">
      <alignment vertical="center"/>
    </xf>
    <xf numFmtId="0" fontId="62" fillId="0" borderId="0" xfId="4" applyFont="1" applyFill="1" applyBorder="1" applyAlignment="1">
      <alignment vertical="center" wrapText="1"/>
    </xf>
    <xf numFmtId="0" fontId="15" fillId="0" borderId="0" xfId="4" applyFont="1" applyFill="1" applyBorder="1" applyAlignment="1">
      <alignment vertical="center"/>
    </xf>
    <xf numFmtId="0" fontId="13" fillId="0" borderId="77" xfId="4" applyFont="1" applyBorder="1" applyAlignment="1">
      <alignment vertical="center"/>
    </xf>
    <xf numFmtId="0" fontId="64" fillId="0" borderId="77" xfId="0" applyFont="1" applyBorder="1" applyAlignment="1">
      <alignment horizontal="center" vertical="center"/>
    </xf>
    <xf numFmtId="0" fontId="0" fillId="0" borderId="63" xfId="0" applyBorder="1" applyAlignment="1">
      <alignment vertical="center"/>
    </xf>
    <xf numFmtId="0" fontId="13" fillId="0" borderId="1" xfId="4" applyFont="1" applyBorder="1" applyAlignment="1">
      <alignment vertical="center"/>
    </xf>
    <xf numFmtId="0" fontId="13" fillId="0" borderId="131" xfId="4" applyFont="1" applyBorder="1" applyAlignment="1">
      <alignment horizontal="left" vertical="center"/>
    </xf>
    <xf numFmtId="0" fontId="65" fillId="0" borderId="117" xfId="4" applyFont="1" applyBorder="1" applyAlignment="1">
      <alignment vertical="center"/>
    </xf>
    <xf numFmtId="0" fontId="13" fillId="0" borderId="63" xfId="4" applyFont="1" applyBorder="1" applyAlignment="1">
      <alignment vertical="center"/>
    </xf>
    <xf numFmtId="0" fontId="13" fillId="0" borderId="0" xfId="4" applyFont="1" applyBorder="1" applyAlignment="1">
      <alignment vertical="center"/>
    </xf>
    <xf numFmtId="0" fontId="0" fillId="0" borderId="64" xfId="0" applyBorder="1" applyAlignment="1">
      <alignment horizontal="left" vertical="center"/>
    </xf>
    <xf numFmtId="0" fontId="65" fillId="0" borderId="121" xfId="4" applyFont="1" applyBorder="1" applyAlignment="1">
      <alignment vertical="center"/>
    </xf>
    <xf numFmtId="0" fontId="13" fillId="0" borderId="63" xfId="4" applyFont="1" applyBorder="1" applyAlignment="1">
      <alignment horizontal="left" vertical="center"/>
    </xf>
    <xf numFmtId="0" fontId="13" fillId="0" borderId="0" xfId="4" applyFont="1" applyBorder="1" applyAlignment="1">
      <alignment horizontal="left" vertical="center"/>
    </xf>
    <xf numFmtId="0" fontId="0" fillId="0" borderId="0" xfId="0" applyBorder="1" applyAlignment="1">
      <alignment horizontal="left" vertical="center"/>
    </xf>
    <xf numFmtId="0" fontId="13" fillId="0" borderId="71" xfId="4" applyFont="1" applyBorder="1" applyAlignment="1">
      <alignment vertical="center"/>
    </xf>
    <xf numFmtId="0" fontId="13" fillId="0" borderId="72" xfId="4" applyFont="1" applyBorder="1" applyAlignment="1">
      <alignment vertical="center"/>
    </xf>
    <xf numFmtId="0" fontId="13" fillId="0" borderId="98" xfId="4" applyFont="1" applyBorder="1" applyAlignment="1">
      <alignment horizontal="left" vertical="center"/>
    </xf>
    <xf numFmtId="0" fontId="65" fillId="0" borderId="105" xfId="4" applyFont="1" applyBorder="1" applyAlignment="1">
      <alignment vertical="center" shrinkToFit="1"/>
    </xf>
    <xf numFmtId="0" fontId="21" fillId="2" borderId="23" xfId="0" applyFont="1" applyFill="1" applyBorder="1" applyAlignment="1">
      <alignment vertical="center"/>
    </xf>
    <xf numFmtId="0" fontId="40" fillId="0" borderId="65" xfId="0" applyFont="1" applyFill="1" applyBorder="1" applyAlignment="1">
      <alignment horizontal="center" vertical="center"/>
    </xf>
    <xf numFmtId="0" fontId="40" fillId="0" borderId="0" xfId="0" applyFont="1" applyFill="1" applyBorder="1" applyAlignment="1">
      <alignment horizontal="center" vertical="center"/>
    </xf>
    <xf numFmtId="0" fontId="56" fillId="2" borderId="77" xfId="0" applyFont="1" applyFill="1" applyBorder="1" applyAlignment="1">
      <alignment vertical="center" shrinkToFit="1"/>
    </xf>
    <xf numFmtId="177" fontId="8" fillId="0" borderId="0" xfId="0" applyNumberFormat="1" applyFont="1" applyFill="1" applyBorder="1" applyAlignment="1">
      <alignment horizontal="center" vertical="center"/>
    </xf>
    <xf numFmtId="0" fontId="6" fillId="0" borderId="0" xfId="0" applyFont="1" applyBorder="1" applyAlignment="1">
      <alignment horizontal="center" vertical="center"/>
    </xf>
    <xf numFmtId="0" fontId="50" fillId="0" borderId="0" xfId="0" applyFont="1" applyFill="1" applyBorder="1" applyAlignment="1">
      <alignment vertical="center"/>
    </xf>
    <xf numFmtId="0" fontId="56" fillId="0" borderId="0" xfId="0" applyFont="1" applyFill="1" applyBorder="1" applyAlignment="1">
      <alignment vertical="center" shrinkToFit="1"/>
    </xf>
    <xf numFmtId="0" fontId="69" fillId="0" borderId="0" xfId="0" applyFont="1" applyFill="1" applyBorder="1" applyAlignment="1">
      <alignment horizontal="center" vertical="center" shrinkToFit="1"/>
    </xf>
    <xf numFmtId="0" fontId="9" fillId="0" borderId="0" xfId="0" applyFont="1" applyFill="1" applyBorder="1">
      <alignment vertical="center"/>
    </xf>
    <xf numFmtId="0" fontId="6" fillId="0" borderId="51" xfId="0" applyFont="1" applyBorder="1" applyAlignment="1">
      <alignment horizontal="center" vertical="center"/>
    </xf>
    <xf numFmtId="0" fontId="6" fillId="0" borderId="0" xfId="0" applyFont="1" applyBorder="1" applyAlignment="1">
      <alignment horizontal="center" vertical="center"/>
    </xf>
    <xf numFmtId="0" fontId="3" fillId="0" borderId="23"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19" fillId="0" borderId="0" xfId="0" applyFont="1" applyBorder="1" applyAlignment="1">
      <alignment horizontal="center" vertical="center"/>
    </xf>
    <xf numFmtId="0" fontId="40"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8" fillId="2" borderId="29" xfId="0" applyFont="1" applyFill="1" applyBorder="1" applyAlignment="1">
      <alignment horizontal="center" vertical="center"/>
    </xf>
    <xf numFmtId="0" fontId="43" fillId="0" borderId="0" xfId="0" applyFont="1" applyBorder="1" applyAlignment="1">
      <alignment horizontal="center" vertical="center"/>
    </xf>
    <xf numFmtId="0" fontId="19" fillId="0" borderId="0" xfId="0" applyFont="1" applyBorder="1" applyAlignment="1">
      <alignment horizontal="center" vertical="center"/>
    </xf>
    <xf numFmtId="0" fontId="6" fillId="0" borderId="20" xfId="0" applyFont="1" applyFill="1" applyBorder="1" applyAlignment="1">
      <alignment horizontal="right" vertical="center"/>
    </xf>
    <xf numFmtId="0" fontId="3"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21" fillId="0" borderId="0" xfId="0" applyFont="1" applyFill="1" applyBorder="1" applyAlignment="1">
      <alignment vertical="center" textRotation="255"/>
    </xf>
    <xf numFmtId="180" fontId="3" fillId="0" borderId="0" xfId="0" applyNumberFormat="1" applyFont="1" applyFill="1" applyBorder="1" applyAlignment="1">
      <alignment vertical="center" shrinkToFit="1"/>
    </xf>
    <xf numFmtId="180" fontId="3" fillId="0" borderId="0" xfId="0" applyNumberFormat="1" applyFont="1" applyFill="1" applyBorder="1" applyAlignment="1">
      <alignment vertical="center"/>
    </xf>
    <xf numFmtId="179" fontId="3" fillId="0" borderId="0" xfId="0" applyNumberFormat="1" applyFont="1" applyFill="1" applyBorder="1" applyAlignment="1">
      <alignment vertical="center" shrinkToFit="1"/>
    </xf>
    <xf numFmtId="180" fontId="3" fillId="0" borderId="0" xfId="0" applyNumberFormat="1" applyFont="1" applyFill="1" applyBorder="1">
      <alignment vertical="center"/>
    </xf>
    <xf numFmtId="0" fontId="3" fillId="0" borderId="0" xfId="0" applyFont="1" applyAlignment="1">
      <alignment horizontal="left" vertical="top" wrapText="1"/>
    </xf>
    <xf numFmtId="0" fontId="33" fillId="0" borderId="0" xfId="0" applyFont="1" applyFill="1" applyBorder="1" applyAlignment="1">
      <alignment vertical="center"/>
    </xf>
    <xf numFmtId="0" fontId="50" fillId="0" borderId="0" xfId="0" applyFont="1">
      <alignment vertical="center"/>
    </xf>
    <xf numFmtId="0" fontId="71" fillId="0" borderId="0" xfId="0" applyFont="1" applyBorder="1" applyAlignment="1">
      <alignment horizontal="center" vertical="center"/>
    </xf>
    <xf numFmtId="0" fontId="32" fillId="0" borderId="0" xfId="0" applyFont="1">
      <alignment vertical="center"/>
    </xf>
    <xf numFmtId="0" fontId="37" fillId="0" borderId="0" xfId="0" applyFont="1" applyFill="1" applyBorder="1" applyAlignment="1">
      <alignment horizontal="left" vertical="center"/>
    </xf>
    <xf numFmtId="0" fontId="42" fillId="0" borderId="0" xfId="0" applyFont="1" applyBorder="1" applyAlignment="1">
      <alignment horizontal="left" vertical="center"/>
    </xf>
    <xf numFmtId="38" fontId="6" fillId="0" borderId="0" xfId="1" applyFont="1" applyBorder="1" applyAlignment="1">
      <alignment horizontal="center" vertical="center" shrinkToFit="1"/>
    </xf>
    <xf numFmtId="38" fontId="6" fillId="0" borderId="0" xfId="1" applyFont="1" applyFill="1" applyBorder="1" applyAlignment="1">
      <alignment horizontal="center" vertical="center" shrinkToFit="1"/>
    </xf>
    <xf numFmtId="182" fontId="6" fillId="0" borderId="0" xfId="1" applyNumberFormat="1" applyFont="1" applyFill="1" applyBorder="1" applyAlignment="1">
      <alignment horizontal="center" vertical="center" shrinkToFit="1"/>
    </xf>
    <xf numFmtId="0" fontId="15" fillId="0" borderId="0" xfId="0" applyFont="1" applyBorder="1" applyAlignment="1">
      <alignment vertical="center" wrapText="1"/>
    </xf>
    <xf numFmtId="0" fontId="6" fillId="0" borderId="4" xfId="0" applyFont="1" applyBorder="1">
      <alignment vertical="center"/>
    </xf>
    <xf numFmtId="0" fontId="6" fillId="0" borderId="4" xfId="0" applyFont="1" applyFill="1" applyBorder="1" applyAlignment="1">
      <alignment horizontal="center" vertical="center"/>
    </xf>
    <xf numFmtId="0" fontId="44" fillId="0" borderId="0" xfId="0" applyFont="1" applyBorder="1">
      <alignment vertical="center"/>
    </xf>
    <xf numFmtId="0" fontId="44" fillId="0" borderId="0" xfId="0" applyFont="1" applyBorder="1" applyAlignment="1">
      <alignment vertical="center"/>
    </xf>
    <xf numFmtId="0" fontId="6" fillId="0" borderId="107" xfId="0" applyFont="1" applyFill="1" applyBorder="1" applyAlignment="1">
      <alignment horizontal="center" vertical="center"/>
    </xf>
    <xf numFmtId="0" fontId="6" fillId="0" borderId="107" xfId="0" applyFont="1" applyBorder="1" applyAlignment="1">
      <alignment horizontal="center" vertical="center"/>
    </xf>
    <xf numFmtId="0" fontId="44" fillId="0" borderId="4" xfId="0" applyFont="1" applyBorder="1" applyAlignment="1">
      <alignment vertical="center"/>
    </xf>
    <xf numFmtId="0" fontId="44" fillId="0" borderId="0" xfId="0" applyFont="1" applyFill="1" applyBorder="1" applyAlignment="1">
      <alignment horizontal="center" vertical="center"/>
    </xf>
    <xf numFmtId="0" fontId="44" fillId="0" borderId="107" xfId="0" applyFont="1" applyBorder="1" applyAlignment="1">
      <alignment horizontal="center" vertical="center"/>
    </xf>
    <xf numFmtId="0" fontId="44" fillId="0" borderId="99" xfId="0" applyFont="1" applyBorder="1" applyAlignment="1">
      <alignment horizontal="center" vertical="center"/>
    </xf>
    <xf numFmtId="0" fontId="73" fillId="0" borderId="0" xfId="0" applyFont="1" applyFill="1" applyBorder="1" applyAlignment="1">
      <alignment vertical="center"/>
    </xf>
    <xf numFmtId="0" fontId="3" fillId="3" borderId="27" xfId="0" applyFont="1" applyFill="1" applyBorder="1" applyAlignment="1">
      <alignment horizontal="center" vertical="center"/>
    </xf>
    <xf numFmtId="0" fontId="74" fillId="0" borderId="0" xfId="0" applyFont="1">
      <alignment vertical="center"/>
    </xf>
    <xf numFmtId="0" fontId="21" fillId="0" borderId="0" xfId="0" applyFont="1" applyAlignment="1">
      <alignment vertical="center"/>
    </xf>
    <xf numFmtId="0" fontId="6" fillId="0" borderId="2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44" fillId="0" borderId="4"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Fill="1" applyBorder="1" applyAlignment="1">
      <alignment horizontal="center" vertical="center"/>
    </xf>
    <xf numFmtId="0" fontId="43" fillId="0" borderId="0" xfId="0" applyFont="1" applyBorder="1" applyAlignment="1">
      <alignment horizontal="center" vertical="center"/>
    </xf>
    <xf numFmtId="0" fontId="66" fillId="0" borderId="27" xfId="0" applyFont="1" applyBorder="1" applyAlignment="1">
      <alignment horizontal="center" vertical="center" wrapText="1" shrinkToFit="1"/>
    </xf>
    <xf numFmtId="0" fontId="6" fillId="0" borderId="4" xfId="0" applyFont="1" applyBorder="1" applyAlignment="1">
      <alignment horizontal="center" vertical="center" shrinkToFit="1"/>
    </xf>
    <xf numFmtId="0" fontId="6" fillId="0" borderId="4" xfId="0" applyFont="1" applyFill="1" applyBorder="1">
      <alignment vertical="center"/>
    </xf>
    <xf numFmtId="0" fontId="78" fillId="0" borderId="0" xfId="0" applyFont="1">
      <alignment vertical="center"/>
    </xf>
    <xf numFmtId="0" fontId="56" fillId="0" borderId="0" xfId="0" applyNumberFormat="1" applyFont="1" applyFill="1" applyBorder="1" applyAlignment="1">
      <alignment horizontal="center" vertical="center"/>
    </xf>
    <xf numFmtId="181" fontId="56" fillId="0" borderId="0" xfId="0" applyNumberFormat="1" applyFont="1" applyFill="1" applyBorder="1" applyAlignment="1">
      <alignment horizontal="center" vertical="center"/>
    </xf>
    <xf numFmtId="0" fontId="56" fillId="0" borderId="0" xfId="0" applyFont="1">
      <alignment vertical="center"/>
    </xf>
    <xf numFmtId="0" fontId="56" fillId="0" borderId="0" xfId="0" applyFont="1" applyAlignment="1">
      <alignment vertical="center"/>
    </xf>
    <xf numFmtId="0" fontId="46" fillId="0" borderId="0" xfId="0" applyFont="1" applyFill="1" applyBorder="1" applyAlignment="1">
      <alignment horizontal="center" vertical="center"/>
    </xf>
    <xf numFmtId="0" fontId="68"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Fill="1" applyBorder="1" applyAlignment="1">
      <alignment horizontal="left" vertical="center"/>
    </xf>
    <xf numFmtId="0" fontId="68" fillId="0" borderId="0" xfId="0" applyFont="1" applyFill="1" applyBorder="1" applyAlignment="1">
      <alignment horizontal="left" vertical="top" wrapText="1"/>
    </xf>
    <xf numFmtId="0" fontId="80" fillId="0" borderId="0" xfId="0" applyFont="1">
      <alignment vertical="center"/>
    </xf>
    <xf numFmtId="0" fontId="6" fillId="0" borderId="0" xfId="0" applyFont="1" applyFill="1" applyBorder="1" applyAlignment="1">
      <alignment horizontal="right" vertical="center"/>
    </xf>
    <xf numFmtId="0" fontId="46" fillId="0" borderId="0" xfId="0" applyFont="1" applyBorder="1">
      <alignment vertical="center"/>
    </xf>
    <xf numFmtId="0" fontId="44" fillId="0" borderId="0" xfId="0" applyFont="1" applyFill="1" applyBorder="1" applyAlignment="1">
      <alignment vertical="center"/>
    </xf>
    <xf numFmtId="0" fontId="44" fillId="0" borderId="0" xfId="0" applyFont="1" applyFill="1" applyBorder="1">
      <alignment vertical="center"/>
    </xf>
    <xf numFmtId="180" fontId="6" fillId="0" borderId="0" xfId="0" applyNumberFormat="1" applyFont="1" applyFill="1" applyBorder="1" applyAlignment="1">
      <alignment horizontal="right" vertical="center" shrinkToFit="1"/>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44" fillId="0" borderId="0" xfId="0" applyFont="1">
      <alignment vertical="center"/>
    </xf>
    <xf numFmtId="178" fontId="53" fillId="2" borderId="101" xfId="0" applyNumberFormat="1" applyFont="1" applyFill="1" applyBorder="1" applyAlignment="1">
      <alignment horizontal="right" vertical="center"/>
    </xf>
    <xf numFmtId="178" fontId="53" fillId="2" borderId="100" xfId="0" applyNumberFormat="1" applyFont="1" applyFill="1" applyBorder="1" applyAlignment="1">
      <alignment vertical="center"/>
    </xf>
    <xf numFmtId="0" fontId="6" fillId="0" borderId="0" xfId="0" applyFont="1" applyFill="1" applyBorder="1" applyAlignment="1">
      <alignment horizontal="center" vertical="center"/>
    </xf>
    <xf numFmtId="0" fontId="80"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4"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1" fillId="0" borderId="0" xfId="0" applyFont="1" applyBorder="1" applyAlignment="1">
      <alignment horizontal="left" vertical="center"/>
    </xf>
    <xf numFmtId="0" fontId="40" fillId="0" borderId="0" xfId="0" applyFont="1" applyBorder="1">
      <alignment vertical="center"/>
    </xf>
    <xf numFmtId="0" fontId="40" fillId="0" borderId="144" xfId="0" applyFont="1" applyBorder="1" applyAlignment="1">
      <alignment horizontal="center" vertical="center"/>
    </xf>
    <xf numFmtId="0" fontId="40" fillId="0" borderId="145" xfId="0" applyFont="1" applyBorder="1" applyAlignment="1">
      <alignment horizontal="left" vertical="center"/>
    </xf>
    <xf numFmtId="0" fontId="41" fillId="0" borderId="146" xfId="0" applyFont="1" applyBorder="1" applyAlignment="1">
      <alignment horizontal="left" vertical="center"/>
    </xf>
    <xf numFmtId="0" fontId="40" fillId="0" borderId="146" xfId="0" applyFont="1" applyBorder="1">
      <alignment vertical="center"/>
    </xf>
    <xf numFmtId="0" fontId="40" fillId="0" borderId="146" xfId="0" applyFont="1" applyBorder="1" applyAlignment="1">
      <alignment horizontal="center" vertical="center"/>
    </xf>
    <xf numFmtId="0" fontId="40" fillId="0" borderId="147" xfId="0" applyFont="1" applyBorder="1" applyAlignment="1">
      <alignment horizontal="center" vertical="center"/>
    </xf>
    <xf numFmtId="0" fontId="68" fillId="0" borderId="148" xfId="0" applyFont="1" applyBorder="1" applyAlignment="1">
      <alignment horizontal="left" vertical="center"/>
    </xf>
    <xf numFmtId="0" fontId="68" fillId="0" borderId="149" xfId="0" applyFont="1" applyBorder="1" applyAlignment="1">
      <alignment horizontal="left" vertical="center"/>
    </xf>
    <xf numFmtId="0" fontId="37" fillId="0" borderId="150" xfId="0" applyFont="1" applyBorder="1" applyAlignment="1">
      <alignment horizontal="left" vertical="center"/>
    </xf>
    <xf numFmtId="0" fontId="8" fillId="0" borderId="150" xfId="0" applyFont="1" applyBorder="1">
      <alignment vertical="center"/>
    </xf>
    <xf numFmtId="0" fontId="8" fillId="0" borderId="150" xfId="0" applyFont="1" applyBorder="1" applyAlignment="1">
      <alignment horizontal="center" vertical="center"/>
    </xf>
    <xf numFmtId="0" fontId="8" fillId="0" borderId="151" xfId="0" applyFont="1" applyBorder="1" applyAlignment="1">
      <alignment horizontal="center" vertical="center"/>
    </xf>
    <xf numFmtId="0" fontId="13" fillId="0" borderId="117" xfId="4" applyFont="1" applyBorder="1" applyAlignment="1">
      <alignment horizontal="right" vertical="center" wrapText="1"/>
    </xf>
    <xf numFmtId="0" fontId="13" fillId="0" borderId="79" xfId="4" applyFont="1" applyBorder="1" applyAlignment="1">
      <alignment horizontal="left" vertical="center" wrapText="1"/>
    </xf>
    <xf numFmtId="0" fontId="13" fillId="0" borderId="118" xfId="4" applyFont="1" applyBorder="1" applyAlignment="1">
      <alignment horizontal="center" vertical="top" wrapText="1"/>
    </xf>
    <xf numFmtId="0" fontId="13" fillId="0" borderId="119" xfId="4" applyFont="1" applyBorder="1" applyAlignment="1">
      <alignment horizontal="center" vertical="top" wrapText="1"/>
    </xf>
    <xf numFmtId="0" fontId="13" fillId="0" borderId="119" xfId="4" applyFont="1" applyBorder="1" applyAlignment="1">
      <alignment horizontal="center" vertical="center" wrapText="1"/>
    </xf>
    <xf numFmtId="0" fontId="13" fillId="0" borderId="120" xfId="4" applyFont="1" applyBorder="1" applyAlignment="1">
      <alignment horizontal="center" vertical="center" wrapText="1"/>
    </xf>
    <xf numFmtId="0" fontId="13" fillId="0" borderId="91" xfId="4" applyFont="1" applyBorder="1" applyAlignment="1">
      <alignment horizontal="center" vertical="center" wrapText="1"/>
    </xf>
    <xf numFmtId="0" fontId="11" fillId="0" borderId="91" xfId="4" applyFont="1" applyBorder="1" applyAlignment="1">
      <alignment horizontal="left" vertical="center"/>
    </xf>
    <xf numFmtId="0" fontId="13" fillId="0" borderId="129" xfId="4" applyFont="1" applyBorder="1" applyAlignment="1">
      <alignment horizontal="right" vertical="center" wrapText="1"/>
    </xf>
    <xf numFmtId="0" fontId="13" fillId="0" borderId="131" xfId="4" applyFont="1" applyBorder="1" applyAlignment="1">
      <alignment horizontal="left" vertical="center" wrapText="1"/>
    </xf>
    <xf numFmtId="0" fontId="13" fillId="0" borderId="152" xfId="4" applyFont="1" applyBorder="1" applyAlignment="1">
      <alignment horizontal="center" vertical="top" wrapText="1"/>
    </xf>
    <xf numFmtId="0" fontId="13" fillId="0" borderId="153" xfId="4" applyFont="1" applyBorder="1" applyAlignment="1">
      <alignment horizontal="center" vertical="top" wrapText="1"/>
    </xf>
    <xf numFmtId="0" fontId="13" fillId="0" borderId="153" xfId="4" applyFont="1" applyBorder="1" applyAlignment="1">
      <alignment horizontal="center" vertical="center" wrapText="1"/>
    </xf>
    <xf numFmtId="0" fontId="13" fillId="0" borderId="154" xfId="4" applyFont="1" applyBorder="1" applyAlignment="1">
      <alignment horizontal="center" vertical="center" wrapText="1"/>
    </xf>
    <xf numFmtId="0" fontId="13" fillId="0" borderId="155" xfId="4" applyFont="1" applyBorder="1" applyAlignment="1">
      <alignment horizontal="center" vertical="center" wrapText="1"/>
    </xf>
    <xf numFmtId="0" fontId="11" fillId="0" borderId="155" xfId="4" applyFont="1" applyBorder="1" applyAlignment="1">
      <alignment horizontal="left" vertical="center"/>
    </xf>
    <xf numFmtId="0" fontId="87" fillId="0" borderId="129" xfId="0" applyFont="1" applyFill="1" applyBorder="1" applyAlignment="1">
      <alignment horizontal="right" vertical="center"/>
    </xf>
    <xf numFmtId="0" fontId="13" fillId="0" borderId="131" xfId="4" applyFont="1" applyFill="1" applyBorder="1" applyAlignment="1">
      <alignment horizontal="justify" vertical="top" wrapText="1"/>
    </xf>
    <xf numFmtId="0" fontId="13" fillId="0" borderId="152" xfId="4" applyFont="1" applyFill="1" applyBorder="1" applyAlignment="1">
      <alignment horizontal="center" vertical="center" wrapText="1"/>
    </xf>
    <xf numFmtId="0" fontId="13" fillId="0" borderId="153" xfId="4" applyFont="1" applyFill="1" applyBorder="1" applyAlignment="1">
      <alignment horizontal="center" vertical="center" wrapText="1"/>
    </xf>
    <xf numFmtId="0" fontId="13" fillId="0" borderId="154" xfId="4" applyFont="1" applyFill="1" applyBorder="1" applyAlignment="1">
      <alignment horizontal="center" vertical="center" wrapText="1"/>
    </xf>
    <xf numFmtId="0" fontId="13" fillId="0" borderId="155" xfId="4" applyFont="1" applyFill="1" applyBorder="1" applyAlignment="1">
      <alignment horizontal="center" vertical="center" wrapText="1"/>
    </xf>
    <xf numFmtId="0" fontId="11" fillId="0" borderId="155" xfId="4" applyFill="1" applyBorder="1" applyAlignment="1">
      <alignment vertical="center"/>
    </xf>
    <xf numFmtId="0" fontId="19" fillId="0" borderId="129" xfId="0" applyFont="1" applyFill="1" applyBorder="1" applyAlignment="1">
      <alignment horizontal="right" vertical="center"/>
    </xf>
    <xf numFmtId="0" fontId="13" fillId="0" borderId="97" xfId="4" applyFont="1" applyFill="1" applyBorder="1" applyAlignment="1">
      <alignment horizontal="left" vertical="center"/>
    </xf>
    <xf numFmtId="0" fontId="13" fillId="0" borderId="97" xfId="4" applyFont="1" applyFill="1" applyBorder="1">
      <alignment vertical="center"/>
    </xf>
    <xf numFmtId="0" fontId="11" fillId="0" borderId="126" xfId="4" applyFont="1" applyFill="1" applyBorder="1" applyAlignment="1">
      <alignment horizontal="center" vertical="center"/>
    </xf>
    <xf numFmtId="0" fontId="11" fillId="0" borderId="127" xfId="4" applyFont="1" applyFill="1" applyBorder="1">
      <alignment vertical="center"/>
    </xf>
    <xf numFmtId="0" fontId="14" fillId="0" borderId="127" xfId="4" applyFont="1" applyFill="1" applyBorder="1" applyAlignment="1">
      <alignment vertical="center" wrapText="1"/>
    </xf>
    <xf numFmtId="0" fontId="11" fillId="0" borderId="128" xfId="4" applyFont="1" applyFill="1" applyBorder="1">
      <alignment vertical="center"/>
    </xf>
    <xf numFmtId="0" fontId="13" fillId="0" borderId="92" xfId="4" applyFont="1" applyFill="1" applyBorder="1" applyAlignment="1">
      <alignment horizontal="center" vertical="center"/>
    </xf>
    <xf numFmtId="0" fontId="11" fillId="0" borderId="92" xfId="4" applyFont="1" applyFill="1" applyBorder="1">
      <alignment vertical="center"/>
    </xf>
    <xf numFmtId="0" fontId="13" fillId="0" borderId="131" xfId="4" applyFont="1" applyFill="1" applyBorder="1" applyAlignment="1">
      <alignment horizontal="justify" vertical="center" wrapText="1"/>
    </xf>
    <xf numFmtId="0" fontId="13" fillId="0" borderId="156" xfId="4" applyFont="1" applyFill="1" applyBorder="1" applyAlignment="1">
      <alignment horizontal="center" vertical="center" wrapText="1"/>
    </xf>
    <xf numFmtId="0" fontId="13" fillId="0" borderId="157" xfId="4" applyFont="1" applyFill="1" applyBorder="1" applyAlignment="1">
      <alignment horizontal="center" vertical="center" wrapText="1"/>
    </xf>
    <xf numFmtId="0" fontId="13" fillId="0" borderId="158" xfId="4" applyFont="1" applyFill="1" applyBorder="1" applyAlignment="1">
      <alignment horizontal="center" vertical="center" wrapText="1"/>
    </xf>
    <xf numFmtId="0" fontId="13" fillId="0" borderId="159" xfId="4" applyFont="1" applyFill="1" applyBorder="1" applyAlignment="1">
      <alignment horizontal="center" vertical="center" wrapText="1"/>
    </xf>
    <xf numFmtId="0" fontId="11" fillId="0" borderId="159" xfId="4" applyFill="1" applyBorder="1" applyAlignment="1">
      <alignment vertical="center" wrapText="1"/>
    </xf>
    <xf numFmtId="0" fontId="19" fillId="0" borderId="121" xfId="0" applyFont="1" applyFill="1" applyBorder="1" applyAlignment="1">
      <alignment horizontal="right" vertical="center"/>
    </xf>
    <xf numFmtId="0" fontId="19" fillId="0" borderId="63" xfId="0" applyFont="1" applyFill="1" applyBorder="1" applyAlignment="1">
      <alignment horizontal="right"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3" fillId="0" borderId="0" xfId="0" applyFont="1" applyBorder="1" applyAlignment="1">
      <alignment horizontal="center" vertical="center"/>
    </xf>
    <xf numFmtId="0" fontId="40" fillId="0" borderId="24" xfId="0" applyFont="1" applyBorder="1" applyAlignment="1">
      <alignment vertical="center"/>
    </xf>
    <xf numFmtId="0" fontId="40" fillId="0" borderId="28" xfId="0" applyFont="1" applyBorder="1" applyAlignment="1">
      <alignment vertical="center"/>
    </xf>
    <xf numFmtId="0" fontId="40" fillId="0" borderId="17" xfId="0" applyFont="1" applyBorder="1" applyAlignment="1">
      <alignment horizontal="right" vertical="center" shrinkToFit="1"/>
    </xf>
    <xf numFmtId="0" fontId="40" fillId="0" borderId="19" xfId="0" applyFont="1" applyBorder="1" applyAlignment="1">
      <alignment horizontal="right" vertical="center" shrinkToFit="1"/>
    </xf>
    <xf numFmtId="0" fontId="40" fillId="0" borderId="18" xfId="0" applyFont="1" applyBorder="1" applyAlignment="1">
      <alignment horizontal="right" vertical="center" shrinkToFit="1"/>
    </xf>
    <xf numFmtId="0" fontId="40" fillId="0" borderId="8" xfId="0" applyFont="1" applyBorder="1" applyAlignment="1">
      <alignment horizontal="right" vertical="center" shrinkToFit="1"/>
    </xf>
    <xf numFmtId="0" fontId="40" fillId="0" borderId="47" xfId="0" applyFont="1" applyBorder="1" applyAlignment="1">
      <alignment horizontal="right" vertical="center" shrinkToFit="1"/>
    </xf>
    <xf numFmtId="0" fontId="6" fillId="0" borderId="146" xfId="0" applyFont="1" applyBorder="1" applyAlignment="1">
      <alignment horizontal="center" vertical="center"/>
    </xf>
    <xf numFmtId="0" fontId="6" fillId="0" borderId="146" xfId="0" applyFont="1" applyFill="1" applyBorder="1" applyAlignment="1">
      <alignment horizontal="center" vertical="center"/>
    </xf>
    <xf numFmtId="0" fontId="88" fillId="0" borderId="24" xfId="0" applyFont="1" applyBorder="1" applyAlignment="1">
      <alignment horizontal="center" vertical="center" wrapText="1" shrinkToFit="1"/>
    </xf>
    <xf numFmtId="0" fontId="68" fillId="0" borderId="6" xfId="0" applyFont="1" applyBorder="1" applyAlignment="1">
      <alignment horizontal="center" vertical="center" shrinkToFit="1"/>
    </xf>
    <xf numFmtId="0" fontId="68" fillId="0" borderId="6" xfId="0" applyFont="1" applyBorder="1" applyAlignment="1">
      <alignment horizontal="center" vertical="center"/>
    </xf>
    <xf numFmtId="0" fontId="68" fillId="0" borderId="7" xfId="0" applyFont="1" applyBorder="1" applyAlignment="1">
      <alignment horizontal="center" vertical="center"/>
    </xf>
    <xf numFmtId="0" fontId="6" fillId="0" borderId="0" xfId="0" applyFont="1" applyBorder="1" applyAlignment="1">
      <alignment horizontal="center" vertical="center"/>
    </xf>
    <xf numFmtId="0" fontId="84" fillId="0" borderId="0" xfId="0" applyFont="1">
      <alignment vertical="center"/>
    </xf>
    <xf numFmtId="0" fontId="84" fillId="0" borderId="0" xfId="0" applyNumberFormat="1" applyFont="1" applyFill="1" applyBorder="1" applyAlignment="1">
      <alignment horizontal="left" vertical="center"/>
    </xf>
    <xf numFmtId="0" fontId="69" fillId="0" borderId="0" xfId="0" applyFont="1">
      <alignment vertical="center"/>
    </xf>
    <xf numFmtId="0" fontId="74" fillId="0" borderId="0" xfId="0" applyFont="1" applyFill="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53" fillId="0" borderId="12" xfId="0" applyFont="1" applyBorder="1" applyAlignment="1">
      <alignment horizontal="right" vertical="center" shrinkToFit="1"/>
    </xf>
    <xf numFmtId="0" fontId="53" fillId="0" borderId="8" xfId="0" applyFont="1" applyBorder="1" applyAlignment="1">
      <alignment horizontal="right" vertical="center" shrinkToFit="1"/>
    </xf>
    <xf numFmtId="0" fontId="53" fillId="0" borderId="37" xfId="0" applyFont="1" applyBorder="1" applyAlignment="1">
      <alignment horizontal="right" vertical="center" shrinkToFit="1"/>
    </xf>
    <xf numFmtId="0" fontId="53" fillId="0" borderId="36" xfId="0" applyFont="1" applyBorder="1" applyAlignment="1">
      <alignment horizontal="right" vertical="center" shrinkToFit="1"/>
    </xf>
    <xf numFmtId="0" fontId="53" fillId="0" borderId="10" xfId="0" applyFont="1" applyBorder="1" applyAlignment="1">
      <alignment horizontal="right" vertical="center" shrinkToFit="1"/>
    </xf>
    <xf numFmtId="0" fontId="19" fillId="0" borderId="0" xfId="0" applyFont="1" applyBorder="1" applyAlignment="1">
      <alignment horizontal="center" vertical="center"/>
    </xf>
    <xf numFmtId="0" fontId="6" fillId="0" borderId="0" xfId="0" applyFont="1" applyFill="1" applyBorder="1" applyAlignment="1">
      <alignment horizontal="center" vertical="center" shrinkToFit="1"/>
    </xf>
    <xf numFmtId="0" fontId="6" fillId="0" borderId="0" xfId="0" applyFont="1" applyFill="1" applyBorder="1" applyAlignment="1">
      <alignment horizontal="center" vertical="center"/>
    </xf>
    <xf numFmtId="0" fontId="53" fillId="0" borderId="51" xfId="0" applyFont="1" applyBorder="1" applyAlignment="1">
      <alignment horizontal="right" vertical="center" shrinkToFit="1"/>
    </xf>
    <xf numFmtId="0" fontId="53" fillId="0" borderId="54" xfId="0" applyFont="1" applyBorder="1" applyAlignment="1">
      <alignment horizontal="right" vertical="center" shrinkToFit="1"/>
    </xf>
    <xf numFmtId="0" fontId="6" fillId="0" borderId="4" xfId="0" applyFont="1" applyBorder="1" applyAlignment="1">
      <alignment horizontal="center" vertical="center"/>
    </xf>
    <xf numFmtId="0" fontId="40" fillId="0" borderId="51" xfId="0" applyFont="1" applyBorder="1" applyAlignment="1">
      <alignment horizontal="center" vertical="center"/>
    </xf>
    <xf numFmtId="0" fontId="53" fillId="0" borderId="13" xfId="0" applyFont="1" applyBorder="1" applyAlignment="1">
      <alignment horizontal="right" vertical="center" shrinkToFit="1"/>
    </xf>
    <xf numFmtId="0" fontId="53" fillId="0" borderId="11" xfId="0" applyFont="1" applyBorder="1" applyAlignment="1">
      <alignment horizontal="right" vertical="center" shrinkToFit="1"/>
    </xf>
    <xf numFmtId="0" fontId="53" fillId="0" borderId="6" xfId="0" applyFont="1" applyBorder="1" applyAlignment="1">
      <alignment horizontal="right" vertical="center" shrinkToFit="1"/>
    </xf>
    <xf numFmtId="0" fontId="3" fillId="0" borderId="0" xfId="0" applyFont="1" applyBorder="1" applyAlignment="1">
      <alignment horizontal="center" vertical="center"/>
    </xf>
    <xf numFmtId="0" fontId="53" fillId="0" borderId="48" xfId="0" applyFont="1" applyBorder="1" applyAlignment="1">
      <alignment horizontal="right" vertical="center" shrinkToFit="1"/>
    </xf>
    <xf numFmtId="0" fontId="53" fillId="0" borderId="40" xfId="0" applyFont="1" applyBorder="1" applyAlignment="1">
      <alignment horizontal="right" vertical="center" shrinkToFit="1"/>
    </xf>
    <xf numFmtId="0" fontId="26" fillId="0" borderId="0" xfId="0" applyFont="1" applyAlignment="1">
      <alignment horizontal="left" vertical="top"/>
    </xf>
    <xf numFmtId="0" fontId="3" fillId="0" borderId="0" xfId="0" applyFont="1" applyFill="1" applyBorder="1" applyAlignment="1">
      <alignment horizontal="center" vertical="center"/>
    </xf>
    <xf numFmtId="0" fontId="91" fillId="0" borderId="0" xfId="0" applyFont="1" applyFill="1" applyBorder="1">
      <alignment vertical="center"/>
    </xf>
    <xf numFmtId="0" fontId="37" fillId="0" borderId="0" xfId="0" applyFont="1" applyBorder="1">
      <alignment vertical="center"/>
    </xf>
    <xf numFmtId="178" fontId="53" fillId="0" borderId="0" xfId="0" applyNumberFormat="1" applyFont="1" applyFill="1" applyBorder="1">
      <alignment vertical="center"/>
    </xf>
    <xf numFmtId="178" fontId="54" fillId="0" borderId="0" xfId="0" applyNumberFormat="1" applyFont="1" applyFill="1" applyBorder="1">
      <alignment vertical="center"/>
    </xf>
    <xf numFmtId="0" fontId="43" fillId="0" borderId="0" xfId="0" applyFont="1" applyBorder="1" applyAlignment="1">
      <alignment horizontal="center" vertical="center"/>
    </xf>
    <xf numFmtId="0" fontId="42" fillId="0" borderId="4" xfId="0" applyFont="1" applyBorder="1" applyAlignment="1">
      <alignment horizontal="center" vertical="center"/>
    </xf>
    <xf numFmtId="178" fontId="54" fillId="0" borderId="4" xfId="0" applyNumberFormat="1" applyFont="1" applyBorder="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55" xfId="0" applyFont="1" applyBorder="1" applyAlignment="1">
      <alignment horizontal="center" vertical="center"/>
    </xf>
    <xf numFmtId="178" fontId="53" fillId="2" borderId="9" xfId="0" applyNumberFormat="1" applyFont="1" applyFill="1" applyBorder="1">
      <alignment vertical="center"/>
    </xf>
    <xf numFmtId="178" fontId="53" fillId="2" borderId="100" xfId="0" applyNumberFormat="1" applyFont="1" applyFill="1" applyBorder="1">
      <alignment vertical="center"/>
    </xf>
    <xf numFmtId="0" fontId="6" fillId="0" borderId="7" xfId="0" applyFont="1" applyBorder="1" applyAlignment="1">
      <alignment horizontal="center" vertical="center"/>
    </xf>
    <xf numFmtId="0" fontId="42" fillId="0" borderId="24" xfId="0" applyFont="1" applyBorder="1" applyAlignment="1">
      <alignment horizontal="center" vertical="center"/>
    </xf>
    <xf numFmtId="178" fontId="54" fillId="0" borderId="24" xfId="0" applyNumberFormat="1" applyFont="1" applyBorder="1">
      <alignment vertical="center"/>
    </xf>
    <xf numFmtId="0" fontId="3" fillId="0" borderId="0" xfId="0" applyFont="1" applyBorder="1" applyAlignment="1">
      <alignment horizontal="left" vertical="center"/>
    </xf>
    <xf numFmtId="38" fontId="6" fillId="0" borderId="0" xfId="0" applyNumberFormat="1" applyFont="1" applyBorder="1" applyAlignment="1">
      <alignment horizontal="right" vertical="center"/>
    </xf>
    <xf numFmtId="0" fontId="35" fillId="0" borderId="0" xfId="0" applyFont="1" applyBorder="1">
      <alignment vertical="center"/>
    </xf>
    <xf numFmtId="0" fontId="44" fillId="0" borderId="0" xfId="0" applyFont="1" applyAlignment="1">
      <alignment vertical="top" wrapText="1"/>
    </xf>
    <xf numFmtId="0" fontId="79" fillId="0" borderId="0" xfId="0" applyFont="1" applyFill="1" applyBorder="1" applyAlignment="1">
      <alignment horizontal="left" vertical="top"/>
    </xf>
    <xf numFmtId="0" fontId="7" fillId="0" borderId="0" xfId="0" applyFont="1" applyFill="1" applyBorder="1" applyAlignment="1">
      <alignment horizontal="left" vertical="top"/>
    </xf>
    <xf numFmtId="0" fontId="6" fillId="0" borderId="26" xfId="0" applyFont="1" applyBorder="1" applyAlignment="1">
      <alignment horizontal="center" vertical="center"/>
    </xf>
    <xf numFmtId="0" fontId="92" fillId="0" borderId="0" xfId="0" applyFont="1">
      <alignment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92" fillId="0" borderId="0" xfId="0" applyFont="1" applyBorder="1">
      <alignment vertical="center"/>
    </xf>
    <xf numFmtId="0" fontId="43" fillId="0" borderId="0" xfId="0" applyFont="1">
      <alignment vertical="center"/>
    </xf>
    <xf numFmtId="0" fontId="92"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99" xfId="0" applyFont="1" applyBorder="1" applyAlignment="1">
      <alignment horizontal="center" vertical="center"/>
    </xf>
    <xf numFmtId="0" fontId="6" fillId="0" borderId="99" xfId="0" applyFont="1" applyFill="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43" fillId="0" borderId="0" xfId="0" applyFont="1" applyBorder="1" applyAlignment="1">
      <alignment horizontal="center" vertical="center"/>
    </xf>
    <xf numFmtId="0" fontId="19" fillId="0" borderId="0" xfId="0" applyFont="1" applyBorder="1" applyAlignment="1">
      <alignment horizontal="center" vertical="center"/>
    </xf>
    <xf numFmtId="178" fontId="53" fillId="0" borderId="0" xfId="0" applyNumberFormat="1" applyFont="1" applyFill="1" applyBorder="1" applyAlignment="1">
      <alignment horizontal="right" vertical="center"/>
    </xf>
    <xf numFmtId="0" fontId="49" fillId="0" borderId="0" xfId="0" applyFont="1" applyBorder="1" applyAlignment="1">
      <alignment horizontal="center" vertical="center"/>
    </xf>
    <xf numFmtId="0" fontId="6" fillId="0" borderId="0" xfId="0" applyFont="1" applyFill="1" applyBorder="1" applyAlignment="1">
      <alignment horizontal="center" vertical="center"/>
    </xf>
    <xf numFmtId="177" fontId="8" fillId="0" borderId="0" xfId="0" applyNumberFormat="1" applyFont="1" applyFill="1" applyBorder="1" applyAlignment="1">
      <alignment horizontal="center" vertical="center"/>
    </xf>
    <xf numFmtId="0" fontId="93" fillId="0" borderId="0" xfId="0" applyFont="1">
      <alignment vertical="center"/>
    </xf>
    <xf numFmtId="0" fontId="78" fillId="0" borderId="0" xfId="0" applyFont="1" applyAlignment="1">
      <alignment vertical="center" wrapText="1"/>
    </xf>
    <xf numFmtId="0" fontId="78" fillId="0" borderId="0" xfId="0" applyFont="1" applyAlignment="1">
      <alignment vertical="center"/>
    </xf>
    <xf numFmtId="0" fontId="8" fillId="0" borderId="0" xfId="0" applyFont="1" applyFill="1" applyBorder="1" applyAlignment="1"/>
    <xf numFmtId="0" fontId="8" fillId="0" borderId="99" xfId="0" applyFont="1" applyFill="1" applyBorder="1" applyAlignment="1"/>
    <xf numFmtId="0" fontId="6" fillId="2" borderId="28" xfId="0" applyFont="1" applyFill="1" applyBorder="1">
      <alignment vertical="center"/>
    </xf>
    <xf numFmtId="0" fontId="6" fillId="2" borderId="28" xfId="0" applyFont="1" applyFill="1" applyBorder="1" applyAlignment="1">
      <alignment horizontal="center" vertical="center"/>
    </xf>
    <xf numFmtId="0" fontId="6" fillId="2" borderId="24" xfId="0" applyFont="1" applyFill="1" applyBorder="1" applyAlignment="1">
      <alignment horizontal="center" vertical="center"/>
    </xf>
    <xf numFmtId="0" fontId="8" fillId="0" borderId="99" xfId="0" applyFont="1" applyFill="1" applyBorder="1">
      <alignment vertical="center"/>
    </xf>
    <xf numFmtId="0" fontId="6" fillId="2" borderId="28" xfId="0" applyFont="1" applyFill="1" applyBorder="1" applyAlignment="1">
      <alignment horizontal="center" vertical="top"/>
    </xf>
    <xf numFmtId="0" fontId="6" fillId="2" borderId="24" xfId="0" applyFont="1" applyFill="1" applyBorder="1" applyAlignment="1">
      <alignment vertical="center"/>
    </xf>
    <xf numFmtId="0" fontId="50" fillId="2" borderId="28" xfId="0" applyFont="1" applyFill="1" applyBorder="1" applyAlignment="1">
      <alignment horizontal="center" vertical="center"/>
    </xf>
    <xf numFmtId="0" fontId="50" fillId="0" borderId="99" xfId="0" applyFont="1" applyFill="1" applyBorder="1" applyAlignment="1">
      <alignment vertical="center"/>
    </xf>
    <xf numFmtId="0" fontId="69" fillId="0" borderId="0" xfId="0" applyFont="1" applyFill="1" applyBorder="1" applyAlignment="1">
      <alignment horizontal="center" vertical="center" shrinkToFit="1"/>
    </xf>
    <xf numFmtId="0" fontId="6" fillId="0" borderId="0" xfId="0" applyFont="1" applyBorder="1" applyAlignment="1">
      <alignment horizontal="center" vertical="center"/>
    </xf>
    <xf numFmtId="0" fontId="74" fillId="0" borderId="0" xfId="0" applyFont="1" applyAlignment="1">
      <alignment vertical="center"/>
    </xf>
    <xf numFmtId="0" fontId="74" fillId="0" borderId="0" xfId="0" applyFont="1" applyFill="1" applyBorder="1" applyAlignment="1">
      <alignment horizontal="left"/>
    </xf>
    <xf numFmtId="177" fontId="8" fillId="0" borderId="0" xfId="0" applyNumberFormat="1" applyFont="1" applyFill="1" applyBorder="1" applyAlignment="1">
      <alignment horizontal="center" vertical="center"/>
    </xf>
    <xf numFmtId="0" fontId="19" fillId="0" borderId="0"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horizontal="right" vertical="center"/>
    </xf>
    <xf numFmtId="0" fontId="56" fillId="2" borderId="28" xfId="0" applyFont="1" applyFill="1" applyBorder="1" applyAlignment="1">
      <alignment vertical="center" shrinkToFit="1"/>
    </xf>
    <xf numFmtId="0" fontId="69" fillId="0" borderId="0" xfId="0" applyFont="1" applyFill="1" applyBorder="1" applyAlignment="1">
      <alignment vertical="center" shrinkToFit="1"/>
    </xf>
    <xf numFmtId="0" fontId="69" fillId="2" borderId="28" xfId="0" applyFont="1" applyFill="1" applyBorder="1" applyAlignment="1">
      <alignment horizontal="center" vertical="center" shrinkToFit="1"/>
    </xf>
    <xf numFmtId="0" fontId="69" fillId="2" borderId="24" xfId="0" applyFont="1" applyFill="1" applyBorder="1" applyAlignment="1">
      <alignment horizontal="center" vertical="center" shrinkToFit="1"/>
    </xf>
    <xf numFmtId="177" fontId="8" fillId="2" borderId="28" xfId="0" applyNumberFormat="1" applyFont="1" applyFill="1" applyBorder="1" applyAlignment="1">
      <alignment horizontal="center" vertical="center"/>
    </xf>
    <xf numFmtId="0" fontId="19" fillId="2" borderId="24" xfId="0" applyFont="1" applyFill="1" applyBorder="1" applyAlignment="1">
      <alignment horizontal="center" vertical="center"/>
    </xf>
    <xf numFmtId="0" fontId="44" fillId="5" borderId="1" xfId="0" applyFont="1" applyFill="1" applyBorder="1" applyAlignment="1">
      <alignment horizontal="center" vertical="center"/>
    </xf>
    <xf numFmtId="0" fontId="44" fillId="5" borderId="1" xfId="0" applyFont="1" applyFill="1" applyBorder="1" applyAlignment="1">
      <alignment vertical="center"/>
    </xf>
    <xf numFmtId="0" fontId="44" fillId="5" borderId="1" xfId="0" applyFont="1" applyFill="1" applyBorder="1">
      <alignment vertical="center"/>
    </xf>
    <xf numFmtId="0" fontId="44" fillId="5" borderId="29" xfId="0" applyFont="1" applyFill="1" applyBorder="1">
      <alignment vertical="center"/>
    </xf>
    <xf numFmtId="0" fontId="13" fillId="5" borderId="2" xfId="0" applyFont="1" applyFill="1" applyBorder="1" applyAlignment="1">
      <alignment vertical="center"/>
    </xf>
    <xf numFmtId="0" fontId="13" fillId="5" borderId="20" xfId="0" applyFont="1" applyFill="1" applyBorder="1" applyAlignment="1">
      <alignment vertical="center"/>
    </xf>
    <xf numFmtId="0" fontId="13" fillId="0" borderId="0" xfId="0" applyFont="1" applyFill="1" applyBorder="1" applyAlignment="1">
      <alignment vertical="center"/>
    </xf>
    <xf numFmtId="0" fontId="6" fillId="2" borderId="2" xfId="0" applyFont="1" applyFill="1" applyBorder="1" applyAlignment="1">
      <alignment vertical="center"/>
    </xf>
    <xf numFmtId="0" fontId="6" fillId="2" borderId="20" xfId="0" applyFont="1" applyFill="1" applyBorder="1" applyAlignment="1">
      <alignment vertical="center"/>
    </xf>
    <xf numFmtId="0" fontId="6" fillId="2" borderId="1" xfId="0" applyFont="1" applyFill="1" applyBorder="1" applyAlignment="1">
      <alignment vertical="center"/>
    </xf>
    <xf numFmtId="0" fontId="6" fillId="2" borderId="29" xfId="0" applyFont="1" applyFill="1" applyBorder="1" applyAlignment="1">
      <alignment vertical="center"/>
    </xf>
    <xf numFmtId="0" fontId="43"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6" fillId="2" borderId="28" xfId="0" applyFont="1" applyFill="1" applyBorder="1" applyAlignment="1">
      <alignment horizontal="center" vertical="center"/>
    </xf>
    <xf numFmtId="0" fontId="19"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40" fillId="2" borderId="4" xfId="0" applyFont="1" applyFill="1" applyBorder="1" applyAlignment="1">
      <alignment horizontal="center" vertical="center"/>
    </xf>
    <xf numFmtId="0" fontId="6" fillId="0" borderId="0" xfId="0" applyFont="1" applyBorder="1" applyAlignment="1">
      <alignment horizontal="center" vertical="center"/>
    </xf>
    <xf numFmtId="0" fontId="53" fillId="0" borderId="36" xfId="0" applyFont="1" applyBorder="1" applyAlignment="1">
      <alignment horizontal="right" vertical="center" shrinkToFit="1"/>
    </xf>
    <xf numFmtId="0" fontId="53" fillId="0" borderId="10" xfId="0" applyFont="1" applyBorder="1" applyAlignment="1">
      <alignment horizontal="right" vertical="center" shrinkToFit="1"/>
    </xf>
    <xf numFmtId="0" fontId="53" fillId="0" borderId="12" xfId="0" applyFont="1" applyBorder="1" applyAlignment="1">
      <alignment horizontal="right" vertical="center" shrinkToFit="1"/>
    </xf>
    <xf numFmtId="0" fontId="6" fillId="0" borderId="99" xfId="0" applyFont="1" applyBorder="1" applyAlignment="1">
      <alignment horizontal="center" vertical="center"/>
    </xf>
    <xf numFmtId="0" fontId="53" fillId="0" borderId="48" xfId="0" applyFont="1" applyBorder="1" applyAlignment="1">
      <alignment horizontal="right" vertical="center" shrinkToFit="1"/>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8" xfId="0" applyFont="1" applyFill="1" applyBorder="1" applyAlignment="1">
      <alignment horizontal="right" vertical="center"/>
    </xf>
    <xf numFmtId="0" fontId="8" fillId="0" borderId="0" xfId="0" applyFont="1" applyFill="1" applyBorder="1" applyAlignment="1">
      <alignment vertical="top"/>
    </xf>
    <xf numFmtId="0" fontId="53" fillId="0" borderId="52" xfId="0" applyFont="1" applyBorder="1" applyAlignment="1">
      <alignment horizontal="right" vertical="center" shrinkToFit="1"/>
    </xf>
    <xf numFmtId="0" fontId="6" fillId="0" borderId="99" xfId="0" applyFont="1" applyFill="1" applyBorder="1" applyAlignment="1">
      <alignment horizontal="left" vertical="center"/>
    </xf>
    <xf numFmtId="0" fontId="3" fillId="0" borderId="54" xfId="0" applyFont="1" applyFill="1" applyBorder="1" applyAlignment="1">
      <alignment horizontal="left" vertical="center"/>
    </xf>
    <xf numFmtId="0" fontId="6" fillId="0" borderId="75" xfId="0" applyFont="1" applyFill="1" applyBorder="1" applyAlignment="1">
      <alignment horizontal="left" vertical="center"/>
    </xf>
    <xf numFmtId="0" fontId="31"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53" fillId="0" borderId="10" xfId="0" applyFont="1" applyBorder="1" applyAlignment="1">
      <alignment horizontal="right" vertical="center" shrinkToFit="1"/>
    </xf>
    <xf numFmtId="0" fontId="53" fillId="0" borderId="6" xfId="0" applyFont="1" applyBorder="1" applyAlignment="1">
      <alignment horizontal="right" vertical="center" shrinkToFit="1"/>
    </xf>
    <xf numFmtId="0" fontId="3" fillId="2" borderId="32" xfId="0" applyFont="1" applyFill="1" applyBorder="1">
      <alignment vertical="center"/>
    </xf>
    <xf numFmtId="0" fontId="3" fillId="2" borderId="23" xfId="0" applyFont="1" applyFill="1" applyBorder="1">
      <alignment vertical="center"/>
    </xf>
    <xf numFmtId="0" fontId="3" fillId="0" borderId="28" xfId="0" applyFont="1" applyFill="1" applyBorder="1">
      <alignment vertical="center"/>
    </xf>
    <xf numFmtId="0" fontId="8" fillId="0" borderId="28" xfId="0" applyFont="1" applyFill="1" applyBorder="1">
      <alignment vertical="center"/>
    </xf>
    <xf numFmtId="0" fontId="8" fillId="0" borderId="0" xfId="0" applyFont="1" applyFill="1" applyBorder="1" applyAlignment="1">
      <alignment vertical="center" shrinkToFit="1"/>
    </xf>
    <xf numFmtId="180" fontId="6" fillId="0" borderId="23" xfId="0" applyNumberFormat="1" applyFont="1" applyBorder="1" applyAlignment="1">
      <alignment horizontal="right" vertical="center"/>
    </xf>
    <xf numFmtId="180" fontId="6" fillId="0" borderId="24" xfId="0" applyNumberFormat="1" applyFont="1" applyBorder="1" applyAlignment="1">
      <alignment horizontal="right" vertical="center"/>
    </xf>
    <xf numFmtId="0" fontId="8" fillId="2" borderId="23" xfId="0" applyFont="1" applyFill="1" applyBorder="1" applyAlignment="1">
      <alignment horizontal="left" vertical="center"/>
    </xf>
    <xf numFmtId="0" fontId="8" fillId="2" borderId="28" xfId="0" applyFont="1" applyFill="1" applyBorder="1" applyAlignment="1">
      <alignment horizontal="left" vertical="center"/>
    </xf>
    <xf numFmtId="0" fontId="8" fillId="2" borderId="171" xfId="0" applyFont="1" applyFill="1" applyBorder="1" applyAlignment="1">
      <alignment horizontal="left" vertical="center"/>
    </xf>
    <xf numFmtId="0" fontId="8" fillId="2" borderId="23" xfId="0" applyFont="1" applyFill="1" applyBorder="1" applyAlignment="1">
      <alignment horizontal="left" vertical="center" shrinkToFit="1"/>
    </xf>
    <xf numFmtId="0" fontId="8" fillId="2" borderId="28" xfId="0" applyFont="1" applyFill="1" applyBorder="1" applyAlignment="1">
      <alignment horizontal="left" vertical="center" shrinkToFit="1"/>
    </xf>
    <xf numFmtId="0" fontId="8" fillId="2" borderId="171" xfId="0" applyFont="1" applyFill="1" applyBorder="1" applyAlignment="1">
      <alignment horizontal="left" vertical="center" shrinkToFit="1"/>
    </xf>
    <xf numFmtId="0" fontId="44" fillId="0" borderId="0" xfId="0" applyFont="1" applyAlignment="1">
      <alignment horizontal="left" vertical="top" wrapText="1"/>
    </xf>
    <xf numFmtId="180" fontId="6" fillId="2" borderId="168" xfId="0" applyNumberFormat="1" applyFont="1" applyFill="1" applyBorder="1" applyAlignment="1">
      <alignment horizontal="right" vertical="center"/>
    </xf>
    <xf numFmtId="180" fontId="6" fillId="2" borderId="28" xfId="0" applyNumberFormat="1" applyFont="1" applyFill="1" applyBorder="1" applyAlignment="1">
      <alignment horizontal="right"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8" fontId="6" fillId="2" borderId="168" xfId="0" applyNumberFormat="1" applyFont="1" applyFill="1" applyBorder="1" applyAlignment="1">
      <alignment horizontal="right" vertical="center"/>
    </xf>
    <xf numFmtId="178" fontId="6" fillId="2" borderId="24" xfId="0" applyNumberFormat="1" applyFont="1" applyFill="1" applyBorder="1" applyAlignment="1">
      <alignment horizontal="right" vertical="center"/>
    </xf>
    <xf numFmtId="0" fontId="69" fillId="2" borderId="78" xfId="0" applyFont="1" applyFill="1" applyBorder="1" applyAlignment="1">
      <alignment horizontal="center" vertical="center" shrinkToFit="1"/>
    </xf>
    <xf numFmtId="0" fontId="69" fillId="2" borderId="41" xfId="0" applyFont="1" applyFill="1" applyBorder="1" applyAlignment="1">
      <alignment horizontal="center" vertical="center" shrinkToFit="1"/>
    </xf>
    <xf numFmtId="0" fontId="69" fillId="0" borderId="0" xfId="0" applyFont="1" applyFill="1" applyBorder="1" applyAlignment="1">
      <alignment horizontal="center" vertical="center" shrinkToFit="1"/>
    </xf>
    <xf numFmtId="0" fontId="31" fillId="0" borderId="0" xfId="0" applyFont="1" applyBorder="1" applyAlignment="1">
      <alignment horizontal="center" vertical="center"/>
    </xf>
    <xf numFmtId="0" fontId="6" fillId="0" borderId="23" xfId="0" applyFont="1" applyBorder="1" applyAlignment="1">
      <alignment horizontal="center" vertical="center"/>
    </xf>
    <xf numFmtId="0" fontId="6" fillId="0" borderId="28" xfId="0" applyFont="1" applyBorder="1" applyAlignment="1">
      <alignment horizontal="center" vertical="center"/>
    </xf>
    <xf numFmtId="0" fontId="6" fillId="0" borderId="24" xfId="0" applyFont="1" applyBorder="1" applyAlignment="1">
      <alignment horizontal="center" vertical="center"/>
    </xf>
    <xf numFmtId="0" fontId="43" fillId="0" borderId="0" xfId="0" applyFont="1" applyBorder="1" applyAlignment="1">
      <alignment horizontal="center" vertical="center"/>
    </xf>
    <xf numFmtId="180" fontId="6" fillId="0" borderId="46" xfId="0" applyNumberFormat="1" applyFont="1" applyBorder="1" applyAlignment="1">
      <alignment horizontal="right" vertical="center"/>
    </xf>
    <xf numFmtId="180" fontId="6" fillId="0" borderId="21" xfId="0" applyNumberFormat="1" applyFont="1" applyBorder="1" applyAlignment="1">
      <alignment horizontal="right" vertical="center"/>
    </xf>
    <xf numFmtId="180" fontId="6" fillId="0" borderId="45" xfId="0" applyNumberFormat="1" applyFont="1" applyBorder="1" applyAlignment="1">
      <alignment horizontal="right" vertical="center"/>
    </xf>
    <xf numFmtId="180" fontId="6" fillId="0" borderId="55" xfId="0" applyNumberFormat="1" applyFont="1" applyBorder="1" applyAlignment="1">
      <alignment horizontal="right" vertical="center"/>
    </xf>
    <xf numFmtId="0" fontId="40" fillId="0" borderId="30"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32" xfId="0" applyFont="1" applyBorder="1" applyAlignment="1">
      <alignment horizontal="center" vertical="center" wrapText="1"/>
    </xf>
    <xf numFmtId="0" fontId="40" fillId="0" borderId="29" xfId="0" applyFont="1" applyBorder="1" applyAlignment="1">
      <alignment horizontal="center" vertical="center" wrapText="1"/>
    </xf>
    <xf numFmtId="0" fontId="3" fillId="0" borderId="0" xfId="0" applyFont="1" applyBorder="1" applyAlignment="1">
      <alignment horizontal="center" vertical="center"/>
    </xf>
    <xf numFmtId="180" fontId="6" fillId="2" borderId="12" xfId="0" applyNumberFormat="1" applyFont="1" applyFill="1" applyBorder="1" applyAlignment="1">
      <alignment horizontal="right" vertical="center"/>
    </xf>
    <xf numFmtId="180" fontId="6" fillId="2" borderId="101" xfId="0" applyNumberFormat="1" applyFont="1" applyFill="1" applyBorder="1" applyAlignment="1">
      <alignment horizontal="right" vertical="center"/>
    </xf>
    <xf numFmtId="184" fontId="6" fillId="2" borderId="12" xfId="0" applyNumberFormat="1" applyFont="1" applyFill="1" applyBorder="1" applyAlignment="1">
      <alignment horizontal="right" vertical="center"/>
    </xf>
    <xf numFmtId="184" fontId="6" fillId="2" borderId="101" xfId="0" applyNumberFormat="1" applyFont="1" applyFill="1" applyBorder="1" applyAlignment="1">
      <alignment horizontal="right" vertical="center"/>
    </xf>
    <xf numFmtId="184" fontId="6" fillId="2" borderId="2" xfId="0" applyNumberFormat="1" applyFont="1" applyFill="1" applyBorder="1" applyAlignment="1">
      <alignment horizontal="right" vertical="center"/>
    </xf>
    <xf numFmtId="184" fontId="6" fillId="2" borderId="20" xfId="0" applyNumberFormat="1" applyFont="1" applyFill="1" applyBorder="1" applyAlignment="1">
      <alignment horizontal="right" vertical="center"/>
    </xf>
    <xf numFmtId="180" fontId="6" fillId="2" borderId="45" xfId="0" applyNumberFormat="1" applyFont="1" applyFill="1" applyBorder="1" applyAlignment="1">
      <alignment horizontal="right" vertical="center"/>
    </xf>
    <xf numFmtId="180" fontId="6" fillId="2" borderId="55" xfId="0" applyNumberFormat="1" applyFont="1" applyFill="1" applyBorder="1" applyAlignment="1">
      <alignment horizontal="right" vertical="center"/>
    </xf>
    <xf numFmtId="0" fontId="6" fillId="0" borderId="0" xfId="0" applyFont="1" applyBorder="1" applyAlignment="1">
      <alignment horizontal="center" vertical="center"/>
    </xf>
    <xf numFmtId="0" fontId="40" fillId="0" borderId="5" xfId="0" applyFont="1" applyBorder="1" applyAlignment="1">
      <alignment horizontal="center" vertical="center" wrapText="1"/>
    </xf>
    <xf numFmtId="0" fontId="40" fillId="0" borderId="17" xfId="0" applyFont="1" applyBorder="1" applyAlignment="1">
      <alignment horizontal="center" vertical="center"/>
    </xf>
    <xf numFmtId="0" fontId="40" fillId="0" borderId="9" xfId="0" applyFont="1" applyBorder="1" applyAlignment="1">
      <alignment horizontal="center" vertical="center"/>
    </xf>
    <xf numFmtId="0" fontId="40" fillId="0" borderId="19" xfId="0" applyFont="1" applyBorder="1" applyAlignment="1">
      <alignment horizontal="center" vertical="center"/>
    </xf>
    <xf numFmtId="180" fontId="6" fillId="0" borderId="44" xfId="0" applyNumberFormat="1" applyFont="1" applyBorder="1" applyAlignment="1">
      <alignment horizontal="right" vertical="center"/>
    </xf>
    <xf numFmtId="180" fontId="6" fillId="0" borderId="57" xfId="0" applyNumberFormat="1" applyFont="1" applyBorder="1" applyAlignment="1">
      <alignment horizontal="right" vertical="center"/>
    </xf>
    <xf numFmtId="0" fontId="46" fillId="0" borderId="0" xfId="0" applyFont="1" applyAlignment="1">
      <alignment horizontal="left" vertical="center" wrapText="1"/>
    </xf>
    <xf numFmtId="0" fontId="6" fillId="0" borderId="67" xfId="0" applyFont="1" applyBorder="1" applyAlignment="1">
      <alignment horizontal="left" vertical="center"/>
    </xf>
    <xf numFmtId="0" fontId="6" fillId="0" borderId="104" xfId="0" applyFont="1" applyBorder="1" applyAlignment="1">
      <alignment horizontal="left" vertical="center"/>
    </xf>
    <xf numFmtId="0" fontId="3" fillId="2" borderId="45" xfId="0" applyFont="1" applyFill="1" applyBorder="1" applyAlignment="1">
      <alignment horizontal="right" vertical="center"/>
    </xf>
    <xf numFmtId="0" fontId="3" fillId="2" borderId="55" xfId="0" applyFont="1" applyFill="1" applyBorder="1" applyAlignment="1">
      <alignment horizontal="right" vertical="center"/>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32" xfId="0" applyFont="1" applyBorder="1" applyAlignment="1">
      <alignment horizontal="left" vertical="center"/>
    </xf>
    <xf numFmtId="0" fontId="3" fillId="0" borderId="29" xfId="0" applyFont="1" applyBorder="1" applyAlignment="1">
      <alignment horizontal="left" vertical="center"/>
    </xf>
    <xf numFmtId="0" fontId="40" fillId="0" borderId="11" xfId="0" applyFont="1" applyBorder="1" applyAlignment="1">
      <alignment horizontal="center" vertical="center" wrapText="1"/>
    </xf>
    <xf numFmtId="0" fontId="40" fillId="0" borderId="7" xfId="0" applyFont="1" applyBorder="1" applyAlignment="1">
      <alignment horizontal="center" vertical="center"/>
    </xf>
    <xf numFmtId="0" fontId="40" fillId="0" borderId="13" xfId="0" applyFont="1" applyBorder="1" applyAlignment="1">
      <alignment horizontal="center" vertical="center"/>
    </xf>
    <xf numFmtId="0" fontId="40" fillId="0" borderId="100" xfId="0" applyFont="1" applyBorder="1" applyAlignment="1">
      <alignment horizontal="center" vertical="center"/>
    </xf>
    <xf numFmtId="180" fontId="6" fillId="2" borderId="46" xfId="0" applyNumberFormat="1" applyFont="1" applyFill="1" applyBorder="1" applyAlignment="1">
      <alignment horizontal="right" vertical="center"/>
    </xf>
    <xf numFmtId="180" fontId="6" fillId="2" borderId="21" xfId="0" applyNumberFormat="1" applyFont="1" applyFill="1" applyBorder="1" applyAlignment="1">
      <alignment horizontal="right" vertical="center"/>
    </xf>
    <xf numFmtId="0" fontId="3" fillId="2" borderId="12" xfId="0" applyFont="1" applyFill="1" applyBorder="1" applyAlignment="1">
      <alignment horizontal="right" vertical="center"/>
    </xf>
    <xf numFmtId="0" fontId="3" fillId="2" borderId="101" xfId="0" applyFont="1" applyFill="1" applyBorder="1" applyAlignment="1">
      <alignment horizontal="right" vertical="center"/>
    </xf>
    <xf numFmtId="0" fontId="21" fillId="0" borderId="0" xfId="0" applyFont="1" applyAlignment="1">
      <alignment horizontal="center" vertical="center"/>
    </xf>
    <xf numFmtId="0" fontId="21" fillId="0" borderId="76" xfId="0" applyFont="1" applyBorder="1" applyAlignment="1">
      <alignment horizontal="center" vertical="center"/>
    </xf>
    <xf numFmtId="0" fontId="8" fillId="0" borderId="0" xfId="0" applyFont="1" applyAlignment="1">
      <alignment horizontal="right" vertical="center"/>
    </xf>
    <xf numFmtId="184" fontId="6" fillId="2" borderId="32" xfId="0" applyNumberFormat="1" applyFont="1" applyFill="1" applyBorder="1" applyAlignment="1">
      <alignment horizontal="right" vertical="center"/>
    </xf>
    <xf numFmtId="184" fontId="6" fillId="2" borderId="29" xfId="0" applyNumberFormat="1" applyFont="1" applyFill="1" applyBorder="1" applyAlignment="1">
      <alignment horizontal="right" vertical="center"/>
    </xf>
    <xf numFmtId="0" fontId="8" fillId="2" borderId="78" xfId="0" applyFont="1" applyFill="1" applyBorder="1" applyAlignment="1">
      <alignment horizontal="center" vertical="center" shrinkToFit="1"/>
    </xf>
    <xf numFmtId="0" fontId="8" fillId="2" borderId="41" xfId="0" applyFont="1" applyFill="1" applyBorder="1" applyAlignment="1">
      <alignment horizontal="center" vertical="center" shrinkToFit="1"/>
    </xf>
    <xf numFmtId="184" fontId="6" fillId="0" borderId="169" xfId="0" applyNumberFormat="1" applyFont="1" applyFill="1" applyBorder="1" applyAlignment="1">
      <alignment horizontal="right" vertical="center"/>
    </xf>
    <xf numFmtId="184" fontId="6" fillId="0" borderId="170" xfId="0" applyNumberFormat="1" applyFont="1" applyFill="1" applyBorder="1" applyAlignment="1">
      <alignment horizontal="right" vertical="center"/>
    </xf>
    <xf numFmtId="0" fontId="3" fillId="0" borderId="23" xfId="0" applyFont="1" applyFill="1" applyBorder="1" applyAlignment="1">
      <alignment horizontal="right" vertical="center"/>
    </xf>
    <xf numFmtId="0" fontId="3" fillId="0" borderId="24" xfId="0" applyFont="1" applyFill="1" applyBorder="1" applyAlignment="1">
      <alignment horizontal="right" vertical="center"/>
    </xf>
    <xf numFmtId="0" fontId="6" fillId="0" borderId="44" xfId="0" applyFont="1" applyFill="1" applyBorder="1" applyAlignment="1">
      <alignment horizontal="left" vertical="center"/>
    </xf>
    <xf numFmtId="0" fontId="6" fillId="0" borderId="57" xfId="0" applyFont="1" applyFill="1" applyBorder="1" applyAlignment="1">
      <alignment horizontal="left" vertical="center"/>
    </xf>
    <xf numFmtId="0" fontId="3" fillId="2" borderId="39" xfId="0" applyFont="1" applyFill="1" applyBorder="1" applyAlignment="1">
      <alignment horizontal="right" vertical="center"/>
    </xf>
    <xf numFmtId="0" fontId="44" fillId="0" borderId="0" xfId="0" applyFont="1" applyBorder="1" applyAlignment="1">
      <alignment horizontal="left" vertical="center" wrapText="1"/>
    </xf>
    <xf numFmtId="180" fontId="6" fillId="0" borderId="4" xfId="0" applyNumberFormat="1" applyFont="1" applyFill="1" applyBorder="1" applyAlignment="1">
      <alignment horizontal="right" vertical="center"/>
    </xf>
    <xf numFmtId="0" fontId="6" fillId="0" borderId="4" xfId="0" applyFont="1" applyFill="1" applyBorder="1" applyAlignment="1">
      <alignment horizontal="right" vertical="center"/>
    </xf>
    <xf numFmtId="180" fontId="6" fillId="2" borderId="44" xfId="0" applyNumberFormat="1" applyFont="1" applyFill="1" applyBorder="1" applyAlignment="1">
      <alignment horizontal="right" vertical="center"/>
    </xf>
    <xf numFmtId="180" fontId="6" fillId="2" borderId="57" xfId="0" applyNumberFormat="1" applyFont="1" applyFill="1" applyBorder="1" applyAlignment="1">
      <alignment horizontal="right" vertical="center"/>
    </xf>
    <xf numFmtId="180" fontId="6" fillId="2" borderId="32" xfId="0" applyNumberFormat="1" applyFont="1" applyFill="1" applyBorder="1" applyAlignment="1">
      <alignment horizontal="right" vertical="center"/>
    </xf>
    <xf numFmtId="180" fontId="6" fillId="2" borderId="29" xfId="0" applyNumberFormat="1" applyFont="1" applyFill="1" applyBorder="1" applyAlignment="1">
      <alignment horizontal="right" vertical="center"/>
    </xf>
    <xf numFmtId="180" fontId="6" fillId="0" borderId="23" xfId="0" applyNumberFormat="1" applyFont="1" applyFill="1" applyBorder="1" applyAlignment="1">
      <alignment horizontal="right" vertical="center"/>
    </xf>
    <xf numFmtId="180" fontId="6" fillId="0" borderId="24" xfId="0" applyNumberFormat="1" applyFont="1" applyFill="1" applyBorder="1" applyAlignment="1">
      <alignment horizontal="right" vertical="center"/>
    </xf>
    <xf numFmtId="180" fontId="6" fillId="0" borderId="162" xfId="0" applyNumberFormat="1" applyFont="1" applyFill="1" applyBorder="1" applyAlignment="1">
      <alignment horizontal="right" vertical="center"/>
    </xf>
    <xf numFmtId="180" fontId="6" fillId="0" borderId="163" xfId="0" applyNumberFormat="1" applyFont="1" applyFill="1" applyBorder="1" applyAlignment="1">
      <alignment horizontal="right" vertical="center"/>
    </xf>
    <xf numFmtId="0" fontId="3" fillId="2" borderId="30" xfId="0" applyFont="1" applyFill="1" applyBorder="1" applyAlignment="1">
      <alignment horizontal="right" vertical="center"/>
    </xf>
    <xf numFmtId="0" fontId="3" fillId="2" borderId="20"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29" xfId="0" applyFont="1" applyFill="1" applyBorder="1" applyAlignment="1">
      <alignment horizontal="right" vertical="center"/>
    </xf>
    <xf numFmtId="178" fontId="53" fillId="2" borderId="19" xfId="0" applyNumberFormat="1" applyFont="1" applyFill="1" applyBorder="1" applyAlignment="1">
      <alignment horizontal="right" vertical="center"/>
    </xf>
    <xf numFmtId="178" fontId="53" fillId="2" borderId="13" xfId="0" applyNumberFormat="1" applyFont="1" applyFill="1" applyBorder="1" applyAlignment="1">
      <alignment horizontal="right" vertical="center"/>
    </xf>
    <xf numFmtId="0" fontId="40" fillId="0" borderId="30" xfId="0" applyFont="1" applyBorder="1" applyAlignment="1">
      <alignment horizontal="center" vertical="center"/>
    </xf>
    <xf numFmtId="0" fontId="40" fillId="0" borderId="2" xfId="0" applyFont="1" applyBorder="1" applyAlignment="1">
      <alignment horizontal="center" vertical="center"/>
    </xf>
    <xf numFmtId="0" fontId="40" fillId="0" borderId="32" xfId="0" applyFont="1" applyBorder="1" applyAlignment="1">
      <alignment horizontal="center" vertical="center"/>
    </xf>
    <xf numFmtId="0" fontId="40" fillId="0" borderId="1" xfId="0" applyFont="1" applyBorder="1" applyAlignment="1">
      <alignment horizontal="center" vertical="center"/>
    </xf>
    <xf numFmtId="0" fontId="6" fillId="0" borderId="46" xfId="0" applyFont="1" applyFill="1" applyBorder="1" applyAlignment="1">
      <alignment horizontal="left" vertical="center"/>
    </xf>
    <xf numFmtId="0" fontId="6" fillId="0" borderId="21" xfId="0" applyFont="1" applyFill="1" applyBorder="1" applyAlignment="1">
      <alignment horizontal="left" vertical="center"/>
    </xf>
    <xf numFmtId="0" fontId="40" fillId="0" borderId="29" xfId="0" applyFont="1" applyBorder="1" applyAlignment="1">
      <alignment horizontal="center" vertical="center"/>
    </xf>
    <xf numFmtId="0" fontId="6" fillId="0" borderId="4" xfId="0" applyFont="1" applyFill="1" applyBorder="1" applyAlignment="1">
      <alignment horizontal="left" vertical="center"/>
    </xf>
    <xf numFmtId="0" fontId="3" fillId="0" borderId="4" xfId="0" applyFont="1" applyFill="1" applyBorder="1" applyAlignment="1">
      <alignment horizontal="right" vertical="center"/>
    </xf>
    <xf numFmtId="0" fontId="3" fillId="2" borderId="1" xfId="0" applyFont="1" applyFill="1" applyBorder="1" applyAlignment="1">
      <alignment horizontal="right" vertical="center"/>
    </xf>
    <xf numFmtId="0" fontId="6" fillId="0" borderId="4" xfId="0" applyFont="1" applyBorder="1" applyAlignment="1">
      <alignment horizontal="center" vertical="center"/>
    </xf>
    <xf numFmtId="0" fontId="44" fillId="0" borderId="23" xfId="0" applyFont="1" applyBorder="1" applyAlignment="1">
      <alignment horizontal="center" vertical="center"/>
    </xf>
    <xf numFmtId="0" fontId="44" fillId="0" borderId="24" xfId="0" applyFont="1" applyBorder="1" applyAlignment="1">
      <alignment horizontal="center" vertical="center"/>
    </xf>
    <xf numFmtId="0" fontId="40" fillId="0" borderId="0" xfId="0" applyFont="1" applyBorder="1" applyAlignment="1">
      <alignment horizontal="center" vertical="center"/>
    </xf>
    <xf numFmtId="0" fontId="40" fillId="0" borderId="23" xfId="0" applyFont="1" applyBorder="1" applyAlignment="1">
      <alignment horizontal="center" vertical="center"/>
    </xf>
    <xf numFmtId="0" fontId="40" fillId="0" borderId="24" xfId="0" applyFont="1" applyBorder="1" applyAlignment="1">
      <alignment horizontal="center" vertical="center"/>
    </xf>
    <xf numFmtId="0" fontId="8" fillId="2" borderId="32"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9" xfId="0" applyFont="1" applyFill="1" applyBorder="1" applyAlignment="1">
      <alignment horizontal="left" vertical="top" wrapText="1"/>
    </xf>
    <xf numFmtId="0" fontId="8" fillId="2" borderId="99" xfId="0" applyNumberFormat="1" applyFont="1" applyFill="1" applyBorder="1" applyAlignment="1">
      <alignment horizontal="center" vertical="center"/>
    </xf>
    <xf numFmtId="0" fontId="8" fillId="2" borderId="0" xfId="0" applyNumberFormat="1" applyFont="1" applyFill="1" applyBorder="1" applyAlignment="1">
      <alignment horizontal="center" vertical="center"/>
    </xf>
    <xf numFmtId="0" fontId="8" fillId="2" borderId="32"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181" fontId="8" fillId="0" borderId="76" xfId="0" applyNumberFormat="1" applyFont="1" applyFill="1" applyBorder="1" applyAlignment="1">
      <alignment horizontal="center" vertical="center"/>
    </xf>
    <xf numFmtId="181" fontId="8" fillId="0" borderId="29" xfId="0" applyNumberFormat="1" applyFont="1" applyFill="1" applyBorder="1" applyAlignment="1">
      <alignment horizontal="center" vertical="center"/>
    </xf>
    <xf numFmtId="0" fontId="45" fillId="0" borderId="0"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69" fillId="0" borderId="0" xfId="0" applyFont="1" applyAlignment="1">
      <alignment horizontal="left" vertical="center" wrapText="1"/>
    </xf>
    <xf numFmtId="0" fontId="69" fillId="0" borderId="1" xfId="0" applyFont="1" applyBorder="1" applyAlignment="1">
      <alignment horizontal="left"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40" fillId="0" borderId="4" xfId="0" applyFont="1" applyBorder="1" applyAlignment="1">
      <alignment horizontal="center" vertical="center"/>
    </xf>
    <xf numFmtId="0" fontId="53" fillId="0" borderId="30" xfId="0" applyFont="1" applyBorder="1" applyAlignment="1">
      <alignment horizontal="center" vertical="center" wrapText="1"/>
    </xf>
    <xf numFmtId="0" fontId="53" fillId="0" borderId="32" xfId="0" applyFont="1" applyBorder="1" applyAlignment="1">
      <alignment horizontal="center" vertical="center" wrapText="1"/>
    </xf>
    <xf numFmtId="0" fontId="49" fillId="0" borderId="0" xfId="0" applyFont="1" applyBorder="1" applyAlignment="1">
      <alignment horizontal="center" vertical="center"/>
    </xf>
    <xf numFmtId="0" fontId="49" fillId="0" borderId="1" xfId="0" applyFont="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3" fillId="0" borderId="4" xfId="0" applyFont="1" applyBorder="1" applyAlignment="1">
      <alignment horizontal="center" vertical="center"/>
    </xf>
    <xf numFmtId="0" fontId="8" fillId="0" borderId="0" xfId="0" applyFont="1" applyFill="1" applyBorder="1" applyAlignment="1">
      <alignment horizontal="center" vertical="center" shrinkToFit="1"/>
    </xf>
    <xf numFmtId="0" fontId="6" fillId="0" borderId="30" xfId="0" applyFont="1" applyFill="1" applyBorder="1" applyAlignment="1">
      <alignment horizontal="right" vertical="center"/>
    </xf>
    <xf numFmtId="0" fontId="6" fillId="0" borderId="20" xfId="0" applyFont="1" applyFill="1" applyBorder="1" applyAlignment="1">
      <alignment horizontal="right" vertical="center"/>
    </xf>
    <xf numFmtId="0" fontId="8" fillId="2" borderId="32" xfId="0" applyFont="1" applyFill="1" applyBorder="1" applyAlignment="1">
      <alignment horizontal="center" vertical="center"/>
    </xf>
    <xf numFmtId="0" fontId="8" fillId="2" borderId="29" xfId="0" applyFont="1" applyFill="1" applyBorder="1" applyAlignment="1">
      <alignment horizontal="center" vertical="center"/>
    </xf>
    <xf numFmtId="0" fontId="6" fillId="2" borderId="78" xfId="0" applyNumberFormat="1" applyFont="1" applyFill="1" applyBorder="1" applyAlignment="1">
      <alignment horizontal="center" vertical="center" shrinkToFit="1"/>
    </xf>
    <xf numFmtId="0" fontId="6" fillId="2" borderId="41" xfId="0" applyNumberFormat="1" applyFont="1" applyFill="1" applyBorder="1" applyAlignment="1">
      <alignment horizontal="center" vertical="center" shrinkToFit="1"/>
    </xf>
    <xf numFmtId="0" fontId="6" fillId="2" borderId="78"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4" xfId="0" applyFont="1" applyFill="1" applyBorder="1" applyAlignment="1">
      <alignment horizontal="center" vertical="center"/>
    </xf>
    <xf numFmtId="177" fontId="8" fillId="0" borderId="0" xfId="0" applyNumberFormat="1" applyFont="1" applyFill="1" applyBorder="1" applyAlignment="1">
      <alignment horizontal="center" vertical="center"/>
    </xf>
    <xf numFmtId="0" fontId="6" fillId="0" borderId="110" xfId="0" applyFont="1" applyBorder="1" applyAlignment="1">
      <alignment horizontal="center" vertical="center" shrinkToFit="1"/>
    </xf>
    <xf numFmtId="0" fontId="6" fillId="0" borderId="34" xfId="0" applyFont="1" applyBorder="1" applyAlignment="1">
      <alignment horizontal="center" vertical="center" shrinkToFit="1"/>
    </xf>
    <xf numFmtId="0" fontId="8" fillId="2" borderId="99"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1" xfId="0" applyFont="1" applyFill="1" applyBorder="1" applyAlignment="1">
      <alignment horizontal="center" vertical="center"/>
    </xf>
    <xf numFmtId="0" fontId="3" fillId="0" borderId="28" xfId="0" applyFont="1" applyBorder="1" applyAlignment="1">
      <alignment horizontal="center" vertical="center"/>
    </xf>
    <xf numFmtId="0" fontId="40" fillId="0" borderId="23" xfId="0" applyFont="1" applyBorder="1" applyAlignment="1">
      <alignment horizontal="left" vertical="center" wrapText="1"/>
    </xf>
    <xf numFmtId="0" fontId="40" fillId="0" borderId="24" xfId="0" applyFont="1" applyBorder="1" applyAlignment="1">
      <alignment horizontal="left" vertical="center" wrapText="1"/>
    </xf>
    <xf numFmtId="0" fontId="40" fillId="0" borderId="23" xfId="0" applyFont="1" applyBorder="1" applyAlignment="1">
      <alignment horizontal="center" vertical="center" wrapText="1" shrinkToFit="1"/>
    </xf>
    <xf numFmtId="0" fontId="40" fillId="0" borderId="24" xfId="0" applyFont="1" applyBorder="1" applyAlignment="1">
      <alignment horizontal="center" vertical="center" wrapText="1" shrinkToFit="1"/>
    </xf>
    <xf numFmtId="0" fontId="26" fillId="0" borderId="99" xfId="0" applyFont="1" applyFill="1" applyBorder="1" applyAlignment="1">
      <alignment horizontal="center" vertical="center"/>
    </xf>
    <xf numFmtId="0" fontId="26" fillId="0" borderId="0" xfId="0" applyFont="1" applyFill="1" applyBorder="1" applyAlignment="1">
      <alignment horizontal="center" vertical="center"/>
    </xf>
    <xf numFmtId="0" fontId="3" fillId="0" borderId="23" xfId="0" applyFont="1" applyBorder="1" applyAlignment="1">
      <alignment horizontal="left" vertical="center"/>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30" xfId="0" applyFont="1" applyBorder="1" applyAlignment="1">
      <alignment horizontal="center" vertical="center" shrinkToFit="1"/>
    </xf>
    <xf numFmtId="0" fontId="8" fillId="2" borderId="99"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76"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8" fillId="0" borderId="28" xfId="0" applyFont="1" applyBorder="1" applyAlignment="1">
      <alignment horizontal="center" vertical="center" wrapText="1" shrinkToFit="1"/>
    </xf>
    <xf numFmtId="0" fontId="88" fillId="0" borderId="24" xfId="0" applyFont="1" applyBorder="1" applyAlignment="1">
      <alignment horizontal="center" vertical="center" wrapText="1" shrinkToFit="1"/>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8" fillId="2" borderId="78" xfId="0" applyNumberFormat="1" applyFont="1" applyFill="1" applyBorder="1" applyAlignment="1">
      <alignment horizontal="center" vertical="center" shrinkToFit="1"/>
    </xf>
    <xf numFmtId="0" fontId="8" fillId="2" borderId="41" xfId="0" applyNumberFormat="1" applyFont="1" applyFill="1" applyBorder="1" applyAlignment="1">
      <alignment horizontal="center" vertical="center" shrinkToFit="1"/>
    </xf>
    <xf numFmtId="0" fontId="6" fillId="0" borderId="28" xfId="0" applyFont="1" applyFill="1" applyBorder="1" applyAlignment="1">
      <alignment horizontal="center" vertical="center"/>
    </xf>
    <xf numFmtId="178" fontId="3" fillId="0" borderId="4" xfId="0" applyNumberFormat="1" applyFont="1" applyBorder="1" applyAlignment="1">
      <alignment horizontal="right" vertical="center"/>
    </xf>
    <xf numFmtId="0" fontId="6" fillId="0" borderId="17" xfId="0" applyFont="1" applyBorder="1" applyAlignment="1">
      <alignment horizontal="center" vertical="center" shrinkToFit="1"/>
    </xf>
    <xf numFmtId="0" fontId="6" fillId="0" borderId="11" xfId="0" applyFont="1" applyBorder="1" applyAlignment="1">
      <alignment horizontal="center" vertical="center" shrinkToFit="1"/>
    </xf>
    <xf numFmtId="0" fontId="42" fillId="0" borderId="23" xfId="0" applyFont="1" applyBorder="1" applyAlignment="1">
      <alignment horizontal="center" vertical="center"/>
    </xf>
    <xf numFmtId="0" fontId="42" fillId="0" borderId="28" xfId="0" applyFont="1" applyBorder="1" applyAlignment="1">
      <alignment horizontal="center" vertical="center"/>
    </xf>
    <xf numFmtId="0" fontId="42" fillId="0" borderId="24" xfId="0" applyFont="1" applyBorder="1" applyAlignment="1">
      <alignment horizontal="center" vertical="center"/>
    </xf>
    <xf numFmtId="38" fontId="6" fillId="0" borderId="30" xfId="1" applyFont="1" applyBorder="1" applyAlignment="1">
      <alignment horizontal="center" vertical="center" shrinkToFit="1"/>
    </xf>
    <xf numFmtId="38" fontId="6" fillId="0" borderId="3" xfId="1" applyFont="1" applyBorder="1" applyAlignment="1">
      <alignment horizontal="center" vertical="center" shrinkToFit="1"/>
    </xf>
    <xf numFmtId="38" fontId="6" fillId="0" borderId="74" xfId="1" applyFont="1" applyBorder="1" applyAlignment="1">
      <alignment horizontal="center" vertical="center" shrinkToFit="1"/>
    </xf>
    <xf numFmtId="38" fontId="6" fillId="0" borderId="70" xfId="1" applyFont="1" applyBorder="1" applyAlignment="1">
      <alignment horizontal="center" vertical="center" shrinkToFit="1"/>
    </xf>
    <xf numFmtId="180" fontId="6" fillId="2" borderId="2" xfId="0" applyNumberFormat="1" applyFont="1" applyFill="1" applyBorder="1" applyAlignment="1">
      <alignment horizontal="right" vertical="center"/>
    </xf>
    <xf numFmtId="180" fontId="6" fillId="2" borderId="20" xfId="0" applyNumberFormat="1" applyFont="1" applyFill="1" applyBorder="1" applyAlignment="1">
      <alignment horizontal="right" vertical="center"/>
    </xf>
    <xf numFmtId="184" fontId="6" fillId="0" borderId="4" xfId="0" applyNumberFormat="1" applyFont="1" applyFill="1" applyBorder="1" applyAlignment="1">
      <alignment horizontal="right" vertical="center"/>
    </xf>
    <xf numFmtId="180" fontId="6" fillId="2" borderId="1" xfId="0" applyNumberFormat="1" applyFont="1" applyFill="1" applyBorder="1" applyAlignment="1">
      <alignment horizontal="right" vertical="center"/>
    </xf>
    <xf numFmtId="180" fontId="6" fillId="2" borderId="39" xfId="0" applyNumberFormat="1" applyFont="1" applyFill="1" applyBorder="1" applyAlignment="1">
      <alignment horizontal="right" vertical="center"/>
    </xf>
    <xf numFmtId="180" fontId="6" fillId="2" borderId="18" xfId="0" applyNumberFormat="1" applyFont="1" applyFill="1" applyBorder="1" applyAlignment="1">
      <alignment horizontal="right" vertical="center"/>
    </xf>
    <xf numFmtId="0" fontId="6" fillId="0" borderId="23" xfId="0" applyFont="1" applyFill="1" applyBorder="1" applyAlignment="1">
      <alignment horizontal="right" vertical="center"/>
    </xf>
    <xf numFmtId="180" fontId="6" fillId="0" borderId="0" xfId="0" applyNumberFormat="1" applyFont="1" applyFill="1" applyBorder="1" applyAlignment="1">
      <alignment horizontal="right" vertical="center" shrinkToFit="1"/>
    </xf>
    <xf numFmtId="0" fontId="19" fillId="0" borderId="0" xfId="0" applyFont="1" applyBorder="1" applyAlignment="1">
      <alignment horizontal="center" vertical="center"/>
    </xf>
    <xf numFmtId="180" fontId="6" fillId="2" borderId="30" xfId="0" applyNumberFormat="1" applyFont="1" applyFill="1" applyBorder="1" applyAlignment="1">
      <alignment horizontal="right" vertical="center"/>
    </xf>
    <xf numFmtId="178" fontId="53" fillId="0" borderId="0" xfId="0" applyNumberFormat="1" applyFont="1" applyFill="1" applyBorder="1" applyAlignment="1">
      <alignment horizontal="right"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6" fillId="0" borderId="0" xfId="0" applyFont="1" applyFill="1" applyBorder="1" applyAlignment="1">
      <alignment horizontal="center" vertical="center" wrapText="1" shrinkToFit="1"/>
    </xf>
    <xf numFmtId="0" fontId="6" fillId="0" borderId="0" xfId="0" applyFont="1" applyFill="1" applyBorder="1" applyAlignment="1">
      <alignment horizontal="center" vertical="center" shrinkToFit="1"/>
    </xf>
    <xf numFmtId="0" fontId="6" fillId="0" borderId="79" xfId="0" applyFont="1" applyBorder="1" applyAlignment="1">
      <alignment horizontal="center" vertical="center"/>
    </xf>
    <xf numFmtId="182" fontId="6" fillId="2" borderId="30" xfId="1" applyNumberFormat="1" applyFont="1" applyFill="1" applyBorder="1" applyAlignment="1">
      <alignment horizontal="center" vertical="center" shrinkToFit="1"/>
    </xf>
    <xf numFmtId="182" fontId="6" fillId="2" borderId="20" xfId="1" applyNumberFormat="1" applyFont="1" applyFill="1" applyBorder="1" applyAlignment="1">
      <alignment horizontal="center" vertical="center" shrinkToFit="1"/>
    </xf>
    <xf numFmtId="182" fontId="6" fillId="2" borderId="74" xfId="1" applyNumberFormat="1" applyFont="1" applyFill="1" applyBorder="1" applyAlignment="1">
      <alignment horizontal="center" vertical="center" shrinkToFit="1"/>
    </xf>
    <xf numFmtId="182" fontId="6" fillId="2" borderId="73" xfId="1" applyNumberFormat="1" applyFont="1" applyFill="1" applyBorder="1" applyAlignment="1">
      <alignment horizontal="center" vertical="center" shrinkToFit="1"/>
    </xf>
    <xf numFmtId="0" fontId="42" fillId="0" borderId="23" xfId="0" applyFont="1" applyFill="1" applyBorder="1" applyAlignment="1">
      <alignment horizontal="center" vertical="center"/>
    </xf>
    <xf numFmtId="0" fontId="42" fillId="0" borderId="28" xfId="0" applyFont="1" applyFill="1" applyBorder="1" applyAlignment="1">
      <alignment horizontal="center" vertical="center"/>
    </xf>
    <xf numFmtId="0" fontId="42" fillId="0" borderId="24" xfId="0" applyFont="1" applyFill="1" applyBorder="1" applyAlignment="1">
      <alignment horizontal="center" vertical="center"/>
    </xf>
    <xf numFmtId="0" fontId="53" fillId="0" borderId="61" xfId="0" applyFont="1" applyBorder="1" applyAlignment="1">
      <alignment horizontal="center" vertical="center" wrapText="1"/>
    </xf>
    <xf numFmtId="0" fontId="53" fillId="0" borderId="166"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76" xfId="0" applyFont="1" applyBorder="1" applyAlignment="1">
      <alignment horizontal="center" vertical="center" wrapText="1"/>
    </xf>
    <xf numFmtId="0" fontId="53" fillId="0" borderId="71" xfId="0" applyFont="1" applyBorder="1" applyAlignment="1">
      <alignment horizontal="center" vertical="center" wrapText="1"/>
    </xf>
    <xf numFmtId="0" fontId="53" fillId="0" borderId="73" xfId="0" applyFont="1" applyBorder="1" applyAlignment="1">
      <alignment horizontal="center" vertical="center" wrapText="1"/>
    </xf>
    <xf numFmtId="0" fontId="42" fillId="0" borderId="30" xfId="0" applyFont="1" applyBorder="1" applyAlignment="1">
      <alignment horizontal="center" vertical="center"/>
    </xf>
    <xf numFmtId="0" fontId="42" fillId="0" borderId="2" xfId="0" applyFont="1" applyBorder="1" applyAlignment="1">
      <alignment horizontal="center" vertical="center"/>
    </xf>
    <xf numFmtId="0" fontId="42" fillId="0" borderId="20" xfId="0" applyFont="1" applyBorder="1" applyAlignment="1">
      <alignment horizontal="center" vertical="center"/>
    </xf>
    <xf numFmtId="0" fontId="22" fillId="0" borderId="4" xfId="0" applyFont="1" applyBorder="1" applyAlignment="1">
      <alignment horizontal="center" vertical="center"/>
    </xf>
    <xf numFmtId="0" fontId="6" fillId="0" borderId="0" xfId="0" applyFont="1" applyFill="1" applyBorder="1" applyAlignment="1">
      <alignment horizontal="center" vertical="center"/>
    </xf>
    <xf numFmtId="38" fontId="6" fillId="2" borderId="30" xfId="1" applyFont="1" applyFill="1" applyBorder="1" applyAlignment="1">
      <alignment horizontal="center" vertical="center" shrinkToFit="1"/>
    </xf>
    <xf numFmtId="38" fontId="6" fillId="2" borderId="20" xfId="1" applyFont="1" applyFill="1" applyBorder="1" applyAlignment="1">
      <alignment horizontal="center" vertical="center" shrinkToFit="1"/>
    </xf>
    <xf numFmtId="38" fontId="6" fillId="2" borderId="74" xfId="1" applyFont="1" applyFill="1" applyBorder="1" applyAlignment="1">
      <alignment horizontal="center" vertical="center" shrinkToFit="1"/>
    </xf>
    <xf numFmtId="38" fontId="6" fillId="2" borderId="73" xfId="1" applyFont="1" applyFill="1" applyBorder="1" applyAlignment="1">
      <alignment horizontal="center" vertical="center" shrinkToFit="1"/>
    </xf>
    <xf numFmtId="0" fontId="6" fillId="0" borderId="0" xfId="0" applyFont="1" applyFill="1" applyBorder="1" applyAlignment="1">
      <alignment horizontal="center" vertical="center" wrapText="1"/>
    </xf>
    <xf numFmtId="0" fontId="3" fillId="0" borderId="93" xfId="0" applyFont="1" applyBorder="1" applyAlignment="1">
      <alignment horizontal="center" vertical="center"/>
    </xf>
    <xf numFmtId="177" fontId="22" fillId="2" borderId="32" xfId="0" applyNumberFormat="1" applyFont="1" applyFill="1" applyBorder="1" applyAlignment="1">
      <alignment horizontal="center" vertical="center"/>
    </xf>
    <xf numFmtId="177" fontId="22" fillId="2" borderId="1" xfId="0" applyNumberFormat="1" applyFont="1" applyFill="1" applyBorder="1" applyAlignment="1">
      <alignment horizontal="center" vertical="center"/>
    </xf>
    <xf numFmtId="177" fontId="22" fillId="2" borderId="29" xfId="0" applyNumberFormat="1" applyFont="1" applyFill="1" applyBorder="1" applyAlignment="1">
      <alignment horizontal="center" vertical="center"/>
    </xf>
    <xf numFmtId="0" fontId="6" fillId="0" borderId="99" xfId="0" applyFont="1" applyBorder="1" applyAlignment="1">
      <alignment horizontal="left" vertical="center" shrinkToFit="1"/>
    </xf>
    <xf numFmtId="0" fontId="6" fillId="0" borderId="0" xfId="0" applyFont="1" applyBorder="1" applyAlignment="1">
      <alignment horizontal="left" vertical="center" shrinkToFit="1"/>
    </xf>
    <xf numFmtId="0" fontId="70" fillId="0" borderId="0" xfId="0" applyFont="1" applyAlignment="1">
      <alignment horizontal="left" vertical="top" wrapText="1" shrinkToFit="1"/>
    </xf>
    <xf numFmtId="0" fontId="3" fillId="0" borderId="23"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25" fillId="2" borderId="23" xfId="0" applyFont="1" applyFill="1" applyBorder="1" applyAlignment="1">
      <alignment horizontal="center" vertical="center"/>
    </xf>
    <xf numFmtId="0" fontId="25" fillId="2" borderId="28" xfId="0" applyFont="1" applyFill="1" applyBorder="1" applyAlignment="1">
      <alignment horizontal="center" vertical="center"/>
    </xf>
    <xf numFmtId="0" fontId="25" fillId="2" borderId="24" xfId="0" applyFont="1" applyFill="1" applyBorder="1" applyAlignment="1">
      <alignment horizontal="center" vertical="center"/>
    </xf>
    <xf numFmtId="0" fontId="22" fillId="2" borderId="4" xfId="0" applyFont="1" applyFill="1" applyBorder="1" applyAlignment="1">
      <alignment horizontal="center" vertical="center"/>
    </xf>
    <xf numFmtId="0" fontId="36" fillId="0" borderId="0" xfId="0" applyFont="1" applyBorder="1" applyAlignment="1">
      <alignment horizontal="center" vertical="center"/>
    </xf>
    <xf numFmtId="180" fontId="6" fillId="0" borderId="164" xfId="0" applyNumberFormat="1" applyFont="1" applyFill="1" applyBorder="1" applyAlignment="1">
      <alignment horizontal="right" vertical="center"/>
    </xf>
    <xf numFmtId="180" fontId="6" fillId="0" borderId="165" xfId="0" applyNumberFormat="1" applyFont="1" applyFill="1" applyBorder="1" applyAlignment="1">
      <alignment horizontal="right" vertical="center"/>
    </xf>
    <xf numFmtId="180" fontId="6" fillId="0" borderId="160" xfId="0" applyNumberFormat="1" applyFont="1" applyFill="1" applyBorder="1" applyAlignment="1">
      <alignment horizontal="right" vertical="center"/>
    </xf>
    <xf numFmtId="180" fontId="6" fillId="0" borderId="161" xfId="0" applyNumberFormat="1" applyFont="1" applyFill="1" applyBorder="1" applyAlignment="1">
      <alignment horizontal="right" vertical="center"/>
    </xf>
    <xf numFmtId="0" fontId="81" fillId="0" borderId="0" xfId="0" applyFont="1" applyBorder="1" applyAlignment="1">
      <alignment horizontal="center" vertical="center"/>
    </xf>
    <xf numFmtId="182" fontId="6" fillId="4" borderId="30" xfId="1" applyNumberFormat="1" applyFont="1" applyFill="1" applyBorder="1" applyAlignment="1">
      <alignment horizontal="center" vertical="center" shrinkToFit="1"/>
    </xf>
    <xf numFmtId="182" fontId="6" fillId="4" borderId="20" xfId="1" applyNumberFormat="1" applyFont="1" applyFill="1" applyBorder="1" applyAlignment="1">
      <alignment horizontal="center" vertical="center" shrinkToFit="1"/>
    </xf>
    <xf numFmtId="182" fontId="6" fillId="4" borderId="74" xfId="1" applyNumberFormat="1" applyFont="1" applyFill="1" applyBorder="1" applyAlignment="1">
      <alignment horizontal="center" vertical="center" shrinkToFit="1"/>
    </xf>
    <xf numFmtId="182" fontId="6" fillId="4" borderId="73" xfId="1" applyNumberFormat="1" applyFont="1" applyFill="1" applyBorder="1" applyAlignment="1">
      <alignment horizontal="center" vertical="center" shrinkToFit="1"/>
    </xf>
    <xf numFmtId="38" fontId="6" fillId="4" borderId="30" xfId="1" applyFont="1" applyFill="1" applyBorder="1" applyAlignment="1">
      <alignment horizontal="center" vertical="center" shrinkToFit="1"/>
    </xf>
    <xf numFmtId="38" fontId="6" fillId="4" borderId="20" xfId="1" applyFont="1" applyFill="1" applyBorder="1" applyAlignment="1">
      <alignment horizontal="center" vertical="center" shrinkToFit="1"/>
    </xf>
    <xf numFmtId="38" fontId="6" fillId="4" borderId="74" xfId="1" applyFont="1" applyFill="1" applyBorder="1" applyAlignment="1">
      <alignment horizontal="center" vertical="center" shrinkToFit="1"/>
    </xf>
    <xf numFmtId="38" fontId="6" fillId="4" borderId="73" xfId="1" applyFont="1" applyFill="1" applyBorder="1" applyAlignment="1">
      <alignment horizontal="center" vertical="center" shrinkToFit="1"/>
    </xf>
    <xf numFmtId="0" fontId="3" fillId="3" borderId="0" xfId="0" applyFont="1" applyFill="1" applyBorder="1" applyAlignment="1">
      <alignment horizontal="left" vertical="top" wrapText="1"/>
    </xf>
    <xf numFmtId="0" fontId="6" fillId="0" borderId="0" xfId="0" applyFont="1" applyBorder="1" applyAlignment="1">
      <alignment horizontal="right" vertical="center" wrapText="1"/>
    </xf>
    <xf numFmtId="0" fontId="3" fillId="0" borderId="30" xfId="0" applyFont="1" applyBorder="1" applyAlignment="1">
      <alignment horizontal="center"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17" fillId="2" borderId="3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29" xfId="0" applyFont="1" applyFill="1" applyBorder="1" applyAlignment="1">
      <alignment horizontal="center" vertical="center"/>
    </xf>
    <xf numFmtId="0" fontId="55" fillId="0" borderId="0" xfId="0" applyFont="1" applyAlignment="1">
      <alignment horizontal="center" vertical="center"/>
    </xf>
    <xf numFmtId="0" fontId="84" fillId="0" borderId="0" xfId="0" applyFont="1" applyAlignment="1">
      <alignment horizontal="center" vertical="center"/>
    </xf>
    <xf numFmtId="177" fontId="26" fillId="2" borderId="1" xfId="0" applyNumberFormat="1" applyFont="1" applyFill="1" applyBorder="1" applyAlignment="1">
      <alignment horizontal="left" vertical="center"/>
    </xf>
    <xf numFmtId="0" fontId="3" fillId="2" borderId="3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9" xfId="0" applyFont="1" applyFill="1" applyBorder="1" applyAlignment="1">
      <alignment horizontal="center" vertical="center"/>
    </xf>
    <xf numFmtId="0" fontId="22" fillId="2" borderId="23"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24"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24"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9" xfId="0" applyFont="1" applyFill="1" applyBorder="1" applyAlignment="1">
      <alignment horizontal="center" vertical="center"/>
    </xf>
    <xf numFmtId="0" fontId="3" fillId="2" borderId="28"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84" fillId="0" borderId="0" xfId="0" applyFont="1" applyFill="1" applyBorder="1" applyAlignment="1">
      <alignment horizontal="left" vertical="center" wrapText="1"/>
    </xf>
    <xf numFmtId="0" fontId="68" fillId="2" borderId="30" xfId="0" applyFont="1" applyFill="1" applyBorder="1" applyAlignment="1">
      <alignment horizontal="center" vertical="top" wrapText="1"/>
    </xf>
    <xf numFmtId="0" fontId="68" fillId="2" borderId="2" xfId="0" applyFont="1" applyFill="1" applyBorder="1" applyAlignment="1">
      <alignment horizontal="center" vertical="top" wrapText="1"/>
    </xf>
    <xf numFmtId="0" fontId="68" fillId="2" borderId="20" xfId="0" applyFont="1" applyFill="1" applyBorder="1" applyAlignment="1">
      <alignment horizontal="center" vertical="top" wrapText="1"/>
    </xf>
    <xf numFmtId="0" fontId="68" fillId="2" borderId="99" xfId="0" applyFont="1" applyFill="1" applyBorder="1" applyAlignment="1">
      <alignment horizontal="center" vertical="top" wrapText="1"/>
    </xf>
    <xf numFmtId="0" fontId="68" fillId="2" borderId="0" xfId="0" applyFont="1" applyFill="1" applyBorder="1" applyAlignment="1">
      <alignment horizontal="center" vertical="top" wrapText="1"/>
    </xf>
    <xf numFmtId="0" fontId="68" fillId="2" borderId="76" xfId="0" applyFont="1" applyFill="1" applyBorder="1" applyAlignment="1">
      <alignment horizontal="center" vertical="top" wrapText="1"/>
    </xf>
    <xf numFmtId="0" fontId="68" fillId="2" borderId="32" xfId="0" applyFont="1" applyFill="1" applyBorder="1" applyAlignment="1">
      <alignment horizontal="center" vertical="top" wrapText="1"/>
    </xf>
    <xf numFmtId="0" fontId="68" fillId="2" borderId="1" xfId="0" applyFont="1" applyFill="1" applyBorder="1" applyAlignment="1">
      <alignment horizontal="center" vertical="top" wrapText="1"/>
    </xf>
    <xf numFmtId="0" fontId="68" fillId="2" borderId="29" xfId="0" applyFont="1" applyFill="1" applyBorder="1" applyAlignment="1">
      <alignment horizontal="center" vertical="top" wrapText="1"/>
    </xf>
    <xf numFmtId="0" fontId="40" fillId="0" borderId="77" xfId="0" applyFont="1" applyBorder="1" applyAlignment="1">
      <alignment horizontal="center" vertical="center"/>
    </xf>
    <xf numFmtId="0" fontId="40" fillId="0" borderId="78" xfId="0" applyFont="1" applyBorder="1" applyAlignment="1">
      <alignment horizontal="center" vertical="center"/>
    </xf>
    <xf numFmtId="0" fontId="40" fillId="0" borderId="135" xfId="0" applyFont="1" applyBorder="1" applyAlignment="1">
      <alignment horizontal="center" vertical="center"/>
    </xf>
    <xf numFmtId="0" fontId="40" fillId="0" borderId="96" xfId="0" applyFont="1" applyBorder="1" applyAlignment="1">
      <alignment horizontal="left" vertical="center"/>
    </xf>
    <xf numFmtId="0" fontId="40" fillId="0" borderId="133" xfId="0" applyFont="1" applyBorder="1" applyAlignment="1">
      <alignment horizontal="left" vertical="center"/>
    </xf>
    <xf numFmtId="0" fontId="40" fillId="0" borderId="136" xfId="0" applyFont="1" applyBorder="1" applyAlignment="1">
      <alignment horizontal="left" vertical="center"/>
    </xf>
    <xf numFmtId="0" fontId="3" fillId="0" borderId="26" xfId="0" applyFont="1" applyBorder="1" applyAlignment="1">
      <alignment horizontal="center" vertical="center" textRotation="255"/>
    </xf>
    <xf numFmtId="0" fontId="3" fillId="0" borderId="107" xfId="0" applyFont="1" applyBorder="1" applyAlignment="1">
      <alignment horizontal="center" vertical="center" textRotation="255"/>
    </xf>
    <xf numFmtId="0" fontId="3" fillId="0" borderId="90" xfId="0" applyFont="1" applyBorder="1" applyAlignment="1">
      <alignment horizontal="center" vertical="center" textRotation="255"/>
    </xf>
    <xf numFmtId="0" fontId="53" fillId="0" borderId="12" xfId="0" applyFont="1" applyBorder="1" applyAlignment="1">
      <alignment horizontal="right" vertical="center" shrinkToFit="1"/>
    </xf>
    <xf numFmtId="0" fontId="53" fillId="0" borderId="8" xfId="0" applyFont="1" applyBorder="1" applyAlignment="1">
      <alignment horizontal="right" vertical="center" shrinkToFit="1"/>
    </xf>
    <xf numFmtId="38" fontId="6" fillId="2" borderId="8" xfId="1" applyFont="1" applyFill="1" applyBorder="1" applyAlignment="1">
      <alignment horizontal="center" vertical="center"/>
    </xf>
    <xf numFmtId="38" fontId="6" fillId="2" borderId="101" xfId="1" applyFont="1" applyFill="1" applyBorder="1" applyAlignment="1">
      <alignment horizontal="center" vertical="center"/>
    </xf>
    <xf numFmtId="0" fontId="6" fillId="4" borderId="39" xfId="0" applyFont="1" applyFill="1" applyBorder="1" applyAlignment="1">
      <alignment horizontal="center" vertical="center"/>
    </xf>
    <xf numFmtId="0" fontId="6" fillId="4" borderId="80" xfId="0" applyFont="1" applyFill="1" applyBorder="1" applyAlignment="1">
      <alignment horizontal="center" vertical="center"/>
    </xf>
    <xf numFmtId="0" fontId="6" fillId="0" borderId="30" xfId="0" applyFont="1" applyBorder="1" applyAlignment="1">
      <alignment horizontal="center" vertical="center"/>
    </xf>
    <xf numFmtId="0" fontId="6" fillId="0" borderId="2" xfId="0" applyFont="1" applyBorder="1" applyAlignment="1">
      <alignment horizontal="center" vertical="center"/>
    </xf>
    <xf numFmtId="0" fontId="6" fillId="0" borderId="20" xfId="0" applyFont="1" applyBorder="1" applyAlignment="1">
      <alignment horizontal="center" vertical="center"/>
    </xf>
    <xf numFmtId="0" fontId="6" fillId="0" borderId="99" xfId="0" applyFont="1" applyBorder="1" applyAlignment="1">
      <alignment horizontal="center" vertical="center"/>
    </xf>
    <xf numFmtId="0" fontId="6" fillId="0" borderId="76" xfId="0" applyFont="1" applyBorder="1" applyAlignment="1">
      <alignment horizontal="center" vertical="center"/>
    </xf>
    <xf numFmtId="0" fontId="6" fillId="0" borderId="32" xfId="0" applyFont="1" applyBorder="1" applyAlignment="1">
      <alignment horizontal="center" vertical="center"/>
    </xf>
    <xf numFmtId="0" fontId="6" fillId="0" borderId="1" xfId="0" applyFont="1" applyBorder="1" applyAlignment="1">
      <alignment horizontal="center" vertical="center"/>
    </xf>
    <xf numFmtId="0" fontId="6" fillId="0" borderId="29" xfId="0" applyFont="1" applyBorder="1" applyAlignment="1">
      <alignment horizontal="center" vertical="center"/>
    </xf>
    <xf numFmtId="0" fontId="53" fillId="0" borderId="23" xfId="0" applyFont="1" applyBorder="1" applyAlignment="1">
      <alignment horizontal="center" vertical="center" shrinkToFit="1"/>
    </xf>
    <xf numFmtId="0" fontId="53" fillId="0" borderId="28" xfId="0" applyFont="1" applyBorder="1" applyAlignment="1">
      <alignment horizontal="center" vertical="center" shrinkToFit="1"/>
    </xf>
    <xf numFmtId="0" fontId="53" fillId="0" borderId="52" xfId="0" applyFont="1" applyBorder="1" applyAlignment="1">
      <alignment horizontal="center" vertical="center" shrinkToFit="1"/>
    </xf>
    <xf numFmtId="0" fontId="6" fillId="0" borderId="56" xfId="0" applyFont="1" applyBorder="1" applyAlignment="1">
      <alignment horizontal="center" vertical="center"/>
    </xf>
    <xf numFmtId="0" fontId="6" fillId="0" borderId="54" xfId="0" applyFont="1" applyBorder="1" applyAlignment="1">
      <alignment horizontal="center" vertical="center"/>
    </xf>
    <xf numFmtId="0" fontId="6" fillId="0" borderId="49" xfId="0" applyFont="1" applyBorder="1" applyAlignment="1">
      <alignment horizontal="center" vertical="center"/>
    </xf>
    <xf numFmtId="38" fontId="6" fillId="0" borderId="8" xfId="1" applyFont="1" applyFill="1" applyBorder="1" applyAlignment="1">
      <alignment horizontal="right" vertical="center"/>
    </xf>
    <xf numFmtId="38" fontId="6" fillId="0" borderId="101" xfId="1" applyFont="1" applyFill="1" applyBorder="1" applyAlignment="1">
      <alignment horizontal="right" vertical="center"/>
    </xf>
    <xf numFmtId="0" fontId="6" fillId="0" borderId="3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9" xfId="0" applyFont="1" applyBorder="1" applyAlignment="1">
      <alignment horizontal="center" vertical="center" wrapText="1"/>
    </xf>
    <xf numFmtId="0" fontId="40" fillId="0" borderId="28" xfId="0" applyFont="1" applyBorder="1" applyAlignment="1">
      <alignment horizontal="center" vertical="center"/>
    </xf>
    <xf numFmtId="0" fontId="40" fillId="0" borderId="52" xfId="0" applyFont="1" applyBorder="1" applyAlignment="1">
      <alignment horizontal="center" vertical="center"/>
    </xf>
    <xf numFmtId="0" fontId="6" fillId="0" borderId="0" xfId="0" applyFont="1" applyAlignment="1">
      <alignment horizontal="left" vertical="top" wrapText="1"/>
    </xf>
    <xf numFmtId="0" fontId="3" fillId="0" borderId="2" xfId="0" applyFont="1" applyBorder="1" applyAlignment="1">
      <alignment horizontal="center" vertical="center"/>
    </xf>
    <xf numFmtId="0" fontId="40" fillId="0" borderId="94" xfId="0" applyFont="1" applyBorder="1" applyAlignment="1">
      <alignment horizontal="center" vertical="center"/>
    </xf>
    <xf numFmtId="0" fontId="40" fillId="0" borderId="51" xfId="0" applyFont="1" applyBorder="1" applyAlignment="1">
      <alignment horizontal="center" vertical="center"/>
    </xf>
    <xf numFmtId="9" fontId="53" fillId="0" borderId="25" xfId="5" applyFont="1" applyBorder="1" applyAlignment="1">
      <alignment horizontal="center" vertical="center" wrapText="1"/>
    </xf>
    <xf numFmtId="9" fontId="53" fillId="0" borderId="24" xfId="5" applyFont="1" applyBorder="1" applyAlignment="1">
      <alignment horizontal="center" vertical="center" wrapText="1"/>
    </xf>
    <xf numFmtId="9" fontId="53" fillId="0" borderId="23" xfId="5" applyFont="1" applyBorder="1" applyAlignment="1">
      <alignment horizontal="center" vertical="center" wrapText="1"/>
    </xf>
    <xf numFmtId="9" fontId="53" fillId="0" borderId="97" xfId="5" applyFont="1" applyBorder="1" applyAlignment="1">
      <alignment horizontal="center" vertical="center" wrapText="1"/>
    </xf>
    <xf numFmtId="0" fontId="53" fillId="0" borderId="43" xfId="0" applyFont="1" applyBorder="1" applyAlignment="1">
      <alignment horizontal="right" vertical="center" shrinkToFit="1"/>
    </xf>
    <xf numFmtId="0" fontId="53" fillId="0" borderId="36" xfId="0" applyFont="1" applyBorder="1" applyAlignment="1">
      <alignment horizontal="right" vertical="center" shrinkToFit="1"/>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0" fontId="8" fillId="4" borderId="99" xfId="0" applyFont="1" applyFill="1" applyBorder="1" applyAlignment="1">
      <alignment horizontal="center" vertical="center"/>
    </xf>
    <xf numFmtId="0" fontId="8" fillId="4" borderId="64" xfId="0" applyFont="1" applyFill="1" applyBorder="1" applyAlignment="1">
      <alignment horizontal="center" vertical="center"/>
    </xf>
    <xf numFmtId="0" fontId="53" fillId="0" borderId="9" xfId="0" applyFont="1" applyBorder="1" applyAlignment="1">
      <alignment horizontal="right" vertical="center" shrinkToFit="1"/>
    </xf>
    <xf numFmtId="0" fontId="53" fillId="0" borderId="10" xfId="0" applyFont="1" applyBorder="1" applyAlignment="1">
      <alignment horizontal="right" vertical="center" shrinkToFit="1"/>
    </xf>
    <xf numFmtId="38" fontId="6" fillId="2" borderId="10" xfId="1" applyFont="1" applyFill="1" applyBorder="1" applyAlignment="1">
      <alignment horizontal="center" vertical="center"/>
    </xf>
    <xf numFmtId="38" fontId="6" fillId="2" borderId="100" xfId="1" applyFont="1" applyFill="1" applyBorder="1" applyAlignment="1">
      <alignment horizontal="center" vertical="center"/>
    </xf>
    <xf numFmtId="0" fontId="6" fillId="4" borderId="9" xfId="0" applyFont="1" applyFill="1" applyBorder="1" applyAlignment="1">
      <alignment horizontal="center" vertical="center"/>
    </xf>
    <xf numFmtId="0" fontId="6" fillId="4" borderId="139" xfId="0" applyFont="1" applyFill="1" applyBorder="1" applyAlignment="1">
      <alignment horizontal="center" vertical="center"/>
    </xf>
    <xf numFmtId="0" fontId="53" fillId="0" borderId="37" xfId="0" applyFont="1" applyBorder="1" applyAlignment="1">
      <alignment horizontal="right" vertical="center" shrinkToFit="1"/>
    </xf>
    <xf numFmtId="38" fontId="6" fillId="2" borderId="36" xfId="1" applyFont="1" applyFill="1" applyBorder="1" applyAlignment="1">
      <alignment horizontal="center" vertical="center"/>
    </xf>
    <xf numFmtId="38" fontId="6" fillId="2" borderId="38" xfId="1" applyFont="1" applyFill="1" applyBorder="1" applyAlignment="1">
      <alignment horizontal="center" vertical="center"/>
    </xf>
    <xf numFmtId="0" fontId="6" fillId="4" borderId="43" xfId="0" applyFont="1" applyFill="1" applyBorder="1" applyAlignment="1">
      <alignment horizontal="center" vertical="center"/>
    </xf>
    <xf numFmtId="0" fontId="6" fillId="4" borderId="85" xfId="0" applyFont="1" applyFill="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88" xfId="0" applyFont="1" applyBorder="1" applyAlignment="1">
      <alignment horizontal="center" vertical="center"/>
    </xf>
    <xf numFmtId="38" fontId="6" fillId="0" borderId="108" xfId="1" applyFont="1" applyFill="1" applyBorder="1" applyAlignment="1">
      <alignment horizontal="right" vertical="center"/>
    </xf>
    <xf numFmtId="38" fontId="6" fillId="0" borderId="41" xfId="1" applyFont="1" applyFill="1" applyBorder="1" applyAlignment="1">
      <alignment horizontal="right" vertical="center"/>
    </xf>
    <xf numFmtId="0" fontId="6" fillId="0" borderId="77" xfId="0" applyFont="1" applyBorder="1" applyAlignment="1">
      <alignment horizontal="right" vertical="center"/>
    </xf>
    <xf numFmtId="0" fontId="6" fillId="0" borderId="41" xfId="0" applyFont="1" applyBorder="1" applyAlignment="1">
      <alignment horizontal="right" vertical="center"/>
    </xf>
    <xf numFmtId="0" fontId="53" fillId="0" borderId="13" xfId="0" applyFont="1" applyBorder="1" applyAlignment="1">
      <alignment horizontal="right" vertical="center" shrinkToFit="1"/>
    </xf>
    <xf numFmtId="0" fontId="53" fillId="0" borderId="11" xfId="0" applyFont="1" applyBorder="1" applyAlignment="1">
      <alignment horizontal="right" vertical="center" shrinkToFit="1"/>
    </xf>
    <xf numFmtId="0" fontId="53" fillId="0" borderId="6" xfId="0" applyFont="1" applyBorder="1" applyAlignment="1">
      <alignment horizontal="right" vertical="center" shrinkToFit="1"/>
    </xf>
    <xf numFmtId="0" fontId="53" fillId="0" borderId="48" xfId="0" applyFont="1" applyBorder="1" applyAlignment="1">
      <alignment horizontal="right" vertical="center" shrinkToFit="1"/>
    </xf>
    <xf numFmtId="0" fontId="53" fillId="0" borderId="40" xfId="0" applyFont="1" applyBorder="1" applyAlignment="1">
      <alignment horizontal="right" vertical="center" shrinkToFit="1"/>
    </xf>
    <xf numFmtId="38" fontId="6" fillId="2" borderId="40" xfId="1" applyFont="1" applyFill="1" applyBorder="1" applyAlignment="1">
      <alignment horizontal="center" vertical="center"/>
    </xf>
    <xf numFmtId="38" fontId="6" fillId="2" borderId="22" xfId="1" applyFont="1" applyFill="1" applyBorder="1" applyAlignment="1">
      <alignment horizontal="center" vertical="center"/>
    </xf>
    <xf numFmtId="0" fontId="53" fillId="0" borderId="25" xfId="0" applyFont="1" applyBorder="1" applyAlignment="1">
      <alignment horizontal="center" vertical="center" wrapText="1"/>
    </xf>
    <xf numFmtId="0" fontId="53" fillId="0" borderId="24" xfId="0" applyFont="1" applyBorder="1" applyAlignment="1">
      <alignment horizontal="center" vertical="center" wrapText="1"/>
    </xf>
    <xf numFmtId="0" fontId="68" fillId="0" borderId="27" xfId="0" applyFont="1" applyBorder="1" applyAlignment="1">
      <alignment horizontal="center" vertical="center"/>
    </xf>
    <xf numFmtId="0" fontId="53" fillId="0" borderId="94" xfId="0" applyFont="1" applyBorder="1" applyAlignment="1">
      <alignment horizontal="right" vertical="center" shrinkToFit="1"/>
    </xf>
    <xf numFmtId="0" fontId="53" fillId="0" borderId="51" xfId="0" applyFont="1" applyBorder="1" applyAlignment="1">
      <alignment horizontal="right" vertical="center" shrinkToFit="1"/>
    </xf>
    <xf numFmtId="38" fontId="6" fillId="2" borderId="51" xfId="1" applyFont="1" applyFill="1" applyBorder="1" applyAlignment="1">
      <alignment horizontal="center" vertical="center"/>
    </xf>
    <xf numFmtId="38" fontId="6" fillId="2" borderId="102" xfId="1" applyFont="1" applyFill="1" applyBorder="1" applyAlignment="1">
      <alignment horizontal="center" vertical="center"/>
    </xf>
    <xf numFmtId="0" fontId="6" fillId="4" borderId="94" xfId="0" applyFont="1" applyFill="1" applyBorder="1" applyAlignment="1">
      <alignment horizontal="center" vertical="center"/>
    </xf>
    <xf numFmtId="0" fontId="6" fillId="4" borderId="140" xfId="0" applyFont="1" applyFill="1" applyBorder="1" applyAlignment="1">
      <alignment horizontal="center" vertical="center"/>
    </xf>
    <xf numFmtId="0" fontId="68" fillId="0" borderId="26" xfId="0" applyFont="1" applyBorder="1" applyAlignment="1">
      <alignment horizontal="center" vertical="center" shrinkToFit="1"/>
    </xf>
    <xf numFmtId="0" fontId="53" fillId="0" borderId="0" xfId="0" applyFont="1" applyBorder="1" applyAlignment="1">
      <alignment horizontal="right" vertical="center" shrinkToFit="1"/>
    </xf>
    <xf numFmtId="0" fontId="53" fillId="0" borderId="54" xfId="0" applyFont="1" applyBorder="1" applyAlignment="1">
      <alignment horizontal="right" vertical="center" shrinkToFit="1"/>
    </xf>
    <xf numFmtId="38" fontId="6" fillId="2" borderId="84" xfId="1" applyFont="1" applyFill="1" applyBorder="1" applyAlignment="1">
      <alignment horizontal="center" vertical="center"/>
    </xf>
    <xf numFmtId="38" fontId="6" fillId="2" borderId="106" xfId="1" applyFont="1" applyFill="1" applyBorder="1" applyAlignment="1">
      <alignment horizontal="center" vertical="center"/>
    </xf>
    <xf numFmtId="0" fontId="6" fillId="4" borderId="141" xfId="0" applyFont="1" applyFill="1" applyBorder="1" applyAlignment="1">
      <alignment horizontal="center" vertical="center"/>
    </xf>
    <xf numFmtId="0" fontId="6" fillId="4" borderId="142" xfId="0" applyFont="1" applyFill="1" applyBorder="1" applyAlignment="1">
      <alignment horizontal="center" vertical="center"/>
    </xf>
    <xf numFmtId="0" fontId="44" fillId="0" borderId="26" xfId="0" applyFont="1" applyBorder="1" applyAlignment="1">
      <alignment horizontal="center" vertical="center" textRotation="255" shrinkToFit="1"/>
    </xf>
    <xf numFmtId="0" fontId="44" fillId="0" borderId="107" xfId="0" applyFont="1" applyBorder="1" applyAlignment="1">
      <alignment horizontal="center" vertical="center" textRotation="255" shrinkToFit="1"/>
    </xf>
    <xf numFmtId="0" fontId="44" fillId="0" borderId="4" xfId="0" applyFont="1" applyBorder="1" applyAlignment="1">
      <alignment horizontal="center" vertical="center"/>
    </xf>
    <xf numFmtId="0" fontId="40" fillId="0" borderId="44" xfId="0" applyFont="1" applyBorder="1" applyAlignment="1">
      <alignment horizontal="right" vertical="center" shrinkToFit="1"/>
    </xf>
    <xf numFmtId="0" fontId="40" fillId="0" borderId="12" xfId="0" applyFont="1" applyBorder="1" applyAlignment="1">
      <alignment horizontal="right" vertical="center" shrinkToFit="1"/>
    </xf>
    <xf numFmtId="38" fontId="6" fillId="2" borderId="8" xfId="1" applyFont="1" applyFill="1" applyBorder="1" applyAlignment="1">
      <alignment horizontal="right" vertical="center"/>
    </xf>
    <xf numFmtId="38" fontId="6" fillId="2" borderId="101" xfId="1" applyFont="1" applyFill="1" applyBorder="1" applyAlignment="1">
      <alignment horizontal="right" vertical="center"/>
    </xf>
    <xf numFmtId="0" fontId="40" fillId="0" borderId="67" xfId="0" applyFont="1" applyBorder="1" applyAlignment="1">
      <alignment horizontal="right" vertical="center" shrinkToFit="1"/>
    </xf>
    <xf numFmtId="0" fontId="40" fillId="0" borderId="37" xfId="0" applyFont="1" applyBorder="1" applyAlignment="1">
      <alignment horizontal="right" vertical="center" shrinkToFit="1"/>
    </xf>
    <xf numFmtId="38" fontId="6" fillId="2" borderId="38" xfId="1" applyFont="1" applyFill="1" applyBorder="1" applyAlignment="1">
      <alignment horizontal="right" vertical="center"/>
    </xf>
    <xf numFmtId="38" fontId="6" fillId="2" borderId="69" xfId="1" applyFont="1" applyFill="1" applyBorder="1" applyAlignment="1">
      <alignment horizontal="right" vertical="center"/>
    </xf>
    <xf numFmtId="0" fontId="6" fillId="4" borderId="5" xfId="0" applyFont="1" applyFill="1" applyBorder="1" applyAlignment="1">
      <alignment horizontal="center" vertical="center"/>
    </xf>
    <xf numFmtId="0" fontId="6" fillId="4" borderId="143" xfId="0" applyFont="1" applyFill="1" applyBorder="1" applyAlignment="1">
      <alignment horizontal="center" vertical="center"/>
    </xf>
    <xf numFmtId="0" fontId="40" fillId="0" borderId="46" xfId="0" applyFont="1" applyBorder="1" applyAlignment="1">
      <alignment horizontal="right" vertical="center" shrinkToFit="1"/>
    </xf>
    <xf numFmtId="0" fontId="40" fillId="0" borderId="13" xfId="0" applyFont="1" applyBorder="1" applyAlignment="1">
      <alignment horizontal="right" vertical="center" shrinkToFit="1"/>
    </xf>
    <xf numFmtId="38" fontId="6" fillId="2" borderId="100" xfId="1" applyFont="1" applyFill="1" applyBorder="1" applyAlignment="1">
      <alignment horizontal="right" vertical="center"/>
    </xf>
    <xf numFmtId="38" fontId="6" fillId="2" borderId="16" xfId="1" applyFont="1" applyFill="1" applyBorder="1" applyAlignment="1">
      <alignment horizontal="right" vertical="center"/>
    </xf>
    <xf numFmtId="38" fontId="6" fillId="2" borderId="36" xfId="1" applyFont="1" applyFill="1" applyBorder="1" applyAlignment="1">
      <alignment horizontal="right" vertical="center"/>
    </xf>
    <xf numFmtId="38" fontId="6" fillId="2" borderId="10" xfId="1" applyFont="1" applyFill="1" applyBorder="1" applyAlignment="1">
      <alignment horizontal="right" vertical="center"/>
    </xf>
    <xf numFmtId="0" fontId="6" fillId="0" borderId="20"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40" fillId="0" borderId="89" xfId="0" applyFont="1" applyBorder="1" applyAlignment="1">
      <alignment horizontal="right" vertical="center" shrinkToFit="1"/>
    </xf>
    <xf numFmtId="0" fontId="40" fillId="0" borderId="83" xfId="0" applyFont="1" applyBorder="1" applyAlignment="1">
      <alignment horizontal="right" vertical="center" shrinkToFit="1"/>
    </xf>
    <xf numFmtId="38" fontId="6" fillId="2" borderId="81" xfId="1" applyFont="1" applyFill="1" applyBorder="1" applyAlignment="1">
      <alignment horizontal="right" vertical="center"/>
    </xf>
    <xf numFmtId="38" fontId="6" fillId="2" borderId="103" xfId="1" applyFont="1" applyFill="1" applyBorder="1" applyAlignment="1">
      <alignment horizontal="right" vertical="center"/>
    </xf>
    <xf numFmtId="0" fontId="6" fillId="4" borderId="137" xfId="0" applyFont="1" applyFill="1" applyBorder="1" applyAlignment="1">
      <alignment horizontal="center" vertical="center"/>
    </xf>
    <xf numFmtId="0" fontId="6" fillId="4" borderId="82" xfId="0" applyFont="1" applyFill="1" applyBorder="1" applyAlignment="1">
      <alignment horizontal="center" vertical="center"/>
    </xf>
    <xf numFmtId="38" fontId="8" fillId="0" borderId="6" xfId="1" applyFont="1" applyFill="1" applyBorder="1" applyAlignment="1">
      <alignment horizontal="center" vertical="center"/>
    </xf>
    <xf numFmtId="38" fontId="8" fillId="0" borderId="7" xfId="1" applyFont="1" applyFill="1" applyBorder="1" applyAlignment="1">
      <alignment horizontal="center" vertical="center"/>
    </xf>
    <xf numFmtId="38" fontId="8" fillId="0" borderId="10" xfId="1" applyFont="1" applyFill="1" applyBorder="1" applyAlignment="1">
      <alignment horizontal="center" vertical="center"/>
    </xf>
    <xf numFmtId="38" fontId="8" fillId="0" borderId="100" xfId="1"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88" xfId="0" applyFont="1" applyFill="1" applyBorder="1" applyAlignment="1">
      <alignment horizontal="center" vertical="center"/>
    </xf>
    <xf numFmtId="0" fontId="40" fillId="0" borderId="25" xfId="0" applyFont="1" applyBorder="1" applyAlignment="1">
      <alignment horizontal="center" vertical="center" wrapText="1"/>
    </xf>
    <xf numFmtId="0" fontId="40" fillId="0" borderId="24" xfId="0" applyFont="1" applyBorder="1" applyAlignment="1">
      <alignment horizontal="center" vertical="center" wrapText="1"/>
    </xf>
    <xf numFmtId="38" fontId="8" fillId="0" borderId="36" xfId="1" applyFont="1" applyFill="1" applyBorder="1" applyAlignment="1">
      <alignment horizontal="center" vertical="center"/>
    </xf>
    <xf numFmtId="38" fontId="8" fillId="0" borderId="38" xfId="1" applyFont="1" applyFill="1" applyBorder="1" applyAlignment="1">
      <alignment horizontal="center" vertical="center"/>
    </xf>
    <xf numFmtId="38" fontId="8" fillId="0" borderId="8" xfId="1" applyFont="1" applyFill="1" applyBorder="1" applyAlignment="1">
      <alignment horizontal="center" vertical="center"/>
    </xf>
    <xf numFmtId="38" fontId="8" fillId="0" borderId="101" xfId="1" applyFont="1" applyFill="1" applyBorder="1" applyAlignment="1">
      <alignment horizontal="center" vertical="center"/>
    </xf>
    <xf numFmtId="38" fontId="8" fillId="0" borderId="81" xfId="1" applyFont="1" applyFill="1" applyBorder="1" applyAlignment="1">
      <alignment horizontal="center" vertical="center"/>
    </xf>
    <xf numFmtId="38" fontId="8" fillId="0" borderId="103" xfId="1" applyFont="1" applyFill="1" applyBorder="1" applyAlignment="1">
      <alignment horizontal="center" vertical="center"/>
    </xf>
    <xf numFmtId="0" fontId="3" fillId="0" borderId="26" xfId="0" applyFont="1" applyBorder="1" applyAlignment="1">
      <alignment horizontal="center" vertical="center" wrapText="1" shrinkToFit="1"/>
    </xf>
    <xf numFmtId="0" fontId="3" fillId="0" borderId="107" xfId="0" applyFont="1" applyBorder="1" applyAlignment="1">
      <alignment horizontal="center" vertical="center" wrapText="1" shrinkToFit="1"/>
    </xf>
    <xf numFmtId="0" fontId="3" fillId="0" borderId="90" xfId="0" applyFont="1" applyBorder="1" applyAlignment="1">
      <alignment horizontal="center" vertical="center" wrapText="1" shrinkToFit="1"/>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95" xfId="0" applyFont="1" applyBorder="1" applyAlignment="1">
      <alignment horizontal="center" vertical="center"/>
    </xf>
    <xf numFmtId="0" fontId="6" fillId="0" borderId="2"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99"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9" xfId="0" applyFont="1" applyBorder="1" applyAlignment="1">
      <alignment horizontal="center" vertical="center" shrinkToFit="1"/>
    </xf>
    <xf numFmtId="38" fontId="6" fillId="0" borderId="42" xfId="1" applyFont="1" applyFill="1" applyBorder="1" applyAlignment="1">
      <alignment horizontal="right" vertical="center"/>
    </xf>
    <xf numFmtId="38" fontId="6" fillId="0" borderId="104" xfId="1" applyFont="1" applyFill="1" applyBorder="1" applyAlignment="1">
      <alignment horizontal="right" vertical="center"/>
    </xf>
    <xf numFmtId="38" fontId="6" fillId="0" borderId="18" xfId="1" applyFont="1" applyFill="1" applyBorder="1" applyAlignment="1">
      <alignment horizontal="right" vertical="center"/>
    </xf>
    <xf numFmtId="38" fontId="6" fillId="0" borderId="57" xfId="1" applyFont="1" applyFill="1" applyBorder="1" applyAlignment="1">
      <alignment horizontal="right" vertical="center"/>
    </xf>
    <xf numFmtId="38" fontId="6" fillId="0" borderId="10" xfId="1" applyFont="1" applyFill="1" applyBorder="1" applyAlignment="1">
      <alignment horizontal="right" vertical="center"/>
    </xf>
    <xf numFmtId="38" fontId="6" fillId="0" borderId="100" xfId="1" applyFont="1" applyFill="1" applyBorder="1" applyAlignment="1">
      <alignment horizontal="right" vertical="center"/>
    </xf>
    <xf numFmtId="38" fontId="6" fillId="0" borderId="36" xfId="1" applyFont="1" applyFill="1" applyBorder="1" applyAlignment="1">
      <alignment horizontal="right" vertical="center"/>
    </xf>
    <xf numFmtId="38" fontId="6" fillId="0" borderId="38" xfId="1" applyFont="1" applyFill="1" applyBorder="1" applyAlignment="1">
      <alignment horizontal="right" vertical="center"/>
    </xf>
    <xf numFmtId="38" fontId="6" fillId="0" borderId="108" xfId="0" applyNumberFormat="1" applyFont="1" applyBorder="1" applyAlignment="1">
      <alignment horizontal="right" vertical="center"/>
    </xf>
    <xf numFmtId="38" fontId="6" fillId="0" borderId="41" xfId="0" applyNumberFormat="1" applyFont="1" applyBorder="1" applyAlignment="1">
      <alignment horizontal="right" vertical="center"/>
    </xf>
    <xf numFmtId="0" fontId="6" fillId="0" borderId="52" xfId="0" applyFont="1" applyBorder="1" applyAlignment="1">
      <alignment horizontal="center" vertical="center"/>
    </xf>
    <xf numFmtId="0" fontId="6" fillId="0" borderId="25" xfId="0" applyFont="1" applyBorder="1" applyAlignment="1">
      <alignment horizontal="center" vertical="center" wrapText="1"/>
    </xf>
    <xf numFmtId="0" fontId="6" fillId="0" borderId="24" xfId="0" applyFont="1" applyBorder="1" applyAlignment="1">
      <alignment horizontal="center" vertical="center" wrapText="1"/>
    </xf>
    <xf numFmtId="38" fontId="6" fillId="0" borderId="138" xfId="1" applyFont="1" applyFill="1" applyBorder="1" applyAlignment="1">
      <alignment horizontal="right" vertical="center"/>
    </xf>
    <xf numFmtId="38" fontId="6" fillId="0" borderId="167" xfId="1" applyFont="1" applyFill="1" applyBorder="1" applyAlignment="1">
      <alignment horizontal="right" vertical="center"/>
    </xf>
    <xf numFmtId="38" fontId="6" fillId="0" borderId="81" xfId="1" applyFont="1" applyFill="1" applyBorder="1" applyAlignment="1">
      <alignment horizontal="right" vertical="center"/>
    </xf>
    <xf numFmtId="38" fontId="6" fillId="0" borderId="103" xfId="1" applyFont="1" applyFill="1" applyBorder="1" applyAlignment="1">
      <alignment horizontal="right" vertical="center"/>
    </xf>
    <xf numFmtId="38" fontId="6" fillId="0" borderId="173" xfId="1" applyFont="1" applyFill="1" applyBorder="1" applyAlignment="1">
      <alignment horizontal="center" vertical="center"/>
    </xf>
    <xf numFmtId="38" fontId="6" fillId="0" borderId="76" xfId="1" applyFont="1" applyFill="1" applyBorder="1" applyAlignment="1">
      <alignment horizontal="center" vertical="center"/>
    </xf>
    <xf numFmtId="38" fontId="6" fillId="0" borderId="109" xfId="0" applyNumberFormat="1" applyFont="1" applyBorder="1" applyAlignment="1">
      <alignment horizontal="right" vertical="center"/>
    </xf>
    <xf numFmtId="0" fontId="3" fillId="0" borderId="27" xfId="0" applyFont="1" applyBorder="1" applyAlignment="1">
      <alignment horizontal="center" vertical="center" textRotation="255"/>
    </xf>
    <xf numFmtId="38" fontId="6" fillId="0" borderId="6" xfId="1" applyFont="1" applyFill="1" applyBorder="1" applyAlignment="1">
      <alignment horizontal="right" vertical="center"/>
    </xf>
    <xf numFmtId="38" fontId="6" fillId="0" borderId="7" xfId="1" applyFont="1" applyFill="1" applyBorder="1" applyAlignment="1">
      <alignment horizontal="right" vertical="center"/>
    </xf>
    <xf numFmtId="0" fontId="40" fillId="0" borderId="30" xfId="0" applyFont="1" applyBorder="1" applyAlignment="1">
      <alignment horizontal="left" vertical="center"/>
    </xf>
    <xf numFmtId="0" fontId="40" fillId="0" borderId="2" xfId="0" applyFont="1" applyBorder="1" applyAlignment="1">
      <alignment horizontal="left" vertical="center"/>
    </xf>
    <xf numFmtId="0" fontId="40" fillId="0" borderId="56" xfId="0" applyFont="1" applyBorder="1" applyAlignment="1">
      <alignment horizontal="left" vertical="center"/>
    </xf>
    <xf numFmtId="0" fontId="40" fillId="0" borderId="32" xfId="0" applyFont="1" applyBorder="1" applyAlignment="1">
      <alignment horizontal="left" vertical="center"/>
    </xf>
    <xf numFmtId="0" fontId="40" fillId="0" borderId="1" xfId="0" applyFont="1" applyBorder="1" applyAlignment="1">
      <alignment horizontal="left" vertical="center"/>
    </xf>
    <xf numFmtId="0" fontId="40" fillId="0" borderId="49" xfId="0" applyFont="1" applyBorder="1" applyAlignment="1">
      <alignment horizontal="left" vertical="center"/>
    </xf>
    <xf numFmtId="38" fontId="6" fillId="0" borderId="19" xfId="1" applyFont="1" applyFill="1" applyBorder="1" applyAlignment="1">
      <alignment horizontal="right" vertical="center"/>
    </xf>
    <xf numFmtId="38" fontId="6" fillId="0" borderId="21" xfId="1" applyFont="1" applyFill="1" applyBorder="1" applyAlignment="1">
      <alignment horizontal="right" vertical="center"/>
    </xf>
    <xf numFmtId="38" fontId="6" fillId="0" borderId="8" xfId="1" applyFont="1" applyFill="1" applyBorder="1" applyAlignment="1">
      <alignment horizontal="center" vertical="center"/>
    </xf>
    <xf numFmtId="38" fontId="6" fillId="0" borderId="101" xfId="1" applyFont="1" applyFill="1" applyBorder="1" applyAlignment="1">
      <alignment horizontal="center" vertical="center"/>
    </xf>
    <xf numFmtId="38" fontId="6" fillId="0" borderId="47" xfId="1" applyFont="1" applyFill="1" applyBorder="1" applyAlignment="1">
      <alignment horizontal="right" vertical="center"/>
    </xf>
    <xf numFmtId="38" fontId="6" fillId="0" borderId="134" xfId="1" applyFont="1" applyFill="1" applyBorder="1" applyAlignment="1">
      <alignment horizontal="right" vertical="center"/>
    </xf>
    <xf numFmtId="38" fontId="6" fillId="0" borderId="19" xfId="1" applyFont="1" applyFill="1" applyBorder="1" applyAlignment="1">
      <alignment horizontal="center" vertical="center"/>
    </xf>
    <xf numFmtId="38" fontId="6" fillId="0" borderId="21" xfId="1" applyFont="1" applyFill="1" applyBorder="1" applyAlignment="1">
      <alignment horizontal="center" vertical="center"/>
    </xf>
    <xf numFmtId="0" fontId="40" fillId="0" borderId="23" xfId="0" applyFont="1" applyBorder="1" applyAlignment="1">
      <alignment horizontal="left" vertical="center"/>
    </xf>
    <xf numFmtId="0" fontId="40" fillId="0" borderId="28" xfId="0" applyFont="1" applyBorder="1" applyAlignment="1">
      <alignment horizontal="left" vertical="center"/>
    </xf>
    <xf numFmtId="0" fontId="40" fillId="0" borderId="52" xfId="0" applyFont="1" applyBorder="1" applyAlignment="1">
      <alignment horizontal="left" vertical="center"/>
    </xf>
    <xf numFmtId="38" fontId="6" fillId="0" borderId="51" xfId="1" applyFont="1" applyFill="1" applyBorder="1" applyAlignment="1">
      <alignment horizontal="right" vertical="center"/>
    </xf>
    <xf numFmtId="38" fontId="6" fillId="0" borderId="102" xfId="1" applyFont="1" applyFill="1" applyBorder="1" applyAlignment="1">
      <alignment horizontal="right" vertical="center"/>
    </xf>
    <xf numFmtId="38" fontId="6" fillId="0" borderId="50" xfId="1" applyFont="1" applyFill="1" applyBorder="1" applyAlignment="1">
      <alignment horizontal="right" vertical="center"/>
    </xf>
    <xf numFmtId="38" fontId="6" fillId="0" borderId="34" xfId="1" applyFont="1" applyFill="1" applyBorder="1" applyAlignment="1">
      <alignment horizontal="right" vertical="center"/>
    </xf>
    <xf numFmtId="38" fontId="6" fillId="0" borderId="172" xfId="1" applyFont="1" applyFill="1" applyBorder="1" applyAlignment="1">
      <alignment horizontal="center" vertical="center"/>
    </xf>
    <xf numFmtId="38" fontId="6" fillId="0" borderId="20" xfId="1" applyFont="1" applyFill="1" applyBorder="1" applyAlignment="1">
      <alignment horizontal="center" vertical="center"/>
    </xf>
    <xf numFmtId="38" fontId="6" fillId="0" borderId="25" xfId="1" applyFont="1" applyFill="1" applyBorder="1" applyAlignment="1">
      <alignment horizontal="right" vertical="center"/>
    </xf>
    <xf numFmtId="38" fontId="6" fillId="0" borderId="24" xfId="1" applyFont="1" applyFill="1" applyBorder="1" applyAlignment="1">
      <alignment horizontal="right" vertical="center"/>
    </xf>
    <xf numFmtId="0" fontId="13" fillId="0" borderId="117" xfId="4" applyFont="1" applyBorder="1" applyAlignment="1">
      <alignment horizontal="left" vertical="center"/>
    </xf>
    <xf numFmtId="0" fontId="13" fillId="0" borderId="130" xfId="4" applyFont="1" applyBorder="1" applyAlignment="1">
      <alignment horizontal="left" vertical="center"/>
    </xf>
    <xf numFmtId="0" fontId="13" fillId="0" borderId="132" xfId="4" applyFont="1" applyBorder="1" applyAlignment="1">
      <alignment horizontal="left" vertical="center"/>
    </xf>
    <xf numFmtId="0" fontId="13" fillId="0" borderId="2" xfId="4" applyFont="1" applyBorder="1" applyAlignment="1">
      <alignment horizontal="left" vertical="center"/>
    </xf>
    <xf numFmtId="0" fontId="13" fillId="0" borderId="105" xfId="4" applyFont="1" applyBorder="1" applyAlignment="1">
      <alignment horizontal="left" vertical="center"/>
    </xf>
    <xf numFmtId="0" fontId="13" fillId="0" borderId="133" xfId="4" applyFont="1" applyBorder="1" applyAlignment="1">
      <alignment horizontal="left" vertical="center"/>
    </xf>
    <xf numFmtId="0" fontId="60" fillId="0" borderId="0" xfId="4" applyFont="1" applyAlignment="1">
      <alignment horizontal="center" vertical="center"/>
    </xf>
    <xf numFmtId="0" fontId="13" fillId="0" borderId="61" xfId="4" applyFont="1" applyBorder="1" applyAlignment="1">
      <alignment horizontal="center" vertical="center" wrapText="1"/>
    </xf>
    <xf numFmtId="0" fontId="13" fillId="0" borderId="62" xfId="4" applyFont="1" applyBorder="1" applyAlignment="1">
      <alignment horizontal="center" vertical="center" wrapText="1"/>
    </xf>
    <xf numFmtId="0" fontId="13" fillId="0" borderId="71" xfId="4" applyFont="1" applyBorder="1" applyAlignment="1">
      <alignment horizontal="center" vertical="center" wrapText="1"/>
    </xf>
    <xf numFmtId="0" fontId="13" fillId="0" borderId="70" xfId="4" applyFont="1" applyBorder="1" applyAlignment="1">
      <alignment horizontal="center" vertical="center" wrapText="1"/>
    </xf>
    <xf numFmtId="0" fontId="13" fillId="0" borderId="113" xfId="4" applyFont="1" applyBorder="1" applyAlignment="1">
      <alignment horizontal="center" vertical="center" wrapText="1"/>
    </xf>
    <xf numFmtId="0" fontId="13" fillId="0" borderId="116" xfId="4" applyFont="1" applyBorder="1" applyAlignment="1">
      <alignment horizontal="center" vertical="center" wrapText="1"/>
    </xf>
    <xf numFmtId="0" fontId="13" fillId="0" borderId="66" xfId="4" applyFont="1" applyBorder="1" applyAlignment="1">
      <alignment horizontal="center" vertical="center" wrapText="1"/>
    </xf>
    <xf numFmtId="0" fontId="13" fillId="0" borderId="60" xfId="4" applyFont="1" applyBorder="1" applyAlignment="1">
      <alignment horizontal="center" vertical="center" wrapText="1"/>
    </xf>
    <xf numFmtId="0" fontId="61" fillId="0" borderId="66" xfId="4" applyFont="1" applyBorder="1" applyAlignment="1">
      <alignment horizontal="center" vertical="center"/>
    </xf>
    <xf numFmtId="0" fontId="61" fillId="0" borderId="60" xfId="4" applyFont="1" applyBorder="1" applyAlignment="1">
      <alignment horizontal="center" vertical="center"/>
    </xf>
    <xf numFmtId="0" fontId="13" fillId="0" borderId="77" xfId="4" applyFont="1" applyBorder="1" applyAlignment="1">
      <alignment horizontal="center" vertical="center"/>
    </xf>
    <xf numFmtId="0" fontId="13" fillId="0" borderId="78" xfId="4" applyFont="1" applyBorder="1" applyAlignment="1">
      <alignment horizontal="center" vertical="center"/>
    </xf>
    <xf numFmtId="0" fontId="13" fillId="0" borderId="41" xfId="4" applyFont="1" applyBorder="1" applyAlignment="1">
      <alignment horizontal="center" vertical="center"/>
    </xf>
    <xf numFmtId="0" fontId="8" fillId="0" borderId="0" xfId="0" applyFont="1" applyAlignment="1">
      <alignment horizontal="center" vertical="top"/>
    </xf>
    <xf numFmtId="0" fontId="10" fillId="0" borderId="68" xfId="0" applyFont="1" applyBorder="1" applyAlignment="1">
      <alignment horizontal="left" vertical="center"/>
    </xf>
    <xf numFmtId="0" fontId="10" fillId="0" borderId="69" xfId="0" applyFont="1" applyBorder="1" applyAlignment="1">
      <alignment horizontal="left" vertical="center"/>
    </xf>
    <xf numFmtId="0" fontId="10" fillId="0" borderId="15" xfId="0" applyFont="1" applyBorder="1" applyAlignment="1">
      <alignment horizontal="left" vertical="center"/>
    </xf>
    <xf numFmtId="0" fontId="10" fillId="0" borderId="15" xfId="0" applyFont="1" applyBorder="1" applyAlignment="1">
      <alignment horizontal="center" vertical="center"/>
    </xf>
    <xf numFmtId="0" fontId="10" fillId="0" borderId="57" xfId="0" applyFont="1" applyBorder="1" applyAlignment="1">
      <alignment horizontal="center" vertical="center"/>
    </xf>
    <xf numFmtId="0" fontId="10" fillId="0" borderId="48" xfId="0" applyFont="1" applyBorder="1" applyAlignment="1">
      <alignment horizontal="left" vertical="center"/>
    </xf>
    <xf numFmtId="0" fontId="10" fillId="0" borderId="40" xfId="0" applyFont="1" applyBorder="1" applyAlignment="1">
      <alignment horizontal="left" vertical="center"/>
    </xf>
    <xf numFmtId="0" fontId="10" fillId="0" borderId="22" xfId="0" applyFont="1" applyBorder="1" applyAlignment="1">
      <alignment horizontal="left" vertical="center"/>
    </xf>
    <xf numFmtId="0" fontId="10" fillId="0" borderId="69" xfId="0" applyFont="1" applyBorder="1" applyAlignment="1">
      <alignment horizontal="left" vertical="center" shrinkToFit="1"/>
    </xf>
    <xf numFmtId="0" fontId="10" fillId="0" borderId="16" xfId="0" applyFont="1" applyBorder="1" applyAlignment="1">
      <alignment horizontal="left" vertical="center"/>
    </xf>
    <xf numFmtId="0" fontId="10" fillId="0" borderId="45" xfId="0" applyFont="1" applyBorder="1" applyAlignment="1">
      <alignment horizontal="center" vertical="center"/>
    </xf>
    <xf numFmtId="0" fontId="10" fillId="0" borderId="58" xfId="0" applyFont="1" applyBorder="1" applyAlignment="1">
      <alignment horizontal="center" vertical="center"/>
    </xf>
    <xf numFmtId="0" fontId="10" fillId="0" borderId="55" xfId="0" applyFont="1" applyBorder="1" applyAlignment="1">
      <alignment horizontal="center" vertical="center"/>
    </xf>
    <xf numFmtId="0" fontId="10" fillId="0" borderId="16" xfId="0" applyFont="1" applyBorder="1" applyAlignment="1">
      <alignment horizontal="center" vertical="center"/>
    </xf>
    <xf numFmtId="0" fontId="10" fillId="0" borderId="21" xfId="0" applyFont="1" applyBorder="1" applyAlignment="1">
      <alignment horizontal="center" vertical="center"/>
    </xf>
    <xf numFmtId="0" fontId="10" fillId="0" borderId="37" xfId="0" applyFont="1" applyBorder="1" applyAlignment="1">
      <alignment horizontal="right" vertical="center"/>
    </xf>
    <xf numFmtId="0" fontId="10" fillId="0" borderId="36" xfId="0" applyFont="1" applyBorder="1" applyAlignment="1">
      <alignment horizontal="right" vertical="center"/>
    </xf>
    <xf numFmtId="0" fontId="10" fillId="0" borderId="38" xfId="0" applyFont="1" applyBorder="1" applyAlignment="1">
      <alignment horizontal="right" vertical="center"/>
    </xf>
    <xf numFmtId="0" fontId="10" fillId="0" borderId="48" xfId="0" applyFont="1" applyBorder="1" applyAlignment="1">
      <alignment horizontal="left" vertical="top"/>
    </xf>
    <xf numFmtId="0" fontId="10" fillId="0" borderId="40" xfId="0" applyFont="1" applyBorder="1" applyAlignment="1">
      <alignment horizontal="left" vertical="top"/>
    </xf>
    <xf numFmtId="0" fontId="10" fillId="0" borderId="22" xfId="0" applyFont="1" applyBorder="1" applyAlignment="1">
      <alignment horizontal="left" vertical="top"/>
    </xf>
    <xf numFmtId="0" fontId="10" fillId="0" borderId="37" xfId="0" applyFont="1" applyBorder="1" applyAlignment="1">
      <alignment horizontal="left" vertical="top"/>
    </xf>
    <xf numFmtId="0" fontId="10" fillId="0" borderId="36" xfId="0" applyFont="1" applyBorder="1" applyAlignment="1">
      <alignment horizontal="left" vertical="top"/>
    </xf>
    <xf numFmtId="0" fontId="10" fillId="0" borderId="38" xfId="0" applyFont="1" applyBorder="1" applyAlignment="1">
      <alignment horizontal="left" vertical="top"/>
    </xf>
    <xf numFmtId="0" fontId="10" fillId="0" borderId="49" xfId="0" applyFont="1" applyBorder="1" applyAlignment="1">
      <alignment horizontal="left" vertical="top"/>
    </xf>
    <xf numFmtId="0" fontId="10" fillId="0" borderId="50" xfId="0" applyFont="1" applyBorder="1" applyAlignment="1">
      <alignment horizontal="left" vertical="top"/>
    </xf>
    <xf numFmtId="0" fontId="10" fillId="0" borderId="34" xfId="0" applyFont="1" applyBorder="1" applyAlignment="1">
      <alignment horizontal="left" vertical="top"/>
    </xf>
    <xf numFmtId="0" fontId="10" fillId="0" borderId="33" xfId="0" applyFont="1" applyBorder="1" applyAlignment="1">
      <alignment horizontal="left" vertical="center"/>
    </xf>
    <xf numFmtId="0" fontId="10" fillId="0" borderId="54" xfId="0" applyFont="1" applyBorder="1" applyAlignment="1">
      <alignment horizontal="right" vertical="center"/>
    </xf>
    <xf numFmtId="0" fontId="10" fillId="0" borderId="53" xfId="0" applyFont="1" applyBorder="1" applyAlignment="1">
      <alignment horizontal="right" vertical="center"/>
    </xf>
    <xf numFmtId="0" fontId="10" fillId="0" borderId="35" xfId="0" applyFont="1" applyBorder="1" applyAlignment="1">
      <alignment horizontal="right" vertical="center"/>
    </xf>
    <xf numFmtId="0" fontId="10" fillId="0" borderId="37" xfId="0" applyFont="1" applyBorder="1" applyAlignment="1">
      <alignment horizontal="center" vertical="center"/>
    </xf>
    <xf numFmtId="0" fontId="10" fillId="0" borderId="36" xfId="0" applyFont="1" applyBorder="1" applyAlignment="1">
      <alignment horizontal="center" vertical="center"/>
    </xf>
    <xf numFmtId="0" fontId="10" fillId="0" borderId="38" xfId="0" applyFont="1" applyBorder="1" applyAlignment="1">
      <alignment horizontal="center" vertical="center"/>
    </xf>
    <xf numFmtId="0" fontId="10" fillId="0" borderId="54" xfId="0" applyFont="1" applyBorder="1" applyAlignment="1">
      <alignment horizontal="right" vertical="top"/>
    </xf>
    <xf numFmtId="0" fontId="10" fillId="0" borderId="53" xfId="0" applyFont="1" applyBorder="1" applyAlignment="1">
      <alignment horizontal="right" vertical="top"/>
    </xf>
    <xf numFmtId="0" fontId="10" fillId="0" borderId="35" xfId="0" applyFont="1" applyBorder="1" applyAlignment="1">
      <alignment horizontal="right" vertical="top"/>
    </xf>
    <xf numFmtId="0" fontId="10" fillId="0" borderId="37" xfId="0" applyFont="1" applyBorder="1" applyAlignment="1">
      <alignment horizontal="right" vertical="top"/>
    </xf>
    <xf numFmtId="0" fontId="10" fillId="0" borderId="36" xfId="0" applyFont="1" applyBorder="1" applyAlignment="1">
      <alignment horizontal="right" vertical="top"/>
    </xf>
    <xf numFmtId="0" fontId="10" fillId="0" borderId="38" xfId="0" applyFont="1" applyBorder="1" applyAlignment="1">
      <alignment horizontal="right" vertical="top"/>
    </xf>
    <xf numFmtId="0" fontId="10" fillId="0" borderId="48" xfId="0" applyFont="1" applyBorder="1" applyAlignment="1">
      <alignment horizontal="left"/>
    </xf>
    <xf numFmtId="0" fontId="10" fillId="0" borderId="40" xfId="0" applyFont="1" applyBorder="1" applyAlignment="1">
      <alignment horizontal="left"/>
    </xf>
    <xf numFmtId="0" fontId="10" fillId="0" borderId="22" xfId="0" applyFont="1" applyBorder="1" applyAlignment="1">
      <alignment horizontal="left"/>
    </xf>
    <xf numFmtId="0" fontId="10" fillId="0" borderId="54" xfId="0" applyFont="1" applyBorder="1" applyAlignment="1">
      <alignment horizontal="left"/>
    </xf>
    <xf numFmtId="0" fontId="10" fillId="0" borderId="53" xfId="0" applyFont="1" applyBorder="1" applyAlignment="1">
      <alignment horizontal="left"/>
    </xf>
    <xf numFmtId="0" fontId="10" fillId="0" borderId="35" xfId="0" applyFont="1" applyBorder="1" applyAlignment="1">
      <alignment horizontal="left"/>
    </xf>
    <xf numFmtId="0" fontId="10" fillId="0" borderId="59" xfId="0" applyFont="1" applyBorder="1" applyAlignment="1">
      <alignment horizontal="center"/>
    </xf>
    <xf numFmtId="0" fontId="10" fillId="0" borderId="31" xfId="0" applyFont="1" applyBorder="1" applyAlignment="1">
      <alignment horizontal="center"/>
    </xf>
    <xf numFmtId="0" fontId="10" fillId="0" borderId="15" xfId="0" applyFont="1" applyBorder="1" applyAlignment="1">
      <alignment horizontal="left" vertical="center" wrapText="1"/>
    </xf>
    <xf numFmtId="0" fontId="10" fillId="0" borderId="68" xfId="0" applyFont="1" applyBorder="1" applyAlignment="1">
      <alignment horizontal="left" vertical="top" wrapText="1"/>
    </xf>
    <xf numFmtId="0" fontId="10" fillId="0" borderId="33" xfId="0" applyFont="1" applyBorder="1" applyAlignment="1">
      <alignment horizontal="left" vertical="top" wrapText="1"/>
    </xf>
    <xf numFmtId="0" fontId="10" fillId="0" borderId="69" xfId="0" applyFont="1" applyBorder="1" applyAlignment="1">
      <alignment horizontal="left" vertical="top" wrapText="1"/>
    </xf>
    <xf numFmtId="0" fontId="10" fillId="0" borderId="14" xfId="0" applyFont="1" applyBorder="1" applyAlignment="1">
      <alignment horizontal="center" vertical="center"/>
    </xf>
    <xf numFmtId="0" fontId="10" fillId="0" borderId="15" xfId="0" applyFont="1" applyBorder="1" applyAlignment="1">
      <alignment horizontal="left" vertical="top" wrapText="1"/>
    </xf>
    <xf numFmtId="0" fontId="10" fillId="0" borderId="37" xfId="0" applyFont="1" applyBorder="1" applyAlignment="1">
      <alignment horizontal="left" vertical="center"/>
    </xf>
    <xf numFmtId="0" fontId="10" fillId="0" borderId="36" xfId="0" applyFont="1" applyBorder="1" applyAlignment="1">
      <alignment horizontal="left" vertical="center"/>
    </xf>
    <xf numFmtId="0" fontId="10" fillId="0" borderId="38" xfId="0" applyFont="1" applyBorder="1" applyAlignment="1">
      <alignment horizontal="left" vertical="center"/>
    </xf>
    <xf numFmtId="0" fontId="10" fillId="0" borderId="15" xfId="0" applyFont="1" applyBorder="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left" vertical="center"/>
    </xf>
  </cellXfs>
  <cellStyles count="6">
    <cellStyle name="パーセント" xfId="5" builtinId="5"/>
    <cellStyle name="桁区切り" xfId="1" builtinId="6"/>
    <cellStyle name="桁区切り 2" xfId="3"/>
    <cellStyle name="標準" xfId="0" builtinId="0"/>
    <cellStyle name="標準 2" xfId="2"/>
    <cellStyle name="標準 3" xfId="4"/>
  </cellStyles>
  <dxfs count="0"/>
  <tableStyles count="0" defaultTableStyle="TableStyleMedium9" defaultPivotStyle="PivotStyleLight16"/>
  <colors>
    <mruColors>
      <color rgb="FFCCECFF"/>
      <color rgb="FFFFFF99"/>
      <color rgb="FFFF99CC"/>
      <color rgb="FFF55184"/>
      <color rgb="FFCCFFFF"/>
      <color rgb="FFFF8BFF"/>
      <color rgb="FFFFCCFF"/>
      <color rgb="FFC4083E"/>
      <color rgb="FF000066"/>
      <color rgb="FF373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fmlaLink="$U$39" lockText="1" noThreeD="1"/>
</file>

<file path=xl/ctrlProps/ctrlProp2.xml><?xml version="1.0" encoding="utf-8"?>
<formControlPr xmlns="http://schemas.microsoft.com/office/spreadsheetml/2009/9/main" objectType="CheckBox" fmlaLink="$Q$9" lockText="1" noThreeD="1"/>
</file>

<file path=xl/ctrlProps/ctrlProp3.xml><?xml version="1.0" encoding="utf-8"?>
<formControlPr xmlns="http://schemas.microsoft.com/office/spreadsheetml/2009/9/main" objectType="CheckBox" fmlaLink="$R$9" lockText="1" noThreeD="1"/>
</file>

<file path=xl/ctrlProps/ctrlProp4.xml><?xml version="1.0" encoding="utf-8"?>
<formControlPr xmlns="http://schemas.microsoft.com/office/spreadsheetml/2009/9/main" objectType="CheckBox" fmlaLink="$S$9" lockText="1" noThreeD="1"/>
</file>

<file path=xl/ctrlProps/ctrlProp5.xml><?xml version="1.0" encoding="utf-8"?>
<formControlPr xmlns="http://schemas.microsoft.com/office/spreadsheetml/2009/9/main" objectType="CheckBox" fmlaLink="$T$9" lockText="1" noThreeD="1"/>
</file>

<file path=xl/ctrlProps/ctrlProp6.xml><?xml version="1.0" encoding="utf-8"?>
<formControlPr xmlns="http://schemas.microsoft.com/office/spreadsheetml/2009/9/main" objectType="CheckBox" fmlaLink="$U$9" lockText="1" noThreeD="1"/>
</file>

<file path=xl/ctrlProps/ctrlProp7.xml><?xml version="1.0" encoding="utf-8"?>
<formControlPr xmlns="http://schemas.microsoft.com/office/spreadsheetml/2009/9/main" objectType="CheckBox" fmlaLink="$V$9" lockText="1" noThreeD="1"/>
</file>

<file path=xl/ctrlProps/ctrlProp8.xml><?xml version="1.0" encoding="utf-8"?>
<formControlPr xmlns="http://schemas.microsoft.com/office/spreadsheetml/2009/9/main" objectType="CheckBox" fmlaLink="$X$9" lockText="1" noThreeD="1"/>
</file>

<file path=xl/ctrlProps/ctrlProp9.xml><?xml version="1.0" encoding="utf-8"?>
<formControlPr xmlns="http://schemas.microsoft.com/office/spreadsheetml/2009/9/main" objectType="CheckBox" fmlaLink="$N$30" lockText="1" noThreeD="1"/>
</file>

<file path=xl/ctrlProps/ctrlProp10.xml><?xml version="1.0" encoding="utf-8"?>
<formControlPr xmlns="http://schemas.microsoft.com/office/spreadsheetml/2009/9/main" objectType="CheckBox" fmlaLink="$P$30" lockText="1" noThreeD="1"/>
</file>

<file path=xl/ctrlProps/ctrlProp11.xml><?xml version="1.0" encoding="utf-8"?>
<formControlPr xmlns="http://schemas.microsoft.com/office/spreadsheetml/2009/9/main" objectType="CheckBox" fmlaLink="$O$30" lockText="1" noThreeD="1"/>
</file>

<file path=xl/ctrlProps/ctrlProp12.xml><?xml version="1.0" encoding="utf-8"?>
<formControlPr xmlns="http://schemas.microsoft.com/office/spreadsheetml/2009/9/main" objectType="CheckBox" fmlaLink="$R$30" lockText="1" noThreeD="1"/>
</file>

<file path=xl/ctrlProps/ctrlProp13.xml><?xml version="1.0" encoding="utf-8"?>
<formControlPr xmlns="http://schemas.microsoft.com/office/spreadsheetml/2009/9/main" objectType="CheckBox" fmlaLink="$S$30" lockText="1" noThreeD="1"/>
</file>

<file path=xl/ctrlProps/ctrlProp14.xml><?xml version="1.0" encoding="utf-8"?>
<formControlPr xmlns="http://schemas.microsoft.com/office/spreadsheetml/2009/9/main" objectType="CheckBox" fmlaLink="$N$43" lockText="1" noThreeD="1"/>
</file>

<file path=xl/ctrlProps/ctrlProp15.xml><?xml version="1.0" encoding="utf-8"?>
<formControlPr xmlns="http://schemas.microsoft.com/office/spreadsheetml/2009/9/main" objectType="CheckBox" fmlaLink="$O$43" lockText="1" noThreeD="1"/>
</file>

<file path=xl/ctrlProps/ctrlProp16.xml><?xml version="1.0" encoding="utf-8"?>
<formControlPr xmlns="http://schemas.microsoft.com/office/spreadsheetml/2009/9/main" objectType="CheckBox" fmlaLink="$P$43" lockText="1" noThreeD="1"/>
</file>

<file path=xl/ctrlProps/ctrlProp17.xml><?xml version="1.0" encoding="utf-8"?>
<formControlPr xmlns="http://schemas.microsoft.com/office/spreadsheetml/2009/9/main" objectType="CheckBox" fmlaLink="$R$51"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T$51" lockText="1" noThreeD="1"/>
</file>

<file path=xl/ctrlProps/ctrlProp20.xml><?xml version="1.0" encoding="utf-8"?>
<formControlPr xmlns="http://schemas.microsoft.com/office/spreadsheetml/2009/9/main" objectType="CheckBox" fmlaLink="$U$51" lockText="1" noThreeD="1"/>
</file>

<file path=xl/ctrlProps/ctrlProp21.xml><?xml version="1.0" encoding="utf-8"?>
<formControlPr xmlns="http://schemas.microsoft.com/office/spreadsheetml/2009/9/main" objectType="CheckBox" fmlaLink="$N$92" lockText="1" noThreeD="1"/>
</file>

<file path=xl/ctrlProps/ctrlProp22.xml><?xml version="1.0" encoding="utf-8"?>
<formControlPr xmlns="http://schemas.microsoft.com/office/spreadsheetml/2009/9/main" objectType="CheckBox" fmlaLink="$O$92" lockText="1" noThreeD="1"/>
</file>

<file path=xl/ctrlProps/ctrlProp23.xml><?xml version="1.0" encoding="utf-8"?>
<formControlPr xmlns="http://schemas.microsoft.com/office/spreadsheetml/2009/9/main" objectType="CheckBox" fmlaLink="$Q$92" lockText="1" noThreeD="1"/>
</file>

<file path=xl/ctrlProps/ctrlProp24.xml><?xml version="1.0" encoding="utf-8"?>
<formControlPr xmlns="http://schemas.microsoft.com/office/spreadsheetml/2009/9/main" objectType="CheckBox" fmlaLink="$R$92" lockText="1" noThreeD="1"/>
</file>

<file path=xl/ctrlProps/ctrlProp25.xml><?xml version="1.0" encoding="utf-8"?>
<formControlPr xmlns="http://schemas.microsoft.com/office/spreadsheetml/2009/9/main" objectType="CheckBox" fmlaLink="$T$92" lockText="1" noThreeD="1"/>
</file>

<file path=xl/ctrlProps/ctrlProp26.xml><?xml version="1.0" encoding="utf-8"?>
<formControlPr xmlns="http://schemas.microsoft.com/office/spreadsheetml/2009/9/main" objectType="CheckBox" fmlaLink="$S$92" lockText="1" noThreeD="1"/>
</file>

<file path=xl/ctrlProps/ctrlProp27.xml><?xml version="1.0" encoding="utf-8"?>
<formControlPr xmlns="http://schemas.microsoft.com/office/spreadsheetml/2009/9/main" objectType="CheckBox" fmlaLink="$N$110" lockText="1" noThreeD="1"/>
</file>

<file path=xl/ctrlProps/ctrlProp28.xml><?xml version="1.0" encoding="utf-8"?>
<formControlPr xmlns="http://schemas.microsoft.com/office/spreadsheetml/2009/9/main" objectType="CheckBox" fmlaLink="$O$110" lockText="1" noThreeD="1"/>
</file>

<file path=xl/ctrlProps/ctrlProp29.xml><?xml version="1.0" encoding="utf-8"?>
<formControlPr xmlns="http://schemas.microsoft.com/office/spreadsheetml/2009/9/main" objectType="CheckBox" fmlaLink="$P$110" lockText="1" noThreeD="1"/>
</file>

<file path=xl/ctrlProps/ctrlProp30.xml><?xml version="1.0" encoding="utf-8"?>
<formControlPr xmlns="http://schemas.microsoft.com/office/spreadsheetml/2009/9/main" objectType="CheckBox" fmlaLink="$S$110" lockText="1" noThreeD="1"/>
</file>

<file path=xl/ctrlProps/ctrlProp31.xml><?xml version="1.0" encoding="utf-8"?>
<formControlPr xmlns="http://schemas.microsoft.com/office/spreadsheetml/2009/9/main" objectType="CheckBox" fmlaLink="$U$110" lockText="1" noThreeD="1"/>
</file>

<file path=xl/ctrlProps/ctrlProp32.xml><?xml version="1.0" encoding="utf-8"?>
<formControlPr xmlns="http://schemas.microsoft.com/office/spreadsheetml/2009/9/main" objectType="CheckBox" fmlaLink="$V$110" lockText="1" noThreeD="1"/>
</file>

<file path=xl/ctrlProps/ctrlProp33.xml><?xml version="1.0" encoding="utf-8"?>
<formControlPr xmlns="http://schemas.microsoft.com/office/spreadsheetml/2009/9/main" objectType="CheckBox" fmlaLink="$N$147" lockText="1" noThreeD="1"/>
</file>

<file path=xl/ctrlProps/ctrlProp34.xml><?xml version="1.0" encoding="utf-8"?>
<formControlPr xmlns="http://schemas.microsoft.com/office/spreadsheetml/2009/9/main" objectType="CheckBox" fmlaLink="$O$147" lockText="1" noThreeD="1"/>
</file>

<file path=xl/ctrlProps/ctrlProp35.xml><?xml version="1.0" encoding="utf-8"?>
<formControlPr xmlns="http://schemas.microsoft.com/office/spreadsheetml/2009/9/main" objectType="CheckBox" fmlaLink="$P$147" lockText="1" noThreeD="1"/>
</file>

<file path=xl/ctrlProps/ctrlProp36.xml><?xml version="1.0" encoding="utf-8"?>
<formControlPr xmlns="http://schemas.microsoft.com/office/spreadsheetml/2009/9/main" objectType="CheckBox" fmlaLink="$Q$147" lockText="1" noThreeD="1"/>
</file>

<file path=xl/ctrlProps/ctrlProp37.xml><?xml version="1.0" encoding="utf-8"?>
<formControlPr xmlns="http://schemas.microsoft.com/office/spreadsheetml/2009/9/main" objectType="CheckBox" fmlaLink="$N$36" lockText="1" noThreeD="1"/>
</file>

<file path=xl/ctrlProps/ctrlProp38.xml><?xml version="1.0" encoding="utf-8"?>
<formControlPr xmlns="http://schemas.microsoft.com/office/spreadsheetml/2009/9/main" objectType="CheckBox" fmlaLink="$O$36" lockText="1" noThreeD="1"/>
</file>

<file path=xl/ctrlProps/ctrlProp39.xml><?xml version="1.0" encoding="utf-8"?>
<formControlPr xmlns="http://schemas.microsoft.com/office/spreadsheetml/2009/9/main" objectType="CheckBox" fmlaLink="$N$51" lockText="1" noThreeD="1"/>
</file>

<file path=xl/ctrlProps/ctrlProp40.xml><?xml version="1.0" encoding="utf-8"?>
<formControlPr xmlns="http://schemas.microsoft.com/office/spreadsheetml/2009/9/main" objectType="CheckBox" fmlaLink="$O$51" lockText="1" noThreeD="1"/>
</file>

<file path=xl/ctrlProps/ctrlProp41.xml><?xml version="1.0" encoding="utf-8"?>
<formControlPr xmlns="http://schemas.microsoft.com/office/spreadsheetml/2009/9/main" objectType="CheckBox" fmlaLink="$P$51" lockText="1" noThreeD="1"/>
</file>

<file path=xl/ctrlProps/ctrlProp42.xml><?xml version="1.0" encoding="utf-8"?>
<formControlPr xmlns="http://schemas.microsoft.com/office/spreadsheetml/2009/9/main" objectType="CheckBox" fmlaLink="$N$104" lockText="1" noThreeD="1"/>
</file>

<file path=xl/ctrlProps/ctrlProp43.xml><?xml version="1.0" encoding="utf-8"?>
<formControlPr xmlns="http://schemas.microsoft.com/office/spreadsheetml/2009/9/main" objectType="CheckBox" fmlaLink="$O$104" lockText="1" noThreeD="1"/>
</file>

<file path=xl/ctrlProps/ctrlProp44.xml><?xml version="1.0" encoding="utf-8"?>
<formControlPr xmlns="http://schemas.microsoft.com/office/spreadsheetml/2009/9/main" objectType="CheckBox" fmlaLink="$Q$104" lockText="1" noThreeD="1"/>
</file>

<file path=xl/ctrlProps/ctrlProp45.xml><?xml version="1.0" encoding="utf-8"?>
<formControlPr xmlns="http://schemas.microsoft.com/office/spreadsheetml/2009/9/main" objectType="CheckBox" fmlaLink="$P$104" lockText="1" noThreeD="1"/>
</file>

<file path=xl/ctrlProps/ctrlProp46.xml><?xml version="1.0" encoding="utf-8"?>
<formControlPr xmlns="http://schemas.microsoft.com/office/spreadsheetml/2009/9/main" objectType="CheckBox" fmlaLink="$S$104" lockText="1" noThreeD="1"/>
</file>

<file path=xl/ctrlProps/ctrlProp47.xml><?xml version="1.0" encoding="utf-8"?>
<formControlPr xmlns="http://schemas.microsoft.com/office/spreadsheetml/2009/9/main" objectType="CheckBox" fmlaLink="$T$104" lockText="1" noThreeD="1"/>
</file>

<file path=xl/ctrlProps/ctrlProp48.xml><?xml version="1.0" encoding="utf-8"?>
<formControlPr xmlns="http://schemas.microsoft.com/office/spreadsheetml/2009/9/main" objectType="CheckBox" fmlaLink="$Q$110" lockText="1" noThreeD="1"/>
</file>

<file path=xl/ctrlProps/ctrlProp49.xml><?xml version="1.0" encoding="utf-8"?>
<formControlPr xmlns="http://schemas.microsoft.com/office/spreadsheetml/2009/9/main" objectType="CheckBox" fmlaLink="$R$110" lockText="1" noThreeD="1"/>
</file>

<file path=xl/ctrlProps/ctrlProp50.xml><?xml version="1.0" encoding="utf-8"?>
<formControlPr xmlns="http://schemas.microsoft.com/office/spreadsheetml/2009/9/main" objectType="CheckBox" fmlaLink="$N$116" lockText="1" noThreeD="1"/>
</file>

<file path=xl/ctrlProps/ctrlProp51.xml><?xml version="1.0" encoding="utf-8"?>
<formControlPr xmlns="http://schemas.microsoft.com/office/spreadsheetml/2009/9/main" objectType="CheckBox" fmlaLink="$O$116" lockText="1" noThreeD="1"/>
</file>

<file path=xl/ctrlProps/ctrlProp52.xml><?xml version="1.0" encoding="utf-8"?>
<formControlPr xmlns="http://schemas.microsoft.com/office/spreadsheetml/2009/9/main" objectType="CheckBox" fmlaLink="$P$116" lockText="1" noThreeD="1"/>
</file>

<file path=xl/ctrlProps/ctrlProp53.xml><?xml version="1.0" encoding="utf-8"?>
<formControlPr xmlns="http://schemas.microsoft.com/office/spreadsheetml/2009/9/main" objectType="CheckBox" fmlaLink="$S$116" lockText="1" noThreeD="1"/>
</file>

<file path=xl/ctrlProps/ctrlProp54.xml><?xml version="1.0" encoding="utf-8"?>
<formControlPr xmlns="http://schemas.microsoft.com/office/spreadsheetml/2009/9/main" objectType="CheckBox" fmlaLink="$Q$116" lockText="1" noThreeD="1"/>
</file>

<file path=xl/ctrlProps/ctrlProp55.xml><?xml version="1.0" encoding="utf-8"?>
<formControlPr xmlns="http://schemas.microsoft.com/office/spreadsheetml/2009/9/main" objectType="CheckBox" fmlaLink="$R$116" lockText="1" noThreeD="1"/>
</file>

<file path=xl/ctrlProps/ctrlProp56.xml><?xml version="1.0" encoding="utf-8"?>
<formControlPr xmlns="http://schemas.microsoft.com/office/spreadsheetml/2009/9/main" objectType="CheckBox" fmlaLink="$N$122" lockText="1" noThreeD="1"/>
</file>

<file path=xl/ctrlProps/ctrlProp57.xml><?xml version="1.0" encoding="utf-8"?>
<formControlPr xmlns="http://schemas.microsoft.com/office/spreadsheetml/2009/9/main" objectType="CheckBox" fmlaLink="$O$122" lockText="1" noThreeD="1"/>
</file>

<file path=xl/ctrlProps/ctrlProp58.xml><?xml version="1.0" encoding="utf-8"?>
<formControlPr xmlns="http://schemas.microsoft.com/office/spreadsheetml/2009/9/main" objectType="CheckBox" fmlaLink="$Q$122" lockText="1" noThreeD="1"/>
</file>

<file path=xl/ctrlProps/ctrlProp59.xml><?xml version="1.0" encoding="utf-8"?>
<formControlPr xmlns="http://schemas.microsoft.com/office/spreadsheetml/2009/9/main" objectType="CheckBox" fmlaLink="$R$122" lockText="1" noThreeD="1"/>
</file>

<file path=xl/ctrlProps/ctrlProp60.xml><?xml version="1.0" encoding="utf-8"?>
<formControlPr xmlns="http://schemas.microsoft.com/office/spreadsheetml/2009/9/main" objectType="CheckBox" fmlaLink="$S$147" lockText="1" noThreeD="1"/>
</file>

<file path=xl/ctrlProps/ctrlProp61.xml><?xml version="1.0" encoding="utf-8"?>
<formControlPr xmlns="http://schemas.microsoft.com/office/spreadsheetml/2009/9/main" objectType="CheckBox" fmlaLink="$T$147" lockText="1" noThreeD="1"/>
</file>

<file path=xl/ctrlProps/ctrlProp62.xml><?xml version="1.0" encoding="utf-8"?>
<formControlPr xmlns="http://schemas.microsoft.com/office/spreadsheetml/2009/9/main" objectType="CheckBox" fmlaLink="$N$313" lockText="1" noThreeD="1"/>
</file>

<file path=xl/ctrlProps/ctrlProp63.xml><?xml version="1.0" encoding="utf-8"?>
<formControlPr xmlns="http://schemas.microsoft.com/office/spreadsheetml/2009/9/main" objectType="CheckBox" fmlaLink="$O$313" lockText="1" noThreeD="1"/>
</file>

<file path=xl/ctrlProps/ctrlProp64.xml><?xml version="1.0" encoding="utf-8"?>
<formControlPr xmlns="http://schemas.microsoft.com/office/spreadsheetml/2009/9/main" objectType="CheckBox" fmlaLink="$X$364" lockText="1" noThreeD="1"/>
</file>

<file path=xl/ctrlProps/ctrlProp65.xml><?xml version="1.0" encoding="utf-8"?>
<formControlPr xmlns="http://schemas.microsoft.com/office/spreadsheetml/2009/9/main" objectType="CheckBox" fmlaLink="$Y$364"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fmlaLink="$N$9" lockText="1" noThreeD="1"/>
</file>

<file path=xl/ctrlProps/ctrlProp76.xml><?xml version="1.0" encoding="utf-8"?>
<formControlPr xmlns="http://schemas.microsoft.com/office/spreadsheetml/2009/9/main" objectType="CheckBox" fmlaLink="$O$9" lockText="1" noThreeD="1"/>
</file>

<file path=xl/ctrlProps/ctrlProp77.xml><?xml version="1.0" encoding="utf-8"?>
<formControlPr xmlns="http://schemas.microsoft.com/office/spreadsheetml/2009/9/main" objectType="CheckBox" fmlaLink="$X$24" lockText="1" noThreeD="1"/>
</file>

<file path=xl/ctrlProps/ctrlProp78.xml><?xml version="1.0" encoding="utf-8"?>
<formControlPr xmlns="http://schemas.microsoft.com/office/spreadsheetml/2009/9/main" objectType="CheckBox" fmlaLink="$Y$24" lockText="1" noThreeD="1"/>
</file>

<file path=xl/ctrlProps/ctrlProp79.xml><?xml version="1.0" encoding="utf-8"?>
<formControlPr xmlns="http://schemas.microsoft.com/office/spreadsheetml/2009/9/main" objectType="CheckBox" fmlaLink="$X$97" lockText="1" noThreeD="1"/>
</file>

<file path=xl/ctrlProps/ctrlProp80.xml><?xml version="1.0" encoding="utf-8"?>
<formControlPr xmlns="http://schemas.microsoft.com/office/spreadsheetml/2009/9/main" objectType="CheckBox" fmlaLink="$Y$97" lockText="1" noThreeD="1"/>
</file>

<file path=xl/ctrlProps/ctrlProp81.xml><?xml version="1.0" encoding="utf-8"?>
<formControlPr xmlns="http://schemas.microsoft.com/office/spreadsheetml/2009/9/main" objectType="CheckBox" fmlaLink="$AA$97" lockText="1" noThreeD="1"/>
</file>

<file path=xl/ctrlProps/ctrlProp82.xml><?xml version="1.0" encoding="utf-8"?>
<formControlPr xmlns="http://schemas.microsoft.com/office/spreadsheetml/2009/9/main" objectType="CheckBox" fmlaLink="$Z$97"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fmlaLink="$X$100" lockText="1" noThreeD="1"/>
</file>

<file path=xl/ctrlProps/ctrlProp88.xml><?xml version="1.0" encoding="utf-8"?>
<formControlPr xmlns="http://schemas.microsoft.com/office/spreadsheetml/2009/9/main" objectType="CheckBox" fmlaLink="$Y$100" lockText="1" noThreeD="1"/>
</file>

<file path=xl/ctrlProps/ctrlProp89.xml><?xml version="1.0" encoding="utf-8"?>
<formControlPr xmlns="http://schemas.microsoft.com/office/spreadsheetml/2009/9/main" objectType="CheckBox" fmlaLink="$W$400" lockText="1" noThreeD="1"/>
</file>

<file path=xl/ctrlProps/ctrlProp90.xml><?xml version="1.0" encoding="utf-8"?>
<formControlPr xmlns="http://schemas.microsoft.com/office/spreadsheetml/2009/9/main" objectType="CheckBox" fmlaLink="$X$400"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fmlaLink="$Y$9" lockText="1" noThreeD="1"/>
</file>

<file path=xl/ctrlProps/ctrlProp136.xml><?xml version="1.0" encoding="utf-8"?>
<formControlPr xmlns="http://schemas.microsoft.com/office/spreadsheetml/2009/9/main" objectType="CheckBox" fmlaLink="$W$9"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fmlaLink="$W$400" lockText="1" noThreeD="1"/>
</file>

<file path=xl/ctrlProps/ctrlProp145.xml><?xml version="1.0" encoding="utf-8"?>
<formControlPr xmlns="http://schemas.microsoft.com/office/spreadsheetml/2009/9/main" objectType="CheckBox" fmlaLink="$X$400"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fmlaLink="#REF!"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fmlaLink="$N$9" lockText="1" noThreeD="1"/>
</file>

<file path=xl/ctrlProps/ctrlProp183.xml><?xml version="1.0" encoding="utf-8"?>
<formControlPr xmlns="http://schemas.microsoft.com/office/spreadsheetml/2009/9/main" objectType="CheckBox" fmlaLink="$O$9" lockText="1" noThreeD="1"/>
</file>

<file path=xl/ctrlProps/ctrlProp184.xml><?xml version="1.0" encoding="utf-8"?>
<formControlPr xmlns="http://schemas.microsoft.com/office/spreadsheetml/2009/9/main" objectType="CheckBox" fmlaLink="$X$24" lockText="1" noThreeD="1"/>
</file>

<file path=xl/ctrlProps/ctrlProp185.xml><?xml version="1.0" encoding="utf-8"?>
<formControlPr xmlns="http://schemas.microsoft.com/office/spreadsheetml/2009/9/main" objectType="CheckBox" fmlaLink="$Y$24" lockText="1" noThreeD="1"/>
</file>

<file path=xl/ctrlProps/ctrlProp186.xml><?xml version="1.0" encoding="utf-8"?>
<formControlPr xmlns="http://schemas.microsoft.com/office/spreadsheetml/2009/9/main" objectType="CheckBox" fmlaLink="$N$9" lockText="1" noThreeD="1"/>
</file>

<file path=xl/ctrlProps/ctrlProp187.xml><?xml version="1.0" encoding="utf-8"?>
<formControlPr xmlns="http://schemas.microsoft.com/office/spreadsheetml/2009/9/main" objectType="CheckBox" fmlaLink="$O$9" lockText="1" noThreeD="1"/>
</file>

<file path=xl/ctrlProps/ctrlProp188.xml><?xml version="1.0" encoding="utf-8"?>
<formControlPr xmlns="http://schemas.microsoft.com/office/spreadsheetml/2009/9/main" objectType="CheckBox" fmlaLink="$Q$9" lockText="1" noThreeD="1"/>
</file>

<file path=xl/ctrlProps/ctrlProp189.xml><?xml version="1.0" encoding="utf-8"?>
<formControlPr xmlns="http://schemas.microsoft.com/office/spreadsheetml/2009/9/main" objectType="CheckBox" fmlaLink="$R$9" lockText="1" noThreeD="1"/>
</file>

<file path=xl/ctrlProps/ctrlProp190.xml><?xml version="1.0" encoding="utf-8"?>
<formControlPr xmlns="http://schemas.microsoft.com/office/spreadsheetml/2009/9/main" objectType="CheckBox" fmlaLink="$S$9" lockText="1" noThreeD="1"/>
</file>

<file path=xl/ctrlProps/ctrlProp191.xml><?xml version="1.0" encoding="utf-8"?>
<formControlPr xmlns="http://schemas.microsoft.com/office/spreadsheetml/2009/9/main" objectType="CheckBox" fmlaLink="$T$9" lockText="1" noThreeD="1"/>
</file>

<file path=xl/ctrlProps/ctrlProp192.xml><?xml version="1.0" encoding="utf-8"?>
<formControlPr xmlns="http://schemas.microsoft.com/office/spreadsheetml/2009/9/main" objectType="CheckBox" fmlaLink="$U$9" lockText="1" noThreeD="1"/>
</file>

<file path=xl/ctrlProps/ctrlProp193.xml><?xml version="1.0" encoding="utf-8"?>
<formControlPr xmlns="http://schemas.microsoft.com/office/spreadsheetml/2009/9/main" objectType="CheckBox" fmlaLink="$V$9" lockText="1" noThreeD="1"/>
</file>

<file path=xl/ctrlProps/ctrlProp194.xml><?xml version="1.0" encoding="utf-8"?>
<formControlPr xmlns="http://schemas.microsoft.com/office/spreadsheetml/2009/9/main" objectType="CheckBox" fmlaLink="$X$9" lockText="1" noThreeD="1"/>
</file>

<file path=xl/ctrlProps/ctrlProp195.xml><?xml version="1.0" encoding="utf-8"?>
<formControlPr xmlns="http://schemas.microsoft.com/office/spreadsheetml/2009/9/main" objectType="CheckBox" fmlaLink="$W$9" lockText="1" noThreeD="1"/>
</file>

<file path=xl/ctrlProps/ctrlProp196.xml><?xml version="1.0" encoding="utf-8"?>
<formControlPr xmlns="http://schemas.microsoft.com/office/spreadsheetml/2009/9/main" objectType="CheckBox" fmlaLink="$Y$9"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_rels/drawing2.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3</xdr:col>
      <xdr:colOff>37818</xdr:colOff>
      <xdr:row>16</xdr:row>
      <xdr:rowOff>98934</xdr:rowOff>
    </xdr:from>
    <xdr:to>
      <xdr:col>8</xdr:col>
      <xdr:colOff>493059</xdr:colOff>
      <xdr:row>18</xdr:row>
      <xdr:rowOff>0</xdr:rowOff>
    </xdr:to>
    <xdr:sp macro="" textlink="">
      <xdr:nvSpPr>
        <xdr:cNvPr id="21" name="角丸四角形 20"/>
        <xdr:cNvSpPr/>
      </xdr:nvSpPr>
      <xdr:spPr>
        <a:xfrm>
          <a:off x="1516994" y="4088228"/>
          <a:ext cx="3458418" cy="394125"/>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latin typeface="メイリオ" pitchFamily="50" charset="-128"/>
              <a:ea typeface="メイリオ" pitchFamily="50" charset="-128"/>
              <a:cs typeface="メイリオ" pitchFamily="50" charset="-128"/>
            </a:rPr>
            <a:t>保健所所在地に該当する地区を選択してください。</a:t>
          </a:r>
        </a:p>
      </xdr:txBody>
    </xdr:sp>
    <xdr:clientData/>
  </xdr:twoCellAnchor>
  <xdr:twoCellAnchor>
    <xdr:from>
      <xdr:col>6</xdr:col>
      <xdr:colOff>235226</xdr:colOff>
      <xdr:row>46</xdr:row>
      <xdr:rowOff>99170</xdr:rowOff>
    </xdr:from>
    <xdr:to>
      <xdr:col>11</xdr:col>
      <xdr:colOff>471768</xdr:colOff>
      <xdr:row>48</xdr:row>
      <xdr:rowOff>313766</xdr:rowOff>
    </xdr:to>
    <xdr:sp macro="" textlink="">
      <xdr:nvSpPr>
        <xdr:cNvPr id="43" name="線吹き出し 2 (枠付き) 42"/>
        <xdr:cNvSpPr/>
      </xdr:nvSpPr>
      <xdr:spPr>
        <a:xfrm>
          <a:off x="3496138" y="10464611"/>
          <a:ext cx="3239718" cy="763684"/>
        </a:xfrm>
        <a:prstGeom prst="borderCallout2">
          <a:avLst>
            <a:gd name="adj1" fmla="val 54830"/>
            <a:gd name="adj2" fmla="val -432"/>
            <a:gd name="adj3" fmla="val 83859"/>
            <a:gd name="adj4" fmla="val -10846"/>
            <a:gd name="adj5" fmla="val 120232"/>
            <a:gd name="adj6" fmla="val -24964"/>
          </a:avLst>
        </a:prstGeom>
        <a:solidFill>
          <a:schemeClr val="bg1"/>
        </a:solidFill>
        <a:ln>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000">
              <a:solidFill>
                <a:schemeClr val="tx1"/>
              </a:solidFill>
              <a:latin typeface="メイリオ" pitchFamily="50" charset="-128"/>
              <a:ea typeface="メイリオ" pitchFamily="50" charset="-128"/>
              <a:cs typeface="メイリオ" pitchFamily="50" charset="-128"/>
            </a:rPr>
            <a:t>2018</a:t>
          </a:r>
          <a:r>
            <a:rPr kumimoji="1" lang="ja-JP" altLang="en-US" sz="1000">
              <a:solidFill>
                <a:schemeClr val="tx1"/>
              </a:solidFill>
              <a:latin typeface="メイリオ" pitchFamily="50" charset="-128"/>
              <a:ea typeface="メイリオ" pitchFamily="50" charset="-128"/>
              <a:cs typeface="メイリオ" pitchFamily="50" charset="-128"/>
            </a:rPr>
            <a:t>年内に輸血療法委員会を設置した場合は、</a:t>
          </a:r>
          <a:endParaRPr kumimoji="1" lang="en-US" altLang="ja-JP" sz="1000">
            <a:solidFill>
              <a:schemeClr val="tx1"/>
            </a:solidFill>
            <a:latin typeface="メイリオ" pitchFamily="50" charset="-128"/>
            <a:ea typeface="メイリオ" pitchFamily="50" charset="-128"/>
            <a:cs typeface="メイリオ" pitchFamily="50" charset="-128"/>
          </a:endParaRPr>
        </a:p>
        <a:p>
          <a:pPr algn="l"/>
          <a:r>
            <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新</a:t>
          </a:r>
          <a:r>
            <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の項目を選択願います。</a:t>
          </a:r>
          <a:endPar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endParaRPr>
        </a:p>
      </xdr:txBody>
    </xdr:sp>
    <xdr:clientData/>
  </xdr:twoCellAnchor>
  <xdr:twoCellAnchor>
    <xdr:from>
      <xdr:col>2</xdr:col>
      <xdr:colOff>190500</xdr:colOff>
      <xdr:row>311</xdr:row>
      <xdr:rowOff>119662</xdr:rowOff>
    </xdr:from>
    <xdr:to>
      <xdr:col>7</xdr:col>
      <xdr:colOff>515470</xdr:colOff>
      <xdr:row>313</xdr:row>
      <xdr:rowOff>36818</xdr:rowOff>
    </xdr:to>
    <xdr:sp macro="" textlink="">
      <xdr:nvSpPr>
        <xdr:cNvPr id="120" name="テキスト ボックス 119"/>
        <xdr:cNvSpPr txBox="1"/>
      </xdr:nvSpPr>
      <xdr:spPr>
        <a:xfrm>
          <a:off x="1120588" y="55207780"/>
          <a:ext cx="3238500" cy="33177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50" b="1">
              <a:latin typeface="メイリオ" pitchFamily="50" charset="-128"/>
              <a:ea typeface="メイリオ" pitchFamily="50" charset="-128"/>
              <a:cs typeface="メイリオ" pitchFamily="50" charset="-128"/>
            </a:rPr>
            <a:t>血液製剤の常備在庫（単位数または本数）</a:t>
          </a:r>
        </a:p>
      </xdr:txBody>
    </xdr:sp>
    <xdr:clientData/>
  </xdr:twoCellAnchor>
  <xdr:twoCellAnchor editAs="oneCell">
    <xdr:from>
      <xdr:col>5</xdr:col>
      <xdr:colOff>66675</xdr:colOff>
      <xdr:row>29</xdr:row>
      <xdr:rowOff>28575</xdr:rowOff>
    </xdr:from>
    <xdr:to>
      <xdr:col>7</xdr:col>
      <xdr:colOff>606797</xdr:colOff>
      <xdr:row>29</xdr:row>
      <xdr:rowOff>28575</xdr:rowOff>
    </xdr:to>
    <xdr:sp macro="" textlink="">
      <xdr:nvSpPr>
        <xdr:cNvPr id="4252" name="Frame10" hidden="1">
          <a:extLst>
            <a:ext uri="{63B3BB69-23CF-44E3-9099-C40C66FF867C}">
              <a14:compatExt xmlns:a14="http://schemas.microsoft.com/office/drawing/2010/main" spid="_x0000_s4252"/>
            </a:ext>
          </a:extLst>
        </xdr:cNvPr>
        <xdr:cNvSpPr/>
      </xdr:nvSpPr>
      <xdr:spPr>
        <a:xfrm>
          <a:off x="0" y="0"/>
          <a:ext cx="0" cy="0"/>
        </a:xfrm>
        <a:prstGeom prst="rect">
          <a:avLst/>
        </a:prstGeom>
      </xdr:spPr>
    </xdr:sp>
    <xdr:clientData/>
  </xdr:twoCellAnchor>
  <xdr:twoCellAnchor editAs="oneCell">
    <xdr:from>
      <xdr:col>10</xdr:col>
      <xdr:colOff>304800</xdr:colOff>
      <xdr:row>29</xdr:row>
      <xdr:rowOff>28575</xdr:rowOff>
    </xdr:from>
    <xdr:to>
      <xdr:col>26</xdr:col>
      <xdr:colOff>60512</xdr:colOff>
      <xdr:row>29</xdr:row>
      <xdr:rowOff>28575</xdr:rowOff>
    </xdr:to>
    <xdr:sp macro="" textlink="">
      <xdr:nvSpPr>
        <xdr:cNvPr id="4254" name="Frame12" hidden="1">
          <a:extLst>
            <a:ext uri="{63B3BB69-23CF-44E3-9099-C40C66FF867C}">
              <a14:compatExt xmlns:a14="http://schemas.microsoft.com/office/drawing/2010/main" spid="_x0000_s4254"/>
            </a:ext>
          </a:extLst>
        </xdr:cNvPr>
        <xdr:cNvSpPr/>
      </xdr:nvSpPr>
      <xdr:spPr>
        <a:xfrm>
          <a:off x="0" y="0"/>
          <a:ext cx="0" cy="0"/>
        </a:xfrm>
        <a:prstGeom prst="rect">
          <a:avLst/>
        </a:prstGeom>
      </xdr:spPr>
    </xdr:sp>
    <xdr:clientData/>
  </xdr:twoCellAnchor>
  <xdr:twoCellAnchor editAs="oneCell">
    <xdr:from>
      <xdr:col>11</xdr:col>
      <xdr:colOff>0</xdr:colOff>
      <xdr:row>29</xdr:row>
      <xdr:rowOff>28575</xdr:rowOff>
    </xdr:from>
    <xdr:to>
      <xdr:col>26</xdr:col>
      <xdr:colOff>1121150</xdr:colOff>
      <xdr:row>29</xdr:row>
      <xdr:rowOff>28575</xdr:rowOff>
    </xdr:to>
    <xdr:sp macro="" textlink="">
      <xdr:nvSpPr>
        <xdr:cNvPr id="4255" name="Frame13" hidden="1">
          <a:extLst>
            <a:ext uri="{63B3BB69-23CF-44E3-9099-C40C66FF867C}">
              <a14:compatExt xmlns:a14="http://schemas.microsoft.com/office/drawing/2010/main" spid="_x0000_s4255"/>
            </a:ext>
          </a:extLst>
        </xdr:cNvPr>
        <xdr:cNvSpPr/>
      </xdr:nvSpPr>
      <xdr:spPr>
        <a:xfrm>
          <a:off x="0" y="0"/>
          <a:ext cx="0" cy="0"/>
        </a:xfrm>
        <a:prstGeom prst="rect">
          <a:avLst/>
        </a:prstGeom>
      </xdr:spPr>
    </xdr:sp>
    <xdr:clientData/>
  </xdr:twoCellAnchor>
  <xdr:twoCellAnchor editAs="oneCell">
    <xdr:from>
      <xdr:col>2</xdr:col>
      <xdr:colOff>0</xdr:colOff>
      <xdr:row>52</xdr:row>
      <xdr:rowOff>0</xdr:rowOff>
    </xdr:from>
    <xdr:to>
      <xdr:col>2</xdr:col>
      <xdr:colOff>476250</xdr:colOff>
      <xdr:row>52</xdr:row>
      <xdr:rowOff>0</xdr:rowOff>
    </xdr:to>
    <xdr:sp macro="" textlink="">
      <xdr:nvSpPr>
        <xdr:cNvPr id="4265" name="Frame23" hidden="1">
          <a:extLst>
            <a:ext uri="{63B3BB69-23CF-44E3-9099-C40C66FF867C}">
              <a14:compatExt xmlns:a14="http://schemas.microsoft.com/office/drawing/2010/main" spid="_x0000_s4265"/>
            </a:ext>
          </a:extLst>
        </xdr:cNvPr>
        <xdr:cNvSpPr/>
      </xdr:nvSpPr>
      <xdr:spPr>
        <a:xfrm>
          <a:off x="0" y="0"/>
          <a:ext cx="0" cy="0"/>
        </a:xfrm>
        <a:prstGeom prst="rect">
          <a:avLst/>
        </a:prstGeom>
      </xdr:spPr>
    </xdr:sp>
    <xdr:clientData/>
  </xdr:twoCellAnchor>
  <xdr:twoCellAnchor editAs="oneCell">
    <xdr:from>
      <xdr:col>2</xdr:col>
      <xdr:colOff>0</xdr:colOff>
      <xdr:row>101</xdr:row>
      <xdr:rowOff>0</xdr:rowOff>
    </xdr:from>
    <xdr:to>
      <xdr:col>4</xdr:col>
      <xdr:colOff>378199</xdr:colOff>
      <xdr:row>101</xdr:row>
      <xdr:rowOff>0</xdr:rowOff>
    </xdr:to>
    <xdr:sp macro="" textlink="">
      <xdr:nvSpPr>
        <xdr:cNvPr id="4307" name="Frame35" hidden="1">
          <a:extLst>
            <a:ext uri="{63B3BB69-23CF-44E3-9099-C40C66FF867C}">
              <a14:compatExt xmlns:a14="http://schemas.microsoft.com/office/drawing/2010/main" spid="_x0000_s4307"/>
            </a:ext>
          </a:extLst>
        </xdr:cNvPr>
        <xdr:cNvSpPr/>
      </xdr:nvSpPr>
      <xdr:spPr>
        <a:xfrm>
          <a:off x="0" y="0"/>
          <a:ext cx="0" cy="0"/>
        </a:xfrm>
        <a:prstGeom prst="rect">
          <a:avLst/>
        </a:prstGeom>
      </xdr:spPr>
    </xdr:sp>
    <xdr:clientData/>
  </xdr:twoCellAnchor>
  <xdr:twoCellAnchor editAs="oneCell">
    <xdr:from>
      <xdr:col>3</xdr:col>
      <xdr:colOff>9525</xdr:colOff>
      <xdr:row>101</xdr:row>
      <xdr:rowOff>0</xdr:rowOff>
    </xdr:from>
    <xdr:to>
      <xdr:col>5</xdr:col>
      <xdr:colOff>244850</xdr:colOff>
      <xdr:row>101</xdr:row>
      <xdr:rowOff>0</xdr:rowOff>
    </xdr:to>
    <xdr:sp macro="" textlink="">
      <xdr:nvSpPr>
        <xdr:cNvPr id="4308" name="Frame36" hidden="1">
          <a:extLst>
            <a:ext uri="{63B3BB69-23CF-44E3-9099-C40C66FF867C}">
              <a14:compatExt xmlns:a14="http://schemas.microsoft.com/office/drawing/2010/main" spid="_x0000_s4308"/>
            </a:ext>
          </a:extLst>
        </xdr:cNvPr>
        <xdr:cNvSpPr/>
      </xdr:nvSpPr>
      <xdr:spPr>
        <a:xfrm>
          <a:off x="0" y="0"/>
          <a:ext cx="0" cy="0"/>
        </a:xfrm>
        <a:prstGeom prst="rect">
          <a:avLst/>
        </a:prstGeom>
      </xdr:spPr>
    </xdr:sp>
    <xdr:clientData/>
  </xdr:twoCellAnchor>
  <xdr:twoCellAnchor editAs="oneCell">
    <xdr:from>
      <xdr:col>8</xdr:col>
      <xdr:colOff>209550</xdr:colOff>
      <xdr:row>110</xdr:row>
      <xdr:rowOff>219075</xdr:rowOff>
    </xdr:from>
    <xdr:to>
      <xdr:col>10</xdr:col>
      <xdr:colOff>511549</xdr:colOff>
      <xdr:row>110</xdr:row>
      <xdr:rowOff>219075</xdr:rowOff>
    </xdr:to>
    <xdr:sp macro="" textlink="">
      <xdr:nvSpPr>
        <xdr:cNvPr id="4319" name="Frame53" hidden="1">
          <a:extLst>
            <a:ext uri="{63B3BB69-23CF-44E3-9099-C40C66FF867C}">
              <a14:compatExt xmlns:a14="http://schemas.microsoft.com/office/drawing/2010/main" spid="_x0000_s4319"/>
            </a:ext>
          </a:extLst>
        </xdr:cNvPr>
        <xdr:cNvSpPr/>
      </xdr:nvSpPr>
      <xdr:spPr>
        <a:xfrm>
          <a:off x="0" y="0"/>
          <a:ext cx="0" cy="0"/>
        </a:xfrm>
        <a:prstGeom prst="rect">
          <a:avLst/>
        </a:prstGeom>
      </xdr:spPr>
    </xdr:sp>
    <xdr:clientData/>
  </xdr:twoCellAnchor>
  <xdr:twoCellAnchor editAs="oneCell">
    <xdr:from>
      <xdr:col>8</xdr:col>
      <xdr:colOff>276225</xdr:colOff>
      <xdr:row>110</xdr:row>
      <xdr:rowOff>219075</xdr:rowOff>
    </xdr:from>
    <xdr:to>
      <xdr:col>10</xdr:col>
      <xdr:colOff>359149</xdr:colOff>
      <xdr:row>110</xdr:row>
      <xdr:rowOff>219075</xdr:rowOff>
    </xdr:to>
    <xdr:sp macro="" textlink="">
      <xdr:nvSpPr>
        <xdr:cNvPr id="4320" name="Frame54" hidden="1">
          <a:extLst>
            <a:ext uri="{63B3BB69-23CF-44E3-9099-C40C66FF867C}">
              <a14:compatExt xmlns:a14="http://schemas.microsoft.com/office/drawing/2010/main" spid="_x0000_s4320"/>
            </a:ext>
          </a:extLst>
        </xdr:cNvPr>
        <xdr:cNvSpPr/>
      </xdr:nvSpPr>
      <xdr:spPr>
        <a:xfrm>
          <a:off x="0" y="0"/>
          <a:ext cx="0" cy="0"/>
        </a:xfrm>
        <a:prstGeom prst="rect">
          <a:avLst/>
        </a:prstGeom>
      </xdr:spPr>
    </xdr:sp>
    <xdr:clientData/>
  </xdr:twoCellAnchor>
  <xdr:twoCellAnchor editAs="oneCell">
    <xdr:from>
      <xdr:col>2</xdr:col>
      <xdr:colOff>0</xdr:colOff>
      <xdr:row>51</xdr:row>
      <xdr:rowOff>47625</xdr:rowOff>
    </xdr:from>
    <xdr:to>
      <xdr:col>2</xdr:col>
      <xdr:colOff>390525</xdr:colOff>
      <xdr:row>51</xdr:row>
      <xdr:rowOff>57150</xdr:rowOff>
    </xdr:to>
    <xdr:sp macro="" textlink="">
      <xdr:nvSpPr>
        <xdr:cNvPr id="4331" name="Frame62" hidden="1">
          <a:extLst>
            <a:ext uri="{63B3BB69-23CF-44E3-9099-C40C66FF867C}">
              <a14:compatExt xmlns:a14="http://schemas.microsoft.com/office/drawing/2010/main" spid="_x0000_s4331"/>
            </a:ext>
          </a:extLst>
        </xdr:cNvPr>
        <xdr:cNvSpPr/>
      </xdr:nvSpPr>
      <xdr:spPr>
        <a:xfrm>
          <a:off x="0" y="0"/>
          <a:ext cx="0" cy="0"/>
        </a:xfrm>
        <a:prstGeom prst="rect">
          <a:avLst/>
        </a:prstGeom>
      </xdr:spPr>
    </xdr:sp>
    <xdr:clientData/>
  </xdr:twoCellAnchor>
  <xdr:twoCellAnchor editAs="oneCell">
    <xdr:from>
      <xdr:col>2</xdr:col>
      <xdr:colOff>0</xdr:colOff>
      <xdr:row>52</xdr:row>
      <xdr:rowOff>0</xdr:rowOff>
    </xdr:from>
    <xdr:to>
      <xdr:col>2</xdr:col>
      <xdr:colOff>390525</xdr:colOff>
      <xdr:row>52</xdr:row>
      <xdr:rowOff>0</xdr:rowOff>
    </xdr:to>
    <xdr:sp macro="" textlink="">
      <xdr:nvSpPr>
        <xdr:cNvPr id="4333" name="Frame64" hidden="1">
          <a:extLst>
            <a:ext uri="{63B3BB69-23CF-44E3-9099-C40C66FF867C}">
              <a14:compatExt xmlns:a14="http://schemas.microsoft.com/office/drawing/2010/main" spid="_x0000_s4333"/>
            </a:ext>
          </a:extLst>
        </xdr:cNvPr>
        <xdr:cNvSpPr/>
      </xdr:nvSpPr>
      <xdr:spPr>
        <a:xfrm>
          <a:off x="0" y="0"/>
          <a:ext cx="0" cy="0"/>
        </a:xfrm>
        <a:prstGeom prst="rect">
          <a:avLst/>
        </a:prstGeom>
      </xdr:spPr>
    </xdr:sp>
    <xdr:clientData/>
  </xdr:twoCellAnchor>
  <xdr:twoCellAnchor editAs="oneCell">
    <xdr:from>
      <xdr:col>3</xdr:col>
      <xdr:colOff>9525</xdr:colOff>
      <xdr:row>148</xdr:row>
      <xdr:rowOff>0</xdr:rowOff>
    </xdr:from>
    <xdr:to>
      <xdr:col>6</xdr:col>
      <xdr:colOff>43143</xdr:colOff>
      <xdr:row>148</xdr:row>
      <xdr:rowOff>505</xdr:rowOff>
    </xdr:to>
    <xdr:sp macro="" textlink="">
      <xdr:nvSpPr>
        <xdr:cNvPr id="4348" name="Frame73" hidden="1">
          <a:extLst>
            <a:ext uri="{63B3BB69-23CF-44E3-9099-C40C66FF867C}">
              <a14:compatExt xmlns:a14="http://schemas.microsoft.com/office/drawing/2010/main" spid="_x0000_s4348"/>
            </a:ext>
          </a:extLst>
        </xdr:cNvPr>
        <xdr:cNvSpPr/>
      </xdr:nvSpPr>
      <xdr:spPr>
        <a:xfrm>
          <a:off x="0" y="0"/>
          <a:ext cx="0" cy="0"/>
        </a:xfrm>
        <a:prstGeom prst="rect">
          <a:avLst/>
        </a:prstGeom>
      </xdr:spPr>
    </xdr:sp>
    <xdr:clientData/>
  </xdr:twoCellAnchor>
  <xdr:twoCellAnchor editAs="oneCell">
    <xdr:from>
      <xdr:col>4</xdr:col>
      <xdr:colOff>0</xdr:colOff>
      <xdr:row>148</xdr:row>
      <xdr:rowOff>0</xdr:rowOff>
    </xdr:from>
    <xdr:to>
      <xdr:col>6</xdr:col>
      <xdr:colOff>368673</xdr:colOff>
      <xdr:row>148</xdr:row>
      <xdr:rowOff>505</xdr:rowOff>
    </xdr:to>
    <xdr:sp macro="" textlink="">
      <xdr:nvSpPr>
        <xdr:cNvPr id="4349" name="Frame74" hidden="1">
          <a:extLst>
            <a:ext uri="{63B3BB69-23CF-44E3-9099-C40C66FF867C}">
              <a14:compatExt xmlns:a14="http://schemas.microsoft.com/office/drawing/2010/main" spid="_x0000_s4349"/>
            </a:ext>
          </a:extLst>
        </xdr:cNvPr>
        <xdr:cNvSpPr/>
      </xdr:nvSpPr>
      <xdr:spPr>
        <a:xfrm>
          <a:off x="0" y="0"/>
          <a:ext cx="0" cy="0"/>
        </a:xfrm>
        <a:prstGeom prst="rect">
          <a:avLst/>
        </a:prstGeom>
      </xdr:spPr>
    </xdr:sp>
    <xdr:clientData/>
  </xdr:twoCellAnchor>
  <xdr:twoCellAnchor editAs="oneCell">
    <xdr:from>
      <xdr:col>7</xdr:col>
      <xdr:colOff>228600</xdr:colOff>
      <xdr:row>148</xdr:row>
      <xdr:rowOff>0</xdr:rowOff>
    </xdr:from>
    <xdr:to>
      <xdr:col>9</xdr:col>
      <xdr:colOff>383801</xdr:colOff>
      <xdr:row>148</xdr:row>
      <xdr:rowOff>505</xdr:rowOff>
    </xdr:to>
    <xdr:sp macro="" textlink="">
      <xdr:nvSpPr>
        <xdr:cNvPr id="4351" name="Frame76" hidden="1">
          <a:extLst>
            <a:ext uri="{63B3BB69-23CF-44E3-9099-C40C66FF867C}">
              <a14:compatExt xmlns:a14="http://schemas.microsoft.com/office/drawing/2010/main" spid="_x0000_s4351"/>
            </a:ext>
          </a:extLst>
        </xdr:cNvPr>
        <xdr:cNvSpPr/>
      </xdr:nvSpPr>
      <xdr:spPr>
        <a:xfrm>
          <a:off x="0" y="0"/>
          <a:ext cx="0" cy="0"/>
        </a:xfrm>
        <a:prstGeom prst="rect">
          <a:avLst/>
        </a:prstGeom>
      </xdr:spPr>
    </xdr:sp>
    <xdr:clientData/>
  </xdr:twoCellAnchor>
  <xdr:twoCellAnchor editAs="oneCell">
    <xdr:from>
      <xdr:col>9</xdr:col>
      <xdr:colOff>295275</xdr:colOff>
      <xdr:row>148</xdr:row>
      <xdr:rowOff>0</xdr:rowOff>
    </xdr:from>
    <xdr:to>
      <xdr:col>12</xdr:col>
      <xdr:colOff>294156</xdr:colOff>
      <xdr:row>148</xdr:row>
      <xdr:rowOff>505</xdr:rowOff>
    </xdr:to>
    <xdr:sp macro="" textlink="">
      <xdr:nvSpPr>
        <xdr:cNvPr id="4354" name="Frame77" hidden="1">
          <a:extLst>
            <a:ext uri="{63B3BB69-23CF-44E3-9099-C40C66FF867C}">
              <a14:compatExt xmlns:a14="http://schemas.microsoft.com/office/drawing/2010/main" spid="_x0000_s4354"/>
            </a:ext>
          </a:extLst>
        </xdr:cNvPr>
        <xdr:cNvSpPr/>
      </xdr:nvSpPr>
      <xdr:spPr>
        <a:xfrm>
          <a:off x="0" y="0"/>
          <a:ext cx="0" cy="0"/>
        </a:xfrm>
        <a:prstGeom prst="rect">
          <a:avLst/>
        </a:prstGeom>
      </xdr:spPr>
    </xdr:sp>
    <xdr:clientData/>
  </xdr:twoCellAnchor>
  <xdr:twoCellAnchor editAs="oneCell">
    <xdr:from>
      <xdr:col>10</xdr:col>
      <xdr:colOff>0</xdr:colOff>
      <xdr:row>147</xdr:row>
      <xdr:rowOff>219075</xdr:rowOff>
    </xdr:from>
    <xdr:to>
      <xdr:col>26</xdr:col>
      <xdr:colOff>268942</xdr:colOff>
      <xdr:row>147</xdr:row>
      <xdr:rowOff>219075</xdr:rowOff>
    </xdr:to>
    <xdr:sp macro="" textlink="">
      <xdr:nvSpPr>
        <xdr:cNvPr id="4355" name="Frame78" hidden="1">
          <a:extLst>
            <a:ext uri="{63B3BB69-23CF-44E3-9099-C40C66FF867C}">
              <a14:compatExt xmlns:a14="http://schemas.microsoft.com/office/drawing/2010/main" spid="_x0000_s4355"/>
            </a:ext>
          </a:extLst>
        </xdr:cNvPr>
        <xdr:cNvSpPr/>
      </xdr:nvSpPr>
      <xdr:spPr>
        <a:xfrm>
          <a:off x="0" y="0"/>
          <a:ext cx="0" cy="0"/>
        </a:xfrm>
        <a:prstGeom prst="rect">
          <a:avLst/>
        </a:prstGeom>
      </xdr:spPr>
    </xdr:sp>
    <xdr:clientData/>
  </xdr:twoCellAnchor>
  <xdr:twoCellAnchor editAs="oneCell">
    <xdr:from>
      <xdr:col>11</xdr:col>
      <xdr:colOff>0</xdr:colOff>
      <xdr:row>29</xdr:row>
      <xdr:rowOff>28575</xdr:rowOff>
    </xdr:from>
    <xdr:to>
      <xdr:col>26</xdr:col>
      <xdr:colOff>673475</xdr:colOff>
      <xdr:row>29</xdr:row>
      <xdr:rowOff>28575</xdr:rowOff>
    </xdr:to>
    <xdr:sp macro="" textlink="">
      <xdr:nvSpPr>
        <xdr:cNvPr id="4492" name="Frame106" hidden="1">
          <a:extLst>
            <a:ext uri="{63B3BB69-23CF-44E3-9099-C40C66FF867C}">
              <a14:compatExt xmlns:a14="http://schemas.microsoft.com/office/drawing/2010/main" spid="_x0000_s4492"/>
            </a:ext>
          </a:extLst>
        </xdr:cNvPr>
        <xdr:cNvSpPr/>
      </xdr:nvSpPr>
      <xdr:spPr>
        <a:xfrm>
          <a:off x="0" y="0"/>
          <a:ext cx="0" cy="0"/>
        </a:xfrm>
        <a:prstGeom prst="rect">
          <a:avLst/>
        </a:prstGeom>
      </xdr:spPr>
    </xdr:sp>
    <xdr:clientData/>
  </xdr:twoCellAnchor>
  <xdr:twoCellAnchor editAs="oneCell">
    <xdr:from>
      <xdr:col>11</xdr:col>
      <xdr:colOff>0</xdr:colOff>
      <xdr:row>29</xdr:row>
      <xdr:rowOff>28575</xdr:rowOff>
    </xdr:from>
    <xdr:to>
      <xdr:col>26</xdr:col>
      <xdr:colOff>721100</xdr:colOff>
      <xdr:row>29</xdr:row>
      <xdr:rowOff>28575</xdr:rowOff>
    </xdr:to>
    <xdr:sp macro="" textlink="">
      <xdr:nvSpPr>
        <xdr:cNvPr id="4493" name="Frame107" hidden="1">
          <a:extLst>
            <a:ext uri="{63B3BB69-23CF-44E3-9099-C40C66FF867C}">
              <a14:compatExt xmlns:a14="http://schemas.microsoft.com/office/drawing/2010/main" spid="_x0000_s4493"/>
            </a:ext>
          </a:extLst>
        </xdr:cNvPr>
        <xdr:cNvSpPr/>
      </xdr:nvSpPr>
      <xdr:spPr>
        <a:xfrm>
          <a:off x="0" y="0"/>
          <a:ext cx="0" cy="0"/>
        </a:xfrm>
        <a:prstGeom prst="rect">
          <a:avLst/>
        </a:prstGeom>
      </xdr:spPr>
    </xdr:sp>
    <xdr:clientData/>
  </xdr:twoCellAnchor>
  <xdr:twoCellAnchor>
    <xdr:from>
      <xdr:col>1</xdr:col>
      <xdr:colOff>115421</xdr:colOff>
      <xdr:row>30</xdr:row>
      <xdr:rowOff>140534</xdr:rowOff>
    </xdr:from>
    <xdr:to>
      <xdr:col>5</xdr:col>
      <xdr:colOff>493058</xdr:colOff>
      <xdr:row>34</xdr:row>
      <xdr:rowOff>67236</xdr:rowOff>
    </xdr:to>
    <xdr:sp macro="" textlink="">
      <xdr:nvSpPr>
        <xdr:cNvPr id="127" name="フローチャート: 処理 126"/>
        <xdr:cNvSpPr/>
      </xdr:nvSpPr>
      <xdr:spPr>
        <a:xfrm>
          <a:off x="563656" y="6606328"/>
          <a:ext cx="2831726" cy="856790"/>
        </a:xfrm>
        <a:prstGeom prst="flowChartProcess">
          <a:avLst/>
        </a:prstGeom>
        <a:solidFill>
          <a:schemeClr val="bg1"/>
        </a:solidFill>
        <a:ln>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chemeClr val="tx1"/>
              </a:solidFill>
              <a:latin typeface="メイリオ" pitchFamily="50" charset="-128"/>
              <a:ea typeface="メイリオ" pitchFamily="50" charset="-128"/>
              <a:cs typeface="メイリオ" pitchFamily="50" charset="-128"/>
            </a:rPr>
            <a:t>2018</a:t>
          </a:r>
          <a:r>
            <a:rPr kumimoji="1" lang="ja-JP" altLang="en-US" sz="900">
              <a:solidFill>
                <a:schemeClr val="tx1"/>
              </a:solidFill>
              <a:latin typeface="メイリオ" pitchFamily="50" charset="-128"/>
              <a:ea typeface="メイリオ" pitchFamily="50" charset="-128"/>
              <a:cs typeface="メイリオ" pitchFamily="50" charset="-128"/>
            </a:rPr>
            <a:t>年内に輸血管理料を取得した場合は、</a:t>
          </a:r>
          <a:endParaRPr kumimoji="1" lang="en-US" altLang="ja-JP" sz="900">
            <a:solidFill>
              <a:schemeClr val="tx1"/>
            </a:solidFill>
            <a:latin typeface="メイリオ" pitchFamily="50" charset="-128"/>
            <a:ea typeface="メイリオ" pitchFamily="50" charset="-128"/>
            <a:cs typeface="メイリオ" pitchFamily="50" charset="-128"/>
          </a:endParaRPr>
        </a:p>
        <a:p>
          <a:pPr algn="l"/>
          <a:r>
            <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新</a:t>
          </a:r>
          <a:r>
            <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の項目を選択願います。</a:t>
          </a:r>
          <a:endPar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endParaRPr>
        </a:p>
      </xdr:txBody>
    </xdr:sp>
    <xdr:clientData/>
  </xdr:twoCellAnchor>
  <xdr:twoCellAnchor>
    <xdr:from>
      <xdr:col>0</xdr:col>
      <xdr:colOff>122427</xdr:colOff>
      <xdr:row>13</xdr:row>
      <xdr:rowOff>71079</xdr:rowOff>
    </xdr:from>
    <xdr:to>
      <xdr:col>3</xdr:col>
      <xdr:colOff>15408</xdr:colOff>
      <xdr:row>17</xdr:row>
      <xdr:rowOff>63588</xdr:rowOff>
    </xdr:to>
    <xdr:grpSp>
      <xdr:nvGrpSpPr>
        <xdr:cNvPr id="133" name="グループ化 132"/>
        <xdr:cNvGrpSpPr/>
      </xdr:nvGrpSpPr>
      <xdr:grpSpPr>
        <a:xfrm>
          <a:off x="122427" y="3147654"/>
          <a:ext cx="1274106" cy="1154559"/>
          <a:chOff x="169892" y="2800350"/>
          <a:chExt cx="1395727" cy="1219847"/>
        </a:xfrm>
      </xdr:grpSpPr>
      <xdr:cxnSp macro="">
        <xdr:nvCxnSpPr>
          <xdr:cNvPr id="134" name="直線矢印コネクタ 133"/>
          <xdr:cNvCxnSpPr/>
        </xdr:nvCxnSpPr>
        <xdr:spPr>
          <a:xfrm>
            <a:off x="180975" y="2800350"/>
            <a:ext cx="18052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xdr:cNvCxnSpPr/>
        </xdr:nvCxnSpPr>
        <xdr:spPr>
          <a:xfrm flipH="1">
            <a:off x="174275" y="2800350"/>
            <a:ext cx="6700" cy="121806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xdr:cNvCxnSpPr/>
        </xdr:nvCxnSpPr>
        <xdr:spPr>
          <a:xfrm flipV="1">
            <a:off x="169892" y="4017101"/>
            <a:ext cx="1395727" cy="309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130869</xdr:colOff>
      <xdr:row>322</xdr:row>
      <xdr:rowOff>425824</xdr:rowOff>
    </xdr:from>
    <xdr:to>
      <xdr:col>12</xdr:col>
      <xdr:colOff>22412</xdr:colOff>
      <xdr:row>329</xdr:row>
      <xdr:rowOff>112059</xdr:rowOff>
    </xdr:to>
    <xdr:sp macro="" textlink="">
      <xdr:nvSpPr>
        <xdr:cNvPr id="6" name="正方形/長方形 5"/>
        <xdr:cNvSpPr/>
      </xdr:nvSpPr>
      <xdr:spPr>
        <a:xfrm>
          <a:off x="130869" y="57598236"/>
          <a:ext cx="6738337" cy="1692088"/>
        </a:xfrm>
        <a:prstGeom prst="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メイリオ" pitchFamily="50" charset="-128"/>
              <a:ea typeface="メイリオ" pitchFamily="50" charset="-128"/>
              <a:cs typeface="メイリオ" pitchFamily="50" charset="-128"/>
            </a:rPr>
            <a:t>　輸血実施について</a:t>
          </a:r>
          <a:r>
            <a:rPr kumimoji="1" lang="ja-JP" altLang="en-US" sz="900" b="0" u="none">
              <a:solidFill>
                <a:sysClr val="windowText" lastClr="000000"/>
              </a:solidFill>
              <a:latin typeface="メイリオ" pitchFamily="50" charset="-128"/>
              <a:ea typeface="メイリオ" pitchFamily="50" charset="-128"/>
              <a:cs typeface="メイリオ" pitchFamily="50" charset="-128"/>
            </a:rPr>
            <a:t>、</a:t>
          </a:r>
          <a:r>
            <a:rPr kumimoji="1" lang="ja-JP" altLang="en-US" sz="900">
              <a:solidFill>
                <a:sysClr val="windowText" lastClr="000000"/>
              </a:solidFill>
              <a:latin typeface="メイリオ" pitchFamily="50" charset="-128"/>
              <a:ea typeface="メイリオ" pitchFamily="50" charset="-128"/>
              <a:cs typeface="メイリオ" pitchFamily="50" charset="-128"/>
            </a:rPr>
            <a:t>年代別及び男女別に輸血した実人員数を記入してください。なお、同一人が最後に輸血を受けてから、</a:t>
          </a:r>
          <a:r>
            <a:rPr kumimoji="1" lang="en-US" altLang="ja-JP" sz="900">
              <a:solidFill>
                <a:sysClr val="windowText" lastClr="000000"/>
              </a:solidFill>
              <a:latin typeface="メイリオ" pitchFamily="50" charset="-128"/>
              <a:ea typeface="メイリオ" pitchFamily="50" charset="-128"/>
              <a:cs typeface="メイリオ" pitchFamily="50" charset="-128"/>
            </a:rPr>
            <a:t>30</a:t>
          </a:r>
          <a:r>
            <a:rPr kumimoji="1" lang="ja-JP" altLang="en-US" sz="900">
              <a:solidFill>
                <a:sysClr val="windowText" lastClr="000000"/>
              </a:solidFill>
              <a:latin typeface="メイリオ" pitchFamily="50" charset="-128"/>
              <a:ea typeface="メイリオ" pitchFamily="50" charset="-128"/>
              <a:cs typeface="メイリオ" pitchFamily="50" charset="-128"/>
            </a:rPr>
            <a:t>日以上間隔をおいて輸血を再開した場合は、それぞれ一人として算定してください</a:t>
          </a:r>
          <a:r>
            <a:rPr kumimoji="1" lang="ja-JP" altLang="en-US" sz="900">
              <a:solidFill>
                <a:srgbClr val="FF0000"/>
              </a:solidFill>
              <a:latin typeface="メイリオ" pitchFamily="50" charset="-128"/>
              <a:ea typeface="メイリオ" pitchFamily="50" charset="-128"/>
              <a:cs typeface="メイリオ" pitchFamily="50" charset="-128"/>
            </a:rPr>
            <a:t>（延べ人数として集計）</a:t>
          </a:r>
          <a:r>
            <a:rPr kumimoji="1" lang="ja-JP" altLang="en-US" sz="900">
              <a:solidFill>
                <a:sysClr val="windowText" lastClr="000000"/>
              </a:solidFill>
              <a:latin typeface="メイリオ" pitchFamily="50" charset="-128"/>
              <a:ea typeface="メイリオ" pitchFamily="50" charset="-128"/>
              <a:cs typeface="メイリオ" pitchFamily="50" charset="-128"/>
            </a:rPr>
            <a:t>。</a:t>
          </a:r>
          <a:endParaRPr kumimoji="1" lang="en-US" altLang="ja-JP" sz="9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a:t>
          </a:r>
          <a:r>
            <a:rPr kumimoji="1" lang="ja-JP" altLang="en-US"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）年代別及び男女別輸血状況では、</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2018</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12</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月）に実施した輸血患者数を記入願います。</a:t>
          </a:r>
          <a:endParaRPr kumimoji="1" lang="en-US" altLang="ja-JP" sz="900">
            <a:solidFill>
              <a:sysClr val="windowText" lastClr="000000"/>
            </a:solidFill>
            <a:latin typeface="メイリオ" pitchFamily="50" charset="-128"/>
            <a:ea typeface="メイリオ" pitchFamily="50" charset="-128"/>
            <a:cs typeface="メイリオ"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a:t>
          </a:r>
          <a:r>
            <a:rPr kumimoji="1" lang="ja-JP" altLang="en-US" sz="900">
              <a:solidFill>
                <a:sysClr val="windowText" lastClr="000000"/>
              </a:solidFill>
              <a:latin typeface="メイリオ" pitchFamily="50" charset="-128"/>
              <a:ea typeface="メイリオ" pitchFamily="50" charset="-128"/>
              <a:cs typeface="メイリオ" pitchFamily="50" charset="-128"/>
            </a:rPr>
            <a:t>）診療科別輸血状況（輸血患者数）では、</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2018</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12</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月）に実施した輸血患者数を記入願います。</a:t>
          </a:r>
          <a:endPar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900" b="1" i="0" u="none" strike="noStrike" kern="0" cap="none" spc="0" normalizeH="0" baseline="0" noProof="0">
              <a:ln>
                <a:noFill/>
              </a:ln>
              <a:solidFill>
                <a:srgbClr val="FF0000"/>
              </a:solidFill>
              <a:effectLst/>
              <a:uLnTx/>
              <a:uFillTx/>
              <a:latin typeface="メイリオ" pitchFamily="50" charset="-128"/>
              <a:ea typeface="メイリオ" pitchFamily="50" charset="-128"/>
              <a:cs typeface="メイリオ" pitchFamily="50" charset="-128"/>
            </a:rPr>
            <a:t>※</a:t>
          </a:r>
          <a:r>
            <a:rPr kumimoji="1" lang="ja-JP" altLang="en-US" sz="900" b="1" i="0" u="none" strike="noStrike" kern="0" cap="none" spc="0" normalizeH="0" baseline="0" noProof="0">
              <a:ln>
                <a:noFill/>
              </a:ln>
              <a:solidFill>
                <a:srgbClr val="FF0000"/>
              </a:solidFill>
              <a:effectLst/>
              <a:uLnTx/>
              <a:uFillTx/>
              <a:latin typeface="メイリオ" pitchFamily="50" charset="-128"/>
              <a:ea typeface="メイリオ" pitchFamily="50" charset="-128"/>
              <a:cs typeface="メイリオ" pitchFamily="50" charset="-128"/>
            </a:rPr>
            <a:t>輸血に用いられた製剤種（赤血球、血漿、血小板）は問いません。</a:t>
          </a:r>
          <a:endParaRPr kumimoji="1" lang="en-US" altLang="ja-JP" sz="900" b="1">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0</xdr:col>
      <xdr:colOff>338868</xdr:colOff>
      <xdr:row>357</xdr:row>
      <xdr:rowOff>70596</xdr:rowOff>
    </xdr:from>
    <xdr:to>
      <xdr:col>11</xdr:col>
      <xdr:colOff>212912</xdr:colOff>
      <xdr:row>362</xdr:row>
      <xdr:rowOff>22411</xdr:rowOff>
    </xdr:to>
    <xdr:sp macro="" textlink="">
      <xdr:nvSpPr>
        <xdr:cNvPr id="160" name="正方形/長方形 159"/>
        <xdr:cNvSpPr/>
      </xdr:nvSpPr>
      <xdr:spPr>
        <a:xfrm>
          <a:off x="338868" y="81100331"/>
          <a:ext cx="6407073" cy="1106021"/>
        </a:xfrm>
        <a:prstGeom prst="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ysClr val="windowText" lastClr="000000"/>
              </a:solidFill>
              <a:latin typeface="メイリオ" pitchFamily="50" charset="-128"/>
              <a:ea typeface="メイリオ" pitchFamily="50" charset="-128"/>
              <a:cs typeface="メイリオ" pitchFamily="50" charset="-128"/>
            </a:rPr>
            <a:t> </a:t>
          </a:r>
          <a:r>
            <a:rPr kumimoji="1" lang="ja-JP" altLang="en-US" sz="1050" b="1">
              <a:solidFill>
                <a:sysClr val="windowText" lastClr="000000"/>
              </a:solidFill>
              <a:latin typeface="メイリオ" pitchFamily="50" charset="-128"/>
              <a:ea typeface="メイリオ" pitchFamily="50" charset="-128"/>
              <a:cs typeface="メイリオ" pitchFamily="50" charset="-128"/>
            </a:rPr>
            <a:t>自己血輸血の実施状況</a:t>
          </a:r>
          <a:r>
            <a:rPr kumimoji="1" lang="ja-JP" altLang="en-US" sz="1050" b="0">
              <a:solidFill>
                <a:sysClr val="windowText" lastClr="000000"/>
              </a:solidFill>
              <a:latin typeface="メイリオ" pitchFamily="50" charset="-128"/>
              <a:ea typeface="メイリオ" pitchFamily="50" charset="-128"/>
              <a:cs typeface="メイリオ" pitchFamily="50" charset="-128"/>
            </a:rPr>
            <a:t>について、</a:t>
          </a:r>
          <a:r>
            <a:rPr kumimoji="1" lang="ja-JP" altLang="en-US" sz="1050" b="1" u="sng">
              <a:solidFill>
                <a:sysClr val="windowText" lastClr="000000"/>
              </a:solidFill>
              <a:latin typeface="メイリオ" pitchFamily="50" charset="-128"/>
              <a:ea typeface="メイリオ" pitchFamily="50" charset="-128"/>
              <a:cs typeface="メイリオ" pitchFamily="50" charset="-128"/>
            </a:rPr>
            <a:t>実施ありを選択した場合は</a:t>
          </a:r>
          <a:r>
            <a:rPr kumimoji="1" lang="ja-JP" altLang="en-US" sz="1050" b="0">
              <a:solidFill>
                <a:sysClr val="windowText" lastClr="000000"/>
              </a:solidFill>
              <a:latin typeface="メイリオ" pitchFamily="50" charset="-128"/>
              <a:ea typeface="メイリオ" pitchFamily="50" charset="-128"/>
              <a:cs typeface="メイリオ" pitchFamily="50" charset="-128"/>
            </a:rPr>
            <a:t>、項目に入力してください。</a:t>
          </a:r>
          <a:endParaRPr kumimoji="1" lang="en-US" altLang="ja-JP" sz="1050" b="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050" b="0">
              <a:solidFill>
                <a:sysClr val="windowText" lastClr="000000"/>
              </a:solidFill>
              <a:latin typeface="メイリオ" pitchFamily="50" charset="-128"/>
              <a:ea typeface="メイリオ" pitchFamily="50" charset="-128"/>
              <a:cs typeface="メイリオ" pitchFamily="50" charset="-128"/>
            </a:rPr>
            <a:t> 実施診療科別に、</a:t>
          </a:r>
          <a:r>
            <a:rPr kumimoji="1" lang="ja-JP" altLang="en-US" sz="1050" b="1">
              <a:solidFill>
                <a:sysClr val="windowText" lastClr="000000"/>
              </a:solidFill>
              <a:latin typeface="メイリオ" pitchFamily="50" charset="-128"/>
              <a:ea typeface="メイリオ" pitchFamily="50" charset="-128"/>
              <a:cs typeface="メイリオ" pitchFamily="50" charset="-128"/>
            </a:rPr>
            <a:t>貯血式</a:t>
          </a:r>
          <a:r>
            <a:rPr kumimoji="1" lang="ja-JP" altLang="en-US" sz="1050" b="0">
              <a:solidFill>
                <a:sysClr val="windowText" lastClr="000000"/>
              </a:solidFill>
              <a:latin typeface="メイリオ" pitchFamily="50" charset="-128"/>
              <a:ea typeface="メイリオ" pitchFamily="50" charset="-128"/>
              <a:cs typeface="メイリオ" pitchFamily="50" charset="-128"/>
            </a:rPr>
            <a:t>および</a:t>
          </a:r>
          <a:r>
            <a:rPr kumimoji="1" lang="ja-JP" altLang="en-US" sz="1050" b="1">
              <a:solidFill>
                <a:sysClr val="windowText" lastClr="000000"/>
              </a:solidFill>
              <a:latin typeface="メイリオ" pitchFamily="50" charset="-128"/>
              <a:ea typeface="メイリオ" pitchFamily="50" charset="-128"/>
              <a:cs typeface="メイリオ" pitchFamily="50" charset="-128"/>
            </a:rPr>
            <a:t>希釈式自己血輸血</a:t>
          </a:r>
          <a:r>
            <a:rPr kumimoji="1" lang="ja-JP" altLang="en-US" sz="1050" b="0">
              <a:solidFill>
                <a:sysClr val="windowText" lastClr="000000"/>
              </a:solidFill>
              <a:latin typeface="メイリオ" pitchFamily="50" charset="-128"/>
              <a:ea typeface="メイリオ" pitchFamily="50" charset="-128"/>
              <a:cs typeface="メイリオ" pitchFamily="50" charset="-128"/>
            </a:rPr>
            <a:t>を行った単位数（</a:t>
          </a:r>
          <a:r>
            <a:rPr kumimoji="1" lang="en-US" altLang="ja-JP" sz="1050" b="0">
              <a:solidFill>
                <a:sysClr val="windowText" lastClr="000000"/>
              </a:solidFill>
              <a:latin typeface="メイリオ" pitchFamily="50" charset="-128"/>
              <a:ea typeface="メイリオ" pitchFamily="50" charset="-128"/>
              <a:cs typeface="メイリオ" pitchFamily="50" charset="-128"/>
            </a:rPr>
            <a:t>200mL</a:t>
          </a:r>
          <a:r>
            <a:rPr kumimoji="1" lang="ja-JP" altLang="en-US" sz="1050" b="0">
              <a:solidFill>
                <a:sysClr val="windowText" lastClr="000000"/>
              </a:solidFill>
              <a:latin typeface="メイリオ" pitchFamily="50" charset="-128"/>
              <a:ea typeface="メイリオ" pitchFamily="50" charset="-128"/>
              <a:cs typeface="メイリオ" pitchFamily="50" charset="-128"/>
            </a:rPr>
            <a:t>を</a:t>
          </a:r>
          <a:r>
            <a:rPr kumimoji="1" lang="en-US" altLang="ja-JP" sz="1050" b="0">
              <a:solidFill>
                <a:sysClr val="windowText" lastClr="000000"/>
              </a:solidFill>
              <a:latin typeface="メイリオ" pitchFamily="50" charset="-128"/>
              <a:ea typeface="メイリオ" pitchFamily="50" charset="-128"/>
              <a:cs typeface="メイリオ" pitchFamily="50" charset="-128"/>
            </a:rPr>
            <a:t>1</a:t>
          </a:r>
          <a:r>
            <a:rPr kumimoji="1" lang="ja-JP" altLang="en-US" sz="1050" b="0">
              <a:solidFill>
                <a:sysClr val="windowText" lastClr="000000"/>
              </a:solidFill>
              <a:latin typeface="メイリオ" pitchFamily="50" charset="-128"/>
              <a:ea typeface="メイリオ" pitchFamily="50" charset="-128"/>
              <a:cs typeface="メイリオ" pitchFamily="50" charset="-128"/>
            </a:rPr>
            <a:t>単位として換算）を記入してください。</a:t>
          </a:r>
          <a:r>
            <a:rPr kumimoji="1" lang="ja-JP" altLang="en-US" sz="1050" b="1">
              <a:solidFill>
                <a:sysClr val="windowText" lastClr="000000"/>
              </a:solidFill>
              <a:latin typeface="メイリオ" pitchFamily="50" charset="-128"/>
              <a:ea typeface="メイリオ" pitchFamily="50" charset="-128"/>
              <a:cs typeface="メイリオ" pitchFamily="50" charset="-128"/>
            </a:rPr>
            <a:t>回収式自己血輸血については容量（ｍ</a:t>
          </a:r>
          <a:r>
            <a:rPr kumimoji="1" lang="en-US" altLang="ja-JP" sz="1050" b="1">
              <a:solidFill>
                <a:sysClr val="windowText" lastClr="000000"/>
              </a:solidFill>
              <a:latin typeface="メイリオ" pitchFamily="50" charset="-128"/>
              <a:ea typeface="メイリオ" pitchFamily="50" charset="-128"/>
              <a:cs typeface="メイリオ" pitchFamily="50" charset="-128"/>
            </a:rPr>
            <a:t>L</a:t>
          </a:r>
          <a:r>
            <a:rPr kumimoji="1" lang="ja-JP" altLang="en-US" sz="1050" b="1">
              <a:solidFill>
                <a:sysClr val="windowText" lastClr="000000"/>
              </a:solidFill>
              <a:latin typeface="メイリオ" pitchFamily="50" charset="-128"/>
              <a:ea typeface="メイリオ" pitchFamily="50" charset="-128"/>
              <a:cs typeface="メイリオ" pitchFamily="50" charset="-128"/>
            </a:rPr>
            <a:t>）で記入してください。</a:t>
          </a:r>
          <a:endParaRPr kumimoji="1" lang="en-US" altLang="ja-JP" sz="1050" b="1">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050" b="0">
              <a:solidFill>
                <a:sysClr val="windowText" lastClr="000000"/>
              </a:solidFill>
              <a:latin typeface="メイリオ" pitchFamily="50" charset="-128"/>
              <a:ea typeface="メイリオ" pitchFamily="50" charset="-128"/>
              <a:cs typeface="メイリオ" pitchFamily="50" charset="-128"/>
            </a:rPr>
            <a:t> </a:t>
          </a:r>
        </a:p>
      </xdr:txBody>
    </xdr:sp>
    <xdr:clientData/>
  </xdr:twoCellAnchor>
  <xdr:twoCellAnchor>
    <xdr:from>
      <xdr:col>5</xdr:col>
      <xdr:colOff>556372</xdr:colOff>
      <xdr:row>77</xdr:row>
      <xdr:rowOff>78440</xdr:rowOff>
    </xdr:from>
    <xdr:to>
      <xdr:col>12</xdr:col>
      <xdr:colOff>161925</xdr:colOff>
      <xdr:row>78</xdr:row>
      <xdr:rowOff>57150</xdr:rowOff>
    </xdr:to>
    <xdr:sp macro="" textlink="">
      <xdr:nvSpPr>
        <xdr:cNvPr id="2" name="角丸四角形 1"/>
        <xdr:cNvSpPr/>
      </xdr:nvSpPr>
      <xdr:spPr>
        <a:xfrm>
          <a:off x="3223372" y="18480740"/>
          <a:ext cx="3758453" cy="70261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900" b="0" i="0" u="none" strike="noStrike">
              <a:solidFill>
                <a:sysClr val="windowText" lastClr="000000"/>
              </a:solidFill>
              <a:effectLst/>
              <a:latin typeface="メイリオ" pitchFamily="50" charset="-128"/>
              <a:ea typeface="メイリオ" pitchFamily="50" charset="-128"/>
              <a:cs typeface="メイリオ" pitchFamily="50" charset="-128"/>
            </a:rPr>
            <a:t>＊　　一般社団法人日本輸血・細胞治療学会の認定</a:t>
          </a:r>
          <a:endParaRPr lang="en-US" altLang="ja-JP" sz="900" b="0" i="0" u="none" strike="noStrike">
            <a:solidFill>
              <a:sysClr val="windowText" lastClr="000000"/>
            </a:solidFill>
            <a:effectLst/>
            <a:latin typeface="メイリオ" pitchFamily="50" charset="-128"/>
            <a:ea typeface="メイリオ" pitchFamily="50" charset="-128"/>
            <a:cs typeface="メイリオ" pitchFamily="50" charset="-128"/>
          </a:endParaRPr>
        </a:p>
        <a:p>
          <a:pPr algn="l"/>
          <a:r>
            <a:rPr lang="ja-JP" altLang="en-US" sz="900">
              <a:solidFill>
                <a:sysClr val="windowText" lastClr="000000"/>
              </a:solidFill>
              <a:latin typeface="メイリオ" pitchFamily="50" charset="-128"/>
              <a:ea typeface="メイリオ" pitchFamily="50" charset="-128"/>
              <a:cs typeface="メイリオ" pitchFamily="50" charset="-128"/>
            </a:rPr>
            <a:t>＊＊　一般社団法人日本自己血輸血学会の認定 </a:t>
          </a:r>
          <a:endParaRPr kumimoji="1" lang="ja-JP" altLang="en-US" sz="900">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editAs="oneCell">
    <xdr:from>
      <xdr:col>5</xdr:col>
      <xdr:colOff>66675</xdr:colOff>
      <xdr:row>29</xdr:row>
      <xdr:rowOff>28575</xdr:rowOff>
    </xdr:from>
    <xdr:to>
      <xdr:col>7</xdr:col>
      <xdr:colOff>606797</xdr:colOff>
      <xdr:row>29</xdr:row>
      <xdr:rowOff>28575</xdr:rowOff>
    </xdr:to>
    <xdr:pic>
      <xdr:nvPicPr>
        <xdr:cNvPr id="3" name="Frame10"/>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0" y="6238875"/>
          <a:ext cx="17049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10</xdr:col>
      <xdr:colOff>304800</xdr:colOff>
      <xdr:row>29</xdr:row>
      <xdr:rowOff>28575</xdr:rowOff>
    </xdr:from>
    <xdr:to>
      <xdr:col>26</xdr:col>
      <xdr:colOff>62193</xdr:colOff>
      <xdr:row>29</xdr:row>
      <xdr:rowOff>28575</xdr:rowOff>
    </xdr:to>
    <xdr:pic>
      <xdr:nvPicPr>
        <xdr:cNvPr id="4" name="Frame12"/>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6238875"/>
          <a:ext cx="15049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0</xdr:colOff>
      <xdr:row>29</xdr:row>
      <xdr:rowOff>28575</xdr:rowOff>
    </xdr:from>
    <xdr:to>
      <xdr:col>26</xdr:col>
      <xdr:colOff>1120029</xdr:colOff>
      <xdr:row>29</xdr:row>
      <xdr:rowOff>28575</xdr:rowOff>
    </xdr:to>
    <xdr:pic>
      <xdr:nvPicPr>
        <xdr:cNvPr id="5" name="Frame1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6238875"/>
          <a:ext cx="23717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52</xdr:row>
      <xdr:rowOff>0</xdr:rowOff>
    </xdr:from>
    <xdr:to>
      <xdr:col>2</xdr:col>
      <xdr:colOff>476250</xdr:colOff>
      <xdr:row>52</xdr:row>
      <xdr:rowOff>0</xdr:rowOff>
    </xdr:to>
    <xdr:pic>
      <xdr:nvPicPr>
        <xdr:cNvPr id="7" name="Frame2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12172950"/>
          <a:ext cx="4762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101</xdr:row>
      <xdr:rowOff>0</xdr:rowOff>
    </xdr:from>
    <xdr:to>
      <xdr:col>4</xdr:col>
      <xdr:colOff>378199</xdr:colOff>
      <xdr:row>101</xdr:row>
      <xdr:rowOff>0</xdr:rowOff>
    </xdr:to>
    <xdr:pic>
      <xdr:nvPicPr>
        <xdr:cNvPr id="8" name="Frame35"/>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1518225"/>
          <a:ext cx="15335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9525</xdr:colOff>
      <xdr:row>101</xdr:row>
      <xdr:rowOff>0</xdr:rowOff>
    </xdr:from>
    <xdr:to>
      <xdr:col>5</xdr:col>
      <xdr:colOff>244850</xdr:colOff>
      <xdr:row>101</xdr:row>
      <xdr:rowOff>0</xdr:rowOff>
    </xdr:to>
    <xdr:pic>
      <xdr:nvPicPr>
        <xdr:cNvPr id="9" name="Frame3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5450" y="31518225"/>
          <a:ext cx="13906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209550</xdr:colOff>
      <xdr:row>110</xdr:row>
      <xdr:rowOff>219075</xdr:rowOff>
    </xdr:from>
    <xdr:to>
      <xdr:col>10</xdr:col>
      <xdr:colOff>511549</xdr:colOff>
      <xdr:row>110</xdr:row>
      <xdr:rowOff>219075</xdr:rowOff>
    </xdr:to>
    <xdr:pic>
      <xdr:nvPicPr>
        <xdr:cNvPr id="10" name="Frame5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34166175"/>
          <a:ext cx="14573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276225</xdr:colOff>
      <xdr:row>110</xdr:row>
      <xdr:rowOff>219075</xdr:rowOff>
    </xdr:from>
    <xdr:to>
      <xdr:col>10</xdr:col>
      <xdr:colOff>359149</xdr:colOff>
      <xdr:row>110</xdr:row>
      <xdr:rowOff>219075</xdr:rowOff>
    </xdr:to>
    <xdr:pic>
      <xdr:nvPicPr>
        <xdr:cNvPr id="11" name="Frame5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2525" y="34166175"/>
          <a:ext cx="12382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51</xdr:row>
      <xdr:rowOff>47625</xdr:rowOff>
    </xdr:from>
    <xdr:to>
      <xdr:col>2</xdr:col>
      <xdr:colOff>390525</xdr:colOff>
      <xdr:row>51</xdr:row>
      <xdr:rowOff>57150</xdr:rowOff>
    </xdr:to>
    <xdr:pic>
      <xdr:nvPicPr>
        <xdr:cNvPr id="12" name="Frame6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5850" y="11963400"/>
          <a:ext cx="390525" cy="9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52</xdr:row>
      <xdr:rowOff>0</xdr:rowOff>
    </xdr:from>
    <xdr:to>
      <xdr:col>2</xdr:col>
      <xdr:colOff>390525</xdr:colOff>
      <xdr:row>52</xdr:row>
      <xdr:rowOff>0</xdr:rowOff>
    </xdr:to>
    <xdr:pic>
      <xdr:nvPicPr>
        <xdr:cNvPr id="13" name="Frame6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12172950"/>
          <a:ext cx="3905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9525</xdr:colOff>
      <xdr:row>148</xdr:row>
      <xdr:rowOff>0</xdr:rowOff>
    </xdr:from>
    <xdr:to>
      <xdr:col>6</xdr:col>
      <xdr:colOff>43143</xdr:colOff>
      <xdr:row>148</xdr:row>
      <xdr:rowOff>505</xdr:rowOff>
    </xdr:to>
    <xdr:pic>
      <xdr:nvPicPr>
        <xdr:cNvPr id="14" name="Frame7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5450" y="39233475"/>
          <a:ext cx="17716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xdr:col>
      <xdr:colOff>0</xdr:colOff>
      <xdr:row>148</xdr:row>
      <xdr:rowOff>0</xdr:rowOff>
    </xdr:from>
    <xdr:to>
      <xdr:col>6</xdr:col>
      <xdr:colOff>368673</xdr:colOff>
      <xdr:row>148</xdr:row>
      <xdr:rowOff>505</xdr:rowOff>
    </xdr:to>
    <xdr:pic>
      <xdr:nvPicPr>
        <xdr:cNvPr id="15" name="Frame7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39243000"/>
          <a:ext cx="15240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228600</xdr:colOff>
      <xdr:row>148</xdr:row>
      <xdr:rowOff>0</xdr:rowOff>
    </xdr:from>
    <xdr:to>
      <xdr:col>9</xdr:col>
      <xdr:colOff>383801</xdr:colOff>
      <xdr:row>148</xdr:row>
      <xdr:rowOff>505</xdr:rowOff>
    </xdr:to>
    <xdr:pic>
      <xdr:nvPicPr>
        <xdr:cNvPr id="16" name="Frame7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9243000"/>
          <a:ext cx="14001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295275</xdr:colOff>
      <xdr:row>148</xdr:row>
      <xdr:rowOff>0</xdr:rowOff>
    </xdr:from>
    <xdr:to>
      <xdr:col>12</xdr:col>
      <xdr:colOff>295837</xdr:colOff>
      <xdr:row>148</xdr:row>
      <xdr:rowOff>505</xdr:rowOff>
    </xdr:to>
    <xdr:pic>
      <xdr:nvPicPr>
        <xdr:cNvPr id="18" name="Frame77"/>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39233475"/>
          <a:ext cx="17430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0</xdr:colOff>
      <xdr:row>29</xdr:row>
      <xdr:rowOff>28575</xdr:rowOff>
    </xdr:from>
    <xdr:to>
      <xdr:col>26</xdr:col>
      <xdr:colOff>675156</xdr:colOff>
      <xdr:row>29</xdr:row>
      <xdr:rowOff>28575</xdr:rowOff>
    </xdr:to>
    <xdr:pic>
      <xdr:nvPicPr>
        <xdr:cNvPr id="20" name="Frame10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6238875"/>
          <a:ext cx="18478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0</xdr:colOff>
      <xdr:row>29</xdr:row>
      <xdr:rowOff>28575</xdr:rowOff>
    </xdr:from>
    <xdr:to>
      <xdr:col>26</xdr:col>
      <xdr:colOff>722781</xdr:colOff>
      <xdr:row>29</xdr:row>
      <xdr:rowOff>28575</xdr:rowOff>
    </xdr:to>
    <xdr:pic>
      <xdr:nvPicPr>
        <xdr:cNvPr id="22" name="Frame107"/>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6238875"/>
          <a:ext cx="18954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oneCellAnchor>
    <xdr:from>
      <xdr:col>4</xdr:col>
      <xdr:colOff>0</xdr:colOff>
      <xdr:row>131</xdr:row>
      <xdr:rowOff>9525</xdr:rowOff>
    </xdr:from>
    <xdr:ext cx="1534085" cy="0"/>
    <xdr:sp macro="" textlink="">
      <xdr:nvSpPr>
        <xdr:cNvPr id="148" name="Frame74" hidden="1">
          <a:extLst>
            <a:ext uri="{63B3BB69-23CF-44E3-9099-C40C66FF867C}">
              <a14:compatExt xmlns:a14="http://schemas.microsoft.com/office/drawing/2010/main" spid="_x0000_s4349"/>
            </a:ext>
          </a:extLst>
        </xdr:cNvPr>
        <xdr:cNvSpPr/>
      </xdr:nvSpPr>
      <xdr:spPr>
        <a:xfrm>
          <a:off x="2095500" y="34927054"/>
          <a:ext cx="1534085" cy="0"/>
        </a:xfrm>
        <a:prstGeom prst="rect">
          <a:avLst/>
        </a:prstGeom>
      </xdr:spPr>
    </xdr:sp>
    <xdr:clientData/>
  </xdr:oneCellAnchor>
  <xdr:oneCellAnchor>
    <xdr:from>
      <xdr:col>7</xdr:col>
      <xdr:colOff>228600</xdr:colOff>
      <xdr:row>131</xdr:row>
      <xdr:rowOff>9525</xdr:rowOff>
    </xdr:from>
    <xdr:ext cx="1410259" cy="0"/>
    <xdr:sp macro="" textlink="">
      <xdr:nvSpPr>
        <xdr:cNvPr id="149" name="Frame76" hidden="1">
          <a:extLst>
            <a:ext uri="{63B3BB69-23CF-44E3-9099-C40C66FF867C}">
              <a14:compatExt xmlns:a14="http://schemas.microsoft.com/office/drawing/2010/main" spid="_x0000_s4351"/>
            </a:ext>
          </a:extLst>
        </xdr:cNvPr>
        <xdr:cNvSpPr/>
      </xdr:nvSpPr>
      <xdr:spPr>
        <a:xfrm>
          <a:off x="4072218" y="34927054"/>
          <a:ext cx="1410259" cy="0"/>
        </a:xfrm>
        <a:prstGeom prst="rect">
          <a:avLst/>
        </a:prstGeom>
      </xdr:spPr>
    </xdr:sp>
    <xdr:clientData/>
  </xdr:oneCellAnchor>
  <xdr:oneCellAnchor>
    <xdr:from>
      <xdr:col>4</xdr:col>
      <xdr:colOff>0</xdr:colOff>
      <xdr:row>131</xdr:row>
      <xdr:rowOff>9525</xdr:rowOff>
    </xdr:from>
    <xdr:ext cx="1534085" cy="0"/>
    <xdr:pic>
      <xdr:nvPicPr>
        <xdr:cNvPr id="150" name="Frame7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34927054"/>
          <a:ext cx="153408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7</xdr:col>
      <xdr:colOff>228600</xdr:colOff>
      <xdr:row>131</xdr:row>
      <xdr:rowOff>9525</xdr:rowOff>
    </xdr:from>
    <xdr:ext cx="1410259" cy="0"/>
    <xdr:pic>
      <xdr:nvPicPr>
        <xdr:cNvPr id="151" name="Frame7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2218" y="34927054"/>
          <a:ext cx="141025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7</xdr:col>
          <xdr:colOff>28575</xdr:colOff>
          <xdr:row>38</xdr:row>
          <xdr:rowOff>66675</xdr:rowOff>
        </xdr:from>
        <xdr:to>
          <xdr:col>7</xdr:col>
          <xdr:colOff>47625</xdr:colOff>
          <xdr:row>38</xdr:row>
          <xdr:rowOff>76200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28575</xdr:rowOff>
        </xdr:from>
        <xdr:to>
          <xdr:col>4</xdr:col>
          <xdr:colOff>333375</xdr:colOff>
          <xdr:row>13</xdr:row>
          <xdr:rowOff>171450</xdr:rowOff>
        </xdr:to>
        <xdr:sp macro="" textlink="">
          <xdr:nvSpPr>
            <xdr:cNvPr id="4494" name="Check Box 398" descr="県北&#10;" hidden="1">
              <a:extLst>
                <a:ext uri="{63B3BB69-23CF-44E3-9099-C40C66FF867C}">
                  <a14:compatExt spid="_x0000_s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28575</xdr:rowOff>
        </xdr:from>
        <xdr:to>
          <xdr:col>5</xdr:col>
          <xdr:colOff>323850</xdr:colOff>
          <xdr:row>13</xdr:row>
          <xdr:rowOff>171450</xdr:rowOff>
        </xdr:to>
        <xdr:sp macro="" textlink="">
          <xdr:nvSpPr>
            <xdr:cNvPr id="4495" name="Check Box 399" descr="県北&#10;" hidden="1">
              <a:extLst>
                <a:ext uri="{63B3BB69-23CF-44E3-9099-C40C66FF867C}">
                  <a14:compatExt spid="_x0000_s4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28575</xdr:rowOff>
        </xdr:from>
        <xdr:to>
          <xdr:col>6</xdr:col>
          <xdr:colOff>381000</xdr:colOff>
          <xdr:row>13</xdr:row>
          <xdr:rowOff>171450</xdr:rowOff>
        </xdr:to>
        <xdr:sp macro="" textlink="">
          <xdr:nvSpPr>
            <xdr:cNvPr id="4496" name="Check Box 400" descr="県北&#10;" hidden="1">
              <a:extLst>
                <a:ext uri="{63B3BB69-23CF-44E3-9099-C40C66FF867C}">
                  <a14:compatExt spid="_x0000_s4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28575</xdr:rowOff>
        </xdr:from>
        <xdr:to>
          <xdr:col>7</xdr:col>
          <xdr:colOff>438150</xdr:colOff>
          <xdr:row>13</xdr:row>
          <xdr:rowOff>171450</xdr:rowOff>
        </xdr:to>
        <xdr:sp macro="" textlink="">
          <xdr:nvSpPr>
            <xdr:cNvPr id="4497" name="Check Box 401" descr="県北&#10;" hidden="1">
              <a:extLst>
                <a:ext uri="{63B3BB69-23CF-44E3-9099-C40C66FF867C}">
                  <a14:compatExt spid="_x0000_s4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12</xdr:row>
          <xdr:rowOff>28575</xdr:rowOff>
        </xdr:from>
        <xdr:to>
          <xdr:col>8</xdr:col>
          <xdr:colOff>352425</xdr:colOff>
          <xdr:row>13</xdr:row>
          <xdr:rowOff>171450</xdr:rowOff>
        </xdr:to>
        <xdr:sp macro="" textlink="">
          <xdr:nvSpPr>
            <xdr:cNvPr id="4498" name="Check Box 402" descr="県北&#10;" hidden="1">
              <a:extLst>
                <a:ext uri="{63B3BB69-23CF-44E3-9099-C40C66FF867C}">
                  <a14:compatExt spid="_x0000_s4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南会津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12</xdr:row>
          <xdr:rowOff>28575</xdr:rowOff>
        </xdr:from>
        <xdr:to>
          <xdr:col>9</xdr:col>
          <xdr:colOff>142875</xdr:colOff>
          <xdr:row>13</xdr:row>
          <xdr:rowOff>171450</xdr:rowOff>
        </xdr:to>
        <xdr:sp macro="" textlink="">
          <xdr:nvSpPr>
            <xdr:cNvPr id="4499" name="Check Box 403" descr="県北&#10;" hidden="1">
              <a:extLst>
                <a:ext uri="{63B3BB69-23CF-44E3-9099-C40C66FF867C}">
                  <a14:compatExt spid="_x0000_s4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12</xdr:row>
          <xdr:rowOff>28575</xdr:rowOff>
        </xdr:from>
        <xdr:to>
          <xdr:col>12</xdr:col>
          <xdr:colOff>9525</xdr:colOff>
          <xdr:row>13</xdr:row>
          <xdr:rowOff>171450</xdr:rowOff>
        </xdr:to>
        <xdr:sp macro="" textlink="">
          <xdr:nvSpPr>
            <xdr:cNvPr id="4500" name="Check Box 404" descr="県北&#10;" hidden="1">
              <a:extLst>
                <a:ext uri="{63B3BB69-23CF-44E3-9099-C40C66FF867C}">
                  <a14:compatExt spid="_x0000_s4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郡山市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29</xdr:row>
          <xdr:rowOff>0</xdr:rowOff>
        </xdr:from>
        <xdr:to>
          <xdr:col>2</xdr:col>
          <xdr:colOff>419100</xdr:colOff>
          <xdr:row>30</xdr:row>
          <xdr:rowOff>0</xdr:rowOff>
        </xdr:to>
        <xdr:sp macro="" textlink="">
          <xdr:nvSpPr>
            <xdr:cNvPr id="4502" name="Check Box 406" descr="県北&#10;" hidden="1">
              <a:extLst>
                <a:ext uri="{63B3BB69-23CF-44E3-9099-C40C66FF867C}">
                  <a14:compatExt spid="_x0000_s4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0</xdr:rowOff>
        </xdr:from>
        <xdr:to>
          <xdr:col>5</xdr:col>
          <xdr:colOff>314325</xdr:colOff>
          <xdr:row>30</xdr:row>
          <xdr:rowOff>0</xdr:rowOff>
        </xdr:to>
        <xdr:sp macro="" textlink="">
          <xdr:nvSpPr>
            <xdr:cNvPr id="4503" name="Check Box 407" descr="県北&#10;" hidden="1">
              <a:extLst>
                <a:ext uri="{63B3BB69-23CF-44E3-9099-C40C66FF867C}">
                  <a14:compatExt spid="_x0000_s4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29</xdr:row>
          <xdr:rowOff>0</xdr:rowOff>
        </xdr:from>
        <xdr:to>
          <xdr:col>4</xdr:col>
          <xdr:colOff>104775</xdr:colOff>
          <xdr:row>30</xdr:row>
          <xdr:rowOff>0</xdr:rowOff>
        </xdr:to>
        <xdr:sp macro="" textlink="">
          <xdr:nvSpPr>
            <xdr:cNvPr id="4504" name="Check Box 408" descr="県北&#10;" hidden="1">
              <a:extLst>
                <a:ext uri="{63B3BB69-23CF-44E3-9099-C40C66FF867C}">
                  <a14:compatExt spid="_x0000_s4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29</xdr:row>
          <xdr:rowOff>9525</xdr:rowOff>
        </xdr:from>
        <xdr:to>
          <xdr:col>9</xdr:col>
          <xdr:colOff>561975</xdr:colOff>
          <xdr:row>30</xdr:row>
          <xdr:rowOff>9525</xdr:rowOff>
        </xdr:to>
        <xdr:sp macro="" textlink="">
          <xdr:nvSpPr>
            <xdr:cNvPr id="4505" name="Check Box 409" descr="県北&#10;" hidden="1">
              <a:extLst>
                <a:ext uri="{63B3BB69-23CF-44E3-9099-C40C66FF867C}">
                  <a14:compatExt spid="_x0000_s4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29</xdr:row>
          <xdr:rowOff>9525</xdr:rowOff>
        </xdr:from>
        <xdr:to>
          <xdr:col>11</xdr:col>
          <xdr:colOff>304800</xdr:colOff>
          <xdr:row>30</xdr:row>
          <xdr:rowOff>9525</xdr:rowOff>
        </xdr:to>
        <xdr:sp macro="" textlink="">
          <xdr:nvSpPr>
            <xdr:cNvPr id="4506" name="Check Box 410" descr="県北&#10;" hidden="1">
              <a:extLst>
                <a:ext uri="{63B3BB69-23CF-44E3-9099-C40C66FF867C}">
                  <a14:compatExt spid="_x0000_s4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38</xdr:row>
          <xdr:rowOff>9525</xdr:rowOff>
        </xdr:from>
        <xdr:to>
          <xdr:col>2</xdr:col>
          <xdr:colOff>419100</xdr:colOff>
          <xdr:row>39</xdr:row>
          <xdr:rowOff>19050</xdr:rowOff>
        </xdr:to>
        <xdr:sp macro="" textlink="">
          <xdr:nvSpPr>
            <xdr:cNvPr id="4509" name="Check Box 413" descr="県北&#10;" hidden="1">
              <a:extLst>
                <a:ext uri="{63B3BB69-23CF-44E3-9099-C40C66FF867C}">
                  <a14:compatExt spid="_x0000_s4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取得済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38</xdr:row>
          <xdr:rowOff>9525</xdr:rowOff>
        </xdr:from>
        <xdr:to>
          <xdr:col>4</xdr:col>
          <xdr:colOff>104775</xdr:colOff>
          <xdr:row>39</xdr:row>
          <xdr:rowOff>19050</xdr:rowOff>
        </xdr:to>
        <xdr:sp macro="" textlink="">
          <xdr:nvSpPr>
            <xdr:cNvPr id="4510" name="Check Box 414" descr="県北&#10;" hidden="1">
              <a:extLst>
                <a:ext uri="{63B3BB69-23CF-44E3-9099-C40C66FF867C}">
                  <a14:compatExt spid="_x0000_s4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取得予定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9525</xdr:rowOff>
        </xdr:from>
        <xdr:to>
          <xdr:col>5</xdr:col>
          <xdr:colOff>314325</xdr:colOff>
          <xdr:row>39</xdr:row>
          <xdr:rowOff>19050</xdr:rowOff>
        </xdr:to>
        <xdr:sp macro="" textlink="">
          <xdr:nvSpPr>
            <xdr:cNvPr id="4511" name="Check Box 415" descr="県北&#10;" hidden="1">
              <a:extLst>
                <a:ext uri="{63B3BB69-23CF-44E3-9099-C40C66FF867C}">
                  <a14:compatExt spid="_x0000_s4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取得予定なし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53</xdr:row>
          <xdr:rowOff>19050</xdr:rowOff>
        </xdr:from>
        <xdr:to>
          <xdr:col>2</xdr:col>
          <xdr:colOff>514350</xdr:colOff>
          <xdr:row>53</xdr:row>
          <xdr:rowOff>295275</xdr:rowOff>
        </xdr:to>
        <xdr:sp macro="" textlink="">
          <xdr:nvSpPr>
            <xdr:cNvPr id="4512" name="Check Box 416" descr="県北&#10;" hidden="1">
              <a:extLst>
                <a:ext uri="{63B3BB69-23CF-44E3-9099-C40C66FF867C}">
                  <a14:compatExt spid="_x0000_s4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54</xdr:row>
          <xdr:rowOff>9525</xdr:rowOff>
        </xdr:from>
        <xdr:to>
          <xdr:col>2</xdr:col>
          <xdr:colOff>514350</xdr:colOff>
          <xdr:row>54</xdr:row>
          <xdr:rowOff>276225</xdr:rowOff>
        </xdr:to>
        <xdr:sp macro="" textlink="">
          <xdr:nvSpPr>
            <xdr:cNvPr id="4513" name="Check Box 417" descr="県北&#10;" hidden="1">
              <a:extLst>
                <a:ext uri="{63B3BB69-23CF-44E3-9099-C40C66FF867C}">
                  <a14:compatExt spid="_x0000_s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55</xdr:row>
          <xdr:rowOff>9525</xdr:rowOff>
        </xdr:from>
        <xdr:to>
          <xdr:col>2</xdr:col>
          <xdr:colOff>514350</xdr:colOff>
          <xdr:row>55</xdr:row>
          <xdr:rowOff>276225</xdr:rowOff>
        </xdr:to>
        <xdr:sp macro="" textlink="">
          <xdr:nvSpPr>
            <xdr:cNvPr id="4514" name="Check Box 418" descr="県北&#10;" hidden="1">
              <a:extLst>
                <a:ext uri="{63B3BB69-23CF-44E3-9099-C40C66FF867C}">
                  <a14:compatExt spid="_x0000_s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56</xdr:row>
          <xdr:rowOff>0</xdr:rowOff>
        </xdr:from>
        <xdr:to>
          <xdr:col>2</xdr:col>
          <xdr:colOff>514350</xdr:colOff>
          <xdr:row>56</xdr:row>
          <xdr:rowOff>266700</xdr:rowOff>
        </xdr:to>
        <xdr:sp macro="" textlink="">
          <xdr:nvSpPr>
            <xdr:cNvPr id="4515" name="Check Box 419" descr="県北&#10;" hidden="1">
              <a:extLst>
                <a:ext uri="{63B3BB69-23CF-44E3-9099-C40C66FF867C}">
                  <a14:compatExt spid="_x0000_s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90</xdr:row>
          <xdr:rowOff>9525</xdr:rowOff>
        </xdr:from>
        <xdr:to>
          <xdr:col>2</xdr:col>
          <xdr:colOff>447675</xdr:colOff>
          <xdr:row>90</xdr:row>
          <xdr:rowOff>276225</xdr:rowOff>
        </xdr:to>
        <xdr:sp macro="" textlink="">
          <xdr:nvSpPr>
            <xdr:cNvPr id="4516" name="Check Box 420" descr="県北&#10;" hidden="1">
              <a:extLst>
                <a:ext uri="{63B3BB69-23CF-44E3-9099-C40C66FF867C}">
                  <a14:compatExt spid="_x0000_s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90</xdr:row>
          <xdr:rowOff>9525</xdr:rowOff>
        </xdr:from>
        <xdr:to>
          <xdr:col>4</xdr:col>
          <xdr:colOff>104775</xdr:colOff>
          <xdr:row>90</xdr:row>
          <xdr:rowOff>276225</xdr:rowOff>
        </xdr:to>
        <xdr:sp macro="" textlink="">
          <xdr:nvSpPr>
            <xdr:cNvPr id="4517" name="Check Box 421" descr="県北&#10;" hidden="1">
              <a:extLst>
                <a:ext uri="{63B3BB69-23CF-44E3-9099-C40C66FF867C}">
                  <a14:compatExt spid="_x0000_s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93</xdr:row>
          <xdr:rowOff>9525</xdr:rowOff>
        </xdr:from>
        <xdr:to>
          <xdr:col>2</xdr:col>
          <xdr:colOff>438150</xdr:colOff>
          <xdr:row>93</xdr:row>
          <xdr:rowOff>276225</xdr:rowOff>
        </xdr:to>
        <xdr:sp macro="" textlink="">
          <xdr:nvSpPr>
            <xdr:cNvPr id="4518" name="Check Box 422" descr="県北&#10;" hidden="1">
              <a:extLst>
                <a:ext uri="{63B3BB69-23CF-44E3-9099-C40C66FF867C}">
                  <a14:compatExt spid="_x0000_s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輸血部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93</xdr:row>
          <xdr:rowOff>9525</xdr:rowOff>
        </xdr:from>
        <xdr:to>
          <xdr:col>4</xdr:col>
          <xdr:colOff>371475</xdr:colOff>
          <xdr:row>93</xdr:row>
          <xdr:rowOff>276225</xdr:rowOff>
        </xdr:to>
        <xdr:sp macro="" textlink="">
          <xdr:nvSpPr>
            <xdr:cNvPr id="4519" name="Check Box 423" descr="県北&#10;" hidden="1">
              <a:extLst>
                <a:ext uri="{63B3BB69-23CF-44E3-9099-C40C66FF867C}">
                  <a14:compatExt spid="_x0000_s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検査部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93</xdr:row>
          <xdr:rowOff>19050</xdr:rowOff>
        </xdr:from>
        <xdr:to>
          <xdr:col>8</xdr:col>
          <xdr:colOff>19050</xdr:colOff>
          <xdr:row>93</xdr:row>
          <xdr:rowOff>295275</xdr:rowOff>
        </xdr:to>
        <xdr:sp macro="" textlink="">
          <xdr:nvSpPr>
            <xdr:cNvPr id="4520" name="Check Box 424" descr="県北&#10;" hidden="1">
              <a:extLst>
                <a:ext uri="{63B3BB69-23CF-44E3-9099-C40C66FF867C}">
                  <a14:compatExt spid="_x0000_s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93</xdr:row>
          <xdr:rowOff>9525</xdr:rowOff>
        </xdr:from>
        <xdr:to>
          <xdr:col>6</xdr:col>
          <xdr:colOff>304800</xdr:colOff>
          <xdr:row>93</xdr:row>
          <xdr:rowOff>276225</xdr:rowOff>
        </xdr:to>
        <xdr:sp macro="" textlink="">
          <xdr:nvSpPr>
            <xdr:cNvPr id="4521" name="Check Box 425" descr="県北&#10;" hidden="1">
              <a:extLst>
                <a:ext uri="{63B3BB69-23CF-44E3-9099-C40C66FF867C}">
                  <a14:compatExt spid="_x0000_s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薬剤部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108</xdr:row>
          <xdr:rowOff>19050</xdr:rowOff>
        </xdr:from>
        <xdr:to>
          <xdr:col>2</xdr:col>
          <xdr:colOff>438150</xdr:colOff>
          <xdr:row>108</xdr:row>
          <xdr:rowOff>295275</xdr:rowOff>
        </xdr:to>
        <xdr:sp macro="" textlink="">
          <xdr:nvSpPr>
            <xdr:cNvPr id="4525" name="Check Box 429" descr="県北&#10;" hidden="1">
              <a:extLst>
                <a:ext uri="{63B3BB69-23CF-44E3-9099-C40C66FF867C}">
                  <a14:compatExt spid="_x0000_s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108</xdr:row>
          <xdr:rowOff>19050</xdr:rowOff>
        </xdr:from>
        <xdr:to>
          <xdr:col>4</xdr:col>
          <xdr:colOff>76200</xdr:colOff>
          <xdr:row>108</xdr:row>
          <xdr:rowOff>295275</xdr:rowOff>
        </xdr:to>
        <xdr:sp macro="" textlink="">
          <xdr:nvSpPr>
            <xdr:cNvPr id="4526" name="Check Box 430" descr="県北&#10;" hidden="1">
              <a:extLst>
                <a:ext uri="{63B3BB69-23CF-44E3-9099-C40C66FF867C}">
                  <a14:compatExt spid="_x0000_s4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週に1回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108</xdr:row>
          <xdr:rowOff>19050</xdr:rowOff>
        </xdr:from>
        <xdr:to>
          <xdr:col>5</xdr:col>
          <xdr:colOff>295275</xdr:colOff>
          <xdr:row>108</xdr:row>
          <xdr:rowOff>295275</xdr:rowOff>
        </xdr:to>
        <xdr:sp macro="" textlink="">
          <xdr:nvSpPr>
            <xdr:cNvPr id="4527" name="Check Box 431" descr="県北&#10;" hidden="1">
              <a:extLst>
                <a:ext uri="{63B3BB69-23CF-44E3-9099-C40C66FF867C}">
                  <a14:compatExt spid="_x0000_s4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月に1回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108</xdr:row>
          <xdr:rowOff>9525</xdr:rowOff>
        </xdr:from>
        <xdr:to>
          <xdr:col>9</xdr:col>
          <xdr:colOff>57150</xdr:colOff>
          <xdr:row>108</xdr:row>
          <xdr:rowOff>276225</xdr:rowOff>
        </xdr:to>
        <xdr:sp macro="" textlink="">
          <xdr:nvSpPr>
            <xdr:cNvPr id="4529" name="Check Box 433" descr="県北&#10;" hidden="1">
              <a:extLst>
                <a:ext uri="{63B3BB69-23CF-44E3-9099-C40C66FF867C}">
                  <a14:compatExt spid="_x0000_s4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111</xdr:row>
          <xdr:rowOff>19050</xdr:rowOff>
        </xdr:from>
        <xdr:to>
          <xdr:col>2</xdr:col>
          <xdr:colOff>428625</xdr:colOff>
          <xdr:row>111</xdr:row>
          <xdr:rowOff>295275</xdr:rowOff>
        </xdr:to>
        <xdr:sp macro="" textlink="">
          <xdr:nvSpPr>
            <xdr:cNvPr id="4532" name="Check Box 436" descr="県北&#10;" hidden="1">
              <a:extLst>
                <a:ext uri="{63B3BB69-23CF-44E3-9099-C40C66FF867C}">
                  <a14:compatExt spid="_x0000_s4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111</xdr:row>
          <xdr:rowOff>19050</xdr:rowOff>
        </xdr:from>
        <xdr:to>
          <xdr:col>4</xdr:col>
          <xdr:colOff>104775</xdr:colOff>
          <xdr:row>111</xdr:row>
          <xdr:rowOff>295275</xdr:rowOff>
        </xdr:to>
        <xdr:sp macro="" textlink="">
          <xdr:nvSpPr>
            <xdr:cNvPr id="4533" name="Check Box 437" descr="県北&#10;" hidden="1">
              <a:extLst>
                <a:ext uri="{63B3BB69-23CF-44E3-9099-C40C66FF867C}">
                  <a14:compatExt spid="_x0000_s4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124</xdr:row>
          <xdr:rowOff>9525</xdr:rowOff>
        </xdr:from>
        <xdr:to>
          <xdr:col>2</xdr:col>
          <xdr:colOff>533400</xdr:colOff>
          <xdr:row>124</xdr:row>
          <xdr:rowOff>276225</xdr:rowOff>
        </xdr:to>
        <xdr:sp macro="" textlink="">
          <xdr:nvSpPr>
            <xdr:cNvPr id="4534" name="Check Box 438" descr="県北&#10;" hidden="1">
              <a:extLst>
                <a:ext uri="{63B3BB69-23CF-44E3-9099-C40C66FF867C}">
                  <a14:compatExt spid="_x0000_s4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コンピュータ管理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124</xdr:row>
          <xdr:rowOff>9525</xdr:rowOff>
        </xdr:from>
        <xdr:to>
          <xdr:col>4</xdr:col>
          <xdr:colOff>419100</xdr:colOff>
          <xdr:row>124</xdr:row>
          <xdr:rowOff>276225</xdr:rowOff>
        </xdr:to>
        <xdr:sp macro="" textlink="">
          <xdr:nvSpPr>
            <xdr:cNvPr id="4535" name="Check Box 439" descr="県北&#10;" hidden="1">
              <a:extLst>
                <a:ext uri="{63B3BB69-23CF-44E3-9099-C40C66FF867C}">
                  <a14:compatExt spid="_x0000_s4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手書き伝票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124</xdr:row>
          <xdr:rowOff>9525</xdr:rowOff>
        </xdr:from>
        <xdr:to>
          <xdr:col>6</xdr:col>
          <xdr:colOff>314325</xdr:colOff>
          <xdr:row>124</xdr:row>
          <xdr:rowOff>276225</xdr:rowOff>
        </xdr:to>
        <xdr:sp macro="" textlink="">
          <xdr:nvSpPr>
            <xdr:cNvPr id="4536" name="Check Box 440" descr="県北&#10;" hidden="1">
              <a:extLst>
                <a:ext uri="{63B3BB69-23CF-44E3-9099-C40C66FF867C}">
                  <a14:compatExt spid="_x0000_s4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124</xdr:row>
          <xdr:rowOff>9525</xdr:rowOff>
        </xdr:from>
        <xdr:to>
          <xdr:col>8</xdr:col>
          <xdr:colOff>66675</xdr:colOff>
          <xdr:row>124</xdr:row>
          <xdr:rowOff>276225</xdr:rowOff>
        </xdr:to>
        <xdr:sp macro="" textlink="">
          <xdr:nvSpPr>
            <xdr:cNvPr id="4538" name="Check Box 442" descr="県北&#10;" hidden="1">
              <a:extLst>
                <a:ext uri="{63B3BB69-23CF-44E3-9099-C40C66FF867C}">
                  <a14:compatExt spid="_x0000_s4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33</xdr:row>
          <xdr:rowOff>0</xdr:rowOff>
        </xdr:from>
        <xdr:to>
          <xdr:col>9</xdr:col>
          <xdr:colOff>571500</xdr:colOff>
          <xdr:row>34</xdr:row>
          <xdr:rowOff>9525</xdr:rowOff>
        </xdr:to>
        <xdr:sp macro="" textlink="">
          <xdr:nvSpPr>
            <xdr:cNvPr id="4557" name="Check Box 461" descr="県北&#10;" hidden="1">
              <a:extLst>
                <a:ext uri="{63B3BB69-23CF-44E3-9099-C40C66FF867C}">
                  <a14:compatExt spid="_x0000_s4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33</xdr:row>
          <xdr:rowOff>0</xdr:rowOff>
        </xdr:from>
        <xdr:to>
          <xdr:col>11</xdr:col>
          <xdr:colOff>304800</xdr:colOff>
          <xdr:row>34</xdr:row>
          <xdr:rowOff>9525</xdr:rowOff>
        </xdr:to>
        <xdr:sp macro="" textlink="">
          <xdr:nvSpPr>
            <xdr:cNvPr id="4558" name="Check Box 462" descr="県北&#10;" hidden="1">
              <a:extLst>
                <a:ext uri="{63B3BB69-23CF-44E3-9099-C40C66FF867C}">
                  <a14:compatExt spid="_x0000_s4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266700</xdr:rowOff>
        </xdr:from>
        <xdr:to>
          <xdr:col>2</xdr:col>
          <xdr:colOff>428625</xdr:colOff>
          <xdr:row>50</xdr:row>
          <xdr:rowOff>257175</xdr:rowOff>
        </xdr:to>
        <xdr:sp macro="" textlink="">
          <xdr:nvSpPr>
            <xdr:cNvPr id="4559" name="Check Box 463" descr="県北&#10;" hidden="1">
              <a:extLst>
                <a:ext uri="{63B3BB69-23CF-44E3-9099-C40C66FF867C}">
                  <a14:compatExt spid="_x0000_s4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49</xdr:row>
          <xdr:rowOff>266700</xdr:rowOff>
        </xdr:from>
        <xdr:to>
          <xdr:col>4</xdr:col>
          <xdr:colOff>123825</xdr:colOff>
          <xdr:row>50</xdr:row>
          <xdr:rowOff>257175</xdr:rowOff>
        </xdr:to>
        <xdr:sp macro="" textlink="">
          <xdr:nvSpPr>
            <xdr:cNvPr id="4560" name="Check Box 464" descr="県北&#10;" hidden="1">
              <a:extLst>
                <a:ext uri="{63B3BB69-23CF-44E3-9099-C40C66FF867C}">
                  <a14:compatExt spid="_x0000_s4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266700</xdr:rowOff>
        </xdr:from>
        <xdr:to>
          <xdr:col>5</xdr:col>
          <xdr:colOff>333375</xdr:colOff>
          <xdr:row>50</xdr:row>
          <xdr:rowOff>257175</xdr:rowOff>
        </xdr:to>
        <xdr:sp macro="" textlink="">
          <xdr:nvSpPr>
            <xdr:cNvPr id="4561" name="Check Box 465" descr="県北&#10;" hidden="1">
              <a:extLst>
                <a:ext uri="{63B3BB69-23CF-44E3-9099-C40C66FF867C}">
                  <a14:compatExt spid="_x0000_s4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102</xdr:row>
          <xdr:rowOff>0</xdr:rowOff>
        </xdr:from>
        <xdr:to>
          <xdr:col>2</xdr:col>
          <xdr:colOff>438150</xdr:colOff>
          <xdr:row>102</xdr:row>
          <xdr:rowOff>266700</xdr:rowOff>
        </xdr:to>
        <xdr:sp macro="" textlink="">
          <xdr:nvSpPr>
            <xdr:cNvPr id="4562" name="Check Box 466" descr="県北&#10;" hidden="1">
              <a:extLst>
                <a:ext uri="{63B3BB69-23CF-44E3-9099-C40C66FF867C}">
                  <a14:compatExt spid="_x0000_s4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輸血部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102</xdr:row>
          <xdr:rowOff>0</xdr:rowOff>
        </xdr:from>
        <xdr:to>
          <xdr:col>4</xdr:col>
          <xdr:colOff>371475</xdr:colOff>
          <xdr:row>102</xdr:row>
          <xdr:rowOff>266700</xdr:rowOff>
        </xdr:to>
        <xdr:sp macro="" textlink="">
          <xdr:nvSpPr>
            <xdr:cNvPr id="4563" name="Check Box 467" descr="県北&#10;" hidden="1">
              <a:extLst>
                <a:ext uri="{63B3BB69-23CF-44E3-9099-C40C66FF867C}">
                  <a14:compatExt spid="_x0000_s4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検査部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102</xdr:row>
          <xdr:rowOff>9525</xdr:rowOff>
        </xdr:from>
        <xdr:to>
          <xdr:col>8</xdr:col>
          <xdr:colOff>19050</xdr:colOff>
          <xdr:row>102</xdr:row>
          <xdr:rowOff>276225</xdr:rowOff>
        </xdr:to>
        <xdr:sp macro="" textlink="">
          <xdr:nvSpPr>
            <xdr:cNvPr id="4564" name="Check Box 468" descr="県北&#10;" hidden="1">
              <a:extLst>
                <a:ext uri="{63B3BB69-23CF-44E3-9099-C40C66FF867C}">
                  <a14:compatExt spid="_x0000_s4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102</xdr:row>
          <xdr:rowOff>0</xdr:rowOff>
        </xdr:from>
        <xdr:to>
          <xdr:col>6</xdr:col>
          <xdr:colOff>304800</xdr:colOff>
          <xdr:row>102</xdr:row>
          <xdr:rowOff>266700</xdr:rowOff>
        </xdr:to>
        <xdr:sp macro="" textlink="">
          <xdr:nvSpPr>
            <xdr:cNvPr id="4565" name="Check Box 469" descr="県北&#10;" hidden="1">
              <a:extLst>
                <a:ext uri="{63B3BB69-23CF-44E3-9099-C40C66FF867C}">
                  <a14:compatExt spid="_x0000_s4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薬剤部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105</xdr:row>
          <xdr:rowOff>9525</xdr:rowOff>
        </xdr:from>
        <xdr:to>
          <xdr:col>2</xdr:col>
          <xdr:colOff>428625</xdr:colOff>
          <xdr:row>105</xdr:row>
          <xdr:rowOff>276225</xdr:rowOff>
        </xdr:to>
        <xdr:sp macro="" textlink="">
          <xdr:nvSpPr>
            <xdr:cNvPr id="4566" name="Check Box 470" descr="県北&#10;" hidden="1">
              <a:extLst>
                <a:ext uri="{63B3BB69-23CF-44E3-9099-C40C66FF867C}">
                  <a14:compatExt spid="_x0000_s4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105</xdr:row>
          <xdr:rowOff>9525</xdr:rowOff>
        </xdr:from>
        <xdr:to>
          <xdr:col>4</xdr:col>
          <xdr:colOff>76200</xdr:colOff>
          <xdr:row>105</xdr:row>
          <xdr:rowOff>276225</xdr:rowOff>
        </xdr:to>
        <xdr:sp macro="" textlink="">
          <xdr:nvSpPr>
            <xdr:cNvPr id="4567" name="Check Box 471" descr="県北&#10;" hidden="1">
              <a:extLst>
                <a:ext uri="{63B3BB69-23CF-44E3-9099-C40C66FF867C}">
                  <a14:compatExt spid="_x0000_s4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108</xdr:row>
          <xdr:rowOff>19050</xdr:rowOff>
        </xdr:from>
        <xdr:to>
          <xdr:col>6</xdr:col>
          <xdr:colOff>428625</xdr:colOff>
          <xdr:row>108</xdr:row>
          <xdr:rowOff>295275</xdr:rowOff>
        </xdr:to>
        <xdr:sp macro="" textlink="">
          <xdr:nvSpPr>
            <xdr:cNvPr id="4568" name="Check Box 472" descr="県北&#10;" hidden="1">
              <a:extLst>
                <a:ext uri="{63B3BB69-23CF-44E3-9099-C40C66FF867C}">
                  <a14:compatExt spid="_x0000_s4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半年に1回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108</xdr:row>
          <xdr:rowOff>19050</xdr:rowOff>
        </xdr:from>
        <xdr:to>
          <xdr:col>8</xdr:col>
          <xdr:colOff>47625</xdr:colOff>
          <xdr:row>108</xdr:row>
          <xdr:rowOff>295275</xdr:rowOff>
        </xdr:to>
        <xdr:sp macro="" textlink="">
          <xdr:nvSpPr>
            <xdr:cNvPr id="4569" name="Check Box 473" descr="県北&#10;" hidden="1">
              <a:extLst>
                <a:ext uri="{63B3BB69-23CF-44E3-9099-C40C66FF867C}">
                  <a14:compatExt spid="_x0000_s4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年に1回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114</xdr:row>
          <xdr:rowOff>9525</xdr:rowOff>
        </xdr:from>
        <xdr:to>
          <xdr:col>2</xdr:col>
          <xdr:colOff>438150</xdr:colOff>
          <xdr:row>114</xdr:row>
          <xdr:rowOff>276225</xdr:rowOff>
        </xdr:to>
        <xdr:sp macro="" textlink="">
          <xdr:nvSpPr>
            <xdr:cNvPr id="4571" name="Check Box 475" descr="県北&#10;" hidden="1">
              <a:extLst>
                <a:ext uri="{63B3BB69-23CF-44E3-9099-C40C66FF867C}">
                  <a14:compatExt spid="_x0000_s4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114</xdr:row>
          <xdr:rowOff>9525</xdr:rowOff>
        </xdr:from>
        <xdr:to>
          <xdr:col>4</xdr:col>
          <xdr:colOff>76200</xdr:colOff>
          <xdr:row>114</xdr:row>
          <xdr:rowOff>276225</xdr:rowOff>
        </xdr:to>
        <xdr:sp macro="" textlink="">
          <xdr:nvSpPr>
            <xdr:cNvPr id="4572" name="Check Box 476" descr="県北&#10;" hidden="1">
              <a:extLst>
                <a:ext uri="{63B3BB69-23CF-44E3-9099-C40C66FF867C}">
                  <a14:compatExt spid="_x0000_s4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週に1回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114</xdr:row>
          <xdr:rowOff>9525</xdr:rowOff>
        </xdr:from>
        <xdr:to>
          <xdr:col>5</xdr:col>
          <xdr:colOff>295275</xdr:colOff>
          <xdr:row>114</xdr:row>
          <xdr:rowOff>276225</xdr:rowOff>
        </xdr:to>
        <xdr:sp macro="" textlink="">
          <xdr:nvSpPr>
            <xdr:cNvPr id="4573" name="Check Box 477" descr="県北&#10;" hidden="1">
              <a:extLst>
                <a:ext uri="{63B3BB69-23CF-44E3-9099-C40C66FF867C}">
                  <a14:compatExt spid="_x0000_s4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月に1回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114</xdr:row>
          <xdr:rowOff>0</xdr:rowOff>
        </xdr:from>
        <xdr:to>
          <xdr:col>9</xdr:col>
          <xdr:colOff>57150</xdr:colOff>
          <xdr:row>114</xdr:row>
          <xdr:rowOff>266700</xdr:rowOff>
        </xdr:to>
        <xdr:sp macro="" textlink="">
          <xdr:nvSpPr>
            <xdr:cNvPr id="4574" name="Check Box 478" descr="県北&#10;" hidden="1">
              <a:extLst>
                <a:ext uri="{63B3BB69-23CF-44E3-9099-C40C66FF867C}">
                  <a14:compatExt spid="_x0000_s4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114</xdr:row>
          <xdr:rowOff>9525</xdr:rowOff>
        </xdr:from>
        <xdr:to>
          <xdr:col>6</xdr:col>
          <xdr:colOff>428625</xdr:colOff>
          <xdr:row>114</xdr:row>
          <xdr:rowOff>276225</xdr:rowOff>
        </xdr:to>
        <xdr:sp macro="" textlink="">
          <xdr:nvSpPr>
            <xdr:cNvPr id="4575" name="Check Box 479" descr="県北&#10;" hidden="1">
              <a:extLst>
                <a:ext uri="{63B3BB69-23CF-44E3-9099-C40C66FF867C}">
                  <a14:compatExt spid="_x0000_s4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半年に1回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114</xdr:row>
          <xdr:rowOff>9525</xdr:rowOff>
        </xdr:from>
        <xdr:to>
          <xdr:col>8</xdr:col>
          <xdr:colOff>47625</xdr:colOff>
          <xdr:row>114</xdr:row>
          <xdr:rowOff>276225</xdr:rowOff>
        </xdr:to>
        <xdr:sp macro="" textlink="">
          <xdr:nvSpPr>
            <xdr:cNvPr id="4576" name="Check Box 480" descr="県北&#10;" hidden="1">
              <a:extLst>
                <a:ext uri="{63B3BB69-23CF-44E3-9099-C40C66FF867C}">
                  <a14:compatExt spid="_x0000_s4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年に1回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118</xdr:row>
          <xdr:rowOff>19050</xdr:rowOff>
        </xdr:from>
        <xdr:to>
          <xdr:col>2</xdr:col>
          <xdr:colOff>428625</xdr:colOff>
          <xdr:row>118</xdr:row>
          <xdr:rowOff>295275</xdr:rowOff>
        </xdr:to>
        <xdr:sp macro="" textlink="">
          <xdr:nvSpPr>
            <xdr:cNvPr id="4577" name="Check Box 481" descr="県北&#10;" hidden="1">
              <a:extLst>
                <a:ext uri="{63B3BB69-23CF-44E3-9099-C40C66FF867C}">
                  <a14:compatExt spid="_x0000_s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118</xdr:row>
          <xdr:rowOff>19050</xdr:rowOff>
        </xdr:from>
        <xdr:to>
          <xdr:col>4</xdr:col>
          <xdr:colOff>104775</xdr:colOff>
          <xdr:row>118</xdr:row>
          <xdr:rowOff>295275</xdr:rowOff>
        </xdr:to>
        <xdr:sp macro="" textlink="">
          <xdr:nvSpPr>
            <xdr:cNvPr id="4578" name="Check Box 482" descr="県北&#10;" hidden="1">
              <a:extLst>
                <a:ext uri="{63B3BB69-23CF-44E3-9099-C40C66FF867C}">
                  <a14:compatExt spid="_x0000_s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121</xdr:row>
          <xdr:rowOff>9525</xdr:rowOff>
        </xdr:from>
        <xdr:to>
          <xdr:col>2</xdr:col>
          <xdr:colOff>485775</xdr:colOff>
          <xdr:row>121</xdr:row>
          <xdr:rowOff>276225</xdr:rowOff>
        </xdr:to>
        <xdr:sp macro="" textlink="">
          <xdr:nvSpPr>
            <xdr:cNvPr id="4579" name="Check Box 483" descr="県北&#10;" hidden="1">
              <a:extLst>
                <a:ext uri="{63B3BB69-23CF-44E3-9099-C40C66FF867C}">
                  <a14:compatExt spid="_x0000_s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121</xdr:row>
          <xdr:rowOff>9525</xdr:rowOff>
        </xdr:from>
        <xdr:to>
          <xdr:col>4</xdr:col>
          <xdr:colOff>142875</xdr:colOff>
          <xdr:row>121</xdr:row>
          <xdr:rowOff>276225</xdr:rowOff>
        </xdr:to>
        <xdr:sp macro="" textlink="">
          <xdr:nvSpPr>
            <xdr:cNvPr id="4580" name="Check Box 484" descr="県北&#10;" hidden="1">
              <a:extLst>
                <a:ext uri="{63B3BB69-23CF-44E3-9099-C40C66FF867C}">
                  <a14:compatExt spid="_x0000_s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146</xdr:row>
          <xdr:rowOff>28575</xdr:rowOff>
        </xdr:from>
        <xdr:to>
          <xdr:col>2</xdr:col>
          <xdr:colOff>419100</xdr:colOff>
          <xdr:row>146</xdr:row>
          <xdr:rowOff>295275</xdr:rowOff>
        </xdr:to>
        <xdr:sp macro="" textlink="">
          <xdr:nvSpPr>
            <xdr:cNvPr id="4581" name="Check Box 485" descr="県北&#10;" hidden="1">
              <a:extLst>
                <a:ext uri="{63B3BB69-23CF-44E3-9099-C40C66FF867C}">
                  <a14:compatExt spid="_x0000_s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146</xdr:row>
          <xdr:rowOff>28575</xdr:rowOff>
        </xdr:from>
        <xdr:to>
          <xdr:col>4</xdr:col>
          <xdr:colOff>85725</xdr:colOff>
          <xdr:row>146</xdr:row>
          <xdr:rowOff>295275</xdr:rowOff>
        </xdr:to>
        <xdr:sp macro="" textlink="">
          <xdr:nvSpPr>
            <xdr:cNvPr id="4582" name="Check Box 486" descr="県北&#10;" hidden="1">
              <a:extLst>
                <a:ext uri="{63B3BB69-23CF-44E3-9099-C40C66FF867C}">
                  <a14:compatExt spid="_x0000_s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309</xdr:row>
          <xdr:rowOff>57150</xdr:rowOff>
        </xdr:from>
        <xdr:to>
          <xdr:col>6</xdr:col>
          <xdr:colOff>38100</xdr:colOff>
          <xdr:row>310</xdr:row>
          <xdr:rowOff>247650</xdr:rowOff>
        </xdr:to>
        <xdr:sp macro="" textlink="">
          <xdr:nvSpPr>
            <xdr:cNvPr id="4587" name="Check Box 491" descr="県北&#10;" hidden="1">
              <a:extLst>
                <a:ext uri="{63B3BB69-23CF-44E3-9099-C40C66FF867C}">
                  <a14:compatExt spid="_x0000_s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309</xdr:row>
          <xdr:rowOff>57150</xdr:rowOff>
        </xdr:from>
        <xdr:to>
          <xdr:col>8</xdr:col>
          <xdr:colOff>104775</xdr:colOff>
          <xdr:row>310</xdr:row>
          <xdr:rowOff>247650</xdr:rowOff>
        </xdr:to>
        <xdr:sp macro="" textlink="">
          <xdr:nvSpPr>
            <xdr:cNvPr id="4589" name="Check Box 493" descr="県北&#10;" hidden="1">
              <a:extLst>
                <a:ext uri="{63B3BB69-23CF-44E3-9099-C40C66FF867C}">
                  <a14:compatExt spid="_x0000_s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363</xdr:row>
          <xdr:rowOff>19050</xdr:rowOff>
        </xdr:from>
        <xdr:to>
          <xdr:col>7</xdr:col>
          <xdr:colOff>171450</xdr:colOff>
          <xdr:row>363</xdr:row>
          <xdr:rowOff>295275</xdr:rowOff>
        </xdr:to>
        <xdr:sp macro="" textlink="">
          <xdr:nvSpPr>
            <xdr:cNvPr id="4590" name="Check Box 494" descr="県北&#10;" hidden="1">
              <a:extLst>
                <a:ext uri="{63B3BB69-23CF-44E3-9099-C40C66FF867C}">
                  <a14:compatExt spid="_x0000_s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363</xdr:row>
          <xdr:rowOff>19050</xdr:rowOff>
        </xdr:from>
        <xdr:to>
          <xdr:col>9</xdr:col>
          <xdr:colOff>0</xdr:colOff>
          <xdr:row>363</xdr:row>
          <xdr:rowOff>295275</xdr:rowOff>
        </xdr:to>
        <xdr:sp macro="" textlink="">
          <xdr:nvSpPr>
            <xdr:cNvPr id="4591" name="Check Box 495" descr="県北&#10;" hidden="1">
              <a:extLst>
                <a:ext uri="{63B3BB69-23CF-44E3-9099-C40C66FF867C}">
                  <a14:compatExt spid="_x0000_s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444</xdr:row>
          <xdr:rowOff>28575</xdr:rowOff>
        </xdr:from>
        <xdr:to>
          <xdr:col>2</xdr:col>
          <xdr:colOff>447675</xdr:colOff>
          <xdr:row>444</xdr:row>
          <xdr:rowOff>295275</xdr:rowOff>
        </xdr:to>
        <xdr:sp macro="" textlink="">
          <xdr:nvSpPr>
            <xdr:cNvPr id="4626" name="Check Box 530" descr="県北&#10;" hidden="1">
              <a:extLst>
                <a:ext uri="{63B3BB69-23CF-44E3-9099-C40C66FF867C}">
                  <a14:compatExt spid="_x0000_s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外来輸血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444</xdr:row>
          <xdr:rowOff>19050</xdr:rowOff>
        </xdr:from>
        <xdr:to>
          <xdr:col>4</xdr:col>
          <xdr:colOff>466725</xdr:colOff>
          <xdr:row>444</xdr:row>
          <xdr:rowOff>285750</xdr:rowOff>
        </xdr:to>
        <xdr:sp macro="" textlink="">
          <xdr:nvSpPr>
            <xdr:cNvPr id="4627" name="Check Box 531" descr="県北&#10;" hidden="1">
              <a:extLst>
                <a:ext uri="{63B3BB69-23CF-44E3-9099-C40C66FF867C}">
                  <a14:compatExt spid="_x0000_s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在宅輸血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453</xdr:row>
          <xdr:rowOff>19050</xdr:rowOff>
        </xdr:from>
        <xdr:to>
          <xdr:col>2</xdr:col>
          <xdr:colOff>447675</xdr:colOff>
          <xdr:row>453</xdr:row>
          <xdr:rowOff>295275</xdr:rowOff>
        </xdr:to>
        <xdr:sp macro="" textlink="">
          <xdr:nvSpPr>
            <xdr:cNvPr id="4630" name="Check Box 534" descr="県北&#10;" hidden="1">
              <a:extLst>
                <a:ext uri="{63B3BB69-23CF-44E3-9099-C40C66FF867C}">
                  <a14:compatExt spid="_x0000_s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血液内科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453</xdr:row>
          <xdr:rowOff>19050</xdr:rowOff>
        </xdr:from>
        <xdr:to>
          <xdr:col>4</xdr:col>
          <xdr:colOff>428625</xdr:colOff>
          <xdr:row>453</xdr:row>
          <xdr:rowOff>295275</xdr:rowOff>
        </xdr:to>
        <xdr:sp macro="" textlink="">
          <xdr:nvSpPr>
            <xdr:cNvPr id="4631" name="Check Box 535" descr="県北&#10;" hidden="1">
              <a:extLst>
                <a:ext uri="{63B3BB69-23CF-44E3-9099-C40C66FF867C}">
                  <a14:compatExt spid="_x0000_s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消化器内科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453</xdr:row>
          <xdr:rowOff>19050</xdr:rowOff>
        </xdr:from>
        <xdr:to>
          <xdr:col>6</xdr:col>
          <xdr:colOff>400050</xdr:colOff>
          <xdr:row>453</xdr:row>
          <xdr:rowOff>295275</xdr:rowOff>
        </xdr:to>
        <xdr:sp macro="" textlink="">
          <xdr:nvSpPr>
            <xdr:cNvPr id="4633" name="Check Box 537" descr="県北&#10;" hidden="1">
              <a:extLst>
                <a:ext uri="{63B3BB69-23CF-44E3-9099-C40C66FF867C}">
                  <a14:compatExt spid="_x0000_s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循環器内科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450</xdr:row>
          <xdr:rowOff>38100</xdr:rowOff>
        </xdr:from>
        <xdr:to>
          <xdr:col>2</xdr:col>
          <xdr:colOff>447675</xdr:colOff>
          <xdr:row>450</xdr:row>
          <xdr:rowOff>304800</xdr:rowOff>
        </xdr:to>
        <xdr:sp macro="" textlink="">
          <xdr:nvSpPr>
            <xdr:cNvPr id="4634" name="Check Box 538" descr="県北&#10;" hidden="1">
              <a:extLst>
                <a:ext uri="{63B3BB69-23CF-44E3-9099-C40C66FF867C}">
                  <a14:compatExt spid="_x0000_s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医療関係者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449</xdr:row>
          <xdr:rowOff>219075</xdr:rowOff>
        </xdr:from>
        <xdr:to>
          <xdr:col>5</xdr:col>
          <xdr:colOff>457200</xdr:colOff>
          <xdr:row>450</xdr:row>
          <xdr:rowOff>304800</xdr:rowOff>
        </xdr:to>
        <xdr:sp macro="" textlink="">
          <xdr:nvSpPr>
            <xdr:cNvPr id="4635" name="Check Box 539" descr="県北&#10;" hidden="1">
              <a:extLst>
                <a:ext uri="{63B3BB69-23CF-44E3-9099-C40C66FF867C}">
                  <a14:compatExt spid="_x0000_s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患者家族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450</xdr:row>
          <xdr:rowOff>28575</xdr:rowOff>
        </xdr:from>
        <xdr:to>
          <xdr:col>8</xdr:col>
          <xdr:colOff>76200</xdr:colOff>
          <xdr:row>450</xdr:row>
          <xdr:rowOff>295275</xdr:rowOff>
        </xdr:to>
        <xdr:sp macro="" textlink="">
          <xdr:nvSpPr>
            <xdr:cNvPr id="4639" name="Check Box 543" descr="県北&#10;" hidden="1">
              <a:extLst>
                <a:ext uri="{63B3BB69-23CF-44E3-9099-C40C66FF867C}">
                  <a14:compatExt spid="_x0000_s4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453</xdr:row>
          <xdr:rowOff>9525</xdr:rowOff>
        </xdr:from>
        <xdr:to>
          <xdr:col>8</xdr:col>
          <xdr:colOff>38100</xdr:colOff>
          <xdr:row>453</xdr:row>
          <xdr:rowOff>295275</xdr:rowOff>
        </xdr:to>
        <xdr:sp macro="" textlink="">
          <xdr:nvSpPr>
            <xdr:cNvPr id="4640" name="Check Box 544" descr="県北&#10;" hidden="1">
              <a:extLst>
                <a:ext uri="{63B3BB69-23CF-44E3-9099-C40C66FF867C}">
                  <a14:compatExt spid="_x0000_s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xdr:row>
          <xdr:rowOff>0</xdr:rowOff>
        </xdr:from>
        <xdr:to>
          <xdr:col>10</xdr:col>
          <xdr:colOff>152400</xdr:colOff>
          <xdr:row>9</xdr:row>
          <xdr:rowOff>9525</xdr:rowOff>
        </xdr:to>
        <xdr:sp macro="" textlink="">
          <xdr:nvSpPr>
            <xdr:cNvPr id="4642" name="Check Box 546" descr="県北&#10;" hidden="1">
              <a:extLst>
                <a:ext uri="{63B3BB69-23CF-44E3-9099-C40C66FF867C}">
                  <a14:compatExt spid="_x0000_s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8</xdr:row>
          <xdr:rowOff>9525</xdr:rowOff>
        </xdr:from>
        <xdr:to>
          <xdr:col>11</xdr:col>
          <xdr:colOff>371475</xdr:colOff>
          <xdr:row>9</xdr:row>
          <xdr:rowOff>0</xdr:rowOff>
        </xdr:to>
        <xdr:sp macro="" textlink="">
          <xdr:nvSpPr>
            <xdr:cNvPr id="4643" name="Check Box 547" descr="県北&#10;" hidden="1">
              <a:extLst>
                <a:ext uri="{63B3BB69-23CF-44E3-9099-C40C66FF867C}">
                  <a14:compatExt spid="_x0000_s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0</xdr:rowOff>
        </xdr:from>
        <xdr:to>
          <xdr:col>2</xdr:col>
          <xdr:colOff>571500</xdr:colOff>
          <xdr:row>24</xdr:row>
          <xdr:rowOff>9525</xdr:rowOff>
        </xdr:to>
        <xdr:sp macro="" textlink="">
          <xdr:nvSpPr>
            <xdr:cNvPr id="4646" name="Check Box 550" descr="県北&#10;" hidden="1">
              <a:extLst>
                <a:ext uri="{63B3BB69-23CF-44E3-9099-C40C66FF867C}">
                  <a14:compatExt spid="_x0000_s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23</xdr:row>
          <xdr:rowOff>0</xdr:rowOff>
        </xdr:from>
        <xdr:to>
          <xdr:col>4</xdr:col>
          <xdr:colOff>304800</xdr:colOff>
          <xdr:row>24</xdr:row>
          <xdr:rowOff>9525</xdr:rowOff>
        </xdr:to>
        <xdr:sp macro="" textlink="">
          <xdr:nvSpPr>
            <xdr:cNvPr id="4647" name="Check Box 551" descr="県北&#10;" hidden="1">
              <a:extLst>
                <a:ext uri="{63B3BB69-23CF-44E3-9099-C40C66FF867C}">
                  <a14:compatExt spid="_x0000_s4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96</xdr:row>
          <xdr:rowOff>0</xdr:rowOff>
        </xdr:from>
        <xdr:to>
          <xdr:col>3</xdr:col>
          <xdr:colOff>104775</xdr:colOff>
          <xdr:row>97</xdr:row>
          <xdr:rowOff>38100</xdr:rowOff>
        </xdr:to>
        <xdr:sp macro="" textlink="">
          <xdr:nvSpPr>
            <xdr:cNvPr id="4648" name="Check Box 552" descr="県北&#10;" hidden="1">
              <a:extLst>
                <a:ext uri="{63B3BB69-23CF-44E3-9099-C40C66FF867C}">
                  <a14:compatExt spid="_x0000_s4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実施に関するもの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96</xdr:row>
          <xdr:rowOff>9525</xdr:rowOff>
        </xdr:from>
        <xdr:to>
          <xdr:col>5</xdr:col>
          <xdr:colOff>190500</xdr:colOff>
          <xdr:row>97</xdr:row>
          <xdr:rowOff>19050</xdr:rowOff>
        </xdr:to>
        <xdr:sp macro="" textlink="">
          <xdr:nvSpPr>
            <xdr:cNvPr id="4649" name="Check Box 553" descr="県北&#10;" hidden="1">
              <a:extLst>
                <a:ext uri="{63B3BB69-23CF-44E3-9099-C40C66FF867C}">
                  <a14:compatExt spid="_x0000_s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製剤等の保管管理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95</xdr:row>
          <xdr:rowOff>238125</xdr:rowOff>
        </xdr:from>
        <xdr:to>
          <xdr:col>8</xdr:col>
          <xdr:colOff>38100</xdr:colOff>
          <xdr:row>97</xdr:row>
          <xdr:rowOff>19050</xdr:rowOff>
        </xdr:to>
        <xdr:sp macro="" textlink="">
          <xdr:nvSpPr>
            <xdr:cNvPr id="4650" name="Check Box 554" descr="県北&#10;" hidden="1">
              <a:extLst>
                <a:ext uri="{63B3BB69-23CF-44E3-9099-C40C66FF867C}">
                  <a14:compatExt spid="_x0000_s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96</xdr:row>
          <xdr:rowOff>0</xdr:rowOff>
        </xdr:from>
        <xdr:to>
          <xdr:col>7</xdr:col>
          <xdr:colOff>47625</xdr:colOff>
          <xdr:row>97</xdr:row>
          <xdr:rowOff>19050</xdr:rowOff>
        </xdr:to>
        <xdr:sp macro="" textlink="">
          <xdr:nvSpPr>
            <xdr:cNvPr id="4651" name="Check Box 555" descr="県北&#10;" hidden="1">
              <a:extLst>
                <a:ext uri="{63B3BB69-23CF-44E3-9099-C40C66FF867C}">
                  <a14:compatExt spid="_x0000_s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132</xdr:row>
          <xdr:rowOff>9525</xdr:rowOff>
        </xdr:from>
        <xdr:to>
          <xdr:col>2</xdr:col>
          <xdr:colOff>381000</xdr:colOff>
          <xdr:row>132</xdr:row>
          <xdr:rowOff>276225</xdr:rowOff>
        </xdr:to>
        <xdr:sp macro="" textlink="">
          <xdr:nvSpPr>
            <xdr:cNvPr id="4652" name="Check Box 556" descr="県北&#10;" hidden="1">
              <a:extLst>
                <a:ext uri="{63B3BB69-23CF-44E3-9099-C40C66FF867C}">
                  <a14:compatExt spid="_x0000_s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輸血前のみ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132</xdr:row>
          <xdr:rowOff>9525</xdr:rowOff>
        </xdr:from>
        <xdr:to>
          <xdr:col>4</xdr:col>
          <xdr:colOff>466725</xdr:colOff>
          <xdr:row>132</xdr:row>
          <xdr:rowOff>276225</xdr:rowOff>
        </xdr:to>
        <xdr:sp macro="" textlink="">
          <xdr:nvSpPr>
            <xdr:cNvPr id="4653" name="Check Box 557" descr="県北&#10;" hidden="1">
              <a:extLst>
                <a:ext uri="{63B3BB69-23CF-44E3-9099-C40C66FF867C}">
                  <a14:compatExt spid="_x0000_s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輸血後のみ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132</xdr:row>
          <xdr:rowOff>9525</xdr:rowOff>
        </xdr:from>
        <xdr:to>
          <xdr:col>6</xdr:col>
          <xdr:colOff>533400</xdr:colOff>
          <xdr:row>132</xdr:row>
          <xdr:rowOff>276225</xdr:rowOff>
        </xdr:to>
        <xdr:sp macro="" textlink="">
          <xdr:nvSpPr>
            <xdr:cNvPr id="4654" name="Check Box 558" descr="県北&#10;" hidden="1">
              <a:extLst>
                <a:ext uri="{63B3BB69-23CF-44E3-9099-C40C66FF867C}">
                  <a14:compatExt spid="_x0000_s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132</xdr:row>
          <xdr:rowOff>9525</xdr:rowOff>
        </xdr:from>
        <xdr:to>
          <xdr:col>8</xdr:col>
          <xdr:colOff>323850</xdr:colOff>
          <xdr:row>132</xdr:row>
          <xdr:rowOff>276225</xdr:rowOff>
        </xdr:to>
        <xdr:sp macro="" textlink="">
          <xdr:nvSpPr>
            <xdr:cNvPr id="4655" name="Check Box 559" descr="県北&#10;" hidden="1">
              <a:extLst>
                <a:ext uri="{63B3BB69-23CF-44E3-9099-C40C66FF867C}">
                  <a14:compatExt spid="_x0000_s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99</xdr:row>
          <xdr:rowOff>9525</xdr:rowOff>
        </xdr:from>
        <xdr:to>
          <xdr:col>2</xdr:col>
          <xdr:colOff>447675</xdr:colOff>
          <xdr:row>100</xdr:row>
          <xdr:rowOff>38100</xdr:rowOff>
        </xdr:to>
        <xdr:sp macro="" textlink="">
          <xdr:nvSpPr>
            <xdr:cNvPr id="4656" name="Check Box 560" descr="県北&#10;" hidden="1">
              <a:extLst>
                <a:ext uri="{63B3BB69-23CF-44E3-9099-C40C66FF867C}">
                  <a14:compatExt spid="_x0000_s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99</xdr:row>
          <xdr:rowOff>9525</xdr:rowOff>
        </xdr:from>
        <xdr:to>
          <xdr:col>4</xdr:col>
          <xdr:colOff>104775</xdr:colOff>
          <xdr:row>100</xdr:row>
          <xdr:rowOff>38100</xdr:rowOff>
        </xdr:to>
        <xdr:sp macro="" textlink="">
          <xdr:nvSpPr>
            <xdr:cNvPr id="4657" name="Check Box 561" descr="県北&#10;" hidden="1">
              <a:extLst>
                <a:ext uri="{63B3BB69-23CF-44E3-9099-C40C66FF867C}">
                  <a14:compatExt spid="_x0000_s4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399</xdr:row>
          <xdr:rowOff>28575</xdr:rowOff>
        </xdr:from>
        <xdr:to>
          <xdr:col>6</xdr:col>
          <xdr:colOff>190500</xdr:colOff>
          <xdr:row>399</xdr:row>
          <xdr:rowOff>304800</xdr:rowOff>
        </xdr:to>
        <xdr:sp macro="" textlink="">
          <xdr:nvSpPr>
            <xdr:cNvPr id="4658" name="Check Box 562" descr="県北&#10;" hidden="1">
              <a:extLst>
                <a:ext uri="{63B3BB69-23CF-44E3-9099-C40C66FF867C}">
                  <a14:compatExt spid="_x0000_s4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399</xdr:row>
          <xdr:rowOff>38100</xdr:rowOff>
        </xdr:from>
        <xdr:to>
          <xdr:col>9</xdr:col>
          <xdr:colOff>76200</xdr:colOff>
          <xdr:row>399</xdr:row>
          <xdr:rowOff>314325</xdr:rowOff>
        </xdr:to>
        <xdr:sp macro="" textlink="">
          <xdr:nvSpPr>
            <xdr:cNvPr id="4659" name="Check Box 563" descr="県北&#10;" hidden="1">
              <a:extLst>
                <a:ext uri="{63B3BB69-23CF-44E3-9099-C40C66FF867C}">
                  <a14:compatExt spid="_x0000_s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447</xdr:row>
          <xdr:rowOff>38100</xdr:rowOff>
        </xdr:from>
        <xdr:to>
          <xdr:col>2</xdr:col>
          <xdr:colOff>447675</xdr:colOff>
          <xdr:row>447</xdr:row>
          <xdr:rowOff>304800</xdr:rowOff>
        </xdr:to>
        <xdr:sp macro="" textlink="">
          <xdr:nvSpPr>
            <xdr:cNvPr id="4661" name="Check Box 565" descr="県北&#10;" hidden="1">
              <a:extLst>
                <a:ext uri="{63B3BB69-23CF-44E3-9099-C40C66FF867C}">
                  <a14:compatExt spid="_x0000_s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医療関係者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446</xdr:row>
          <xdr:rowOff>219075</xdr:rowOff>
        </xdr:from>
        <xdr:to>
          <xdr:col>5</xdr:col>
          <xdr:colOff>457200</xdr:colOff>
          <xdr:row>447</xdr:row>
          <xdr:rowOff>304800</xdr:rowOff>
        </xdr:to>
        <xdr:sp macro="" textlink="">
          <xdr:nvSpPr>
            <xdr:cNvPr id="4662" name="Check Box 566" descr="県北&#10;" hidden="1">
              <a:extLst>
                <a:ext uri="{63B3BB69-23CF-44E3-9099-C40C66FF867C}">
                  <a14:compatExt spid="_x0000_s4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患者家族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447</xdr:row>
          <xdr:rowOff>28575</xdr:rowOff>
        </xdr:from>
        <xdr:to>
          <xdr:col>8</xdr:col>
          <xdr:colOff>104775</xdr:colOff>
          <xdr:row>447</xdr:row>
          <xdr:rowOff>295275</xdr:rowOff>
        </xdr:to>
        <xdr:sp macro="" textlink="">
          <xdr:nvSpPr>
            <xdr:cNvPr id="4663" name="Check Box 567" descr="県北&#10;" hidden="1">
              <a:extLst>
                <a:ext uri="{63B3BB69-23CF-44E3-9099-C40C66FF867C}">
                  <a14:compatExt spid="_x0000_s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oneCellAnchor>
    <xdr:from>
      <xdr:col>2</xdr:col>
      <xdr:colOff>0</xdr:colOff>
      <xdr:row>169</xdr:row>
      <xdr:rowOff>0</xdr:rowOff>
    </xdr:from>
    <xdr:ext cx="1543611" cy="0"/>
    <xdr:sp macro="" textlink="">
      <xdr:nvSpPr>
        <xdr:cNvPr id="152" name="Frame35" hidden="1">
          <a:extLst>
            <a:ext uri="{63B3BB69-23CF-44E3-9099-C40C66FF867C}">
              <a14:compatExt xmlns:a14="http://schemas.microsoft.com/office/drawing/2010/main" spid="_x0000_s4307"/>
            </a:ext>
          </a:extLst>
        </xdr:cNvPr>
        <xdr:cNvSpPr/>
      </xdr:nvSpPr>
      <xdr:spPr>
        <a:xfrm>
          <a:off x="930088" y="26894118"/>
          <a:ext cx="1543611" cy="0"/>
        </a:xfrm>
        <a:prstGeom prst="rect">
          <a:avLst/>
        </a:prstGeom>
      </xdr:spPr>
    </xdr:sp>
    <xdr:clientData/>
  </xdr:oneCellAnchor>
  <xdr:oneCellAnchor>
    <xdr:from>
      <xdr:col>3</xdr:col>
      <xdr:colOff>9525</xdr:colOff>
      <xdr:row>169</xdr:row>
      <xdr:rowOff>0</xdr:rowOff>
    </xdr:from>
    <xdr:ext cx="1400737" cy="0"/>
    <xdr:sp macro="" textlink="">
      <xdr:nvSpPr>
        <xdr:cNvPr id="153" name="Frame36" hidden="1">
          <a:extLst>
            <a:ext uri="{63B3BB69-23CF-44E3-9099-C40C66FF867C}">
              <a14:compatExt xmlns:a14="http://schemas.microsoft.com/office/drawing/2010/main" spid="_x0000_s4308"/>
            </a:ext>
          </a:extLst>
        </xdr:cNvPr>
        <xdr:cNvSpPr/>
      </xdr:nvSpPr>
      <xdr:spPr>
        <a:xfrm>
          <a:off x="1522319" y="26894118"/>
          <a:ext cx="1400737" cy="0"/>
        </a:xfrm>
        <a:prstGeom prst="rect">
          <a:avLst/>
        </a:prstGeom>
      </xdr:spPr>
    </xdr:sp>
    <xdr:clientData/>
  </xdr:oneCellAnchor>
  <xdr:oneCellAnchor>
    <xdr:from>
      <xdr:col>8</xdr:col>
      <xdr:colOff>209550</xdr:colOff>
      <xdr:row>178</xdr:row>
      <xdr:rowOff>219075</xdr:rowOff>
    </xdr:from>
    <xdr:ext cx="1467410" cy="0"/>
    <xdr:sp macro="" textlink="">
      <xdr:nvSpPr>
        <xdr:cNvPr id="154" name="Frame53" hidden="1">
          <a:extLst>
            <a:ext uri="{63B3BB69-23CF-44E3-9099-C40C66FF867C}">
              <a14:compatExt xmlns:a14="http://schemas.microsoft.com/office/drawing/2010/main" spid="_x0000_s4319"/>
            </a:ext>
          </a:extLst>
        </xdr:cNvPr>
        <xdr:cNvSpPr/>
      </xdr:nvSpPr>
      <xdr:spPr>
        <a:xfrm>
          <a:off x="4725521" y="29533663"/>
          <a:ext cx="1467410" cy="0"/>
        </a:xfrm>
        <a:prstGeom prst="rect">
          <a:avLst/>
        </a:prstGeom>
      </xdr:spPr>
    </xdr:sp>
    <xdr:clientData/>
  </xdr:oneCellAnchor>
  <xdr:oneCellAnchor>
    <xdr:from>
      <xdr:col>8</xdr:col>
      <xdr:colOff>276225</xdr:colOff>
      <xdr:row>178</xdr:row>
      <xdr:rowOff>219075</xdr:rowOff>
    </xdr:from>
    <xdr:ext cx="1248335" cy="0"/>
    <xdr:sp macro="" textlink="">
      <xdr:nvSpPr>
        <xdr:cNvPr id="155" name="Frame54" hidden="1">
          <a:extLst>
            <a:ext uri="{63B3BB69-23CF-44E3-9099-C40C66FF867C}">
              <a14:compatExt xmlns:a14="http://schemas.microsoft.com/office/drawing/2010/main" spid="_x0000_s4320"/>
            </a:ext>
          </a:extLst>
        </xdr:cNvPr>
        <xdr:cNvSpPr/>
      </xdr:nvSpPr>
      <xdr:spPr>
        <a:xfrm>
          <a:off x="4792196" y="29533663"/>
          <a:ext cx="1248335" cy="0"/>
        </a:xfrm>
        <a:prstGeom prst="rect">
          <a:avLst/>
        </a:prstGeom>
      </xdr:spPr>
    </xdr:sp>
    <xdr:clientData/>
  </xdr:oneCellAnchor>
  <xdr:oneCellAnchor>
    <xdr:from>
      <xdr:col>3</xdr:col>
      <xdr:colOff>9525</xdr:colOff>
      <xdr:row>197</xdr:row>
      <xdr:rowOff>0</xdr:rowOff>
    </xdr:from>
    <xdr:ext cx="1781736" cy="0"/>
    <xdr:sp macro="" textlink="">
      <xdr:nvSpPr>
        <xdr:cNvPr id="156" name="Frame73" hidden="1">
          <a:extLst>
            <a:ext uri="{63B3BB69-23CF-44E3-9099-C40C66FF867C}">
              <a14:compatExt xmlns:a14="http://schemas.microsoft.com/office/drawing/2010/main" spid="_x0000_s4348"/>
            </a:ext>
          </a:extLst>
        </xdr:cNvPr>
        <xdr:cNvSpPr/>
      </xdr:nvSpPr>
      <xdr:spPr>
        <a:xfrm>
          <a:off x="1522319" y="35186471"/>
          <a:ext cx="1781736" cy="0"/>
        </a:xfrm>
        <a:prstGeom prst="rect">
          <a:avLst/>
        </a:prstGeom>
      </xdr:spPr>
    </xdr:sp>
    <xdr:clientData/>
  </xdr:oneCellAnchor>
  <xdr:oneCellAnchor>
    <xdr:from>
      <xdr:col>4</xdr:col>
      <xdr:colOff>0</xdr:colOff>
      <xdr:row>197</xdr:row>
      <xdr:rowOff>0</xdr:rowOff>
    </xdr:from>
    <xdr:ext cx="1534085" cy="0"/>
    <xdr:sp macro="" textlink="">
      <xdr:nvSpPr>
        <xdr:cNvPr id="157" name="Frame74" hidden="1">
          <a:extLst>
            <a:ext uri="{63B3BB69-23CF-44E3-9099-C40C66FF867C}">
              <a14:compatExt xmlns:a14="http://schemas.microsoft.com/office/drawing/2010/main" spid="_x0000_s4349"/>
            </a:ext>
          </a:extLst>
        </xdr:cNvPr>
        <xdr:cNvSpPr/>
      </xdr:nvSpPr>
      <xdr:spPr>
        <a:xfrm>
          <a:off x="2095500" y="35186471"/>
          <a:ext cx="1534085" cy="0"/>
        </a:xfrm>
        <a:prstGeom prst="rect">
          <a:avLst/>
        </a:prstGeom>
      </xdr:spPr>
    </xdr:sp>
    <xdr:clientData/>
  </xdr:oneCellAnchor>
  <xdr:oneCellAnchor>
    <xdr:from>
      <xdr:col>7</xdr:col>
      <xdr:colOff>228600</xdr:colOff>
      <xdr:row>197</xdr:row>
      <xdr:rowOff>0</xdr:rowOff>
    </xdr:from>
    <xdr:ext cx="1410259" cy="0"/>
    <xdr:sp macro="" textlink="">
      <xdr:nvSpPr>
        <xdr:cNvPr id="158" name="Frame76" hidden="1">
          <a:extLst>
            <a:ext uri="{63B3BB69-23CF-44E3-9099-C40C66FF867C}">
              <a14:compatExt xmlns:a14="http://schemas.microsoft.com/office/drawing/2010/main" spid="_x0000_s4351"/>
            </a:ext>
          </a:extLst>
        </xdr:cNvPr>
        <xdr:cNvSpPr/>
      </xdr:nvSpPr>
      <xdr:spPr>
        <a:xfrm>
          <a:off x="4072218" y="35186471"/>
          <a:ext cx="1410259" cy="0"/>
        </a:xfrm>
        <a:prstGeom prst="rect">
          <a:avLst/>
        </a:prstGeom>
      </xdr:spPr>
    </xdr:sp>
    <xdr:clientData/>
  </xdr:oneCellAnchor>
  <xdr:oneCellAnchor>
    <xdr:from>
      <xdr:col>9</xdr:col>
      <xdr:colOff>295275</xdr:colOff>
      <xdr:row>197</xdr:row>
      <xdr:rowOff>0</xdr:rowOff>
    </xdr:from>
    <xdr:ext cx="1746999" cy="0"/>
    <xdr:sp macro="" textlink="">
      <xdr:nvSpPr>
        <xdr:cNvPr id="159" name="Frame77" hidden="1">
          <a:extLst>
            <a:ext uri="{63B3BB69-23CF-44E3-9099-C40C66FF867C}">
              <a14:compatExt xmlns:a14="http://schemas.microsoft.com/office/drawing/2010/main" spid="_x0000_s4354"/>
            </a:ext>
          </a:extLst>
        </xdr:cNvPr>
        <xdr:cNvSpPr/>
      </xdr:nvSpPr>
      <xdr:spPr>
        <a:xfrm>
          <a:off x="5393951" y="35186471"/>
          <a:ext cx="1746999" cy="0"/>
        </a:xfrm>
        <a:prstGeom prst="rect">
          <a:avLst/>
        </a:prstGeom>
      </xdr:spPr>
    </xdr:sp>
    <xdr:clientData/>
  </xdr:oneCellAnchor>
  <xdr:oneCellAnchor>
    <xdr:from>
      <xdr:col>10</xdr:col>
      <xdr:colOff>0</xdr:colOff>
      <xdr:row>197</xdr:row>
      <xdr:rowOff>0</xdr:rowOff>
    </xdr:from>
    <xdr:ext cx="2017060" cy="0"/>
    <xdr:sp macro="" textlink="">
      <xdr:nvSpPr>
        <xdr:cNvPr id="161" name="Frame78" hidden="1">
          <a:extLst>
            <a:ext uri="{63B3BB69-23CF-44E3-9099-C40C66FF867C}">
              <a14:compatExt xmlns:a14="http://schemas.microsoft.com/office/drawing/2010/main" spid="_x0000_s4355"/>
            </a:ext>
          </a:extLst>
        </xdr:cNvPr>
        <xdr:cNvSpPr/>
      </xdr:nvSpPr>
      <xdr:spPr>
        <a:xfrm>
          <a:off x="5681382" y="35159016"/>
          <a:ext cx="2017060" cy="0"/>
        </a:xfrm>
        <a:prstGeom prst="rect">
          <a:avLst/>
        </a:prstGeom>
      </xdr:spPr>
    </xdr:sp>
    <xdr:clientData/>
  </xdr:oneCellAnchor>
  <xdr:oneCellAnchor>
    <xdr:from>
      <xdr:col>2</xdr:col>
      <xdr:colOff>0</xdr:colOff>
      <xdr:row>169</xdr:row>
      <xdr:rowOff>0</xdr:rowOff>
    </xdr:from>
    <xdr:ext cx="1543611" cy="0"/>
    <xdr:pic>
      <xdr:nvPicPr>
        <xdr:cNvPr id="162" name="Frame35"/>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0088" y="26894118"/>
          <a:ext cx="1543611"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3</xdr:col>
      <xdr:colOff>9525</xdr:colOff>
      <xdr:row>169</xdr:row>
      <xdr:rowOff>0</xdr:rowOff>
    </xdr:from>
    <xdr:ext cx="1400737" cy="0"/>
    <xdr:pic>
      <xdr:nvPicPr>
        <xdr:cNvPr id="163" name="Frame3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2319" y="26894118"/>
          <a:ext cx="1400737"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8</xdr:col>
      <xdr:colOff>209550</xdr:colOff>
      <xdr:row>178</xdr:row>
      <xdr:rowOff>219075</xdr:rowOff>
    </xdr:from>
    <xdr:ext cx="1467410" cy="0"/>
    <xdr:pic>
      <xdr:nvPicPr>
        <xdr:cNvPr id="164" name="Frame5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5521" y="29533663"/>
          <a:ext cx="146741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8</xdr:col>
      <xdr:colOff>276225</xdr:colOff>
      <xdr:row>178</xdr:row>
      <xdr:rowOff>219075</xdr:rowOff>
    </xdr:from>
    <xdr:ext cx="1248335" cy="0"/>
    <xdr:pic>
      <xdr:nvPicPr>
        <xdr:cNvPr id="165" name="Frame5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2196" y="29533663"/>
          <a:ext cx="124833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3</xdr:col>
      <xdr:colOff>9525</xdr:colOff>
      <xdr:row>197</xdr:row>
      <xdr:rowOff>0</xdr:rowOff>
    </xdr:from>
    <xdr:ext cx="1781736" cy="0"/>
    <xdr:pic>
      <xdr:nvPicPr>
        <xdr:cNvPr id="166" name="Frame7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2319" y="35186471"/>
          <a:ext cx="1781736"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4</xdr:col>
      <xdr:colOff>0</xdr:colOff>
      <xdr:row>197</xdr:row>
      <xdr:rowOff>0</xdr:rowOff>
    </xdr:from>
    <xdr:ext cx="1534085" cy="0"/>
    <xdr:pic>
      <xdr:nvPicPr>
        <xdr:cNvPr id="167" name="Frame7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35186471"/>
          <a:ext cx="153408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7</xdr:col>
      <xdr:colOff>228600</xdr:colOff>
      <xdr:row>197</xdr:row>
      <xdr:rowOff>0</xdr:rowOff>
    </xdr:from>
    <xdr:ext cx="1410259" cy="0"/>
    <xdr:pic>
      <xdr:nvPicPr>
        <xdr:cNvPr id="168" name="Frame7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2218" y="35186471"/>
          <a:ext cx="141025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9</xdr:col>
      <xdr:colOff>295275</xdr:colOff>
      <xdr:row>197</xdr:row>
      <xdr:rowOff>0</xdr:rowOff>
    </xdr:from>
    <xdr:ext cx="1748680" cy="0"/>
    <xdr:pic>
      <xdr:nvPicPr>
        <xdr:cNvPr id="169" name="Frame77"/>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3951" y="35186471"/>
          <a:ext cx="17486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4</xdr:col>
      <xdr:colOff>0</xdr:colOff>
      <xdr:row>197</xdr:row>
      <xdr:rowOff>0</xdr:rowOff>
    </xdr:from>
    <xdr:ext cx="1534085" cy="0"/>
    <xdr:sp macro="" textlink="">
      <xdr:nvSpPr>
        <xdr:cNvPr id="170" name="Frame74" hidden="1">
          <a:extLst>
            <a:ext uri="{63B3BB69-23CF-44E3-9099-C40C66FF867C}">
              <a14:compatExt xmlns:a14="http://schemas.microsoft.com/office/drawing/2010/main" spid="_x0000_s4349"/>
            </a:ext>
          </a:extLst>
        </xdr:cNvPr>
        <xdr:cNvSpPr/>
      </xdr:nvSpPr>
      <xdr:spPr>
        <a:xfrm>
          <a:off x="2095500" y="33492701"/>
          <a:ext cx="1534085" cy="0"/>
        </a:xfrm>
        <a:prstGeom prst="rect">
          <a:avLst/>
        </a:prstGeom>
      </xdr:spPr>
    </xdr:sp>
    <xdr:clientData/>
  </xdr:oneCellAnchor>
  <xdr:oneCellAnchor>
    <xdr:from>
      <xdr:col>7</xdr:col>
      <xdr:colOff>228600</xdr:colOff>
      <xdr:row>197</xdr:row>
      <xdr:rowOff>0</xdr:rowOff>
    </xdr:from>
    <xdr:ext cx="1410259" cy="0"/>
    <xdr:sp macro="" textlink="">
      <xdr:nvSpPr>
        <xdr:cNvPr id="171" name="Frame76" hidden="1">
          <a:extLst>
            <a:ext uri="{63B3BB69-23CF-44E3-9099-C40C66FF867C}">
              <a14:compatExt xmlns:a14="http://schemas.microsoft.com/office/drawing/2010/main" spid="_x0000_s4351"/>
            </a:ext>
          </a:extLst>
        </xdr:cNvPr>
        <xdr:cNvSpPr/>
      </xdr:nvSpPr>
      <xdr:spPr>
        <a:xfrm>
          <a:off x="4072218" y="33492701"/>
          <a:ext cx="1410259" cy="0"/>
        </a:xfrm>
        <a:prstGeom prst="rect">
          <a:avLst/>
        </a:prstGeom>
      </xdr:spPr>
    </xdr:sp>
    <xdr:clientData/>
  </xdr:oneCellAnchor>
  <xdr:oneCellAnchor>
    <xdr:from>
      <xdr:col>4</xdr:col>
      <xdr:colOff>0</xdr:colOff>
      <xdr:row>197</xdr:row>
      <xdr:rowOff>0</xdr:rowOff>
    </xdr:from>
    <xdr:ext cx="1534085" cy="0"/>
    <xdr:pic>
      <xdr:nvPicPr>
        <xdr:cNvPr id="172" name="Frame7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33492701"/>
          <a:ext cx="153408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7</xdr:col>
      <xdr:colOff>228600</xdr:colOff>
      <xdr:row>197</xdr:row>
      <xdr:rowOff>0</xdr:rowOff>
    </xdr:from>
    <xdr:ext cx="1410259" cy="0"/>
    <xdr:pic>
      <xdr:nvPicPr>
        <xdr:cNvPr id="173" name="Frame7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2218" y="33492701"/>
          <a:ext cx="141025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xdr:col>
          <xdr:colOff>161925</xdr:colOff>
          <xdr:row>156</xdr:row>
          <xdr:rowOff>9525</xdr:rowOff>
        </xdr:from>
        <xdr:to>
          <xdr:col>2</xdr:col>
          <xdr:colOff>447675</xdr:colOff>
          <xdr:row>156</xdr:row>
          <xdr:rowOff>276225</xdr:rowOff>
        </xdr:to>
        <xdr:sp macro="" textlink="">
          <xdr:nvSpPr>
            <xdr:cNvPr id="4664" name="Check Box 568" descr="県北&#10;" hidden="1">
              <a:extLst>
                <a:ext uri="{63B3BB69-23CF-44E3-9099-C40C66FF867C}">
                  <a14:compatExt spid="_x0000_s4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156</xdr:row>
          <xdr:rowOff>9525</xdr:rowOff>
        </xdr:from>
        <xdr:to>
          <xdr:col>4</xdr:col>
          <xdr:colOff>104775</xdr:colOff>
          <xdr:row>156</xdr:row>
          <xdr:rowOff>276225</xdr:rowOff>
        </xdr:to>
        <xdr:sp macro="" textlink="">
          <xdr:nvSpPr>
            <xdr:cNvPr id="4665" name="Check Box 569" descr="県北&#10;" hidden="1">
              <a:extLst>
                <a:ext uri="{63B3BB69-23CF-44E3-9099-C40C66FF867C}">
                  <a14:compatExt spid="_x0000_s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160</xdr:row>
          <xdr:rowOff>9525</xdr:rowOff>
        </xdr:from>
        <xdr:to>
          <xdr:col>2</xdr:col>
          <xdr:colOff>438150</xdr:colOff>
          <xdr:row>160</xdr:row>
          <xdr:rowOff>276225</xdr:rowOff>
        </xdr:to>
        <xdr:sp macro="" textlink="">
          <xdr:nvSpPr>
            <xdr:cNvPr id="4666" name="Check Box 570" descr="県北&#10;" hidden="1">
              <a:extLst>
                <a:ext uri="{63B3BB69-23CF-44E3-9099-C40C66FF867C}">
                  <a14:compatExt spid="_x0000_s4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159</xdr:row>
          <xdr:rowOff>247650</xdr:rowOff>
        </xdr:from>
        <xdr:to>
          <xdr:col>4</xdr:col>
          <xdr:colOff>66675</xdr:colOff>
          <xdr:row>160</xdr:row>
          <xdr:rowOff>266700</xdr:rowOff>
        </xdr:to>
        <xdr:sp macro="" textlink="">
          <xdr:nvSpPr>
            <xdr:cNvPr id="4667" name="Check Box 571" descr="県北&#10;" hidden="1">
              <a:extLst>
                <a:ext uri="{63B3BB69-23CF-44E3-9099-C40C66FF867C}">
                  <a14:compatExt spid="_x0000_s4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176</xdr:row>
          <xdr:rowOff>19050</xdr:rowOff>
        </xdr:from>
        <xdr:to>
          <xdr:col>2</xdr:col>
          <xdr:colOff>438150</xdr:colOff>
          <xdr:row>176</xdr:row>
          <xdr:rowOff>295275</xdr:rowOff>
        </xdr:to>
        <xdr:sp macro="" textlink="">
          <xdr:nvSpPr>
            <xdr:cNvPr id="4670" name="Check Box 574" descr="県北&#10;" hidden="1">
              <a:extLst>
                <a:ext uri="{63B3BB69-23CF-44E3-9099-C40C66FF867C}">
                  <a14:compatExt spid="_x0000_s4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176</xdr:row>
          <xdr:rowOff>19050</xdr:rowOff>
        </xdr:from>
        <xdr:to>
          <xdr:col>4</xdr:col>
          <xdr:colOff>76200</xdr:colOff>
          <xdr:row>176</xdr:row>
          <xdr:rowOff>295275</xdr:rowOff>
        </xdr:to>
        <xdr:sp macro="" textlink="">
          <xdr:nvSpPr>
            <xdr:cNvPr id="4671" name="Check Box 575" descr="県北&#10;" hidden="1">
              <a:extLst>
                <a:ext uri="{63B3BB69-23CF-44E3-9099-C40C66FF867C}">
                  <a14:compatExt spid="_x0000_s4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170</xdr:row>
          <xdr:rowOff>0</xdr:rowOff>
        </xdr:from>
        <xdr:to>
          <xdr:col>2</xdr:col>
          <xdr:colOff>438150</xdr:colOff>
          <xdr:row>170</xdr:row>
          <xdr:rowOff>266700</xdr:rowOff>
        </xdr:to>
        <xdr:sp macro="" textlink="">
          <xdr:nvSpPr>
            <xdr:cNvPr id="4680" name="Check Box 584" descr="県北&#10;" hidden="1">
              <a:extLst>
                <a:ext uri="{63B3BB69-23CF-44E3-9099-C40C66FF867C}">
                  <a14:compatExt spid="_x0000_s4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170</xdr:row>
          <xdr:rowOff>0</xdr:rowOff>
        </xdr:from>
        <xdr:to>
          <xdr:col>4</xdr:col>
          <xdr:colOff>57150</xdr:colOff>
          <xdr:row>170</xdr:row>
          <xdr:rowOff>266700</xdr:rowOff>
        </xdr:to>
        <xdr:sp macro="" textlink="">
          <xdr:nvSpPr>
            <xdr:cNvPr id="4681" name="Check Box 585" descr="県北&#10;" hidden="1">
              <a:extLst>
                <a:ext uri="{63B3BB69-23CF-44E3-9099-C40C66FF867C}">
                  <a14:compatExt spid="_x0000_s4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173</xdr:row>
          <xdr:rowOff>9525</xdr:rowOff>
        </xdr:from>
        <xdr:to>
          <xdr:col>2</xdr:col>
          <xdr:colOff>428625</xdr:colOff>
          <xdr:row>173</xdr:row>
          <xdr:rowOff>276225</xdr:rowOff>
        </xdr:to>
        <xdr:sp macro="" textlink="">
          <xdr:nvSpPr>
            <xdr:cNvPr id="4684" name="Check Box 588" descr="県北&#10;" hidden="1">
              <a:extLst>
                <a:ext uri="{63B3BB69-23CF-44E3-9099-C40C66FF867C}">
                  <a14:compatExt spid="_x0000_s4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173</xdr:row>
          <xdr:rowOff>9525</xdr:rowOff>
        </xdr:from>
        <xdr:to>
          <xdr:col>4</xdr:col>
          <xdr:colOff>76200</xdr:colOff>
          <xdr:row>173</xdr:row>
          <xdr:rowOff>276225</xdr:rowOff>
        </xdr:to>
        <xdr:sp macro="" textlink="">
          <xdr:nvSpPr>
            <xdr:cNvPr id="4685" name="Check Box 589" descr="県北&#10;" hidden="1">
              <a:extLst>
                <a:ext uri="{63B3BB69-23CF-44E3-9099-C40C66FF867C}">
                  <a14:compatExt spid="_x0000_s4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192</xdr:row>
          <xdr:rowOff>19050</xdr:rowOff>
        </xdr:from>
        <xdr:to>
          <xdr:col>2</xdr:col>
          <xdr:colOff>428625</xdr:colOff>
          <xdr:row>192</xdr:row>
          <xdr:rowOff>295275</xdr:rowOff>
        </xdr:to>
        <xdr:sp macro="" textlink="">
          <xdr:nvSpPr>
            <xdr:cNvPr id="4694" name="Check Box 598" descr="県北&#10;" hidden="1">
              <a:extLst>
                <a:ext uri="{63B3BB69-23CF-44E3-9099-C40C66FF867C}">
                  <a14:compatExt spid="_x0000_s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５分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192</xdr:row>
          <xdr:rowOff>19050</xdr:rowOff>
        </xdr:from>
        <xdr:to>
          <xdr:col>4</xdr:col>
          <xdr:colOff>104775</xdr:colOff>
          <xdr:row>192</xdr:row>
          <xdr:rowOff>295275</xdr:rowOff>
        </xdr:to>
        <xdr:sp macro="" textlink="">
          <xdr:nvSpPr>
            <xdr:cNvPr id="4695" name="Check Box 599" descr="県北&#10;" hidden="1">
              <a:extLst>
                <a:ext uri="{63B3BB69-23CF-44E3-9099-C40C66FF867C}">
                  <a14:compatExt spid="_x0000_s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１５分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195</xdr:row>
          <xdr:rowOff>9525</xdr:rowOff>
        </xdr:from>
        <xdr:to>
          <xdr:col>2</xdr:col>
          <xdr:colOff>485775</xdr:colOff>
          <xdr:row>195</xdr:row>
          <xdr:rowOff>276225</xdr:rowOff>
        </xdr:to>
        <xdr:sp macro="" textlink="">
          <xdr:nvSpPr>
            <xdr:cNvPr id="4696" name="Check Box 600" descr="県北&#10;" hidden="1">
              <a:extLst>
                <a:ext uri="{63B3BB69-23CF-44E3-9099-C40C66FF867C}">
                  <a14:compatExt spid="_x0000_s4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195</xdr:row>
          <xdr:rowOff>9525</xdr:rowOff>
        </xdr:from>
        <xdr:to>
          <xdr:col>4</xdr:col>
          <xdr:colOff>142875</xdr:colOff>
          <xdr:row>195</xdr:row>
          <xdr:rowOff>276225</xdr:rowOff>
        </xdr:to>
        <xdr:sp macro="" textlink="">
          <xdr:nvSpPr>
            <xdr:cNvPr id="4697" name="Check Box 601" descr="県北&#10;" hidden="1">
              <a:extLst>
                <a:ext uri="{63B3BB69-23CF-44E3-9099-C40C66FF867C}">
                  <a14:compatExt spid="_x0000_s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163</xdr:row>
          <xdr:rowOff>0</xdr:rowOff>
        </xdr:from>
        <xdr:to>
          <xdr:col>2</xdr:col>
          <xdr:colOff>438150</xdr:colOff>
          <xdr:row>163</xdr:row>
          <xdr:rowOff>266700</xdr:rowOff>
        </xdr:to>
        <xdr:sp macro="" textlink="">
          <xdr:nvSpPr>
            <xdr:cNvPr id="4700" name="Check Box 604" descr="県北&#10;" hidden="1">
              <a:extLst>
                <a:ext uri="{63B3BB69-23CF-44E3-9099-C40C66FF867C}">
                  <a14:compatExt spid="_x0000_s4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162</xdr:row>
          <xdr:rowOff>247650</xdr:rowOff>
        </xdr:from>
        <xdr:to>
          <xdr:col>4</xdr:col>
          <xdr:colOff>390525</xdr:colOff>
          <xdr:row>163</xdr:row>
          <xdr:rowOff>257175</xdr:rowOff>
        </xdr:to>
        <xdr:sp macro="" textlink="">
          <xdr:nvSpPr>
            <xdr:cNvPr id="4701" name="Check Box 605" descr="県北&#10;" hidden="1">
              <a:extLst>
                <a:ext uri="{63B3BB69-23CF-44E3-9099-C40C66FF867C}">
                  <a14:compatExt spid="_x0000_s4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466</xdr:row>
          <xdr:rowOff>28575</xdr:rowOff>
        </xdr:from>
        <xdr:to>
          <xdr:col>3</xdr:col>
          <xdr:colOff>333375</xdr:colOff>
          <xdr:row>466</xdr:row>
          <xdr:rowOff>304800</xdr:rowOff>
        </xdr:to>
        <xdr:sp macro="" textlink="">
          <xdr:nvSpPr>
            <xdr:cNvPr id="4712" name="Check Box 616" descr="県北&#10;" hidden="1">
              <a:extLst>
                <a:ext uri="{63B3BB69-23CF-44E3-9099-C40C66FF867C}">
                  <a14:compatExt spid="_x0000_s4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（7）-1，-2へ）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466</xdr:row>
          <xdr:rowOff>28575</xdr:rowOff>
        </xdr:from>
        <xdr:to>
          <xdr:col>5</xdr:col>
          <xdr:colOff>314325</xdr:colOff>
          <xdr:row>466</xdr:row>
          <xdr:rowOff>304800</xdr:rowOff>
        </xdr:to>
        <xdr:sp macro="" textlink="">
          <xdr:nvSpPr>
            <xdr:cNvPr id="4713" name="Check Box 617" descr="県北&#10;" hidden="1">
              <a:extLst>
                <a:ext uri="{63B3BB69-23CF-44E3-9099-C40C66FF867C}">
                  <a14:compatExt spid="_x0000_s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　（8）へ）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476</xdr:row>
          <xdr:rowOff>19050</xdr:rowOff>
        </xdr:from>
        <xdr:to>
          <xdr:col>2</xdr:col>
          <xdr:colOff>447675</xdr:colOff>
          <xdr:row>476</xdr:row>
          <xdr:rowOff>295275</xdr:rowOff>
        </xdr:to>
        <xdr:sp macro="" textlink="">
          <xdr:nvSpPr>
            <xdr:cNvPr id="4714" name="Check Box 618" descr="県北&#10;" hidden="1">
              <a:extLst>
                <a:ext uri="{63B3BB69-23CF-44E3-9099-C40C66FF867C}">
                  <a14:compatExt spid="_x0000_s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476</xdr:row>
          <xdr:rowOff>19050</xdr:rowOff>
        </xdr:from>
        <xdr:to>
          <xdr:col>4</xdr:col>
          <xdr:colOff>95250</xdr:colOff>
          <xdr:row>476</xdr:row>
          <xdr:rowOff>295275</xdr:rowOff>
        </xdr:to>
        <xdr:sp macro="" textlink="">
          <xdr:nvSpPr>
            <xdr:cNvPr id="4715" name="Check Box 619" descr="県北&#10;" hidden="1">
              <a:extLst>
                <a:ext uri="{63B3BB69-23CF-44E3-9099-C40C66FF867C}">
                  <a14:compatExt spid="_x0000_s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469</xdr:row>
          <xdr:rowOff>38100</xdr:rowOff>
        </xdr:from>
        <xdr:to>
          <xdr:col>2</xdr:col>
          <xdr:colOff>447675</xdr:colOff>
          <xdr:row>469</xdr:row>
          <xdr:rowOff>304800</xdr:rowOff>
        </xdr:to>
        <xdr:sp macro="" textlink="">
          <xdr:nvSpPr>
            <xdr:cNvPr id="4717" name="Check Box 621" descr="県北&#10;" hidden="1">
              <a:extLst>
                <a:ext uri="{63B3BB69-23CF-44E3-9099-C40C66FF867C}">
                  <a14:compatExt spid="_x0000_s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469</xdr:row>
          <xdr:rowOff>9525</xdr:rowOff>
        </xdr:from>
        <xdr:to>
          <xdr:col>4</xdr:col>
          <xdr:colOff>457200</xdr:colOff>
          <xdr:row>470</xdr:row>
          <xdr:rowOff>0</xdr:rowOff>
        </xdr:to>
        <xdr:sp macro="" textlink="">
          <xdr:nvSpPr>
            <xdr:cNvPr id="4718" name="Check Box 622" descr="県北&#10;" hidden="1">
              <a:extLst>
                <a:ext uri="{63B3BB69-23CF-44E3-9099-C40C66FF867C}">
                  <a14:compatExt spid="_x0000_s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アレルギー症状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469</xdr:row>
          <xdr:rowOff>19050</xdr:rowOff>
        </xdr:from>
        <xdr:to>
          <xdr:col>5</xdr:col>
          <xdr:colOff>285750</xdr:colOff>
          <xdr:row>469</xdr:row>
          <xdr:rowOff>285750</xdr:rowOff>
        </xdr:to>
        <xdr:sp macro="" textlink="">
          <xdr:nvSpPr>
            <xdr:cNvPr id="4719" name="Check Box 623" descr="県北&#10;" hidden="1">
              <a:extLst>
                <a:ext uri="{63B3BB69-23CF-44E3-9099-C40C66FF867C}">
                  <a14:compatExt spid="_x0000_s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血圧低下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461</xdr:row>
          <xdr:rowOff>28575</xdr:rowOff>
        </xdr:from>
        <xdr:to>
          <xdr:col>2</xdr:col>
          <xdr:colOff>457200</xdr:colOff>
          <xdr:row>461</xdr:row>
          <xdr:rowOff>295275</xdr:rowOff>
        </xdr:to>
        <xdr:sp macro="" textlink="">
          <xdr:nvSpPr>
            <xdr:cNvPr id="4721" name="Check Box 625" descr="県北&#10;" hidden="1">
              <a:extLst>
                <a:ext uri="{63B3BB69-23CF-44E3-9099-C40C66FF867C}">
                  <a14:compatExt spid="_x0000_s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赤血球製剤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469</xdr:row>
          <xdr:rowOff>19050</xdr:rowOff>
        </xdr:from>
        <xdr:to>
          <xdr:col>6</xdr:col>
          <xdr:colOff>495300</xdr:colOff>
          <xdr:row>469</xdr:row>
          <xdr:rowOff>285750</xdr:rowOff>
        </xdr:to>
        <xdr:sp macro="" textlink="">
          <xdr:nvSpPr>
            <xdr:cNvPr id="4725" name="Check Box 629" descr="県北&#10;" hidden="1">
              <a:extLst>
                <a:ext uri="{63B3BB69-23CF-44E3-9099-C40C66FF867C}">
                  <a14:compatExt spid="_x0000_s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呼吸困難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469</xdr:row>
          <xdr:rowOff>9525</xdr:rowOff>
        </xdr:from>
        <xdr:to>
          <xdr:col>8</xdr:col>
          <xdr:colOff>85725</xdr:colOff>
          <xdr:row>469</xdr:row>
          <xdr:rowOff>295275</xdr:rowOff>
        </xdr:to>
        <xdr:sp macro="" textlink="">
          <xdr:nvSpPr>
            <xdr:cNvPr id="4726" name="Check Box 630" descr="県北&#10;" hidden="1">
              <a:extLst>
                <a:ext uri="{63B3BB69-23CF-44E3-9099-C40C66FF867C}">
                  <a14:compatExt spid="_x0000_s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482</xdr:row>
          <xdr:rowOff>19050</xdr:rowOff>
        </xdr:from>
        <xdr:to>
          <xdr:col>2</xdr:col>
          <xdr:colOff>447675</xdr:colOff>
          <xdr:row>482</xdr:row>
          <xdr:rowOff>295275</xdr:rowOff>
        </xdr:to>
        <xdr:sp macro="" textlink="">
          <xdr:nvSpPr>
            <xdr:cNvPr id="4727" name="Check Box 631" descr="県北&#10;" hidden="1">
              <a:extLst>
                <a:ext uri="{63B3BB69-23CF-44E3-9099-C40C66FF867C}">
                  <a14:compatExt spid="_x0000_s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482</xdr:row>
          <xdr:rowOff>19050</xdr:rowOff>
        </xdr:from>
        <xdr:to>
          <xdr:col>4</xdr:col>
          <xdr:colOff>95250</xdr:colOff>
          <xdr:row>482</xdr:row>
          <xdr:rowOff>295275</xdr:rowOff>
        </xdr:to>
        <xdr:sp macro="" textlink="">
          <xdr:nvSpPr>
            <xdr:cNvPr id="4728" name="Check Box 632" descr="県北&#10;" hidden="1">
              <a:extLst>
                <a:ext uri="{63B3BB69-23CF-44E3-9099-C40C66FF867C}">
                  <a14:compatExt spid="_x0000_s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485</xdr:row>
          <xdr:rowOff>19050</xdr:rowOff>
        </xdr:from>
        <xdr:to>
          <xdr:col>2</xdr:col>
          <xdr:colOff>447675</xdr:colOff>
          <xdr:row>485</xdr:row>
          <xdr:rowOff>295275</xdr:rowOff>
        </xdr:to>
        <xdr:sp macro="" textlink="">
          <xdr:nvSpPr>
            <xdr:cNvPr id="4729" name="Check Box 633" descr="県北&#10;" hidden="1">
              <a:extLst>
                <a:ext uri="{63B3BB69-23CF-44E3-9099-C40C66FF867C}">
                  <a14:compatExt spid="_x0000_s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485</xdr:row>
          <xdr:rowOff>19050</xdr:rowOff>
        </xdr:from>
        <xdr:to>
          <xdr:col>4</xdr:col>
          <xdr:colOff>95250</xdr:colOff>
          <xdr:row>485</xdr:row>
          <xdr:rowOff>295275</xdr:rowOff>
        </xdr:to>
        <xdr:sp macro="" textlink="">
          <xdr:nvSpPr>
            <xdr:cNvPr id="4730" name="Check Box 634" descr="県北&#10;" hidden="1">
              <a:extLst>
                <a:ext uri="{63B3BB69-23CF-44E3-9099-C40C66FF867C}">
                  <a14:compatExt spid="_x0000_s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444</xdr:row>
          <xdr:rowOff>19050</xdr:rowOff>
        </xdr:from>
        <xdr:to>
          <xdr:col>7</xdr:col>
          <xdr:colOff>485775</xdr:colOff>
          <xdr:row>444</xdr:row>
          <xdr:rowOff>285750</xdr:rowOff>
        </xdr:to>
        <xdr:sp macro="" textlink="">
          <xdr:nvSpPr>
            <xdr:cNvPr id="4731" name="Check Box 635" descr="県北&#10;" hidden="1">
              <a:extLst>
                <a:ext uri="{63B3BB69-23CF-44E3-9099-C40C66FF867C}">
                  <a14:compatExt spid="_x0000_s4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どちらも実施していない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462</xdr:row>
          <xdr:rowOff>28575</xdr:rowOff>
        </xdr:from>
        <xdr:to>
          <xdr:col>3</xdr:col>
          <xdr:colOff>276225</xdr:colOff>
          <xdr:row>462</xdr:row>
          <xdr:rowOff>295275</xdr:rowOff>
        </xdr:to>
        <xdr:sp macro="" textlink="">
          <xdr:nvSpPr>
            <xdr:cNvPr id="4732" name="Check Box 636" descr="県北&#10;" hidden="1">
              <a:extLst>
                <a:ext uri="{63B3BB69-23CF-44E3-9099-C40C66FF867C}">
                  <a14:compatExt spid="_x0000_s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凍結血漿製剤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463</xdr:row>
          <xdr:rowOff>28575</xdr:rowOff>
        </xdr:from>
        <xdr:to>
          <xdr:col>2</xdr:col>
          <xdr:colOff>457200</xdr:colOff>
          <xdr:row>463</xdr:row>
          <xdr:rowOff>295275</xdr:rowOff>
        </xdr:to>
        <xdr:sp macro="" textlink="">
          <xdr:nvSpPr>
            <xdr:cNvPr id="4733" name="Check Box 637" descr="県北&#10;" hidden="1">
              <a:extLst>
                <a:ext uri="{63B3BB69-23CF-44E3-9099-C40C66FF867C}">
                  <a14:compatExt spid="_x0000_s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血小板製剤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479</xdr:row>
          <xdr:rowOff>38100</xdr:rowOff>
        </xdr:from>
        <xdr:to>
          <xdr:col>2</xdr:col>
          <xdr:colOff>447675</xdr:colOff>
          <xdr:row>479</xdr:row>
          <xdr:rowOff>304800</xdr:rowOff>
        </xdr:to>
        <xdr:sp macro="" textlink="">
          <xdr:nvSpPr>
            <xdr:cNvPr id="4734" name="Check Box 638" descr="県北&#10;" hidden="1">
              <a:extLst>
                <a:ext uri="{63B3BB69-23CF-44E3-9099-C40C66FF867C}">
                  <a14:compatExt spid="_x0000_s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479</xdr:row>
          <xdr:rowOff>38100</xdr:rowOff>
        </xdr:from>
        <xdr:to>
          <xdr:col>6</xdr:col>
          <xdr:colOff>276225</xdr:colOff>
          <xdr:row>479</xdr:row>
          <xdr:rowOff>304800</xdr:rowOff>
        </xdr:to>
        <xdr:sp macro="" textlink="">
          <xdr:nvSpPr>
            <xdr:cNvPr id="4735" name="Check Box 639" descr="県北&#10;" hidden="1">
              <a:extLst>
                <a:ext uri="{63B3BB69-23CF-44E3-9099-C40C66FF867C}">
                  <a14:compatExt spid="_x0000_s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30分以上1時間未満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479</xdr:row>
          <xdr:rowOff>38100</xdr:rowOff>
        </xdr:from>
        <xdr:to>
          <xdr:col>9</xdr:col>
          <xdr:colOff>171450</xdr:colOff>
          <xdr:row>479</xdr:row>
          <xdr:rowOff>304800</xdr:rowOff>
        </xdr:to>
        <xdr:sp macro="" textlink="">
          <xdr:nvSpPr>
            <xdr:cNvPr id="4737" name="Check Box 641" descr="県北&#10;" hidden="1">
              <a:extLst>
                <a:ext uri="{63B3BB69-23CF-44E3-9099-C40C66FF867C}">
                  <a14:compatExt spid="_x0000_s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1時間以上2時間未満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479</xdr:row>
          <xdr:rowOff>38100</xdr:rowOff>
        </xdr:from>
        <xdr:to>
          <xdr:col>12</xdr:col>
          <xdr:colOff>209550</xdr:colOff>
          <xdr:row>479</xdr:row>
          <xdr:rowOff>304800</xdr:rowOff>
        </xdr:to>
        <xdr:sp macro="" textlink="">
          <xdr:nvSpPr>
            <xdr:cNvPr id="4739" name="Check Box 643" descr="県北&#10;" hidden="1">
              <a:extLst>
                <a:ext uri="{63B3BB69-23CF-44E3-9099-C40C66FF867C}">
                  <a14:compatExt spid="_x0000_s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2時間以上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472</xdr:row>
          <xdr:rowOff>38100</xdr:rowOff>
        </xdr:from>
        <xdr:to>
          <xdr:col>5</xdr:col>
          <xdr:colOff>19050</xdr:colOff>
          <xdr:row>472</xdr:row>
          <xdr:rowOff>304800</xdr:rowOff>
        </xdr:to>
        <xdr:sp macro="" textlink="">
          <xdr:nvSpPr>
            <xdr:cNvPr id="4740" name="Check Box 644" descr="県北&#10;" hidden="1">
              <a:extLst>
                <a:ext uri="{63B3BB69-23CF-44E3-9099-C40C66FF867C}">
                  <a14:compatExt spid="_x0000_s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院内で実施中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472</xdr:row>
          <xdr:rowOff>38100</xdr:rowOff>
        </xdr:from>
        <xdr:to>
          <xdr:col>6</xdr:col>
          <xdr:colOff>381000</xdr:colOff>
          <xdr:row>472</xdr:row>
          <xdr:rowOff>304800</xdr:rowOff>
        </xdr:to>
        <xdr:sp macro="" textlink="">
          <xdr:nvSpPr>
            <xdr:cNvPr id="4742" name="Check Box 646" descr="県北&#10;" hidden="1">
              <a:extLst>
                <a:ext uri="{63B3BB69-23CF-44E3-9099-C40C66FF867C}">
                  <a14:compatExt spid="_x0000_s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院内で休憩中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472</xdr:row>
          <xdr:rowOff>28575</xdr:rowOff>
        </xdr:from>
        <xdr:to>
          <xdr:col>9</xdr:col>
          <xdr:colOff>0</xdr:colOff>
          <xdr:row>472</xdr:row>
          <xdr:rowOff>295275</xdr:rowOff>
        </xdr:to>
        <xdr:sp macro="" textlink="">
          <xdr:nvSpPr>
            <xdr:cNvPr id="4743" name="Check Box 647" descr="県北&#10;" hidden="1">
              <a:extLst>
                <a:ext uri="{63B3BB69-23CF-44E3-9099-C40C66FF867C}">
                  <a14:compatExt spid="_x0000_s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帰宅中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472</xdr:row>
          <xdr:rowOff>38100</xdr:rowOff>
        </xdr:from>
        <xdr:to>
          <xdr:col>11</xdr:col>
          <xdr:colOff>0</xdr:colOff>
          <xdr:row>472</xdr:row>
          <xdr:rowOff>304800</xdr:rowOff>
        </xdr:to>
        <xdr:sp macro="" textlink="">
          <xdr:nvSpPr>
            <xdr:cNvPr id="4744" name="Check Box 648" descr="県北&#10;" hidden="1">
              <a:extLst>
                <a:ext uri="{63B3BB69-23CF-44E3-9099-C40C66FF867C}">
                  <a14:compatExt spid="_x0000_s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帰宅後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12</xdr:row>
          <xdr:rowOff>28575</xdr:rowOff>
        </xdr:from>
        <xdr:to>
          <xdr:col>26</xdr:col>
          <xdr:colOff>57150</xdr:colOff>
          <xdr:row>13</xdr:row>
          <xdr:rowOff>171450</xdr:rowOff>
        </xdr:to>
        <xdr:sp macro="" textlink="">
          <xdr:nvSpPr>
            <xdr:cNvPr id="4745" name="Check Box 649" descr="県北&#10;" hidden="1">
              <a:extLst>
                <a:ext uri="{63B3BB69-23CF-44E3-9099-C40C66FF867C}">
                  <a14:compatExt spid="_x0000_s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いわき市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28575</xdr:rowOff>
        </xdr:from>
        <xdr:to>
          <xdr:col>10</xdr:col>
          <xdr:colOff>247650</xdr:colOff>
          <xdr:row>13</xdr:row>
          <xdr:rowOff>171450</xdr:rowOff>
        </xdr:to>
        <xdr:sp macro="" textlink="">
          <xdr:nvSpPr>
            <xdr:cNvPr id="4747" name="Check Box 651" descr="県北&#10;" hidden="1">
              <a:extLst>
                <a:ext uri="{63B3BB69-23CF-44E3-9099-C40C66FF867C}">
                  <a14:compatExt spid="_x0000_s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福島市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166</xdr:row>
          <xdr:rowOff>28575</xdr:rowOff>
        </xdr:from>
        <xdr:to>
          <xdr:col>3</xdr:col>
          <xdr:colOff>238125</xdr:colOff>
          <xdr:row>166</xdr:row>
          <xdr:rowOff>295275</xdr:rowOff>
        </xdr:to>
        <xdr:sp macro="" textlink="">
          <xdr:nvSpPr>
            <xdr:cNvPr id="4748" name="Check Box 652" descr="県北&#10;" hidden="1">
              <a:extLst>
                <a:ext uri="{63B3BB69-23CF-44E3-9099-C40C66FF867C}">
                  <a14:compatExt spid="_x0000_s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166</xdr:row>
          <xdr:rowOff>38100</xdr:rowOff>
        </xdr:from>
        <xdr:to>
          <xdr:col>6</xdr:col>
          <xdr:colOff>457200</xdr:colOff>
          <xdr:row>166</xdr:row>
          <xdr:rowOff>304800</xdr:rowOff>
        </xdr:to>
        <xdr:sp macro="" textlink="">
          <xdr:nvSpPr>
            <xdr:cNvPr id="4749" name="Check Box 653" descr="県北&#10;" hidden="1">
              <a:extLst>
                <a:ext uri="{63B3BB69-23CF-44E3-9099-C40C66FF867C}">
                  <a14:compatExt spid="_x0000_s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民間の検査センターへ依頼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166</xdr:row>
          <xdr:rowOff>28575</xdr:rowOff>
        </xdr:from>
        <xdr:to>
          <xdr:col>10</xdr:col>
          <xdr:colOff>142875</xdr:colOff>
          <xdr:row>166</xdr:row>
          <xdr:rowOff>295275</xdr:rowOff>
        </xdr:to>
        <xdr:sp macro="" textlink="">
          <xdr:nvSpPr>
            <xdr:cNvPr id="4750" name="Check Box 654" descr="県北&#10;" hidden="1">
              <a:extLst>
                <a:ext uri="{63B3BB69-23CF-44E3-9099-C40C66FF867C}">
                  <a14:compatExt spid="_x0000_s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血液センターへ依頼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179</xdr:row>
          <xdr:rowOff>28575</xdr:rowOff>
        </xdr:from>
        <xdr:to>
          <xdr:col>3</xdr:col>
          <xdr:colOff>238125</xdr:colOff>
          <xdr:row>179</xdr:row>
          <xdr:rowOff>295275</xdr:rowOff>
        </xdr:to>
        <xdr:sp macro="" textlink="">
          <xdr:nvSpPr>
            <xdr:cNvPr id="4751" name="Check Box 655" descr="県北&#10;" hidden="1">
              <a:extLst>
                <a:ext uri="{63B3BB69-23CF-44E3-9099-C40C66FF867C}">
                  <a14:compatExt spid="_x0000_s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179</xdr:row>
          <xdr:rowOff>38100</xdr:rowOff>
        </xdr:from>
        <xdr:to>
          <xdr:col>6</xdr:col>
          <xdr:colOff>466725</xdr:colOff>
          <xdr:row>179</xdr:row>
          <xdr:rowOff>304800</xdr:rowOff>
        </xdr:to>
        <xdr:sp macro="" textlink="">
          <xdr:nvSpPr>
            <xdr:cNvPr id="4752" name="Check Box 656" descr="県北&#10;" hidden="1">
              <a:extLst>
                <a:ext uri="{63B3BB69-23CF-44E3-9099-C40C66FF867C}">
                  <a14:compatExt spid="_x0000_s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民間の検査センターへ依頼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179</xdr:row>
          <xdr:rowOff>28575</xdr:rowOff>
        </xdr:from>
        <xdr:to>
          <xdr:col>10</xdr:col>
          <xdr:colOff>142875</xdr:colOff>
          <xdr:row>179</xdr:row>
          <xdr:rowOff>295275</xdr:rowOff>
        </xdr:to>
        <xdr:sp macro="" textlink="">
          <xdr:nvSpPr>
            <xdr:cNvPr id="4753" name="Check Box 657" descr="県北&#10;" hidden="1">
              <a:extLst>
                <a:ext uri="{63B3BB69-23CF-44E3-9099-C40C66FF867C}">
                  <a14:compatExt spid="_x0000_s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血液センターへ依頼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399</xdr:row>
          <xdr:rowOff>28575</xdr:rowOff>
        </xdr:from>
        <xdr:to>
          <xdr:col>7</xdr:col>
          <xdr:colOff>561975</xdr:colOff>
          <xdr:row>399</xdr:row>
          <xdr:rowOff>304800</xdr:rowOff>
        </xdr:to>
        <xdr:sp macro="" textlink="">
          <xdr:nvSpPr>
            <xdr:cNvPr id="4755" name="Check Box 659" descr="県北&#10;" hidden="1">
              <a:extLst>
                <a:ext uri="{63B3BB69-23CF-44E3-9099-C40C66FF867C}">
                  <a14:compatExt spid="_x0000_s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416</xdr:row>
          <xdr:rowOff>28575</xdr:rowOff>
        </xdr:from>
        <xdr:to>
          <xdr:col>6</xdr:col>
          <xdr:colOff>190500</xdr:colOff>
          <xdr:row>416</xdr:row>
          <xdr:rowOff>304800</xdr:rowOff>
        </xdr:to>
        <xdr:sp macro="" textlink="">
          <xdr:nvSpPr>
            <xdr:cNvPr id="4756" name="Check Box 660" descr="県北&#10;" hidden="1">
              <a:extLst>
                <a:ext uri="{63B3BB69-23CF-44E3-9099-C40C66FF867C}">
                  <a14:compatExt spid="_x0000_s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416</xdr:row>
          <xdr:rowOff>38100</xdr:rowOff>
        </xdr:from>
        <xdr:to>
          <xdr:col>9</xdr:col>
          <xdr:colOff>104775</xdr:colOff>
          <xdr:row>416</xdr:row>
          <xdr:rowOff>314325</xdr:rowOff>
        </xdr:to>
        <xdr:sp macro="" textlink="">
          <xdr:nvSpPr>
            <xdr:cNvPr id="4757" name="Check Box 661" descr="県北&#10;" hidden="1">
              <a:extLst>
                <a:ext uri="{63B3BB69-23CF-44E3-9099-C40C66FF867C}">
                  <a14:compatExt spid="_x0000_s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416</xdr:row>
          <xdr:rowOff>28575</xdr:rowOff>
        </xdr:from>
        <xdr:to>
          <xdr:col>7</xdr:col>
          <xdr:colOff>561975</xdr:colOff>
          <xdr:row>416</xdr:row>
          <xdr:rowOff>304800</xdr:rowOff>
        </xdr:to>
        <xdr:sp macro="" textlink="">
          <xdr:nvSpPr>
            <xdr:cNvPr id="4758" name="Check Box 662" descr="県北&#10;" hidden="1">
              <a:extLst>
                <a:ext uri="{63B3BB69-23CF-44E3-9099-C40C66FF867C}">
                  <a14:compatExt spid="_x0000_s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473</xdr:row>
          <xdr:rowOff>38100</xdr:rowOff>
        </xdr:from>
        <xdr:to>
          <xdr:col>4</xdr:col>
          <xdr:colOff>123825</xdr:colOff>
          <xdr:row>473</xdr:row>
          <xdr:rowOff>304800</xdr:rowOff>
        </xdr:to>
        <xdr:sp macro="" textlink="">
          <xdr:nvSpPr>
            <xdr:cNvPr id="4759" name="Check Box 663" descr="県北&#10;" hidden="1">
              <a:extLst>
                <a:ext uri="{63B3BB69-23CF-44E3-9099-C40C66FF867C}">
                  <a14:compatExt spid="_x0000_s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在宅で実施中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473</xdr:row>
          <xdr:rowOff>38100</xdr:rowOff>
        </xdr:from>
        <xdr:to>
          <xdr:col>6</xdr:col>
          <xdr:colOff>381000</xdr:colOff>
          <xdr:row>473</xdr:row>
          <xdr:rowOff>304800</xdr:rowOff>
        </xdr:to>
        <xdr:sp macro="" textlink="">
          <xdr:nvSpPr>
            <xdr:cNvPr id="4760" name="Check Box 664" descr="県北&#10;" hidden="1">
              <a:extLst>
                <a:ext uri="{63B3BB69-23CF-44E3-9099-C40C66FF867C}">
                  <a14:compatExt spid="_x0000_s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在宅で実施後</a:t>
              </a:r>
            </a:p>
          </xdr:txBody>
        </xdr:sp>
        <xdr:clientData/>
      </xdr:twoCellAnchor>
    </mc:Choice>
    <mc:Fallback/>
  </mc:AlternateContent>
  <xdr:oneCellAnchor>
    <xdr:from>
      <xdr:col>4</xdr:col>
      <xdr:colOff>0</xdr:colOff>
      <xdr:row>134</xdr:row>
      <xdr:rowOff>9525</xdr:rowOff>
    </xdr:from>
    <xdr:ext cx="1534085" cy="0"/>
    <xdr:sp macro="" textlink="">
      <xdr:nvSpPr>
        <xdr:cNvPr id="222" name="Frame74" hidden="1">
          <a:extLst>
            <a:ext uri="{63B3BB69-23CF-44E3-9099-C40C66FF867C}">
              <a14:compatExt xmlns:a14="http://schemas.microsoft.com/office/drawing/2010/main" spid="_x0000_s4349"/>
            </a:ext>
          </a:extLst>
        </xdr:cNvPr>
        <xdr:cNvSpPr/>
      </xdr:nvSpPr>
      <xdr:spPr>
        <a:xfrm>
          <a:off x="2085975" y="35766375"/>
          <a:ext cx="1534085" cy="0"/>
        </a:xfrm>
        <a:prstGeom prst="rect">
          <a:avLst/>
        </a:prstGeom>
      </xdr:spPr>
    </xdr:sp>
    <xdr:clientData/>
  </xdr:oneCellAnchor>
  <xdr:oneCellAnchor>
    <xdr:from>
      <xdr:col>7</xdr:col>
      <xdr:colOff>228600</xdr:colOff>
      <xdr:row>134</xdr:row>
      <xdr:rowOff>9525</xdr:rowOff>
    </xdr:from>
    <xdr:ext cx="1410259" cy="0"/>
    <xdr:sp macro="" textlink="">
      <xdr:nvSpPr>
        <xdr:cNvPr id="223" name="Frame76" hidden="1">
          <a:extLst>
            <a:ext uri="{63B3BB69-23CF-44E3-9099-C40C66FF867C}">
              <a14:compatExt xmlns:a14="http://schemas.microsoft.com/office/drawing/2010/main" spid="_x0000_s4351"/>
            </a:ext>
          </a:extLst>
        </xdr:cNvPr>
        <xdr:cNvSpPr/>
      </xdr:nvSpPr>
      <xdr:spPr>
        <a:xfrm>
          <a:off x="4057650" y="35766375"/>
          <a:ext cx="1410259" cy="0"/>
        </a:xfrm>
        <a:prstGeom prst="rect">
          <a:avLst/>
        </a:prstGeom>
      </xdr:spPr>
    </xdr:sp>
    <xdr:clientData/>
  </xdr:oneCellAnchor>
  <xdr:oneCellAnchor>
    <xdr:from>
      <xdr:col>4</xdr:col>
      <xdr:colOff>0</xdr:colOff>
      <xdr:row>134</xdr:row>
      <xdr:rowOff>9525</xdr:rowOff>
    </xdr:from>
    <xdr:ext cx="1534085" cy="0"/>
    <xdr:pic>
      <xdr:nvPicPr>
        <xdr:cNvPr id="224" name="Frame7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35766375"/>
          <a:ext cx="153408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7</xdr:col>
      <xdr:colOff>228600</xdr:colOff>
      <xdr:row>134</xdr:row>
      <xdr:rowOff>9525</xdr:rowOff>
    </xdr:from>
    <xdr:ext cx="1410259" cy="0"/>
    <xdr:pic>
      <xdr:nvPicPr>
        <xdr:cNvPr id="225" name="Frame7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35766375"/>
          <a:ext cx="141025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2</xdr:col>
          <xdr:colOff>95250</xdr:colOff>
          <xdr:row>135</xdr:row>
          <xdr:rowOff>9525</xdr:rowOff>
        </xdr:from>
        <xdr:to>
          <xdr:col>3</xdr:col>
          <xdr:colOff>381000</xdr:colOff>
          <xdr:row>135</xdr:row>
          <xdr:rowOff>276225</xdr:rowOff>
        </xdr:to>
        <xdr:sp macro="" textlink="">
          <xdr:nvSpPr>
            <xdr:cNvPr id="4761" name="Check Box 665" descr="県北&#10;" hidden="1">
              <a:extLst>
                <a:ext uri="{63B3BB69-23CF-44E3-9099-C40C66FF867C}">
                  <a14:compatExt spid="_x0000_s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HBs抗原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135</xdr:row>
          <xdr:rowOff>9525</xdr:rowOff>
        </xdr:from>
        <xdr:to>
          <xdr:col>5</xdr:col>
          <xdr:colOff>466725</xdr:colOff>
          <xdr:row>135</xdr:row>
          <xdr:rowOff>276225</xdr:rowOff>
        </xdr:to>
        <xdr:sp macro="" textlink="">
          <xdr:nvSpPr>
            <xdr:cNvPr id="4762" name="Check Box 666" descr="県北&#10;" hidden="1">
              <a:extLst>
                <a:ext uri="{63B3BB69-23CF-44E3-9099-C40C66FF867C}">
                  <a14:compatExt spid="_x0000_s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HBｓ抗体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135</xdr:row>
          <xdr:rowOff>9525</xdr:rowOff>
        </xdr:from>
        <xdr:to>
          <xdr:col>7</xdr:col>
          <xdr:colOff>581025</xdr:colOff>
          <xdr:row>135</xdr:row>
          <xdr:rowOff>276225</xdr:rowOff>
        </xdr:to>
        <xdr:sp macro="" textlink="">
          <xdr:nvSpPr>
            <xdr:cNvPr id="4763" name="Check Box 667" descr="県北&#10;" hidden="1">
              <a:extLst>
                <a:ext uri="{63B3BB69-23CF-44E3-9099-C40C66FF867C}">
                  <a14:compatExt spid="_x0000_s4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HBｃ抗体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135</xdr:row>
          <xdr:rowOff>9525</xdr:rowOff>
        </xdr:from>
        <xdr:to>
          <xdr:col>9</xdr:col>
          <xdr:colOff>95250</xdr:colOff>
          <xdr:row>135</xdr:row>
          <xdr:rowOff>276225</xdr:rowOff>
        </xdr:to>
        <xdr:sp macro="" textlink="">
          <xdr:nvSpPr>
            <xdr:cNvPr id="4764" name="Check Box 668" descr="県北&#10;" hidden="1">
              <a:extLst>
                <a:ext uri="{63B3BB69-23CF-44E3-9099-C40C66FF867C}">
                  <a14:compatExt spid="_x0000_s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136</xdr:row>
          <xdr:rowOff>9525</xdr:rowOff>
        </xdr:from>
        <xdr:to>
          <xdr:col>3</xdr:col>
          <xdr:colOff>381000</xdr:colOff>
          <xdr:row>136</xdr:row>
          <xdr:rowOff>276225</xdr:rowOff>
        </xdr:to>
        <xdr:sp macro="" textlink="">
          <xdr:nvSpPr>
            <xdr:cNvPr id="4765" name="Check Box 669" descr="県北&#10;" hidden="1">
              <a:extLst>
                <a:ext uri="{63B3BB69-23CF-44E3-9099-C40C66FF867C}">
                  <a14:compatExt spid="_x0000_s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HCV抗体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9525</xdr:rowOff>
        </xdr:from>
        <xdr:to>
          <xdr:col>6</xdr:col>
          <xdr:colOff>152400</xdr:colOff>
          <xdr:row>136</xdr:row>
          <xdr:rowOff>276225</xdr:rowOff>
        </xdr:to>
        <xdr:sp macro="" textlink="">
          <xdr:nvSpPr>
            <xdr:cNvPr id="4766" name="Check Box 670" descr="県北&#10;" hidden="1">
              <a:extLst>
                <a:ext uri="{63B3BB69-23CF-44E3-9099-C40C66FF867C}">
                  <a14:compatExt spid="_x0000_s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HCVコア抗原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137</xdr:row>
          <xdr:rowOff>9525</xdr:rowOff>
        </xdr:from>
        <xdr:to>
          <xdr:col>3</xdr:col>
          <xdr:colOff>381000</xdr:colOff>
          <xdr:row>137</xdr:row>
          <xdr:rowOff>276225</xdr:rowOff>
        </xdr:to>
        <xdr:sp macro="" textlink="">
          <xdr:nvSpPr>
            <xdr:cNvPr id="4769" name="Check Box 673" descr="県北&#10;" hidden="1">
              <a:extLst>
                <a:ext uri="{63B3BB69-23CF-44E3-9099-C40C66FF867C}">
                  <a14:compatExt spid="_x0000_s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HIV抗体</a:t>
              </a:r>
            </a:p>
          </xdr:txBody>
        </xdr:sp>
        <xdr:clientData/>
      </xdr:twoCellAnchor>
    </mc:Choice>
    <mc:Fallback/>
  </mc:AlternateContent>
  <xdr:oneCellAnchor>
    <xdr:from>
      <xdr:col>4</xdr:col>
      <xdr:colOff>0</xdr:colOff>
      <xdr:row>139</xdr:row>
      <xdr:rowOff>9525</xdr:rowOff>
    </xdr:from>
    <xdr:ext cx="1534085" cy="0"/>
    <xdr:sp macro="" textlink="">
      <xdr:nvSpPr>
        <xdr:cNvPr id="239" name="Frame74" hidden="1">
          <a:extLst>
            <a:ext uri="{63B3BB69-23CF-44E3-9099-C40C66FF867C}">
              <a14:compatExt xmlns:a14="http://schemas.microsoft.com/office/drawing/2010/main" spid="_x0000_s4349"/>
            </a:ext>
          </a:extLst>
        </xdr:cNvPr>
        <xdr:cNvSpPr/>
      </xdr:nvSpPr>
      <xdr:spPr>
        <a:xfrm>
          <a:off x="2085975" y="36595050"/>
          <a:ext cx="1534085" cy="0"/>
        </a:xfrm>
        <a:prstGeom prst="rect">
          <a:avLst/>
        </a:prstGeom>
      </xdr:spPr>
    </xdr:sp>
    <xdr:clientData/>
  </xdr:oneCellAnchor>
  <xdr:oneCellAnchor>
    <xdr:from>
      <xdr:col>7</xdr:col>
      <xdr:colOff>228600</xdr:colOff>
      <xdr:row>139</xdr:row>
      <xdr:rowOff>9525</xdr:rowOff>
    </xdr:from>
    <xdr:ext cx="1410259" cy="0"/>
    <xdr:sp macro="" textlink="">
      <xdr:nvSpPr>
        <xdr:cNvPr id="240" name="Frame76" hidden="1">
          <a:extLst>
            <a:ext uri="{63B3BB69-23CF-44E3-9099-C40C66FF867C}">
              <a14:compatExt xmlns:a14="http://schemas.microsoft.com/office/drawing/2010/main" spid="_x0000_s4351"/>
            </a:ext>
          </a:extLst>
        </xdr:cNvPr>
        <xdr:cNvSpPr/>
      </xdr:nvSpPr>
      <xdr:spPr>
        <a:xfrm>
          <a:off x="4057650" y="36595050"/>
          <a:ext cx="1410259" cy="0"/>
        </a:xfrm>
        <a:prstGeom prst="rect">
          <a:avLst/>
        </a:prstGeom>
      </xdr:spPr>
    </xdr:sp>
    <xdr:clientData/>
  </xdr:oneCellAnchor>
  <xdr:oneCellAnchor>
    <xdr:from>
      <xdr:col>4</xdr:col>
      <xdr:colOff>0</xdr:colOff>
      <xdr:row>139</xdr:row>
      <xdr:rowOff>9525</xdr:rowOff>
    </xdr:from>
    <xdr:ext cx="1534085" cy="0"/>
    <xdr:pic>
      <xdr:nvPicPr>
        <xdr:cNvPr id="241" name="Frame7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36595050"/>
          <a:ext cx="153408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7</xdr:col>
      <xdr:colOff>228600</xdr:colOff>
      <xdr:row>139</xdr:row>
      <xdr:rowOff>9525</xdr:rowOff>
    </xdr:from>
    <xdr:ext cx="1410259" cy="0"/>
    <xdr:pic>
      <xdr:nvPicPr>
        <xdr:cNvPr id="242" name="Frame7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36595050"/>
          <a:ext cx="141025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2</xdr:col>
          <xdr:colOff>95250</xdr:colOff>
          <xdr:row>140</xdr:row>
          <xdr:rowOff>9525</xdr:rowOff>
        </xdr:from>
        <xdr:to>
          <xdr:col>3</xdr:col>
          <xdr:colOff>571500</xdr:colOff>
          <xdr:row>140</xdr:row>
          <xdr:rowOff>276225</xdr:rowOff>
        </xdr:to>
        <xdr:sp macro="" textlink="">
          <xdr:nvSpPr>
            <xdr:cNvPr id="4774" name="Check Box 678" descr="県北&#10;" hidden="1">
              <a:extLst>
                <a:ext uri="{63B3BB69-23CF-44E3-9099-C40C66FF867C}">
                  <a14:compatExt spid="_x0000_s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核酸増幅検査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140</xdr:row>
          <xdr:rowOff>9525</xdr:rowOff>
        </xdr:from>
        <xdr:to>
          <xdr:col>6</xdr:col>
          <xdr:colOff>200025</xdr:colOff>
          <xdr:row>140</xdr:row>
          <xdr:rowOff>276225</xdr:rowOff>
        </xdr:to>
        <xdr:sp macro="" textlink="">
          <xdr:nvSpPr>
            <xdr:cNvPr id="4775" name="Check Box 679" descr="県北&#10;" hidden="1">
              <a:extLst>
                <a:ext uri="{63B3BB69-23CF-44E3-9099-C40C66FF867C}">
                  <a14:compatExt spid="_x0000_s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141</xdr:row>
          <xdr:rowOff>9525</xdr:rowOff>
        </xdr:from>
        <xdr:to>
          <xdr:col>3</xdr:col>
          <xdr:colOff>523875</xdr:colOff>
          <xdr:row>141</xdr:row>
          <xdr:rowOff>276225</xdr:rowOff>
        </xdr:to>
        <xdr:sp macro="" textlink="">
          <xdr:nvSpPr>
            <xdr:cNvPr id="4778" name="Check Box 682" descr="県北&#10;" hidden="1">
              <a:extLst>
                <a:ext uri="{63B3BB69-23CF-44E3-9099-C40C66FF867C}">
                  <a14:compatExt spid="_x0000_s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HCVコア抗原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141</xdr:row>
          <xdr:rowOff>9525</xdr:rowOff>
        </xdr:from>
        <xdr:to>
          <xdr:col>6</xdr:col>
          <xdr:colOff>142875</xdr:colOff>
          <xdr:row>141</xdr:row>
          <xdr:rowOff>276225</xdr:rowOff>
        </xdr:to>
        <xdr:sp macro="" textlink="">
          <xdr:nvSpPr>
            <xdr:cNvPr id="4779" name="Check Box 683" descr="県北&#10;" hidden="1">
              <a:extLst>
                <a:ext uri="{63B3BB69-23CF-44E3-9099-C40C66FF867C}">
                  <a14:compatExt spid="_x0000_s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142</xdr:row>
          <xdr:rowOff>9525</xdr:rowOff>
        </xdr:from>
        <xdr:to>
          <xdr:col>3</xdr:col>
          <xdr:colOff>381000</xdr:colOff>
          <xdr:row>142</xdr:row>
          <xdr:rowOff>276225</xdr:rowOff>
        </xdr:to>
        <xdr:sp macro="" textlink="">
          <xdr:nvSpPr>
            <xdr:cNvPr id="4781" name="Check Box 685" descr="県北&#10;" hidden="1">
              <a:extLst>
                <a:ext uri="{63B3BB69-23CF-44E3-9099-C40C66FF867C}">
                  <a14:compatExt spid="_x0000_s4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HIV抗体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142</xdr:row>
          <xdr:rowOff>9525</xdr:rowOff>
        </xdr:from>
        <xdr:to>
          <xdr:col>6</xdr:col>
          <xdr:colOff>180975</xdr:colOff>
          <xdr:row>142</xdr:row>
          <xdr:rowOff>276225</xdr:rowOff>
        </xdr:to>
        <xdr:sp macro="" textlink="">
          <xdr:nvSpPr>
            <xdr:cNvPr id="4782" name="Check Box 686" descr="県北&#10;" hidden="1">
              <a:extLst>
                <a:ext uri="{63B3BB69-23CF-44E3-9099-C40C66FF867C}">
                  <a14:compatExt spid="_x0000_s4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136</xdr:row>
          <xdr:rowOff>9525</xdr:rowOff>
        </xdr:from>
        <xdr:to>
          <xdr:col>9</xdr:col>
          <xdr:colOff>95250</xdr:colOff>
          <xdr:row>136</xdr:row>
          <xdr:rowOff>276225</xdr:rowOff>
        </xdr:to>
        <xdr:sp macro="" textlink="">
          <xdr:nvSpPr>
            <xdr:cNvPr id="4784" name="Check Box 688" descr="県北&#10;" hidden="1">
              <a:extLst>
                <a:ext uri="{63B3BB69-23CF-44E3-9099-C40C66FF867C}">
                  <a14:compatExt spid="_x0000_s4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137</xdr:row>
          <xdr:rowOff>9525</xdr:rowOff>
        </xdr:from>
        <xdr:to>
          <xdr:col>9</xdr:col>
          <xdr:colOff>95250</xdr:colOff>
          <xdr:row>137</xdr:row>
          <xdr:rowOff>276225</xdr:rowOff>
        </xdr:to>
        <xdr:sp macro="" textlink="">
          <xdr:nvSpPr>
            <xdr:cNvPr id="4785" name="Check Box 689" descr="県北&#10;" hidden="1">
              <a:extLst>
                <a:ext uri="{63B3BB69-23CF-44E3-9099-C40C66FF867C}">
                  <a14:compatExt spid="_x0000_s4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184</xdr:row>
          <xdr:rowOff>19050</xdr:rowOff>
        </xdr:from>
        <xdr:to>
          <xdr:col>5</xdr:col>
          <xdr:colOff>447675</xdr:colOff>
          <xdr:row>184</xdr:row>
          <xdr:rowOff>285750</xdr:rowOff>
        </xdr:to>
        <xdr:sp macro="" textlink="">
          <xdr:nvSpPr>
            <xdr:cNvPr id="4786" name="Check Box 690" descr="県北&#10;" hidden="1">
              <a:extLst>
                <a:ext uri="{63B3BB69-23CF-44E3-9099-C40C66FF867C}">
                  <a14:compatExt spid="_x0000_s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ナースステーション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184</xdr:row>
          <xdr:rowOff>28575</xdr:rowOff>
        </xdr:from>
        <xdr:to>
          <xdr:col>3</xdr:col>
          <xdr:colOff>238125</xdr:colOff>
          <xdr:row>184</xdr:row>
          <xdr:rowOff>295275</xdr:rowOff>
        </xdr:to>
        <xdr:sp macro="" textlink="">
          <xdr:nvSpPr>
            <xdr:cNvPr id="4787" name="Check Box 691" descr="県北&#10;" hidden="1">
              <a:extLst>
                <a:ext uri="{63B3BB69-23CF-44E3-9099-C40C66FF867C}">
                  <a14:compatExt spid="_x0000_s4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患者ベッドサイド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184</xdr:row>
          <xdr:rowOff>19050</xdr:rowOff>
        </xdr:from>
        <xdr:to>
          <xdr:col>7</xdr:col>
          <xdr:colOff>247650</xdr:colOff>
          <xdr:row>184</xdr:row>
          <xdr:rowOff>285750</xdr:rowOff>
        </xdr:to>
        <xdr:sp macro="" textlink="">
          <xdr:nvSpPr>
            <xdr:cNvPr id="4788" name="Check Box 692" descr="県北&#10;" hidden="1">
              <a:extLst>
                <a:ext uri="{63B3BB69-23CF-44E3-9099-C40C66FF867C}">
                  <a14:compatExt spid="_x0000_s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186</xdr:row>
          <xdr:rowOff>19050</xdr:rowOff>
        </xdr:from>
        <xdr:to>
          <xdr:col>2</xdr:col>
          <xdr:colOff>180975</xdr:colOff>
          <xdr:row>186</xdr:row>
          <xdr:rowOff>285750</xdr:rowOff>
        </xdr:to>
        <xdr:sp macro="" textlink="">
          <xdr:nvSpPr>
            <xdr:cNvPr id="4789" name="Check Box 693" descr="県北&#10;" hidden="1">
              <a:extLst>
                <a:ext uri="{63B3BB69-23CF-44E3-9099-C40C66FF867C}">
                  <a14:compatExt spid="_x0000_s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188</xdr:row>
          <xdr:rowOff>19050</xdr:rowOff>
        </xdr:from>
        <xdr:to>
          <xdr:col>2</xdr:col>
          <xdr:colOff>180975</xdr:colOff>
          <xdr:row>188</xdr:row>
          <xdr:rowOff>285750</xdr:rowOff>
        </xdr:to>
        <xdr:sp macro="" textlink="">
          <xdr:nvSpPr>
            <xdr:cNvPr id="4790" name="Check Box 694" descr="県北&#10;" hidden="1">
              <a:extLst>
                <a:ext uri="{63B3BB69-23CF-44E3-9099-C40C66FF867C}">
                  <a14:compatExt spid="_x0000_s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186</xdr:row>
          <xdr:rowOff>9525</xdr:rowOff>
        </xdr:from>
        <xdr:to>
          <xdr:col>4</xdr:col>
          <xdr:colOff>390525</xdr:colOff>
          <xdr:row>186</xdr:row>
          <xdr:rowOff>276225</xdr:rowOff>
        </xdr:to>
        <xdr:sp macro="" textlink="">
          <xdr:nvSpPr>
            <xdr:cNvPr id="4791" name="Check Box 695" descr="県北&#10;" hidden="1">
              <a:extLst>
                <a:ext uri="{63B3BB69-23CF-44E3-9099-C40C66FF867C}">
                  <a14:compatExt spid="_x0000_s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188</xdr:row>
          <xdr:rowOff>28575</xdr:rowOff>
        </xdr:from>
        <xdr:to>
          <xdr:col>4</xdr:col>
          <xdr:colOff>390525</xdr:colOff>
          <xdr:row>188</xdr:row>
          <xdr:rowOff>295275</xdr:rowOff>
        </xdr:to>
        <xdr:sp macro="" textlink="">
          <xdr:nvSpPr>
            <xdr:cNvPr id="4792" name="Check Box 696" descr="県北&#10;" hidden="1">
              <a:extLst>
                <a:ext uri="{63B3BB69-23CF-44E3-9099-C40C66FF867C}">
                  <a14:compatExt spid="_x0000_s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186</xdr:row>
          <xdr:rowOff>19050</xdr:rowOff>
        </xdr:from>
        <xdr:to>
          <xdr:col>7</xdr:col>
          <xdr:colOff>247650</xdr:colOff>
          <xdr:row>186</xdr:row>
          <xdr:rowOff>285750</xdr:rowOff>
        </xdr:to>
        <xdr:sp macro="" textlink="">
          <xdr:nvSpPr>
            <xdr:cNvPr id="4793" name="Check Box 697" descr="県北&#10;" hidden="1">
              <a:extLst>
                <a:ext uri="{63B3BB69-23CF-44E3-9099-C40C66FF867C}">
                  <a14:compatExt spid="_x0000_s4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188</xdr:row>
          <xdr:rowOff>19050</xdr:rowOff>
        </xdr:from>
        <xdr:to>
          <xdr:col>7</xdr:col>
          <xdr:colOff>247650</xdr:colOff>
          <xdr:row>188</xdr:row>
          <xdr:rowOff>285750</xdr:rowOff>
        </xdr:to>
        <xdr:sp macro="" textlink="">
          <xdr:nvSpPr>
            <xdr:cNvPr id="4794" name="Check Box 698" descr="県北&#10;" hidden="1">
              <a:extLst>
                <a:ext uri="{63B3BB69-23CF-44E3-9099-C40C66FF867C}">
                  <a14:compatExt spid="_x0000_s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186</xdr:row>
          <xdr:rowOff>19050</xdr:rowOff>
        </xdr:from>
        <xdr:to>
          <xdr:col>7</xdr:col>
          <xdr:colOff>247650</xdr:colOff>
          <xdr:row>186</xdr:row>
          <xdr:rowOff>285750</xdr:rowOff>
        </xdr:to>
        <xdr:sp macro="" textlink="">
          <xdr:nvSpPr>
            <xdr:cNvPr id="4795" name="Check Box 699" descr="県北&#10;" hidden="1">
              <a:extLst>
                <a:ext uri="{63B3BB69-23CF-44E3-9099-C40C66FF867C}">
                  <a14:compatExt spid="_x0000_s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188</xdr:row>
          <xdr:rowOff>19050</xdr:rowOff>
        </xdr:from>
        <xdr:to>
          <xdr:col>7</xdr:col>
          <xdr:colOff>247650</xdr:colOff>
          <xdr:row>188</xdr:row>
          <xdr:rowOff>285750</xdr:rowOff>
        </xdr:to>
        <xdr:sp macro="" textlink="">
          <xdr:nvSpPr>
            <xdr:cNvPr id="4796" name="Check Box 700" descr="県北&#10;" hidden="1">
              <a:extLst>
                <a:ext uri="{63B3BB69-23CF-44E3-9099-C40C66FF867C}">
                  <a14:compatExt spid="_x0000_s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141</xdr:row>
          <xdr:rowOff>9525</xdr:rowOff>
        </xdr:from>
        <xdr:to>
          <xdr:col>6</xdr:col>
          <xdr:colOff>200025</xdr:colOff>
          <xdr:row>141</xdr:row>
          <xdr:rowOff>276225</xdr:rowOff>
        </xdr:to>
        <xdr:sp macro="" textlink="">
          <xdr:nvSpPr>
            <xdr:cNvPr id="4797" name="Check Box 701" descr="県北&#10;" hidden="1">
              <a:extLst>
                <a:ext uri="{63B3BB69-23CF-44E3-9099-C40C66FF867C}">
                  <a14:compatExt spid="_x0000_s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142</xdr:row>
          <xdr:rowOff>9525</xdr:rowOff>
        </xdr:from>
        <xdr:to>
          <xdr:col>6</xdr:col>
          <xdr:colOff>200025</xdr:colOff>
          <xdr:row>142</xdr:row>
          <xdr:rowOff>276225</xdr:rowOff>
        </xdr:to>
        <xdr:sp macro="" textlink="">
          <xdr:nvSpPr>
            <xdr:cNvPr id="4798" name="Check Box 702" descr="県北&#10;" hidden="1">
              <a:extLst>
                <a:ext uri="{63B3BB69-23CF-44E3-9099-C40C66FF867C}">
                  <a14:compatExt spid="_x0000_s4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136</xdr:row>
          <xdr:rowOff>9525</xdr:rowOff>
        </xdr:from>
        <xdr:to>
          <xdr:col>9</xdr:col>
          <xdr:colOff>95250</xdr:colOff>
          <xdr:row>136</xdr:row>
          <xdr:rowOff>276225</xdr:rowOff>
        </xdr:to>
        <xdr:sp macro="" textlink="">
          <xdr:nvSpPr>
            <xdr:cNvPr id="4799" name="Check Box 703" descr="県北&#10;" hidden="1">
              <a:extLst>
                <a:ext uri="{63B3BB69-23CF-44E3-9099-C40C66FF867C}">
                  <a14:compatExt spid="_x0000_s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137</xdr:row>
          <xdr:rowOff>9525</xdr:rowOff>
        </xdr:from>
        <xdr:to>
          <xdr:col>9</xdr:col>
          <xdr:colOff>95250</xdr:colOff>
          <xdr:row>137</xdr:row>
          <xdr:rowOff>276225</xdr:rowOff>
        </xdr:to>
        <xdr:sp macro="" textlink="">
          <xdr:nvSpPr>
            <xdr:cNvPr id="4800" name="Check Box 704" descr="県北&#10;" hidden="1">
              <a:extLst>
                <a:ext uri="{63B3BB69-23CF-44E3-9099-C40C66FF867C}">
                  <a14:compatExt spid="_x0000_s4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0</xdr:col>
      <xdr:colOff>142875</xdr:colOff>
      <xdr:row>498</xdr:row>
      <xdr:rowOff>19050</xdr:rowOff>
    </xdr:from>
    <xdr:to>
      <xdr:col>12</xdr:col>
      <xdr:colOff>350184</xdr:colOff>
      <xdr:row>507</xdr:row>
      <xdr:rowOff>209550</xdr:rowOff>
    </xdr:to>
    <xdr:grpSp>
      <xdr:nvGrpSpPr>
        <xdr:cNvPr id="260" name="グループ化 259"/>
        <xdr:cNvGrpSpPr/>
      </xdr:nvGrpSpPr>
      <xdr:grpSpPr>
        <a:xfrm>
          <a:off x="142875" y="117748050"/>
          <a:ext cx="6465234" cy="2419350"/>
          <a:chOff x="336269" y="121062750"/>
          <a:chExt cx="7027209" cy="2419350"/>
        </a:xfrm>
      </xdr:grpSpPr>
      <xdr:sp macro="" textlink="">
        <xdr:nvSpPr>
          <xdr:cNvPr id="261" name="メモ 260"/>
          <xdr:cNvSpPr/>
        </xdr:nvSpPr>
        <xdr:spPr>
          <a:xfrm>
            <a:off x="336269" y="121062750"/>
            <a:ext cx="7027209" cy="2419350"/>
          </a:xfrm>
          <a:prstGeom prst="foldedCorner">
            <a:avLst>
              <a:gd name="adj" fmla="val 16209"/>
            </a:avLst>
          </a:prstGeom>
          <a:solidFill>
            <a:schemeClr val="accent2">
              <a:lumMod val="20000"/>
              <a:lumOff val="80000"/>
            </a:schemeClr>
          </a:solidFill>
          <a:ln>
            <a:solidFill>
              <a:srgbClr val="CC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t"/>
          <a:lstStyle/>
          <a:p>
            <a:pPr algn="l">
              <a:lnSpc>
                <a:spcPct val="100000"/>
              </a:lnSpc>
            </a:pPr>
            <a:r>
              <a:rPr kumimoji="1" lang="en-US" altLang="ja-JP" sz="800" b="1">
                <a:solidFill>
                  <a:sysClr val="windowText" lastClr="000000"/>
                </a:solidFill>
                <a:latin typeface="ＭＳ 明朝" pitchFamily="17" charset="-128"/>
                <a:ea typeface="ＭＳ 明朝" pitchFamily="17" charset="-128"/>
                <a:cs typeface="メイリオ" pitchFamily="50" charset="-128"/>
              </a:rPr>
              <a:t> </a:t>
            </a:r>
          </a:p>
        </xdr:txBody>
      </xdr:sp>
      <xdr:sp macro="" textlink="">
        <xdr:nvSpPr>
          <xdr:cNvPr id="262" name="正方形/長方形 261"/>
          <xdr:cNvSpPr/>
        </xdr:nvSpPr>
        <xdr:spPr>
          <a:xfrm>
            <a:off x="543328" y="121143207"/>
            <a:ext cx="6622258" cy="2292935"/>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rgbClr val="FF0000"/>
                </a:solidFill>
                <a:latin typeface="ＭＳ 明朝" pitchFamily="17" charset="-128"/>
                <a:ea typeface="ＭＳ 明朝" pitchFamily="17" charset="-128"/>
                <a:cs typeface="メイリオ" pitchFamily="50" charset="-128"/>
              </a:rPr>
              <a:t>◎調査票に記入された内容について統計分析を行い、血液製剤適正使用の向上のため、</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rgbClr val="FF0000"/>
                </a:solidFill>
                <a:latin typeface="ＭＳ 明朝" pitchFamily="17" charset="-128"/>
                <a:ea typeface="ＭＳ 明朝" pitchFamily="17" charset="-128"/>
                <a:cs typeface="メイリオ" pitchFamily="50" charset="-128"/>
              </a:rPr>
              <a:t>  </a:t>
            </a:r>
            <a:r>
              <a:rPr lang="ja-JP" altLang="en-US" sz="1100" b="1">
                <a:solidFill>
                  <a:srgbClr val="FF0000"/>
                </a:solidFill>
                <a:latin typeface="ＭＳ 明朝" pitchFamily="17" charset="-128"/>
                <a:ea typeface="ＭＳ 明朝" pitchFamily="17" charset="-128"/>
                <a:cs typeface="メイリオ" pitchFamily="50" charset="-128"/>
              </a:rPr>
              <a:t>結果を公表する予定です。また、明記した目的以外には使用いたしません。</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p>
          <a:p>
            <a:r>
              <a:rPr lang="ja-JP" altLang="en-US" sz="1100" b="1">
                <a:solidFill>
                  <a:sysClr val="windowText" lastClr="000000"/>
                </a:solidFill>
                <a:latin typeface="ＭＳ 明朝" pitchFamily="17" charset="-128"/>
                <a:ea typeface="ＭＳ 明朝" pitchFamily="17" charset="-128"/>
                <a:cs typeface="メイリオ" pitchFamily="50" charset="-128"/>
              </a:rPr>
              <a:t>◎提出していただく調査票につきましては、問い合わせ等で必要になることが</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r>
              <a:rPr lang="ja-JP" altLang="en-US" sz="1100" b="1">
                <a:solidFill>
                  <a:sysClr val="windowText" lastClr="000000"/>
                </a:solidFill>
                <a:latin typeface="ＭＳ 明朝" pitchFamily="17" charset="-128"/>
                <a:ea typeface="ＭＳ 明朝" pitchFamily="17" charset="-128"/>
                <a:cs typeface="メイリオ" pitchFamily="50" charset="-128"/>
              </a:rPr>
              <a:t>ありますので、医療機関の控えとしてコピーまたは入力データを保管してください。</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○血液製剤等に関するお問い合わせ先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　</a:t>
            </a:r>
            <a:r>
              <a:rPr lang="ja-JP" altLang="en-US" sz="1100" b="1" baseline="0">
                <a:solidFill>
                  <a:sysClr val="windowText" lastClr="000000"/>
                </a:solidFill>
                <a:latin typeface="ＭＳ 明朝" pitchFamily="17" charset="-128"/>
                <a:ea typeface="ＭＳ 明朝" pitchFamily="17" charset="-128"/>
                <a:cs typeface="メイリオ" pitchFamily="50" charset="-128"/>
              </a:rPr>
              <a:t>福島県赤十字血液センター 学術・品質情報課　</a:t>
            </a:r>
            <a:r>
              <a:rPr lang="en-US" altLang="ja-JP" sz="1100" b="1" baseline="0">
                <a:solidFill>
                  <a:sysClr val="windowText" lastClr="000000"/>
                </a:solidFill>
                <a:latin typeface="ＭＳ 明朝" pitchFamily="17" charset="-128"/>
                <a:ea typeface="ＭＳ 明朝" pitchFamily="17" charset="-128"/>
                <a:cs typeface="メイリオ" pitchFamily="50" charset="-128"/>
              </a:rPr>
              <a:t>TEL 024-544-2556</a:t>
            </a:r>
          </a:p>
          <a:p>
            <a:r>
              <a:rPr lang="ja-JP" altLang="en-US" sz="1100" b="1" baseline="0">
                <a:solidFill>
                  <a:sysClr val="windowText" lastClr="000000"/>
                </a:solidFill>
                <a:latin typeface="ＭＳ 明朝" pitchFamily="17" charset="-128"/>
                <a:ea typeface="ＭＳ 明朝" pitchFamily="17" charset="-128"/>
                <a:cs typeface="メイリオ" pitchFamily="50" charset="-128"/>
              </a:rPr>
              <a:t>○その他のお問い合わせ先</a:t>
            </a:r>
            <a:endParaRPr lang="en-US" altLang="ja-JP" sz="1100" b="1" baseline="0">
              <a:solidFill>
                <a:sysClr val="windowText" lastClr="000000"/>
              </a:solidFill>
              <a:latin typeface="ＭＳ 明朝" pitchFamily="17" charset="-128"/>
              <a:ea typeface="ＭＳ 明朝" pitchFamily="17" charset="-128"/>
              <a:cs typeface="メイリオ" pitchFamily="50" charset="-128"/>
            </a:endParaRPr>
          </a:p>
          <a:p>
            <a:r>
              <a:rPr lang="ja-JP" altLang="en-US" sz="1100" b="1" baseline="0">
                <a:solidFill>
                  <a:sysClr val="windowText" lastClr="000000"/>
                </a:solidFill>
                <a:latin typeface="ＭＳ 明朝" pitchFamily="17" charset="-128"/>
                <a:ea typeface="ＭＳ 明朝" pitchFamily="17" charset="-128"/>
                <a:cs typeface="メイリオ" pitchFamily="50" charset="-128"/>
              </a:rPr>
              <a:t>　福島県保健福祉部 薬務課</a:t>
            </a:r>
            <a:r>
              <a:rPr lang="ja-JP" altLang="en-US" sz="1100" b="1">
                <a:solidFill>
                  <a:sysClr val="windowText" lastClr="000000"/>
                </a:solidFill>
                <a:latin typeface="ＭＳ 明朝" pitchFamily="17" charset="-128"/>
                <a:ea typeface="ＭＳ 明朝" pitchFamily="17" charset="-128"/>
                <a:cs typeface="メイリオ" pitchFamily="50" charset="-128"/>
              </a:rPr>
              <a:t>　</a:t>
            </a:r>
            <a:r>
              <a:rPr lang="en-US" altLang="ja-JP" sz="1100" b="1">
                <a:solidFill>
                  <a:sysClr val="windowText" lastClr="000000"/>
                </a:solidFill>
                <a:latin typeface="ＭＳ 明朝" pitchFamily="17" charset="-128"/>
                <a:ea typeface="ＭＳ 明朝" pitchFamily="17" charset="-128"/>
                <a:cs typeface="メイリオ" pitchFamily="50" charset="-128"/>
              </a:rPr>
              <a:t>TEL 024-521-7232</a:t>
            </a:r>
          </a:p>
          <a:p>
            <a:endParaRPr lang="ja-JP" altLang="en-US" sz="1100" b="1">
              <a:solidFill>
                <a:sysClr val="windowText" lastClr="000000"/>
              </a:solidFill>
              <a:latin typeface="ＭＳ 明朝" pitchFamily="17" charset="-128"/>
              <a:ea typeface="ＭＳ 明朝" pitchFamily="17" charset="-128"/>
              <a:cs typeface="メイリオ"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37818</xdr:colOff>
      <xdr:row>16</xdr:row>
      <xdr:rowOff>98934</xdr:rowOff>
    </xdr:from>
    <xdr:to>
      <xdr:col>8</xdr:col>
      <xdr:colOff>493059</xdr:colOff>
      <xdr:row>18</xdr:row>
      <xdr:rowOff>0</xdr:rowOff>
    </xdr:to>
    <xdr:sp macro="" textlink="">
      <xdr:nvSpPr>
        <xdr:cNvPr id="2" name="角丸四角形 1"/>
        <xdr:cNvSpPr/>
      </xdr:nvSpPr>
      <xdr:spPr>
        <a:xfrm>
          <a:off x="1542768" y="4089909"/>
          <a:ext cx="3446091" cy="396366"/>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latin typeface="メイリオ" pitchFamily="50" charset="-128"/>
              <a:ea typeface="メイリオ" pitchFamily="50" charset="-128"/>
              <a:cs typeface="メイリオ" pitchFamily="50" charset="-128"/>
            </a:rPr>
            <a:t>保健所所在地に該当する地区を選択してください。</a:t>
          </a:r>
        </a:p>
      </xdr:txBody>
    </xdr:sp>
    <xdr:clientData/>
  </xdr:twoCellAnchor>
  <xdr:twoCellAnchor editAs="oneCell">
    <xdr:from>
      <xdr:col>5</xdr:col>
      <xdr:colOff>66675</xdr:colOff>
      <xdr:row>25</xdr:row>
      <xdr:rowOff>0</xdr:rowOff>
    </xdr:from>
    <xdr:to>
      <xdr:col>7</xdr:col>
      <xdr:colOff>606797</xdr:colOff>
      <xdr:row>25</xdr:row>
      <xdr:rowOff>0</xdr:rowOff>
    </xdr:to>
    <xdr:sp macro="" textlink="">
      <xdr:nvSpPr>
        <xdr:cNvPr id="5" name="Frame10" hidden="1">
          <a:extLst>
            <a:ext uri="{63B3BB69-23CF-44E3-9099-C40C66FF867C}">
              <a14:compatExt xmlns:a14="http://schemas.microsoft.com/office/drawing/2010/main" spid="_x0000_s4252"/>
            </a:ext>
          </a:extLst>
        </xdr:cNvPr>
        <xdr:cNvSpPr/>
      </xdr:nvSpPr>
      <xdr:spPr>
        <a:xfrm>
          <a:off x="2733675" y="7820025"/>
          <a:ext cx="1702172" cy="0"/>
        </a:xfrm>
        <a:prstGeom prst="rect">
          <a:avLst/>
        </a:prstGeom>
      </xdr:spPr>
    </xdr:sp>
    <xdr:clientData/>
  </xdr:twoCellAnchor>
  <xdr:twoCellAnchor editAs="oneCell">
    <xdr:from>
      <xdr:col>10</xdr:col>
      <xdr:colOff>304800</xdr:colOff>
      <xdr:row>25</xdr:row>
      <xdr:rowOff>0</xdr:rowOff>
    </xdr:from>
    <xdr:to>
      <xdr:col>24</xdr:col>
      <xdr:colOff>49306</xdr:colOff>
      <xdr:row>25</xdr:row>
      <xdr:rowOff>0</xdr:rowOff>
    </xdr:to>
    <xdr:sp macro="" textlink="">
      <xdr:nvSpPr>
        <xdr:cNvPr id="6" name="Frame12" hidden="1">
          <a:extLst>
            <a:ext uri="{63B3BB69-23CF-44E3-9099-C40C66FF867C}">
              <a14:compatExt xmlns:a14="http://schemas.microsoft.com/office/drawing/2010/main" spid="_x0000_s4254"/>
            </a:ext>
          </a:extLst>
        </xdr:cNvPr>
        <xdr:cNvSpPr/>
      </xdr:nvSpPr>
      <xdr:spPr>
        <a:xfrm>
          <a:off x="5962650" y="7820025"/>
          <a:ext cx="1498787" cy="0"/>
        </a:xfrm>
        <a:prstGeom prst="rect">
          <a:avLst/>
        </a:prstGeom>
      </xdr:spPr>
    </xdr:sp>
    <xdr:clientData/>
  </xdr:twoCellAnchor>
  <xdr:twoCellAnchor editAs="oneCell">
    <xdr:from>
      <xdr:col>11</xdr:col>
      <xdr:colOff>0</xdr:colOff>
      <xdr:row>25</xdr:row>
      <xdr:rowOff>0</xdr:rowOff>
    </xdr:from>
    <xdr:to>
      <xdr:col>25</xdr:col>
      <xdr:colOff>87968</xdr:colOff>
      <xdr:row>25</xdr:row>
      <xdr:rowOff>0</xdr:rowOff>
    </xdr:to>
    <xdr:sp macro="" textlink="">
      <xdr:nvSpPr>
        <xdr:cNvPr id="7" name="Frame13" hidden="1">
          <a:extLst>
            <a:ext uri="{63B3BB69-23CF-44E3-9099-C40C66FF867C}">
              <a14:compatExt xmlns:a14="http://schemas.microsoft.com/office/drawing/2010/main" spid="_x0000_s4255"/>
            </a:ext>
          </a:extLst>
        </xdr:cNvPr>
        <xdr:cNvSpPr/>
      </xdr:nvSpPr>
      <xdr:spPr>
        <a:xfrm>
          <a:off x="6238875" y="7820025"/>
          <a:ext cx="2359400" cy="0"/>
        </a:xfrm>
        <a:prstGeom prst="rect">
          <a:avLst/>
        </a:prstGeom>
      </xdr:spPr>
    </xdr:sp>
    <xdr:clientData/>
  </xdr:twoCellAnchor>
  <xdr:twoCellAnchor editAs="oneCell">
    <xdr:from>
      <xdr:col>2</xdr:col>
      <xdr:colOff>0</xdr:colOff>
      <xdr:row>26</xdr:row>
      <xdr:rowOff>0</xdr:rowOff>
    </xdr:from>
    <xdr:to>
      <xdr:col>2</xdr:col>
      <xdr:colOff>476250</xdr:colOff>
      <xdr:row>26</xdr:row>
      <xdr:rowOff>0</xdr:rowOff>
    </xdr:to>
    <xdr:sp macro="" textlink="">
      <xdr:nvSpPr>
        <xdr:cNvPr id="8" name="Frame23" hidden="1">
          <a:extLst>
            <a:ext uri="{63B3BB69-23CF-44E3-9099-C40C66FF867C}">
              <a14:compatExt xmlns:a14="http://schemas.microsoft.com/office/drawing/2010/main" spid="_x0000_s4265"/>
            </a:ext>
          </a:extLst>
        </xdr:cNvPr>
        <xdr:cNvSpPr/>
      </xdr:nvSpPr>
      <xdr:spPr>
        <a:xfrm>
          <a:off x="923925" y="13677900"/>
          <a:ext cx="476250" cy="0"/>
        </a:xfrm>
        <a:prstGeom prst="rect">
          <a:avLst/>
        </a:prstGeom>
      </xdr:spPr>
    </xdr:sp>
    <xdr:clientData/>
  </xdr:twoCellAnchor>
  <xdr:twoCellAnchor editAs="oneCell">
    <xdr:from>
      <xdr:col>2</xdr:col>
      <xdr:colOff>0</xdr:colOff>
      <xdr:row>26</xdr:row>
      <xdr:rowOff>0</xdr:rowOff>
    </xdr:from>
    <xdr:to>
      <xdr:col>4</xdr:col>
      <xdr:colOff>378199</xdr:colOff>
      <xdr:row>26</xdr:row>
      <xdr:rowOff>0</xdr:rowOff>
    </xdr:to>
    <xdr:sp macro="" textlink="">
      <xdr:nvSpPr>
        <xdr:cNvPr id="9" name="Frame35" hidden="1">
          <a:extLst>
            <a:ext uri="{63B3BB69-23CF-44E3-9099-C40C66FF867C}">
              <a14:compatExt xmlns:a14="http://schemas.microsoft.com/office/drawing/2010/main" spid="_x0000_s4307"/>
            </a:ext>
          </a:extLst>
        </xdr:cNvPr>
        <xdr:cNvSpPr/>
      </xdr:nvSpPr>
      <xdr:spPr>
        <a:xfrm>
          <a:off x="923925" y="26927175"/>
          <a:ext cx="1540249" cy="0"/>
        </a:xfrm>
        <a:prstGeom prst="rect">
          <a:avLst/>
        </a:prstGeom>
      </xdr:spPr>
    </xdr:sp>
    <xdr:clientData/>
  </xdr:twoCellAnchor>
  <xdr:twoCellAnchor editAs="oneCell">
    <xdr:from>
      <xdr:col>3</xdr:col>
      <xdr:colOff>9525</xdr:colOff>
      <xdr:row>26</xdr:row>
      <xdr:rowOff>0</xdr:rowOff>
    </xdr:from>
    <xdr:to>
      <xdr:col>5</xdr:col>
      <xdr:colOff>244850</xdr:colOff>
      <xdr:row>26</xdr:row>
      <xdr:rowOff>0</xdr:rowOff>
    </xdr:to>
    <xdr:sp macro="" textlink="">
      <xdr:nvSpPr>
        <xdr:cNvPr id="10" name="Frame36" hidden="1">
          <a:extLst>
            <a:ext uri="{63B3BB69-23CF-44E3-9099-C40C66FF867C}">
              <a14:compatExt xmlns:a14="http://schemas.microsoft.com/office/drawing/2010/main" spid="_x0000_s4308"/>
            </a:ext>
          </a:extLst>
        </xdr:cNvPr>
        <xdr:cNvSpPr/>
      </xdr:nvSpPr>
      <xdr:spPr>
        <a:xfrm>
          <a:off x="1514475" y="26927175"/>
          <a:ext cx="1397375" cy="0"/>
        </a:xfrm>
        <a:prstGeom prst="rect">
          <a:avLst/>
        </a:prstGeom>
      </xdr:spPr>
    </xdr:sp>
    <xdr:clientData/>
  </xdr:twoCellAnchor>
  <xdr:twoCellAnchor editAs="oneCell">
    <xdr:from>
      <xdr:col>8</xdr:col>
      <xdr:colOff>209550</xdr:colOff>
      <xdr:row>26</xdr:row>
      <xdr:rowOff>0</xdr:rowOff>
    </xdr:from>
    <xdr:to>
      <xdr:col>10</xdr:col>
      <xdr:colOff>511549</xdr:colOff>
      <xdr:row>26</xdr:row>
      <xdr:rowOff>0</xdr:rowOff>
    </xdr:to>
    <xdr:sp macro="" textlink="">
      <xdr:nvSpPr>
        <xdr:cNvPr id="11" name="Frame53" hidden="1">
          <a:extLst>
            <a:ext uri="{63B3BB69-23CF-44E3-9099-C40C66FF867C}">
              <a14:compatExt xmlns:a14="http://schemas.microsoft.com/office/drawing/2010/main" spid="_x0000_s4319"/>
            </a:ext>
          </a:extLst>
        </xdr:cNvPr>
        <xdr:cNvSpPr/>
      </xdr:nvSpPr>
      <xdr:spPr>
        <a:xfrm>
          <a:off x="4705350" y="29575125"/>
          <a:ext cx="1464049" cy="0"/>
        </a:xfrm>
        <a:prstGeom prst="rect">
          <a:avLst/>
        </a:prstGeom>
      </xdr:spPr>
    </xdr:sp>
    <xdr:clientData/>
  </xdr:twoCellAnchor>
  <xdr:twoCellAnchor editAs="oneCell">
    <xdr:from>
      <xdr:col>8</xdr:col>
      <xdr:colOff>276225</xdr:colOff>
      <xdr:row>26</xdr:row>
      <xdr:rowOff>0</xdr:rowOff>
    </xdr:from>
    <xdr:to>
      <xdr:col>10</xdr:col>
      <xdr:colOff>359149</xdr:colOff>
      <xdr:row>26</xdr:row>
      <xdr:rowOff>0</xdr:rowOff>
    </xdr:to>
    <xdr:sp macro="" textlink="">
      <xdr:nvSpPr>
        <xdr:cNvPr id="12" name="Frame54" hidden="1">
          <a:extLst>
            <a:ext uri="{63B3BB69-23CF-44E3-9099-C40C66FF867C}">
              <a14:compatExt xmlns:a14="http://schemas.microsoft.com/office/drawing/2010/main" spid="_x0000_s4320"/>
            </a:ext>
          </a:extLst>
        </xdr:cNvPr>
        <xdr:cNvSpPr/>
      </xdr:nvSpPr>
      <xdr:spPr>
        <a:xfrm>
          <a:off x="4772025" y="29575125"/>
          <a:ext cx="1244974" cy="0"/>
        </a:xfrm>
        <a:prstGeom prst="rect">
          <a:avLst/>
        </a:prstGeom>
      </xdr:spPr>
    </xdr:sp>
    <xdr:clientData/>
  </xdr:twoCellAnchor>
  <xdr:twoCellAnchor editAs="oneCell">
    <xdr:from>
      <xdr:col>2</xdr:col>
      <xdr:colOff>0</xdr:colOff>
      <xdr:row>26</xdr:row>
      <xdr:rowOff>0</xdr:rowOff>
    </xdr:from>
    <xdr:to>
      <xdr:col>2</xdr:col>
      <xdr:colOff>390525</xdr:colOff>
      <xdr:row>26</xdr:row>
      <xdr:rowOff>9525</xdr:rowOff>
    </xdr:to>
    <xdr:sp macro="" textlink="">
      <xdr:nvSpPr>
        <xdr:cNvPr id="13" name="Frame62" hidden="1">
          <a:extLst>
            <a:ext uri="{63B3BB69-23CF-44E3-9099-C40C66FF867C}">
              <a14:compatExt xmlns:a14="http://schemas.microsoft.com/office/drawing/2010/main" spid="_x0000_s4331"/>
            </a:ext>
          </a:extLst>
        </xdr:cNvPr>
        <xdr:cNvSpPr/>
      </xdr:nvSpPr>
      <xdr:spPr>
        <a:xfrm>
          <a:off x="923925" y="13468350"/>
          <a:ext cx="390525" cy="9525"/>
        </a:xfrm>
        <a:prstGeom prst="rect">
          <a:avLst/>
        </a:prstGeom>
      </xdr:spPr>
    </xdr:sp>
    <xdr:clientData/>
  </xdr:twoCellAnchor>
  <xdr:twoCellAnchor editAs="oneCell">
    <xdr:from>
      <xdr:col>2</xdr:col>
      <xdr:colOff>0</xdr:colOff>
      <xdr:row>26</xdr:row>
      <xdr:rowOff>0</xdr:rowOff>
    </xdr:from>
    <xdr:to>
      <xdr:col>2</xdr:col>
      <xdr:colOff>390525</xdr:colOff>
      <xdr:row>26</xdr:row>
      <xdr:rowOff>0</xdr:rowOff>
    </xdr:to>
    <xdr:sp macro="" textlink="">
      <xdr:nvSpPr>
        <xdr:cNvPr id="14" name="Frame64" hidden="1">
          <a:extLst>
            <a:ext uri="{63B3BB69-23CF-44E3-9099-C40C66FF867C}">
              <a14:compatExt xmlns:a14="http://schemas.microsoft.com/office/drawing/2010/main" spid="_x0000_s4333"/>
            </a:ext>
          </a:extLst>
        </xdr:cNvPr>
        <xdr:cNvSpPr/>
      </xdr:nvSpPr>
      <xdr:spPr>
        <a:xfrm>
          <a:off x="923925" y="13677900"/>
          <a:ext cx="390525" cy="0"/>
        </a:xfrm>
        <a:prstGeom prst="rect">
          <a:avLst/>
        </a:prstGeom>
      </xdr:spPr>
    </xdr:sp>
    <xdr:clientData/>
  </xdr:twoCellAnchor>
  <xdr:twoCellAnchor editAs="oneCell">
    <xdr:from>
      <xdr:col>3</xdr:col>
      <xdr:colOff>9525</xdr:colOff>
      <xdr:row>26</xdr:row>
      <xdr:rowOff>0</xdr:rowOff>
    </xdr:from>
    <xdr:to>
      <xdr:col>6</xdr:col>
      <xdr:colOff>43143</xdr:colOff>
      <xdr:row>26</xdr:row>
      <xdr:rowOff>0</xdr:rowOff>
    </xdr:to>
    <xdr:sp macro="" textlink="">
      <xdr:nvSpPr>
        <xdr:cNvPr id="15" name="Frame73" hidden="1">
          <a:extLst>
            <a:ext uri="{63B3BB69-23CF-44E3-9099-C40C66FF867C}">
              <a14:compatExt xmlns:a14="http://schemas.microsoft.com/office/drawing/2010/main" spid="_x0000_s4348"/>
            </a:ext>
          </a:extLst>
        </xdr:cNvPr>
        <xdr:cNvSpPr/>
      </xdr:nvSpPr>
      <xdr:spPr>
        <a:xfrm>
          <a:off x="1514475" y="35223450"/>
          <a:ext cx="1776693" cy="0"/>
        </a:xfrm>
        <a:prstGeom prst="rect">
          <a:avLst/>
        </a:prstGeom>
      </xdr:spPr>
    </xdr:sp>
    <xdr:clientData/>
  </xdr:twoCellAnchor>
  <xdr:twoCellAnchor editAs="oneCell">
    <xdr:from>
      <xdr:col>4</xdr:col>
      <xdr:colOff>0</xdr:colOff>
      <xdr:row>26</xdr:row>
      <xdr:rowOff>0</xdr:rowOff>
    </xdr:from>
    <xdr:to>
      <xdr:col>6</xdr:col>
      <xdr:colOff>368673</xdr:colOff>
      <xdr:row>26</xdr:row>
      <xdr:rowOff>0</xdr:rowOff>
    </xdr:to>
    <xdr:sp macro="" textlink="">
      <xdr:nvSpPr>
        <xdr:cNvPr id="16" name="Frame74" hidden="1">
          <a:extLst>
            <a:ext uri="{63B3BB69-23CF-44E3-9099-C40C66FF867C}">
              <a14:compatExt xmlns:a14="http://schemas.microsoft.com/office/drawing/2010/main" spid="_x0000_s4349"/>
            </a:ext>
          </a:extLst>
        </xdr:cNvPr>
        <xdr:cNvSpPr/>
      </xdr:nvSpPr>
      <xdr:spPr>
        <a:xfrm>
          <a:off x="2085975" y="35223450"/>
          <a:ext cx="1530723" cy="0"/>
        </a:xfrm>
        <a:prstGeom prst="rect">
          <a:avLst/>
        </a:prstGeom>
      </xdr:spPr>
    </xdr:sp>
    <xdr:clientData/>
  </xdr:twoCellAnchor>
  <xdr:twoCellAnchor editAs="oneCell">
    <xdr:from>
      <xdr:col>7</xdr:col>
      <xdr:colOff>228600</xdr:colOff>
      <xdr:row>26</xdr:row>
      <xdr:rowOff>0</xdr:rowOff>
    </xdr:from>
    <xdr:to>
      <xdr:col>9</xdr:col>
      <xdr:colOff>383801</xdr:colOff>
      <xdr:row>26</xdr:row>
      <xdr:rowOff>0</xdr:rowOff>
    </xdr:to>
    <xdr:sp macro="" textlink="">
      <xdr:nvSpPr>
        <xdr:cNvPr id="17" name="Frame76" hidden="1">
          <a:extLst>
            <a:ext uri="{63B3BB69-23CF-44E3-9099-C40C66FF867C}">
              <a14:compatExt xmlns:a14="http://schemas.microsoft.com/office/drawing/2010/main" spid="_x0000_s4351"/>
            </a:ext>
          </a:extLst>
        </xdr:cNvPr>
        <xdr:cNvSpPr/>
      </xdr:nvSpPr>
      <xdr:spPr>
        <a:xfrm>
          <a:off x="4057650" y="35223450"/>
          <a:ext cx="1402976" cy="0"/>
        </a:xfrm>
        <a:prstGeom prst="rect">
          <a:avLst/>
        </a:prstGeom>
      </xdr:spPr>
    </xdr:sp>
    <xdr:clientData/>
  </xdr:twoCellAnchor>
  <xdr:twoCellAnchor editAs="oneCell">
    <xdr:from>
      <xdr:col>9</xdr:col>
      <xdr:colOff>295275</xdr:colOff>
      <xdr:row>26</xdr:row>
      <xdr:rowOff>0</xdr:rowOff>
    </xdr:from>
    <xdr:to>
      <xdr:col>12</xdr:col>
      <xdr:colOff>294156</xdr:colOff>
      <xdr:row>26</xdr:row>
      <xdr:rowOff>0</xdr:rowOff>
    </xdr:to>
    <xdr:sp macro="" textlink="">
      <xdr:nvSpPr>
        <xdr:cNvPr id="18" name="Frame77" hidden="1">
          <a:extLst>
            <a:ext uri="{63B3BB69-23CF-44E3-9099-C40C66FF867C}">
              <a14:compatExt xmlns:a14="http://schemas.microsoft.com/office/drawing/2010/main" spid="_x0000_s4354"/>
            </a:ext>
          </a:extLst>
        </xdr:cNvPr>
        <xdr:cNvSpPr/>
      </xdr:nvSpPr>
      <xdr:spPr>
        <a:xfrm>
          <a:off x="5372100" y="35223450"/>
          <a:ext cx="1741956" cy="0"/>
        </a:xfrm>
        <a:prstGeom prst="rect">
          <a:avLst/>
        </a:prstGeom>
      </xdr:spPr>
    </xdr:sp>
    <xdr:clientData/>
  </xdr:twoCellAnchor>
  <xdr:twoCellAnchor editAs="oneCell">
    <xdr:from>
      <xdr:col>10</xdr:col>
      <xdr:colOff>0</xdr:colOff>
      <xdr:row>26</xdr:row>
      <xdr:rowOff>0</xdr:rowOff>
    </xdr:from>
    <xdr:to>
      <xdr:col>24</xdr:col>
      <xdr:colOff>257736</xdr:colOff>
      <xdr:row>26</xdr:row>
      <xdr:rowOff>0</xdr:rowOff>
    </xdr:to>
    <xdr:sp macro="" textlink="">
      <xdr:nvSpPr>
        <xdr:cNvPr id="19" name="Frame78" hidden="1">
          <a:extLst>
            <a:ext uri="{63B3BB69-23CF-44E3-9099-C40C66FF867C}">
              <a14:compatExt xmlns:a14="http://schemas.microsoft.com/office/drawing/2010/main" spid="_x0000_s4355"/>
            </a:ext>
          </a:extLst>
        </xdr:cNvPr>
        <xdr:cNvSpPr/>
      </xdr:nvSpPr>
      <xdr:spPr>
        <a:xfrm>
          <a:off x="5657850" y="35194875"/>
          <a:ext cx="2012017" cy="0"/>
        </a:xfrm>
        <a:prstGeom prst="rect">
          <a:avLst/>
        </a:prstGeom>
      </xdr:spPr>
    </xdr:sp>
    <xdr:clientData/>
  </xdr:twoCellAnchor>
  <xdr:twoCellAnchor editAs="oneCell">
    <xdr:from>
      <xdr:col>11</xdr:col>
      <xdr:colOff>0</xdr:colOff>
      <xdr:row>25</xdr:row>
      <xdr:rowOff>0</xdr:rowOff>
    </xdr:from>
    <xdr:to>
      <xdr:col>24</xdr:col>
      <xdr:colOff>662269</xdr:colOff>
      <xdr:row>25</xdr:row>
      <xdr:rowOff>0</xdr:rowOff>
    </xdr:to>
    <xdr:sp macro="" textlink="">
      <xdr:nvSpPr>
        <xdr:cNvPr id="20" name="Frame106" hidden="1">
          <a:extLst>
            <a:ext uri="{63B3BB69-23CF-44E3-9099-C40C66FF867C}">
              <a14:compatExt xmlns:a14="http://schemas.microsoft.com/office/drawing/2010/main" spid="_x0000_s4492"/>
            </a:ext>
          </a:extLst>
        </xdr:cNvPr>
        <xdr:cNvSpPr/>
      </xdr:nvSpPr>
      <xdr:spPr>
        <a:xfrm>
          <a:off x="6238875" y="7820025"/>
          <a:ext cx="1835525" cy="0"/>
        </a:xfrm>
        <a:prstGeom prst="rect">
          <a:avLst/>
        </a:prstGeom>
      </xdr:spPr>
    </xdr:sp>
    <xdr:clientData/>
  </xdr:twoCellAnchor>
  <xdr:twoCellAnchor editAs="oneCell">
    <xdr:from>
      <xdr:col>11</xdr:col>
      <xdr:colOff>0</xdr:colOff>
      <xdr:row>25</xdr:row>
      <xdr:rowOff>0</xdr:rowOff>
    </xdr:from>
    <xdr:to>
      <xdr:col>24</xdr:col>
      <xdr:colOff>709894</xdr:colOff>
      <xdr:row>25</xdr:row>
      <xdr:rowOff>0</xdr:rowOff>
    </xdr:to>
    <xdr:sp macro="" textlink="">
      <xdr:nvSpPr>
        <xdr:cNvPr id="21" name="Frame107" hidden="1">
          <a:extLst>
            <a:ext uri="{63B3BB69-23CF-44E3-9099-C40C66FF867C}">
              <a14:compatExt xmlns:a14="http://schemas.microsoft.com/office/drawing/2010/main" spid="_x0000_s4493"/>
            </a:ext>
          </a:extLst>
        </xdr:cNvPr>
        <xdr:cNvSpPr/>
      </xdr:nvSpPr>
      <xdr:spPr>
        <a:xfrm>
          <a:off x="6238875" y="7820025"/>
          <a:ext cx="1883150" cy="0"/>
        </a:xfrm>
        <a:prstGeom prst="rect">
          <a:avLst/>
        </a:prstGeom>
      </xdr:spPr>
    </xdr:sp>
    <xdr:clientData/>
  </xdr:twoCellAnchor>
  <xdr:twoCellAnchor>
    <xdr:from>
      <xdr:col>0</xdr:col>
      <xdr:colOff>122427</xdr:colOff>
      <xdr:row>13</xdr:row>
      <xdr:rowOff>71079</xdr:rowOff>
    </xdr:from>
    <xdr:to>
      <xdr:col>3</xdr:col>
      <xdr:colOff>15408</xdr:colOff>
      <xdr:row>17</xdr:row>
      <xdr:rowOff>63588</xdr:rowOff>
    </xdr:to>
    <xdr:grpSp>
      <xdr:nvGrpSpPr>
        <xdr:cNvPr id="23" name="グループ化 22"/>
        <xdr:cNvGrpSpPr/>
      </xdr:nvGrpSpPr>
      <xdr:grpSpPr>
        <a:xfrm>
          <a:off x="122427" y="3147654"/>
          <a:ext cx="1274106" cy="1154559"/>
          <a:chOff x="169892" y="2800350"/>
          <a:chExt cx="1395727" cy="1219847"/>
        </a:xfrm>
      </xdr:grpSpPr>
      <xdr:cxnSp macro="">
        <xdr:nvCxnSpPr>
          <xdr:cNvPr id="24" name="直線矢印コネクタ 23"/>
          <xdr:cNvCxnSpPr/>
        </xdr:nvCxnSpPr>
        <xdr:spPr>
          <a:xfrm>
            <a:off x="180975" y="2800350"/>
            <a:ext cx="18052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flipH="1">
            <a:off x="174275" y="2800350"/>
            <a:ext cx="6700" cy="121806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flipV="1">
            <a:off x="169892" y="4017101"/>
            <a:ext cx="1395727" cy="309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xdr:col>
      <xdr:colOff>16636</xdr:colOff>
      <xdr:row>48</xdr:row>
      <xdr:rowOff>85725</xdr:rowOff>
    </xdr:from>
    <xdr:ext cx="549894" cy="781050"/>
    <xdr:sp macro="" textlink="">
      <xdr:nvSpPr>
        <xdr:cNvPr id="30" name="テキスト ボックス 29"/>
        <xdr:cNvSpPr txBox="1"/>
      </xdr:nvSpPr>
      <xdr:spPr>
        <a:xfrm>
          <a:off x="330961" y="10048875"/>
          <a:ext cx="549894" cy="78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特殊免疫</a:t>
          </a:r>
          <a:endParaRPr lang="ja-JP" altLang="ja-JP" sz="900">
            <a:effectLst/>
          </a:endParaRPr>
        </a:p>
        <a:p>
          <a:r>
            <a:rPr kumimoji="1" lang="ja-JP" altLang="en-US" sz="900"/>
            <a:t>グロブリン</a:t>
          </a:r>
          <a:endParaRPr kumimoji="1" lang="en-US" altLang="ja-JP" sz="900"/>
        </a:p>
      </xdr:txBody>
    </xdr:sp>
    <xdr:clientData/>
  </xdr:oneCellAnchor>
  <xdr:twoCellAnchor editAs="oneCell">
    <xdr:from>
      <xdr:col>5</xdr:col>
      <xdr:colOff>66675</xdr:colOff>
      <xdr:row>25</xdr:row>
      <xdr:rowOff>0</xdr:rowOff>
    </xdr:from>
    <xdr:to>
      <xdr:col>7</xdr:col>
      <xdr:colOff>606797</xdr:colOff>
      <xdr:row>25</xdr:row>
      <xdr:rowOff>0</xdr:rowOff>
    </xdr:to>
    <xdr:pic>
      <xdr:nvPicPr>
        <xdr:cNvPr id="34" name="Frame10"/>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5" y="7820025"/>
          <a:ext cx="1702172"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10</xdr:col>
      <xdr:colOff>304800</xdr:colOff>
      <xdr:row>25</xdr:row>
      <xdr:rowOff>0</xdr:rowOff>
    </xdr:from>
    <xdr:to>
      <xdr:col>24</xdr:col>
      <xdr:colOff>50987</xdr:colOff>
      <xdr:row>25</xdr:row>
      <xdr:rowOff>0</xdr:rowOff>
    </xdr:to>
    <xdr:pic>
      <xdr:nvPicPr>
        <xdr:cNvPr id="35" name="Frame12"/>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2650" y="7820025"/>
          <a:ext cx="1500468"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0</xdr:colOff>
      <xdr:row>25</xdr:row>
      <xdr:rowOff>0</xdr:rowOff>
    </xdr:from>
    <xdr:to>
      <xdr:col>25</xdr:col>
      <xdr:colOff>86847</xdr:colOff>
      <xdr:row>25</xdr:row>
      <xdr:rowOff>0</xdr:rowOff>
    </xdr:to>
    <xdr:pic>
      <xdr:nvPicPr>
        <xdr:cNvPr id="36" name="Frame1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7820025"/>
          <a:ext cx="235827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26</xdr:row>
      <xdr:rowOff>0</xdr:rowOff>
    </xdr:from>
    <xdr:to>
      <xdr:col>2</xdr:col>
      <xdr:colOff>476250</xdr:colOff>
      <xdr:row>26</xdr:row>
      <xdr:rowOff>0</xdr:rowOff>
    </xdr:to>
    <xdr:pic>
      <xdr:nvPicPr>
        <xdr:cNvPr id="37" name="Frame2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13677900"/>
          <a:ext cx="4762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26</xdr:row>
      <xdr:rowOff>0</xdr:rowOff>
    </xdr:from>
    <xdr:to>
      <xdr:col>4</xdr:col>
      <xdr:colOff>378199</xdr:colOff>
      <xdr:row>26</xdr:row>
      <xdr:rowOff>0</xdr:rowOff>
    </xdr:to>
    <xdr:pic>
      <xdr:nvPicPr>
        <xdr:cNvPr id="38" name="Frame35"/>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26927175"/>
          <a:ext cx="154024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9525</xdr:colOff>
      <xdr:row>26</xdr:row>
      <xdr:rowOff>0</xdr:rowOff>
    </xdr:from>
    <xdr:to>
      <xdr:col>5</xdr:col>
      <xdr:colOff>244850</xdr:colOff>
      <xdr:row>26</xdr:row>
      <xdr:rowOff>0</xdr:rowOff>
    </xdr:to>
    <xdr:pic>
      <xdr:nvPicPr>
        <xdr:cNvPr id="39" name="Frame3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26927175"/>
          <a:ext cx="13973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209550</xdr:colOff>
      <xdr:row>26</xdr:row>
      <xdr:rowOff>0</xdr:rowOff>
    </xdr:from>
    <xdr:to>
      <xdr:col>10</xdr:col>
      <xdr:colOff>511549</xdr:colOff>
      <xdr:row>26</xdr:row>
      <xdr:rowOff>0</xdr:rowOff>
    </xdr:to>
    <xdr:pic>
      <xdr:nvPicPr>
        <xdr:cNvPr id="40" name="Frame5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5350" y="29575125"/>
          <a:ext cx="146404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276225</xdr:colOff>
      <xdr:row>26</xdr:row>
      <xdr:rowOff>0</xdr:rowOff>
    </xdr:from>
    <xdr:to>
      <xdr:col>10</xdr:col>
      <xdr:colOff>359149</xdr:colOff>
      <xdr:row>26</xdr:row>
      <xdr:rowOff>0</xdr:rowOff>
    </xdr:to>
    <xdr:pic>
      <xdr:nvPicPr>
        <xdr:cNvPr id="41" name="Frame5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2025" y="29575125"/>
          <a:ext cx="1244974"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26</xdr:row>
      <xdr:rowOff>0</xdr:rowOff>
    </xdr:from>
    <xdr:to>
      <xdr:col>2</xdr:col>
      <xdr:colOff>390525</xdr:colOff>
      <xdr:row>26</xdr:row>
      <xdr:rowOff>9525</xdr:rowOff>
    </xdr:to>
    <xdr:pic>
      <xdr:nvPicPr>
        <xdr:cNvPr id="42" name="Frame6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3925" y="13468350"/>
          <a:ext cx="390525" cy="9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26</xdr:row>
      <xdr:rowOff>0</xdr:rowOff>
    </xdr:from>
    <xdr:to>
      <xdr:col>2</xdr:col>
      <xdr:colOff>390525</xdr:colOff>
      <xdr:row>26</xdr:row>
      <xdr:rowOff>0</xdr:rowOff>
    </xdr:to>
    <xdr:pic>
      <xdr:nvPicPr>
        <xdr:cNvPr id="43" name="Frame6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13677900"/>
          <a:ext cx="3905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9525</xdr:colOff>
      <xdr:row>26</xdr:row>
      <xdr:rowOff>0</xdr:rowOff>
    </xdr:from>
    <xdr:to>
      <xdr:col>6</xdr:col>
      <xdr:colOff>43143</xdr:colOff>
      <xdr:row>26</xdr:row>
      <xdr:rowOff>0</xdr:rowOff>
    </xdr:to>
    <xdr:pic>
      <xdr:nvPicPr>
        <xdr:cNvPr id="44" name="Frame7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35223450"/>
          <a:ext cx="1776693"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xdr:col>
      <xdr:colOff>0</xdr:colOff>
      <xdr:row>26</xdr:row>
      <xdr:rowOff>0</xdr:rowOff>
    </xdr:from>
    <xdr:to>
      <xdr:col>6</xdr:col>
      <xdr:colOff>368673</xdr:colOff>
      <xdr:row>26</xdr:row>
      <xdr:rowOff>0</xdr:rowOff>
    </xdr:to>
    <xdr:pic>
      <xdr:nvPicPr>
        <xdr:cNvPr id="45" name="Frame7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35223450"/>
          <a:ext cx="1530723"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228600</xdr:colOff>
      <xdr:row>26</xdr:row>
      <xdr:rowOff>0</xdr:rowOff>
    </xdr:from>
    <xdr:to>
      <xdr:col>9</xdr:col>
      <xdr:colOff>383801</xdr:colOff>
      <xdr:row>26</xdr:row>
      <xdr:rowOff>0</xdr:rowOff>
    </xdr:to>
    <xdr:pic>
      <xdr:nvPicPr>
        <xdr:cNvPr id="46" name="Frame7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35223450"/>
          <a:ext cx="1402976"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295275</xdr:colOff>
      <xdr:row>26</xdr:row>
      <xdr:rowOff>0</xdr:rowOff>
    </xdr:from>
    <xdr:to>
      <xdr:col>12</xdr:col>
      <xdr:colOff>295837</xdr:colOff>
      <xdr:row>26</xdr:row>
      <xdr:rowOff>0</xdr:rowOff>
    </xdr:to>
    <xdr:pic>
      <xdr:nvPicPr>
        <xdr:cNvPr id="47" name="Frame77"/>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2100" y="35223450"/>
          <a:ext cx="1743637"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0</xdr:colOff>
      <xdr:row>25</xdr:row>
      <xdr:rowOff>0</xdr:rowOff>
    </xdr:from>
    <xdr:to>
      <xdr:col>24</xdr:col>
      <xdr:colOff>663950</xdr:colOff>
      <xdr:row>25</xdr:row>
      <xdr:rowOff>0</xdr:rowOff>
    </xdr:to>
    <xdr:pic>
      <xdr:nvPicPr>
        <xdr:cNvPr id="48" name="Frame10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7820025"/>
          <a:ext cx="1837206"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0</xdr:colOff>
      <xdr:row>25</xdr:row>
      <xdr:rowOff>0</xdr:rowOff>
    </xdr:from>
    <xdr:to>
      <xdr:col>24</xdr:col>
      <xdr:colOff>711575</xdr:colOff>
      <xdr:row>25</xdr:row>
      <xdr:rowOff>0</xdr:rowOff>
    </xdr:to>
    <xdr:pic>
      <xdr:nvPicPr>
        <xdr:cNvPr id="49" name="Frame107"/>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7820025"/>
          <a:ext cx="1884831"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oneCellAnchor>
    <xdr:from>
      <xdr:col>4</xdr:col>
      <xdr:colOff>0</xdr:colOff>
      <xdr:row>26</xdr:row>
      <xdr:rowOff>0</xdr:rowOff>
    </xdr:from>
    <xdr:ext cx="1534085" cy="0"/>
    <xdr:sp macro="" textlink="">
      <xdr:nvSpPr>
        <xdr:cNvPr id="143" name="Frame74" hidden="1">
          <a:extLst>
            <a:ext uri="{63B3BB69-23CF-44E3-9099-C40C66FF867C}">
              <a14:compatExt xmlns:a14="http://schemas.microsoft.com/office/drawing/2010/main" spid="_x0000_s4349"/>
            </a:ext>
          </a:extLst>
        </xdr:cNvPr>
        <xdr:cNvSpPr/>
      </xdr:nvSpPr>
      <xdr:spPr>
        <a:xfrm>
          <a:off x="2085975" y="33537525"/>
          <a:ext cx="1534085" cy="0"/>
        </a:xfrm>
        <a:prstGeom prst="rect">
          <a:avLst/>
        </a:prstGeom>
      </xdr:spPr>
    </xdr:sp>
    <xdr:clientData/>
  </xdr:oneCellAnchor>
  <xdr:oneCellAnchor>
    <xdr:from>
      <xdr:col>7</xdr:col>
      <xdr:colOff>228600</xdr:colOff>
      <xdr:row>26</xdr:row>
      <xdr:rowOff>0</xdr:rowOff>
    </xdr:from>
    <xdr:ext cx="1410259" cy="0"/>
    <xdr:sp macro="" textlink="">
      <xdr:nvSpPr>
        <xdr:cNvPr id="144" name="Frame76" hidden="1">
          <a:extLst>
            <a:ext uri="{63B3BB69-23CF-44E3-9099-C40C66FF867C}">
              <a14:compatExt xmlns:a14="http://schemas.microsoft.com/office/drawing/2010/main" spid="_x0000_s4351"/>
            </a:ext>
          </a:extLst>
        </xdr:cNvPr>
        <xdr:cNvSpPr/>
      </xdr:nvSpPr>
      <xdr:spPr>
        <a:xfrm>
          <a:off x="4057650" y="33537525"/>
          <a:ext cx="1410259" cy="0"/>
        </a:xfrm>
        <a:prstGeom prst="rect">
          <a:avLst/>
        </a:prstGeom>
      </xdr:spPr>
    </xdr:sp>
    <xdr:clientData/>
  </xdr:oneCellAnchor>
  <xdr:oneCellAnchor>
    <xdr:from>
      <xdr:col>4</xdr:col>
      <xdr:colOff>0</xdr:colOff>
      <xdr:row>26</xdr:row>
      <xdr:rowOff>0</xdr:rowOff>
    </xdr:from>
    <xdr:ext cx="1534085" cy="0"/>
    <xdr:pic>
      <xdr:nvPicPr>
        <xdr:cNvPr id="145" name="Frame7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33537525"/>
          <a:ext cx="153408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7</xdr:col>
      <xdr:colOff>228600</xdr:colOff>
      <xdr:row>26</xdr:row>
      <xdr:rowOff>0</xdr:rowOff>
    </xdr:from>
    <xdr:ext cx="1410259" cy="0"/>
    <xdr:pic>
      <xdr:nvPicPr>
        <xdr:cNvPr id="146" name="Frame7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33537525"/>
          <a:ext cx="141025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7</xdr:col>
          <xdr:colOff>28575</xdr:colOff>
          <xdr:row>25</xdr:row>
          <xdr:rowOff>0</xdr:rowOff>
        </xdr:from>
        <xdr:to>
          <xdr:col>7</xdr:col>
          <xdr:colOff>47625</xdr:colOff>
          <xdr:row>25</xdr:row>
          <xdr:rowOff>9525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19050</xdr:rowOff>
        </xdr:from>
        <xdr:to>
          <xdr:col>6</xdr:col>
          <xdr:colOff>419100</xdr:colOff>
          <xdr:row>31</xdr:row>
          <xdr:rowOff>276225</xdr:rowOff>
        </xdr:to>
        <xdr:sp macro="" textlink="">
          <xdr:nvSpPr>
            <xdr:cNvPr id="8261" name="Check Box 69" descr="県北&#10;"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31</xdr:row>
          <xdr:rowOff>19050</xdr:rowOff>
        </xdr:from>
        <xdr:to>
          <xdr:col>8</xdr:col>
          <xdr:colOff>114300</xdr:colOff>
          <xdr:row>31</xdr:row>
          <xdr:rowOff>276225</xdr:rowOff>
        </xdr:to>
        <xdr:sp macro="" textlink="">
          <xdr:nvSpPr>
            <xdr:cNvPr id="8262" name="Check Box 70" descr="県北&#1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xdr:row>
          <xdr:rowOff>0</xdr:rowOff>
        </xdr:from>
        <xdr:to>
          <xdr:col>10</xdr:col>
          <xdr:colOff>152400</xdr:colOff>
          <xdr:row>9</xdr:row>
          <xdr:rowOff>9525</xdr:rowOff>
        </xdr:to>
        <xdr:sp macro="" textlink="">
          <xdr:nvSpPr>
            <xdr:cNvPr id="8276" name="Check Box 84" descr="県北&#10;"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8</xdr:row>
          <xdr:rowOff>9525</xdr:rowOff>
        </xdr:from>
        <xdr:to>
          <xdr:col>11</xdr:col>
          <xdr:colOff>371475</xdr:colOff>
          <xdr:row>9</xdr:row>
          <xdr:rowOff>0</xdr:rowOff>
        </xdr:to>
        <xdr:sp macro="" textlink="">
          <xdr:nvSpPr>
            <xdr:cNvPr id="8277" name="Check Box 85" descr="県北&#10;"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0</xdr:rowOff>
        </xdr:from>
        <xdr:to>
          <xdr:col>3</xdr:col>
          <xdr:colOff>0</xdr:colOff>
          <xdr:row>24</xdr:row>
          <xdr:rowOff>9525</xdr:rowOff>
        </xdr:to>
        <xdr:sp macro="" textlink="">
          <xdr:nvSpPr>
            <xdr:cNvPr id="8280" name="Check Box 88" descr="県北&#10;"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23</xdr:row>
          <xdr:rowOff>0</xdr:rowOff>
        </xdr:from>
        <xdr:to>
          <xdr:col>4</xdr:col>
          <xdr:colOff>304800</xdr:colOff>
          <xdr:row>24</xdr:row>
          <xdr:rowOff>9525</xdr:rowOff>
        </xdr:to>
        <xdr:sp macro="" textlink="">
          <xdr:nvSpPr>
            <xdr:cNvPr id="8281" name="Check Box 89" descr="県北&#10;"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xdr:row>
          <xdr:rowOff>0</xdr:rowOff>
        </xdr:from>
        <xdr:to>
          <xdr:col>10</xdr:col>
          <xdr:colOff>104775</xdr:colOff>
          <xdr:row>9</xdr:row>
          <xdr:rowOff>9525</xdr:rowOff>
        </xdr:to>
        <xdr:sp macro="" textlink="">
          <xdr:nvSpPr>
            <xdr:cNvPr id="8282" name="Check Box 90" descr="県北&#10;"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8</xdr:row>
          <xdr:rowOff>9525</xdr:rowOff>
        </xdr:from>
        <xdr:to>
          <xdr:col>11</xdr:col>
          <xdr:colOff>323850</xdr:colOff>
          <xdr:row>9</xdr:row>
          <xdr:rowOff>0</xdr:rowOff>
        </xdr:to>
        <xdr:sp macro="" textlink="">
          <xdr:nvSpPr>
            <xdr:cNvPr id="8283" name="Check Box 91" descr="県北&#10;"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28575</xdr:rowOff>
        </xdr:from>
        <xdr:to>
          <xdr:col>4</xdr:col>
          <xdr:colOff>285750</xdr:colOff>
          <xdr:row>13</xdr:row>
          <xdr:rowOff>171450</xdr:rowOff>
        </xdr:to>
        <xdr:sp macro="" textlink="">
          <xdr:nvSpPr>
            <xdr:cNvPr id="8284" name="Check Box 92" descr="県北&#10;"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28575</xdr:rowOff>
        </xdr:from>
        <xdr:to>
          <xdr:col>5</xdr:col>
          <xdr:colOff>276225</xdr:colOff>
          <xdr:row>13</xdr:row>
          <xdr:rowOff>171450</xdr:rowOff>
        </xdr:to>
        <xdr:sp macro="" textlink="">
          <xdr:nvSpPr>
            <xdr:cNvPr id="8285" name="Check Box 93" descr="県北&#10;"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28575</xdr:rowOff>
        </xdr:from>
        <xdr:to>
          <xdr:col>6</xdr:col>
          <xdr:colOff>333375</xdr:colOff>
          <xdr:row>13</xdr:row>
          <xdr:rowOff>171450</xdr:rowOff>
        </xdr:to>
        <xdr:sp macro="" textlink="">
          <xdr:nvSpPr>
            <xdr:cNvPr id="8286" name="Check Box 94" descr="県北&#10;"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28575</xdr:rowOff>
        </xdr:from>
        <xdr:to>
          <xdr:col>7</xdr:col>
          <xdr:colOff>390525</xdr:colOff>
          <xdr:row>13</xdr:row>
          <xdr:rowOff>171450</xdr:rowOff>
        </xdr:to>
        <xdr:sp macro="" textlink="">
          <xdr:nvSpPr>
            <xdr:cNvPr id="8287" name="Check Box 95" descr="県北&#10;"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12</xdr:row>
          <xdr:rowOff>28575</xdr:rowOff>
        </xdr:from>
        <xdr:to>
          <xdr:col>8</xdr:col>
          <xdr:colOff>295275</xdr:colOff>
          <xdr:row>13</xdr:row>
          <xdr:rowOff>171450</xdr:rowOff>
        </xdr:to>
        <xdr:sp macro="" textlink="">
          <xdr:nvSpPr>
            <xdr:cNvPr id="8288" name="Check Box 96" descr="県北&#10;"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南会津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12</xdr:row>
          <xdr:rowOff>28575</xdr:rowOff>
        </xdr:from>
        <xdr:to>
          <xdr:col>9</xdr:col>
          <xdr:colOff>419100</xdr:colOff>
          <xdr:row>13</xdr:row>
          <xdr:rowOff>171450</xdr:rowOff>
        </xdr:to>
        <xdr:sp macro="" textlink="">
          <xdr:nvSpPr>
            <xdr:cNvPr id="8289" name="Check Box 97" descr="県北&#10;"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12</xdr:row>
          <xdr:rowOff>28575</xdr:rowOff>
        </xdr:from>
        <xdr:to>
          <xdr:col>11</xdr:col>
          <xdr:colOff>495300</xdr:colOff>
          <xdr:row>13</xdr:row>
          <xdr:rowOff>171450</xdr:rowOff>
        </xdr:to>
        <xdr:sp macro="" textlink="">
          <xdr:nvSpPr>
            <xdr:cNvPr id="8290" name="Check Box 98" descr="県北&#10;"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郡山市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28575</xdr:rowOff>
        </xdr:from>
        <xdr:to>
          <xdr:col>10</xdr:col>
          <xdr:colOff>352425</xdr:colOff>
          <xdr:row>13</xdr:row>
          <xdr:rowOff>171450</xdr:rowOff>
        </xdr:to>
        <xdr:sp macro="" textlink="">
          <xdr:nvSpPr>
            <xdr:cNvPr id="8291" name="Check Box 99" descr="県北&#10;"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福島市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12</xdr:row>
          <xdr:rowOff>19050</xdr:rowOff>
        </xdr:from>
        <xdr:to>
          <xdr:col>12</xdr:col>
          <xdr:colOff>523875</xdr:colOff>
          <xdr:row>13</xdr:row>
          <xdr:rowOff>161925</xdr:rowOff>
        </xdr:to>
        <xdr:sp macro="" textlink="">
          <xdr:nvSpPr>
            <xdr:cNvPr id="8292" name="Check Box 100" descr="県北&#1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いわき市</a:t>
              </a:r>
            </a:p>
          </xdr:txBody>
        </xdr:sp>
        <xdr:clientData/>
      </xdr:twoCellAnchor>
    </mc:Choice>
    <mc:Fallback/>
  </mc:AlternateContent>
  <xdr:twoCellAnchor>
    <xdr:from>
      <xdr:col>0</xdr:col>
      <xdr:colOff>19050</xdr:colOff>
      <xdr:row>125</xdr:row>
      <xdr:rowOff>238125</xdr:rowOff>
    </xdr:from>
    <xdr:to>
      <xdr:col>12</xdr:col>
      <xdr:colOff>226359</xdr:colOff>
      <xdr:row>133</xdr:row>
      <xdr:rowOff>147357</xdr:rowOff>
    </xdr:to>
    <xdr:grpSp>
      <xdr:nvGrpSpPr>
        <xdr:cNvPr id="66" name="グループ化 65"/>
        <xdr:cNvGrpSpPr/>
      </xdr:nvGrpSpPr>
      <xdr:grpSpPr>
        <a:xfrm>
          <a:off x="19050" y="24793575"/>
          <a:ext cx="6465234" cy="2061882"/>
          <a:chOff x="180975" y="117748050"/>
          <a:chExt cx="7027209" cy="2419350"/>
        </a:xfrm>
      </xdr:grpSpPr>
      <xdr:sp macro="" textlink="">
        <xdr:nvSpPr>
          <xdr:cNvPr id="67" name="メモ 66"/>
          <xdr:cNvSpPr/>
        </xdr:nvSpPr>
        <xdr:spPr>
          <a:xfrm>
            <a:off x="180975" y="117748050"/>
            <a:ext cx="7027209" cy="2419350"/>
          </a:xfrm>
          <a:prstGeom prst="foldedCorner">
            <a:avLst>
              <a:gd name="adj" fmla="val 16209"/>
            </a:avLst>
          </a:prstGeom>
          <a:solidFill>
            <a:schemeClr val="accent2">
              <a:lumMod val="20000"/>
              <a:lumOff val="80000"/>
            </a:schemeClr>
          </a:solidFill>
          <a:ln>
            <a:solidFill>
              <a:srgbClr val="CC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t"/>
          <a:lstStyle/>
          <a:p>
            <a:pPr algn="l">
              <a:lnSpc>
                <a:spcPct val="100000"/>
              </a:lnSpc>
            </a:pPr>
            <a:r>
              <a:rPr kumimoji="1" lang="en-US" altLang="ja-JP" sz="800" b="1">
                <a:solidFill>
                  <a:sysClr val="windowText" lastClr="000000"/>
                </a:solidFill>
                <a:latin typeface="ＭＳ 明朝" pitchFamily="17" charset="-128"/>
                <a:ea typeface="ＭＳ 明朝" pitchFamily="17" charset="-128"/>
                <a:cs typeface="メイリオ" pitchFamily="50" charset="-128"/>
              </a:rPr>
              <a:t> </a:t>
            </a:r>
          </a:p>
        </xdr:txBody>
      </xdr:sp>
      <xdr:sp macro="" textlink="">
        <xdr:nvSpPr>
          <xdr:cNvPr id="68" name="正方形/長方形 67"/>
          <xdr:cNvSpPr/>
        </xdr:nvSpPr>
        <xdr:spPr>
          <a:xfrm>
            <a:off x="382435" y="117761832"/>
            <a:ext cx="6622258" cy="2292935"/>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rgbClr val="FF0000"/>
                </a:solidFill>
                <a:latin typeface="ＭＳ 明朝" pitchFamily="17" charset="-128"/>
                <a:ea typeface="ＭＳ 明朝" pitchFamily="17" charset="-128"/>
                <a:cs typeface="メイリオ" pitchFamily="50" charset="-128"/>
              </a:rPr>
              <a:t>◎調査票に記入された内容について統計分析を行い、血液製剤適正使用の向上のため、</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rgbClr val="FF0000"/>
                </a:solidFill>
                <a:latin typeface="ＭＳ 明朝" pitchFamily="17" charset="-128"/>
                <a:ea typeface="ＭＳ 明朝" pitchFamily="17" charset="-128"/>
                <a:cs typeface="メイリオ" pitchFamily="50" charset="-128"/>
              </a:rPr>
              <a:t>  </a:t>
            </a:r>
            <a:r>
              <a:rPr lang="ja-JP" altLang="en-US" sz="1100" b="1">
                <a:solidFill>
                  <a:srgbClr val="FF0000"/>
                </a:solidFill>
                <a:latin typeface="ＭＳ 明朝" pitchFamily="17" charset="-128"/>
                <a:ea typeface="ＭＳ 明朝" pitchFamily="17" charset="-128"/>
                <a:cs typeface="メイリオ" pitchFamily="50" charset="-128"/>
              </a:rPr>
              <a:t>結果を公表する予定です。また、明記した目的以外には使用いたしません。</a:t>
            </a:r>
            <a:r>
              <a:rPr lang="en-US" altLang="ja-JP" sz="1100" b="1">
                <a:solidFill>
                  <a:sysClr val="windowText" lastClr="000000"/>
                </a:solidFill>
                <a:latin typeface="ＭＳ 明朝" pitchFamily="17" charset="-128"/>
                <a:ea typeface="ＭＳ 明朝" pitchFamily="17" charset="-128"/>
                <a:cs typeface="メイリオ" pitchFamily="50" charset="-128"/>
              </a:rPr>
              <a:t> </a:t>
            </a:r>
          </a:p>
          <a:p>
            <a:r>
              <a:rPr lang="ja-JP" altLang="en-US" sz="1100" b="1">
                <a:solidFill>
                  <a:sysClr val="windowText" lastClr="000000"/>
                </a:solidFill>
                <a:latin typeface="ＭＳ 明朝" pitchFamily="17" charset="-128"/>
                <a:ea typeface="ＭＳ 明朝" pitchFamily="17" charset="-128"/>
                <a:cs typeface="メイリオ" pitchFamily="50" charset="-128"/>
              </a:rPr>
              <a:t>◎提出していただく調査票につきましては、問い合わせ等で必要になることが</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r>
              <a:rPr lang="ja-JP" altLang="en-US" sz="1100" b="1">
                <a:solidFill>
                  <a:sysClr val="windowText" lastClr="000000"/>
                </a:solidFill>
                <a:latin typeface="ＭＳ 明朝" pitchFamily="17" charset="-128"/>
                <a:ea typeface="ＭＳ 明朝" pitchFamily="17" charset="-128"/>
                <a:cs typeface="メイリオ" pitchFamily="50" charset="-128"/>
              </a:rPr>
              <a:t>ありますので、医療機関の控えとしてコピーまたは入力データを保管してください。</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○血液製剤等に関するお問い合わせ先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　</a:t>
            </a:r>
            <a:r>
              <a:rPr lang="ja-JP" altLang="en-US" sz="1100" b="1" baseline="0">
                <a:solidFill>
                  <a:sysClr val="windowText" lastClr="000000"/>
                </a:solidFill>
                <a:latin typeface="ＭＳ 明朝" pitchFamily="17" charset="-128"/>
                <a:ea typeface="ＭＳ 明朝" pitchFamily="17" charset="-128"/>
                <a:cs typeface="メイリオ" pitchFamily="50" charset="-128"/>
              </a:rPr>
              <a:t>福島県赤十字血液センター 学術・品質情報課　</a:t>
            </a:r>
            <a:r>
              <a:rPr lang="en-US" altLang="ja-JP" sz="1100" b="1" baseline="0">
                <a:solidFill>
                  <a:sysClr val="windowText" lastClr="000000"/>
                </a:solidFill>
                <a:latin typeface="ＭＳ 明朝" pitchFamily="17" charset="-128"/>
                <a:ea typeface="ＭＳ 明朝" pitchFamily="17" charset="-128"/>
                <a:cs typeface="メイリオ" pitchFamily="50" charset="-128"/>
              </a:rPr>
              <a:t>TEL 024-544-2556</a:t>
            </a:r>
          </a:p>
          <a:p>
            <a:r>
              <a:rPr lang="ja-JP" altLang="en-US" sz="1100" b="1" baseline="0">
                <a:solidFill>
                  <a:sysClr val="windowText" lastClr="000000"/>
                </a:solidFill>
                <a:latin typeface="ＭＳ 明朝" pitchFamily="17" charset="-128"/>
                <a:ea typeface="ＭＳ 明朝" pitchFamily="17" charset="-128"/>
                <a:cs typeface="メイリオ" pitchFamily="50" charset="-128"/>
              </a:rPr>
              <a:t>○その他のお問い合わせ先</a:t>
            </a:r>
            <a:endParaRPr lang="en-US" altLang="ja-JP" sz="1100" b="1" baseline="0">
              <a:solidFill>
                <a:sysClr val="windowText" lastClr="000000"/>
              </a:solidFill>
              <a:latin typeface="ＭＳ 明朝" pitchFamily="17" charset="-128"/>
              <a:ea typeface="ＭＳ 明朝" pitchFamily="17" charset="-128"/>
              <a:cs typeface="メイリオ" pitchFamily="50" charset="-128"/>
            </a:endParaRPr>
          </a:p>
          <a:p>
            <a:r>
              <a:rPr lang="ja-JP" altLang="en-US" sz="1100" b="1" baseline="0">
                <a:solidFill>
                  <a:sysClr val="windowText" lastClr="000000"/>
                </a:solidFill>
                <a:latin typeface="ＭＳ 明朝" pitchFamily="17" charset="-128"/>
                <a:ea typeface="ＭＳ 明朝" pitchFamily="17" charset="-128"/>
                <a:cs typeface="メイリオ" pitchFamily="50" charset="-128"/>
              </a:rPr>
              <a:t>　福島県保健福祉部 薬務課</a:t>
            </a:r>
            <a:r>
              <a:rPr lang="ja-JP" altLang="en-US" sz="1100" b="1">
                <a:solidFill>
                  <a:sysClr val="windowText" lastClr="000000"/>
                </a:solidFill>
                <a:latin typeface="ＭＳ 明朝" pitchFamily="17" charset="-128"/>
                <a:ea typeface="ＭＳ 明朝" pitchFamily="17" charset="-128"/>
                <a:cs typeface="メイリオ" pitchFamily="50" charset="-128"/>
              </a:rPr>
              <a:t>　</a:t>
            </a:r>
            <a:r>
              <a:rPr lang="en-US" altLang="ja-JP" sz="1100" b="1">
                <a:solidFill>
                  <a:sysClr val="windowText" lastClr="000000"/>
                </a:solidFill>
                <a:latin typeface="ＭＳ 明朝" pitchFamily="17" charset="-128"/>
                <a:ea typeface="ＭＳ 明朝" pitchFamily="17" charset="-128"/>
                <a:cs typeface="メイリオ" pitchFamily="50" charset="-128"/>
              </a:rPr>
              <a:t>TEL 024-521-7232</a:t>
            </a:r>
          </a:p>
          <a:p>
            <a:endParaRPr lang="ja-JP" altLang="en-US" sz="1100" b="1">
              <a:solidFill>
                <a:sysClr val="windowText" lastClr="000000"/>
              </a:solidFill>
              <a:latin typeface="ＭＳ 明朝" pitchFamily="17" charset="-128"/>
              <a:ea typeface="ＭＳ 明朝" pitchFamily="17" charset="-128"/>
              <a:cs typeface="メイリオ"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163831</xdr:colOff>
      <xdr:row>37</xdr:row>
      <xdr:rowOff>38100</xdr:rowOff>
    </xdr:from>
    <xdr:to>
      <xdr:col>2</xdr:col>
      <xdr:colOff>209550</xdr:colOff>
      <xdr:row>40</xdr:row>
      <xdr:rowOff>171451</xdr:rowOff>
    </xdr:to>
    <xdr:sp macro="" textlink="">
      <xdr:nvSpPr>
        <xdr:cNvPr id="2" name="左大かっこ 1"/>
        <xdr:cNvSpPr/>
      </xdr:nvSpPr>
      <xdr:spPr>
        <a:xfrm>
          <a:off x="1278256" y="8734425"/>
          <a:ext cx="45719" cy="847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117" Type="http://schemas.openxmlformats.org/officeDocument/2006/relationships/ctrlProp" Target="../ctrlProps/ctrlProp114.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12" Type="http://schemas.openxmlformats.org/officeDocument/2006/relationships/ctrlProp" Target="../ctrlProps/ctrlProp109.xml" />
  <Relationship Id="rId133" Type="http://schemas.openxmlformats.org/officeDocument/2006/relationships/ctrlProp" Target="../ctrlProps/ctrlProp130.xml" />
  <Relationship Id="rId138" Type="http://schemas.openxmlformats.org/officeDocument/2006/relationships/ctrlProp" Target="../ctrlProps/ctrlProp135.xml" />
  <Relationship Id="rId154" Type="http://schemas.openxmlformats.org/officeDocument/2006/relationships/ctrlProp" Target="../ctrlProps/ctrlProp151.xml" />
  <Relationship Id="rId159" Type="http://schemas.openxmlformats.org/officeDocument/2006/relationships/ctrlProp" Target="../ctrlProps/ctrlProp156.xml" />
  <Relationship Id="rId175" Type="http://schemas.openxmlformats.org/officeDocument/2006/relationships/ctrlProp" Target="../ctrlProps/ctrlProp172.xml" />
  <Relationship Id="rId170" Type="http://schemas.openxmlformats.org/officeDocument/2006/relationships/ctrlProp" Target="../ctrlProps/ctrlProp167.xml" />
  <Relationship Id="rId16" Type="http://schemas.openxmlformats.org/officeDocument/2006/relationships/ctrlProp" Target="../ctrlProps/ctrlProp13.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102" Type="http://schemas.openxmlformats.org/officeDocument/2006/relationships/ctrlProp" Target="../ctrlProps/ctrlProp99.xml" />
  <Relationship Id="rId123" Type="http://schemas.openxmlformats.org/officeDocument/2006/relationships/ctrlProp" Target="../ctrlProps/ctrlProp120.xml" />
  <Relationship Id="rId128" Type="http://schemas.openxmlformats.org/officeDocument/2006/relationships/ctrlProp" Target="../ctrlProps/ctrlProp125.xml" />
  <Relationship Id="rId144" Type="http://schemas.openxmlformats.org/officeDocument/2006/relationships/ctrlProp" Target="../ctrlProps/ctrlProp141.xml" />
  <Relationship Id="rId149" Type="http://schemas.openxmlformats.org/officeDocument/2006/relationships/ctrlProp" Target="../ctrlProps/ctrlProp14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160" Type="http://schemas.openxmlformats.org/officeDocument/2006/relationships/ctrlProp" Target="../ctrlProps/ctrlProp157.xml" />
  <Relationship Id="rId165" Type="http://schemas.openxmlformats.org/officeDocument/2006/relationships/ctrlProp" Target="../ctrlProps/ctrlProp162.xml" />
  <Relationship Id="rId181" Type="http://schemas.openxmlformats.org/officeDocument/2006/relationships/ctrlProp" Target="../ctrlProps/ctrlProp178.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113" Type="http://schemas.openxmlformats.org/officeDocument/2006/relationships/ctrlProp" Target="../ctrlProps/ctrlProp110.xml" />
  <Relationship Id="rId118" Type="http://schemas.openxmlformats.org/officeDocument/2006/relationships/ctrlProp" Target="../ctrlProps/ctrlProp115.xml" />
  <Relationship Id="rId134" Type="http://schemas.openxmlformats.org/officeDocument/2006/relationships/ctrlProp" Target="../ctrlProps/ctrlProp131.xml" />
  <Relationship Id="rId139" Type="http://schemas.openxmlformats.org/officeDocument/2006/relationships/ctrlProp" Target="../ctrlProps/ctrlProp136.xml" />
  <Relationship Id="rId80" Type="http://schemas.openxmlformats.org/officeDocument/2006/relationships/ctrlProp" Target="../ctrlProps/ctrlProp77.xml" />
  <Relationship Id="rId85" Type="http://schemas.openxmlformats.org/officeDocument/2006/relationships/ctrlProp" Target="../ctrlProps/ctrlProp82.xml" />
  <Relationship Id="rId150" Type="http://schemas.openxmlformats.org/officeDocument/2006/relationships/ctrlProp" Target="../ctrlProps/ctrlProp147.xml" />
  <Relationship Id="rId155" Type="http://schemas.openxmlformats.org/officeDocument/2006/relationships/ctrlProp" Target="../ctrlProps/ctrlProp152.xml" />
  <Relationship Id="rId171" Type="http://schemas.openxmlformats.org/officeDocument/2006/relationships/ctrlProp" Target="../ctrlProps/ctrlProp168.xml" />
  <Relationship Id="rId176" Type="http://schemas.openxmlformats.org/officeDocument/2006/relationships/ctrlProp" Target="../ctrlProps/ctrlProp173.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124" Type="http://schemas.openxmlformats.org/officeDocument/2006/relationships/ctrlProp" Target="../ctrlProps/ctrlProp121.xml" />
  <Relationship Id="rId129" Type="http://schemas.openxmlformats.org/officeDocument/2006/relationships/ctrlProp" Target="../ctrlProps/ctrlProp126.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140" Type="http://schemas.openxmlformats.org/officeDocument/2006/relationships/ctrlProp" Target="../ctrlProps/ctrlProp137.xml" />
  <Relationship Id="rId145" Type="http://schemas.openxmlformats.org/officeDocument/2006/relationships/ctrlProp" Target="../ctrlProps/ctrlProp142.xml" />
  <Relationship Id="rId161" Type="http://schemas.openxmlformats.org/officeDocument/2006/relationships/ctrlProp" Target="../ctrlProps/ctrlProp158.xml" />
  <Relationship Id="rId166" Type="http://schemas.openxmlformats.org/officeDocument/2006/relationships/ctrlProp" Target="../ctrlProps/ctrlProp163.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23" Type="http://schemas.openxmlformats.org/officeDocument/2006/relationships/ctrlProp" Target="../ctrlProps/ctrlProp20.xml" />
  <Relationship Id="rId28" Type="http://schemas.openxmlformats.org/officeDocument/2006/relationships/ctrlProp" Target="../ctrlProps/ctrlProp25.xml" />
  <Relationship Id="rId49" Type="http://schemas.openxmlformats.org/officeDocument/2006/relationships/ctrlProp" Target="../ctrlProps/ctrlProp46.xml" />
  <Relationship Id="rId114" Type="http://schemas.openxmlformats.org/officeDocument/2006/relationships/ctrlProp" Target="../ctrlProps/ctrlProp111.xml" />
  <Relationship Id="rId119" Type="http://schemas.openxmlformats.org/officeDocument/2006/relationships/ctrlProp" Target="../ctrlProps/ctrlProp116.xml" />
  <Relationship Id="rId44" Type="http://schemas.openxmlformats.org/officeDocument/2006/relationships/ctrlProp" Target="../ctrlProps/ctrlProp41.xml" />
  <Relationship Id="rId60" Type="http://schemas.openxmlformats.org/officeDocument/2006/relationships/ctrlProp" Target="../ctrlProps/ctrlProp57.xml" />
  <Relationship Id="rId65" Type="http://schemas.openxmlformats.org/officeDocument/2006/relationships/ctrlProp" Target="../ctrlProps/ctrlProp62.xml" />
  <Relationship Id="rId81" Type="http://schemas.openxmlformats.org/officeDocument/2006/relationships/ctrlProp" Target="../ctrlProps/ctrlProp78.xml" />
  <Relationship Id="rId86" Type="http://schemas.openxmlformats.org/officeDocument/2006/relationships/ctrlProp" Target="../ctrlProps/ctrlProp83.xml" />
  <Relationship Id="rId130" Type="http://schemas.openxmlformats.org/officeDocument/2006/relationships/ctrlProp" Target="../ctrlProps/ctrlProp127.xml" />
  <Relationship Id="rId135" Type="http://schemas.openxmlformats.org/officeDocument/2006/relationships/ctrlProp" Target="../ctrlProps/ctrlProp132.xml" />
  <Relationship Id="rId151" Type="http://schemas.openxmlformats.org/officeDocument/2006/relationships/ctrlProp" Target="../ctrlProps/ctrlProp148.xml" />
  <Relationship Id="rId156" Type="http://schemas.openxmlformats.org/officeDocument/2006/relationships/ctrlProp" Target="../ctrlProps/ctrlProp153.xml" />
  <Relationship Id="rId177" Type="http://schemas.openxmlformats.org/officeDocument/2006/relationships/ctrlProp" Target="../ctrlProps/ctrlProp174.xml" />
  <Relationship Id="rId4" Type="http://schemas.openxmlformats.org/officeDocument/2006/relationships/ctrlProp" Target="../ctrlProps/ctrlProp1.xml" />
  <Relationship Id="rId9" Type="http://schemas.openxmlformats.org/officeDocument/2006/relationships/ctrlProp" Target="../ctrlProps/ctrlProp6.xml" />
  <Relationship Id="rId172" Type="http://schemas.openxmlformats.org/officeDocument/2006/relationships/ctrlProp" Target="../ctrlProps/ctrlProp169.xml" />
  <Relationship Id="rId180" Type="http://schemas.openxmlformats.org/officeDocument/2006/relationships/ctrlProp" Target="../ctrlProps/ctrlProp177.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trlProp" Target="../ctrlProps/ctrlProp10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120" Type="http://schemas.openxmlformats.org/officeDocument/2006/relationships/ctrlProp" Target="../ctrlProps/ctrlProp117.xml" />
  <Relationship Id="rId125" Type="http://schemas.openxmlformats.org/officeDocument/2006/relationships/ctrlProp" Target="../ctrlProps/ctrlProp122.xml" />
  <Relationship Id="rId141" Type="http://schemas.openxmlformats.org/officeDocument/2006/relationships/ctrlProp" Target="../ctrlProps/ctrlProp138.xml" />
  <Relationship Id="rId146" Type="http://schemas.openxmlformats.org/officeDocument/2006/relationships/ctrlProp" Target="../ctrlProps/ctrlProp143.xml" />
  <Relationship Id="rId167" Type="http://schemas.openxmlformats.org/officeDocument/2006/relationships/ctrlProp" Target="../ctrlProps/ctrlProp164.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162" Type="http://schemas.openxmlformats.org/officeDocument/2006/relationships/ctrlProp" Target="../ctrlProps/ctrlProp159.xml" />
  <Relationship Id="rId2" Type="http://schemas.openxmlformats.org/officeDocument/2006/relationships/drawing" Target="../drawings/drawing1.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110" Type="http://schemas.openxmlformats.org/officeDocument/2006/relationships/ctrlProp" Target="../ctrlProps/ctrlProp107.xml" />
  <Relationship Id="rId115" Type="http://schemas.openxmlformats.org/officeDocument/2006/relationships/ctrlProp" Target="../ctrlProps/ctrlProp112.xml" />
  <Relationship Id="rId131" Type="http://schemas.openxmlformats.org/officeDocument/2006/relationships/ctrlProp" Target="../ctrlProps/ctrlProp128.xml" />
  <Relationship Id="rId136" Type="http://schemas.openxmlformats.org/officeDocument/2006/relationships/ctrlProp" Target="../ctrlProps/ctrlProp133.xml" />
  <Relationship Id="rId157" Type="http://schemas.openxmlformats.org/officeDocument/2006/relationships/ctrlProp" Target="../ctrlProps/ctrlProp154.xml" />
  <Relationship Id="rId178" Type="http://schemas.openxmlformats.org/officeDocument/2006/relationships/ctrlProp" Target="../ctrlProps/ctrlProp175.xml" />
  <Relationship Id="rId61" Type="http://schemas.openxmlformats.org/officeDocument/2006/relationships/ctrlProp" Target="../ctrlProps/ctrlProp58.xml" />
  <Relationship Id="rId82" Type="http://schemas.openxmlformats.org/officeDocument/2006/relationships/ctrlProp" Target="../ctrlProps/ctrlProp79.xml" />
  <Relationship Id="rId152" Type="http://schemas.openxmlformats.org/officeDocument/2006/relationships/ctrlProp" Target="../ctrlProps/ctrlProp149.xml" />
  <Relationship Id="rId173" Type="http://schemas.openxmlformats.org/officeDocument/2006/relationships/ctrlProp" Target="../ctrlProps/ctrlProp170.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126" Type="http://schemas.openxmlformats.org/officeDocument/2006/relationships/ctrlProp" Target="../ctrlProps/ctrlProp123.xml" />
  <Relationship Id="rId147" Type="http://schemas.openxmlformats.org/officeDocument/2006/relationships/ctrlProp" Target="../ctrlProps/ctrlProp144.xml" />
  <Relationship Id="rId168" Type="http://schemas.openxmlformats.org/officeDocument/2006/relationships/ctrlProp" Target="../ctrlProps/ctrlProp165.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121" Type="http://schemas.openxmlformats.org/officeDocument/2006/relationships/ctrlProp" Target="../ctrlProps/ctrlProp118.xml" />
  <Relationship Id="rId142" Type="http://schemas.openxmlformats.org/officeDocument/2006/relationships/ctrlProp" Target="../ctrlProps/ctrlProp139.xml" />
  <Relationship Id="rId163" Type="http://schemas.openxmlformats.org/officeDocument/2006/relationships/ctrlProp" Target="../ctrlProps/ctrlProp160.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116" Type="http://schemas.openxmlformats.org/officeDocument/2006/relationships/ctrlProp" Target="../ctrlProps/ctrlProp113.xml" />
  <Relationship Id="rId137" Type="http://schemas.openxmlformats.org/officeDocument/2006/relationships/ctrlProp" Target="../ctrlProps/ctrlProp134.xml" />
  <Relationship Id="rId158" Type="http://schemas.openxmlformats.org/officeDocument/2006/relationships/ctrlProp" Target="../ctrlProps/ctrlProp155.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 Id="rId111" Type="http://schemas.openxmlformats.org/officeDocument/2006/relationships/ctrlProp" Target="../ctrlProps/ctrlProp108.xml" />
  <Relationship Id="rId132" Type="http://schemas.openxmlformats.org/officeDocument/2006/relationships/ctrlProp" Target="../ctrlProps/ctrlProp129.xml" />
  <Relationship Id="rId153" Type="http://schemas.openxmlformats.org/officeDocument/2006/relationships/ctrlProp" Target="../ctrlProps/ctrlProp150.xml" />
  <Relationship Id="rId174" Type="http://schemas.openxmlformats.org/officeDocument/2006/relationships/ctrlProp" Target="../ctrlProps/ctrlProp171.xml" />
  <Relationship Id="rId179" Type="http://schemas.openxmlformats.org/officeDocument/2006/relationships/ctrlProp" Target="../ctrlProps/ctrlProp176.xml" />
  <Relationship Id="rId15" Type="http://schemas.openxmlformats.org/officeDocument/2006/relationships/ctrlProp" Target="../ctrlProps/ctrlProp12.xml" />
  <Relationship Id="rId36" Type="http://schemas.openxmlformats.org/officeDocument/2006/relationships/ctrlProp" Target="../ctrlProps/ctrlProp33.xml" />
  <Relationship Id="rId57" Type="http://schemas.openxmlformats.org/officeDocument/2006/relationships/ctrlProp" Target="../ctrlProps/ctrlProp54.xml" />
  <Relationship Id="rId106" Type="http://schemas.openxmlformats.org/officeDocument/2006/relationships/ctrlProp" Target="../ctrlProps/ctrlProp103.xml" />
  <Relationship Id="rId127" Type="http://schemas.openxmlformats.org/officeDocument/2006/relationships/ctrlProp" Target="../ctrlProps/ctrlProp124.xml" />
  <Relationship Id="rId10" Type="http://schemas.openxmlformats.org/officeDocument/2006/relationships/ctrlProp" Target="../ctrlProps/ctrlProp7.xml" />
  <Relationship Id="rId31" Type="http://schemas.openxmlformats.org/officeDocument/2006/relationships/ctrlProp" Target="../ctrlProps/ctrlProp28.xml" />
  <Relationship Id="rId52" Type="http://schemas.openxmlformats.org/officeDocument/2006/relationships/ctrlProp" Target="../ctrlProps/ctrlProp49.xml" />
  <Relationship Id="rId73" Type="http://schemas.openxmlformats.org/officeDocument/2006/relationships/ctrlProp" Target="../ctrlProps/ctrlProp70.xml" />
  <Relationship Id="rId78" Type="http://schemas.openxmlformats.org/officeDocument/2006/relationships/ctrlProp" Target="../ctrlProps/ctrlProp75.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122" Type="http://schemas.openxmlformats.org/officeDocument/2006/relationships/ctrlProp" Target="../ctrlProps/ctrlProp119.xml" />
  <Relationship Id="rId143" Type="http://schemas.openxmlformats.org/officeDocument/2006/relationships/ctrlProp" Target="../ctrlProps/ctrlProp140.xml" />
  <Relationship Id="rId148" Type="http://schemas.openxmlformats.org/officeDocument/2006/relationships/ctrlProp" Target="../ctrlProps/ctrlProp145.xml" />
  <Relationship Id="rId164" Type="http://schemas.openxmlformats.org/officeDocument/2006/relationships/ctrlProp" Target="../ctrlProps/ctrlProp161.xml" />
  <Relationship Id="rId169" Type="http://schemas.openxmlformats.org/officeDocument/2006/relationships/ctrlProp" Target="../ctrlProps/ctrlProp166.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183.xml" />
  <Relationship Id="rId13" Type="http://schemas.openxmlformats.org/officeDocument/2006/relationships/ctrlProp" Target="../ctrlProps/ctrlProp188.xml" />
  <Relationship Id="rId18" Type="http://schemas.openxmlformats.org/officeDocument/2006/relationships/ctrlProp" Target="../ctrlProps/ctrlProp193.xml" />
  <Relationship Id="rId3" Type="http://schemas.openxmlformats.org/officeDocument/2006/relationships/vmlDrawing" Target="../drawings/vmlDrawing2.vml" />
  <Relationship Id="rId21" Type="http://schemas.openxmlformats.org/officeDocument/2006/relationships/ctrlProp" Target="../ctrlProps/ctrlProp196.xml" />
  <Relationship Id="rId7" Type="http://schemas.openxmlformats.org/officeDocument/2006/relationships/ctrlProp" Target="../ctrlProps/ctrlProp182.xml" />
  <Relationship Id="rId12" Type="http://schemas.openxmlformats.org/officeDocument/2006/relationships/ctrlProp" Target="../ctrlProps/ctrlProp187.xml" />
  <Relationship Id="rId17" Type="http://schemas.openxmlformats.org/officeDocument/2006/relationships/ctrlProp" Target="../ctrlProps/ctrlProp192.xml" />
  <Relationship Id="rId2" Type="http://schemas.openxmlformats.org/officeDocument/2006/relationships/drawing" Target="../drawings/drawing2.xml" />
  <Relationship Id="rId16" Type="http://schemas.openxmlformats.org/officeDocument/2006/relationships/ctrlProp" Target="../ctrlProps/ctrlProp191.xml" />
  <Relationship Id="rId20" Type="http://schemas.openxmlformats.org/officeDocument/2006/relationships/ctrlProp" Target="../ctrlProps/ctrlProp195.xml" />
  <Relationship Id="rId1" Type="http://schemas.openxmlformats.org/officeDocument/2006/relationships/printerSettings" Target="../printerSettings/printerSettings2.bin" />
  <Relationship Id="rId6" Type="http://schemas.openxmlformats.org/officeDocument/2006/relationships/ctrlProp" Target="../ctrlProps/ctrlProp181.xml" />
  <Relationship Id="rId11" Type="http://schemas.openxmlformats.org/officeDocument/2006/relationships/ctrlProp" Target="../ctrlProps/ctrlProp186.xml" />
  <Relationship Id="rId5" Type="http://schemas.openxmlformats.org/officeDocument/2006/relationships/ctrlProp" Target="../ctrlProps/ctrlProp180.xml" />
  <Relationship Id="rId15" Type="http://schemas.openxmlformats.org/officeDocument/2006/relationships/ctrlProp" Target="../ctrlProps/ctrlProp190.xml" />
  <Relationship Id="rId10" Type="http://schemas.openxmlformats.org/officeDocument/2006/relationships/ctrlProp" Target="../ctrlProps/ctrlProp185.xml" />
  <Relationship Id="rId19" Type="http://schemas.openxmlformats.org/officeDocument/2006/relationships/ctrlProp" Target="../ctrlProps/ctrlProp194.xml" />
  <Relationship Id="rId4" Type="http://schemas.openxmlformats.org/officeDocument/2006/relationships/ctrlProp" Target="../ctrlProps/ctrlProp179.xml" />
  <Relationship Id="rId9" Type="http://schemas.openxmlformats.org/officeDocument/2006/relationships/ctrlProp" Target="../ctrlProps/ctrlProp184.xml" />
  <Relationship Id="rId14" Type="http://schemas.openxmlformats.org/officeDocument/2006/relationships/ctrlProp" Target="../ctrlProps/ctrlProp189.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K513"/>
  <sheetViews>
    <sheetView tabSelected="1" view="pageLayout" zoomScaleNormal="100" zoomScaleSheetLayoutView="130" workbookViewId="0">
      <selection activeCell="M493" sqref="M493"/>
    </sheetView>
  </sheetViews>
  <sheetFormatPr defaultRowHeight="18.75"/>
  <cols>
    <col min="1" max="1" width="4.5" style="1" customWidth="1"/>
    <col min="2" max="7" width="7.625" style="1" customWidth="1"/>
    <col min="8" max="8" width="8.75" style="1" customWidth="1"/>
    <col min="9" max="11" width="7.625" style="1" customWidth="1"/>
    <col min="12" max="13" width="7.625" style="148" customWidth="1"/>
    <col min="14" max="14" width="10.75" style="389" hidden="1" customWidth="1"/>
    <col min="15" max="15" width="16.125" style="389" hidden="1" customWidth="1"/>
    <col min="16" max="16" width="19.375" style="112" hidden="1" customWidth="1"/>
    <col min="17" max="17" width="24.875" style="112" hidden="1" customWidth="1"/>
    <col min="18" max="18" width="28.5" style="112" hidden="1" customWidth="1"/>
    <col min="19" max="19" width="23.5" style="112" hidden="1" customWidth="1"/>
    <col min="20" max="20" width="22.5" style="112" hidden="1" customWidth="1"/>
    <col min="21" max="21" width="23" style="112" hidden="1" customWidth="1"/>
    <col min="22" max="22" width="19.875" style="112" hidden="1" customWidth="1"/>
    <col min="23" max="23" width="23.375" style="112" hidden="1" customWidth="1"/>
    <col min="24" max="24" width="19.75" style="112" hidden="1" customWidth="1"/>
    <col min="25" max="25" width="14.375" style="147" hidden="1" customWidth="1"/>
    <col min="26" max="26" width="12.5" style="147" hidden="1" customWidth="1"/>
    <col min="27" max="27" width="16.125" style="147" customWidth="1"/>
    <col min="28" max="31" width="10.625" style="147" customWidth="1"/>
    <col min="32" max="36" width="10.625" style="1" customWidth="1"/>
    <col min="37" max="48" width="9" style="1" customWidth="1"/>
    <col min="49" max="51" width="9" style="1"/>
    <col min="52" max="52" width="9" style="1" customWidth="1"/>
    <col min="53" max="16384" width="9" style="1"/>
  </cols>
  <sheetData>
    <row r="1" spans="1:37" ht="19.5">
      <c r="J1" s="705"/>
      <c r="K1" s="705"/>
      <c r="L1" s="705"/>
      <c r="M1" s="705"/>
    </row>
    <row r="2" spans="1:37" s="38" customFormat="1" ht="27" customHeight="1">
      <c r="A2" s="909" t="s">
        <v>606</v>
      </c>
      <c r="B2" s="909"/>
      <c r="C2" s="909"/>
      <c r="D2" s="909"/>
      <c r="E2" s="909"/>
      <c r="F2" s="909"/>
      <c r="G2" s="909"/>
      <c r="H2" s="909"/>
      <c r="I2" s="909"/>
      <c r="J2" s="909"/>
      <c r="K2" s="909"/>
      <c r="L2" s="909"/>
      <c r="M2" s="909"/>
      <c r="N2" s="151"/>
      <c r="O2" s="389"/>
      <c r="P2" s="389"/>
      <c r="Q2" s="389"/>
      <c r="R2" s="389"/>
      <c r="S2" s="389"/>
      <c r="T2" s="389"/>
      <c r="U2" s="112"/>
      <c r="V2" s="112"/>
      <c r="W2" s="112"/>
      <c r="X2" s="112"/>
      <c r="Y2" s="39"/>
      <c r="Z2" s="39"/>
      <c r="AA2" s="39"/>
      <c r="AB2" s="39"/>
      <c r="AC2" s="39"/>
      <c r="AD2" s="39"/>
      <c r="AE2" s="39"/>
    </row>
    <row r="3" spans="1:37" s="24" customFormat="1" ht="18" customHeight="1">
      <c r="A3" s="107"/>
      <c r="B3" s="107"/>
      <c r="C3" s="107"/>
      <c r="D3" s="910" t="s">
        <v>617</v>
      </c>
      <c r="E3" s="910"/>
      <c r="F3" s="910"/>
      <c r="G3" s="910"/>
      <c r="H3" s="910"/>
      <c r="I3" s="910"/>
      <c r="J3" s="910"/>
      <c r="K3" s="107"/>
      <c r="L3" s="171"/>
      <c r="M3" s="171"/>
      <c r="N3" s="389"/>
      <c r="O3" s="389"/>
      <c r="P3" s="389"/>
      <c r="Q3" s="389"/>
      <c r="R3" s="389"/>
      <c r="S3" s="389"/>
      <c r="T3" s="389"/>
      <c r="U3" s="389"/>
      <c r="V3" s="389"/>
      <c r="W3" s="389"/>
      <c r="X3" s="112"/>
      <c r="Y3" s="92"/>
      <c r="Z3" s="92"/>
      <c r="AA3" s="92"/>
      <c r="AB3" s="92"/>
      <c r="AC3" s="92"/>
      <c r="AD3" s="92"/>
      <c r="AE3" s="92"/>
    </row>
    <row r="4" spans="1:37" s="38" customFormat="1" ht="8.25" customHeight="1">
      <c r="G4" s="40"/>
      <c r="H4" s="40"/>
      <c r="I4" s="40"/>
      <c r="J4" s="40"/>
      <c r="K4" s="40"/>
      <c r="L4" s="149"/>
      <c r="M4" s="149"/>
      <c r="N4" s="389"/>
      <c r="O4" s="389"/>
      <c r="P4" s="112"/>
      <c r="Q4" s="112"/>
      <c r="R4" s="112"/>
      <c r="S4" s="112"/>
      <c r="T4" s="112"/>
      <c r="U4" s="112"/>
      <c r="V4" s="112"/>
      <c r="W4" s="112"/>
      <c r="X4" s="112"/>
      <c r="Y4" s="39"/>
      <c r="Z4" s="39"/>
      <c r="AA4" s="39"/>
      <c r="AB4" s="39"/>
      <c r="AC4" s="39"/>
      <c r="AD4" s="39"/>
      <c r="AE4" s="39"/>
      <c r="AI4" s="39"/>
    </row>
    <row r="5" spans="1:37" s="31" customFormat="1" ht="21" customHeight="1">
      <c r="E5" s="212" t="s">
        <v>5</v>
      </c>
      <c r="F5" s="911"/>
      <c r="G5" s="911"/>
      <c r="H5" s="911"/>
      <c r="I5" s="911"/>
      <c r="J5" s="30"/>
      <c r="K5" s="37"/>
      <c r="L5" s="159" t="s">
        <v>307</v>
      </c>
      <c r="M5" s="159"/>
      <c r="N5" s="888" t="s">
        <v>397</v>
      </c>
      <c r="O5" s="888"/>
      <c r="P5" s="112"/>
      <c r="Q5" s="112"/>
      <c r="R5" s="112"/>
      <c r="S5" s="112"/>
      <c r="T5" s="112"/>
      <c r="U5" s="112"/>
      <c r="V5" s="112"/>
      <c r="W5" s="112"/>
      <c r="X5" s="112"/>
      <c r="Y5" s="34"/>
      <c r="Z5" s="34"/>
      <c r="AA5" s="34"/>
      <c r="AB5" s="34"/>
      <c r="AC5" s="34"/>
      <c r="AD5" s="34"/>
    </row>
    <row r="6" spans="1:37" s="116" customFormat="1" ht="18.75" customHeight="1">
      <c r="E6" s="418" t="s">
        <v>618</v>
      </c>
      <c r="F6" s="418"/>
      <c r="G6" s="418"/>
      <c r="H6" s="418"/>
      <c r="I6" s="418"/>
      <c r="J6" s="238"/>
      <c r="K6" s="111"/>
      <c r="L6" s="372"/>
      <c r="M6" s="372"/>
      <c r="N6" s="717" t="s">
        <v>398</v>
      </c>
      <c r="O6" s="717"/>
      <c r="P6" s="112"/>
      <c r="Q6" s="112"/>
      <c r="R6" s="112"/>
      <c r="S6" s="112"/>
      <c r="T6" s="112"/>
      <c r="U6" s="112"/>
      <c r="V6" s="112"/>
      <c r="W6" s="112"/>
      <c r="X6" s="112"/>
      <c r="Y6" s="112"/>
      <c r="Z6" s="112"/>
      <c r="AA6" s="112"/>
      <c r="AB6" s="112"/>
      <c r="AC6" s="112"/>
      <c r="AD6" s="112"/>
      <c r="AE6" s="112"/>
    </row>
    <row r="7" spans="1:37" s="116" customFormat="1" ht="14.25" customHeight="1">
      <c r="I7" s="238"/>
      <c r="J7" s="111"/>
      <c r="K7" s="249"/>
      <c r="L7" s="249"/>
      <c r="M7" s="249"/>
      <c r="N7" s="389" t="s">
        <v>399</v>
      </c>
      <c r="O7" s="112"/>
      <c r="P7" s="112"/>
      <c r="Q7" s="112" t="s">
        <v>402</v>
      </c>
      <c r="R7" s="112"/>
      <c r="S7" s="112"/>
      <c r="T7" s="112"/>
      <c r="U7" s="112"/>
      <c r="V7" s="112"/>
      <c r="W7" s="112"/>
      <c r="X7" s="112"/>
      <c r="Y7" s="112"/>
      <c r="Z7" s="112"/>
      <c r="AA7" s="112"/>
      <c r="AB7" s="112"/>
      <c r="AC7" s="112"/>
      <c r="AD7" s="112"/>
    </row>
    <row r="8" spans="1:37" s="26" customFormat="1" ht="21" customHeight="1">
      <c r="B8" s="75" t="s">
        <v>255</v>
      </c>
      <c r="C8" s="42"/>
      <c r="D8" s="41"/>
      <c r="E8" s="41"/>
      <c r="F8" s="41"/>
      <c r="G8" s="41"/>
      <c r="H8" s="41"/>
      <c r="K8" s="148"/>
      <c r="L8" s="149"/>
      <c r="M8" s="149"/>
      <c r="N8" s="388" t="s">
        <v>400</v>
      </c>
      <c r="O8" s="388" t="s">
        <v>401</v>
      </c>
      <c r="P8" s="112"/>
      <c r="Q8" s="556" t="s">
        <v>403</v>
      </c>
      <c r="R8" s="556" t="s">
        <v>404</v>
      </c>
      <c r="S8" s="556" t="s">
        <v>405</v>
      </c>
      <c r="T8" s="556" t="s">
        <v>406</v>
      </c>
      <c r="U8" s="556" t="s">
        <v>407</v>
      </c>
      <c r="V8" s="556" t="s">
        <v>408</v>
      </c>
      <c r="W8" s="556" t="s">
        <v>409</v>
      </c>
      <c r="X8" s="556"/>
      <c r="Y8" s="43"/>
      <c r="Z8" s="43"/>
      <c r="AA8" s="43"/>
      <c r="AB8" s="43"/>
      <c r="AC8" s="43"/>
      <c r="AD8" s="43"/>
      <c r="AE8" s="43"/>
      <c r="AF8" s="43"/>
    </row>
    <row r="9" spans="1:37" s="26" customFormat="1" ht="21" customHeight="1">
      <c r="B9" s="899" t="s">
        <v>73</v>
      </c>
      <c r="C9" s="900"/>
      <c r="D9" s="903"/>
      <c r="E9" s="904"/>
      <c r="F9" s="904"/>
      <c r="G9" s="904"/>
      <c r="H9" s="905"/>
      <c r="I9" s="266" t="s">
        <v>371</v>
      </c>
      <c r="J9" s="921"/>
      <c r="K9" s="922"/>
      <c r="L9" s="922"/>
      <c r="M9" s="923"/>
      <c r="N9" s="388" t="b">
        <v>0</v>
      </c>
      <c r="O9" s="374" t="b">
        <v>0</v>
      </c>
      <c r="P9" s="113"/>
      <c r="Q9" s="113" t="b">
        <v>0</v>
      </c>
      <c r="R9" s="113" t="b">
        <v>0</v>
      </c>
      <c r="S9" s="112" t="b">
        <v>0</v>
      </c>
      <c r="T9" s="112" t="b">
        <v>0</v>
      </c>
      <c r="U9" s="112" t="b">
        <v>0</v>
      </c>
      <c r="V9" s="112" t="b">
        <v>0</v>
      </c>
      <c r="W9" s="112" t="b">
        <v>0</v>
      </c>
      <c r="X9" s="112" t="b">
        <v>0</v>
      </c>
      <c r="Y9" s="43" t="b">
        <v>0</v>
      </c>
      <c r="Z9" s="43"/>
      <c r="AA9" s="43"/>
      <c r="AB9" s="43"/>
      <c r="AC9" s="43"/>
      <c r="AD9" s="43"/>
      <c r="AE9" s="43"/>
      <c r="AF9" s="43"/>
      <c r="AG9" s="43"/>
    </row>
    <row r="10" spans="1:37" s="31" customFormat="1" ht="25.5" customHeight="1">
      <c r="B10" s="901"/>
      <c r="C10" s="902"/>
      <c r="D10" s="906"/>
      <c r="E10" s="907"/>
      <c r="F10" s="907"/>
      <c r="G10" s="907"/>
      <c r="H10" s="908"/>
      <c r="I10" s="267" t="s">
        <v>298</v>
      </c>
      <c r="J10" s="924"/>
      <c r="K10" s="925"/>
      <c r="L10" s="925"/>
      <c r="M10" s="926"/>
      <c r="N10" s="374" t="str">
        <f>IF(N9=TRUE,"病院","")</f>
        <v/>
      </c>
      <c r="O10" s="374" t="str">
        <f>IF(O9=TRUE,"診療所","")</f>
        <v/>
      </c>
      <c r="P10" s="559"/>
      <c r="Q10" s="557" t="str">
        <f>IF(Q9=TRUE,"県北","")</f>
        <v/>
      </c>
      <c r="R10" s="557" t="str">
        <f>IF(R9=TRUE,"県中","")</f>
        <v/>
      </c>
      <c r="S10" s="557" t="str">
        <f>IF(S9=TRUE,"県南","")</f>
        <v/>
      </c>
      <c r="T10" s="557" t="str">
        <f>IF(T9=TRUE,"会津","")</f>
        <v/>
      </c>
      <c r="U10" s="557" t="str">
        <f>IF(U9=TRUE,"南会津","")</f>
        <v/>
      </c>
      <c r="V10" s="557" t="str">
        <f>IF(V9=TRUE,"相双","")</f>
        <v/>
      </c>
      <c r="W10" s="557" t="str">
        <f>IF(W9=TRUE,"郡山市","")</f>
        <v/>
      </c>
      <c r="X10" s="557" t="str">
        <f>IF(X9=TRUE,"いわき市","")</f>
        <v/>
      </c>
      <c r="Y10" s="34"/>
      <c r="Z10" s="34"/>
      <c r="AA10" s="34"/>
      <c r="AB10" s="34"/>
      <c r="AC10" s="34"/>
      <c r="AD10" s="34"/>
      <c r="AE10" s="34"/>
      <c r="AF10" s="34"/>
      <c r="AG10" s="34"/>
      <c r="AH10" s="34"/>
    </row>
    <row r="11" spans="1:37" s="31" customFormat="1" ht="19.5" customHeight="1">
      <c r="B11" s="773" t="s">
        <v>75</v>
      </c>
      <c r="C11" s="773"/>
      <c r="D11" s="912"/>
      <c r="E11" s="913"/>
      <c r="F11" s="913"/>
      <c r="G11" s="913"/>
      <c r="H11" s="914"/>
      <c r="I11" s="425" t="s">
        <v>74</v>
      </c>
      <c r="J11" s="924"/>
      <c r="K11" s="925"/>
      <c r="L11" s="925"/>
      <c r="M11" s="926"/>
      <c r="N11" s="771" t="str">
        <f>CONCATENATE(N10,O10)</f>
        <v/>
      </c>
      <c r="O11" s="772"/>
      <c r="P11" s="558"/>
      <c r="Q11" s="679" t="str">
        <f>CONCATENATE(Q10,R10,T10,S10,U10,V10,W10,X10)</f>
        <v/>
      </c>
      <c r="R11" s="679"/>
      <c r="S11" s="679"/>
      <c r="T11" s="679"/>
      <c r="U11" s="679"/>
      <c r="V11" s="679"/>
      <c r="W11" s="679"/>
      <c r="X11" s="679"/>
      <c r="Y11" s="34"/>
      <c r="Z11" s="34"/>
      <c r="AA11" s="34"/>
      <c r="AB11" s="34"/>
      <c r="AC11" s="34"/>
      <c r="AD11" s="34"/>
      <c r="AE11" s="34"/>
      <c r="AF11" s="34"/>
      <c r="AG11" s="34"/>
      <c r="AH11" s="34"/>
    </row>
    <row r="12" spans="1:37" s="31" customFormat="1" ht="19.5" customHeight="1">
      <c r="B12" s="773"/>
      <c r="C12" s="773"/>
      <c r="D12" s="915"/>
      <c r="E12" s="916"/>
      <c r="F12" s="916"/>
      <c r="G12" s="916"/>
      <c r="H12" s="917"/>
      <c r="I12" s="425" t="s">
        <v>299</v>
      </c>
      <c r="J12" s="924"/>
      <c r="K12" s="925"/>
      <c r="L12" s="925"/>
      <c r="M12" s="927"/>
      <c r="N12" s="123"/>
      <c r="O12" s="123"/>
      <c r="P12" s="123"/>
      <c r="Q12" s="123"/>
      <c r="R12" s="123"/>
      <c r="S12" s="123"/>
      <c r="T12" s="112"/>
      <c r="U12" s="112"/>
      <c r="V12" s="112"/>
      <c r="W12" s="112"/>
      <c r="X12" s="112"/>
      <c r="Y12" s="34"/>
      <c r="Z12" s="34"/>
      <c r="AA12" s="34"/>
      <c r="AB12" s="34"/>
      <c r="AC12" s="34"/>
      <c r="AD12" s="34"/>
      <c r="AE12" s="45"/>
      <c r="AF12" s="34"/>
      <c r="AG12" s="34"/>
      <c r="AH12" s="34"/>
    </row>
    <row r="13" spans="1:37" s="31" customFormat="1" ht="9" customHeight="1">
      <c r="B13" s="773" t="s">
        <v>225</v>
      </c>
      <c r="C13" s="764"/>
      <c r="D13" s="114"/>
      <c r="E13" s="90"/>
      <c r="F13" s="90"/>
      <c r="G13" s="90"/>
      <c r="H13" s="90"/>
      <c r="I13" s="90"/>
      <c r="J13" s="928"/>
      <c r="K13" s="928"/>
      <c r="L13" s="928"/>
      <c r="M13" s="927"/>
      <c r="N13" s="599"/>
      <c r="O13" s="599"/>
      <c r="P13" s="599"/>
      <c r="Q13" s="599"/>
      <c r="R13" s="599"/>
      <c r="S13" s="599"/>
      <c r="T13" s="600"/>
      <c r="U13" s="112"/>
      <c r="V13" s="112"/>
      <c r="W13" s="112"/>
      <c r="X13" s="112"/>
      <c r="Y13" s="34"/>
      <c r="Z13" s="34"/>
      <c r="AA13" s="34"/>
      <c r="AB13" s="34"/>
      <c r="AC13" s="34"/>
      <c r="AD13" s="34"/>
      <c r="AE13" s="34"/>
      <c r="AF13" s="119"/>
      <c r="AG13" s="112"/>
      <c r="AH13" s="112"/>
      <c r="AI13" s="112"/>
      <c r="AJ13" s="116"/>
      <c r="AK13" s="116"/>
    </row>
    <row r="14" spans="1:37" s="31" customFormat="1" ht="16.5" customHeight="1">
      <c r="B14" s="773"/>
      <c r="C14" s="764"/>
      <c r="D14" s="115"/>
      <c r="E14" s="91"/>
      <c r="F14" s="91"/>
      <c r="G14" s="91"/>
      <c r="H14" s="91"/>
      <c r="I14" s="91"/>
      <c r="J14" s="929"/>
      <c r="K14" s="929"/>
      <c r="L14" s="929"/>
      <c r="M14" s="930"/>
      <c r="N14" s="595"/>
      <c r="O14" s="595"/>
      <c r="P14" s="596"/>
      <c r="Q14" s="597"/>
      <c r="R14" s="597"/>
      <c r="S14" s="597"/>
      <c r="T14" s="598"/>
      <c r="U14" s="112"/>
      <c r="V14" s="112"/>
      <c r="W14" s="112"/>
      <c r="X14" s="112"/>
      <c r="Y14" s="34"/>
      <c r="Z14" s="34"/>
      <c r="AA14" s="34"/>
      <c r="AB14" s="34"/>
      <c r="AC14" s="34"/>
      <c r="AD14" s="34"/>
      <c r="AE14" s="34"/>
      <c r="AF14" s="112"/>
      <c r="AG14" s="112"/>
      <c r="AH14" s="112"/>
      <c r="AI14" s="112"/>
      <c r="AJ14" s="116"/>
      <c r="AK14" s="116"/>
    </row>
    <row r="15" spans="1:37" s="31" customFormat="1" ht="20.100000000000001" customHeight="1">
      <c r="B15" s="773" t="s">
        <v>76</v>
      </c>
      <c r="C15" s="773"/>
      <c r="D15" s="764" t="s">
        <v>300</v>
      </c>
      <c r="E15" s="794"/>
      <c r="F15" s="794"/>
      <c r="G15" s="765"/>
      <c r="H15" s="764" t="s">
        <v>301</v>
      </c>
      <c r="I15" s="794"/>
      <c r="J15" s="794"/>
      <c r="K15" s="794"/>
      <c r="L15" s="794"/>
      <c r="M15" s="765"/>
      <c r="N15" s="160"/>
      <c r="O15" s="380"/>
      <c r="P15" s="411"/>
      <c r="Q15" s="411"/>
      <c r="R15" s="411"/>
      <c r="S15" s="375"/>
      <c r="T15" s="376"/>
      <c r="U15" s="118"/>
      <c r="V15" s="118"/>
      <c r="W15" s="118"/>
      <c r="X15" s="118"/>
      <c r="Y15" s="46"/>
      <c r="Z15" s="46"/>
      <c r="AA15" s="46"/>
      <c r="AB15" s="34"/>
      <c r="AC15" s="34"/>
      <c r="AD15" s="34"/>
      <c r="AE15" s="34"/>
      <c r="AF15" s="112"/>
      <c r="AG15" s="112"/>
      <c r="AH15" s="112"/>
      <c r="AI15" s="112"/>
      <c r="AJ15" s="112"/>
      <c r="AK15" s="112"/>
    </row>
    <row r="16" spans="1:37" s="31" customFormat="1" ht="36" customHeight="1">
      <c r="B16" s="773"/>
      <c r="C16" s="773"/>
      <c r="D16" s="918"/>
      <c r="E16" s="919"/>
      <c r="F16" s="919"/>
      <c r="G16" s="920"/>
      <c r="H16" s="918"/>
      <c r="I16" s="919"/>
      <c r="J16" s="919"/>
      <c r="K16" s="919"/>
      <c r="L16" s="919"/>
      <c r="M16" s="920"/>
      <c r="N16" s="160"/>
      <c r="O16" s="380"/>
      <c r="P16" s="411"/>
      <c r="Q16" s="411"/>
      <c r="R16" s="411"/>
      <c r="S16" s="375"/>
      <c r="T16" s="375"/>
      <c r="U16" s="112"/>
      <c r="V16" s="112"/>
      <c r="W16" s="112"/>
      <c r="X16" s="112"/>
      <c r="Y16" s="34"/>
      <c r="Z16" s="34"/>
      <c r="AA16" s="34"/>
      <c r="AB16" s="34"/>
      <c r="AC16" s="34"/>
      <c r="AD16" s="34"/>
      <c r="AE16" s="34"/>
      <c r="AF16" s="112"/>
      <c r="AG16" s="112"/>
      <c r="AH16" s="112"/>
      <c r="AI16" s="112"/>
      <c r="AJ16" s="112"/>
      <c r="AK16" s="112"/>
    </row>
    <row r="17" spans="2:37" s="31" customFormat="1" ht="20.100000000000001" customHeight="1">
      <c r="B17" s="29"/>
      <c r="J17" s="31" t="s">
        <v>308</v>
      </c>
      <c r="L17" s="122"/>
      <c r="M17" s="148"/>
      <c r="N17" s="389"/>
      <c r="O17" s="122"/>
      <c r="P17" s="113"/>
      <c r="Q17" s="113"/>
      <c r="R17" s="113"/>
      <c r="S17" s="112"/>
      <c r="T17" s="112"/>
      <c r="U17" s="112"/>
      <c r="V17" s="112"/>
      <c r="W17" s="112"/>
      <c r="X17" s="112"/>
      <c r="Y17" s="34"/>
      <c r="Z17" s="34"/>
      <c r="AA17" s="34"/>
      <c r="AB17" s="34"/>
      <c r="AC17" s="34"/>
      <c r="AD17" s="34"/>
      <c r="AE17" s="34"/>
      <c r="AF17" s="112"/>
      <c r="AG17" s="112"/>
      <c r="AH17" s="112"/>
      <c r="AI17" s="112"/>
      <c r="AJ17" s="112"/>
      <c r="AK17" s="112"/>
    </row>
    <row r="18" spans="2:37" s="31" customFormat="1" ht="20.100000000000001" customHeight="1">
      <c r="C18" s="35"/>
      <c r="D18" s="32"/>
      <c r="E18" s="32"/>
      <c r="F18" s="32"/>
      <c r="G18" s="32"/>
      <c r="H18" s="32"/>
      <c r="I18" s="32"/>
      <c r="J18" s="32"/>
      <c r="K18" s="32"/>
      <c r="L18" s="148"/>
      <c r="M18" s="148"/>
      <c r="N18" s="389"/>
      <c r="O18" s="122"/>
      <c r="P18" s="157"/>
      <c r="Q18" s="157"/>
      <c r="R18" s="157"/>
      <c r="S18" s="112"/>
      <c r="T18" s="112"/>
      <c r="U18" s="112"/>
      <c r="V18" s="112"/>
      <c r="W18" s="112"/>
      <c r="X18" s="112"/>
      <c r="Y18" s="34"/>
      <c r="Z18" s="34"/>
      <c r="AA18" s="34"/>
      <c r="AB18" s="34"/>
      <c r="AC18" s="34"/>
      <c r="AD18" s="34"/>
      <c r="AE18" s="34"/>
      <c r="AF18" s="112"/>
      <c r="AG18" s="112"/>
      <c r="AH18" s="112"/>
      <c r="AI18" s="112"/>
      <c r="AJ18" s="112"/>
      <c r="AK18" s="112"/>
    </row>
    <row r="19" spans="2:37" s="31" customFormat="1" ht="8.25" customHeight="1">
      <c r="C19" s="35"/>
      <c r="D19" s="32"/>
      <c r="E19" s="32"/>
      <c r="F19" s="32"/>
      <c r="G19" s="32"/>
      <c r="H19" s="32"/>
      <c r="I19" s="32"/>
      <c r="J19" s="32"/>
      <c r="K19" s="32"/>
      <c r="L19" s="503"/>
      <c r="M19" s="503"/>
      <c r="N19" s="503"/>
      <c r="O19" s="504"/>
      <c r="P19" s="157"/>
      <c r="Q19" s="157"/>
      <c r="R19" s="157"/>
      <c r="S19" s="112"/>
      <c r="T19" s="112"/>
      <c r="U19" s="112"/>
      <c r="V19" s="112"/>
      <c r="W19" s="112"/>
      <c r="X19" s="112"/>
      <c r="Y19" s="34"/>
      <c r="Z19" s="34"/>
      <c r="AA19" s="34"/>
      <c r="AB19" s="34"/>
      <c r="AC19" s="34"/>
      <c r="AD19" s="34"/>
      <c r="AE19" s="34"/>
      <c r="AF19" s="112"/>
      <c r="AG19" s="112"/>
      <c r="AH19" s="112"/>
      <c r="AI19" s="112"/>
      <c r="AJ19" s="112"/>
      <c r="AK19" s="112"/>
    </row>
    <row r="20" spans="2:37" s="31" customFormat="1" ht="20.100000000000001" customHeight="1">
      <c r="B20" s="568" t="s">
        <v>567</v>
      </c>
      <c r="C20" s="569"/>
      <c r="D20" s="570"/>
      <c r="E20" s="570"/>
      <c r="F20" s="570"/>
      <c r="G20" s="570"/>
      <c r="H20" s="570"/>
      <c r="I20" s="570"/>
      <c r="J20" s="570"/>
      <c r="K20" s="570"/>
      <c r="L20" s="503"/>
      <c r="M20" s="503"/>
      <c r="N20" s="503"/>
      <c r="O20" s="504"/>
      <c r="P20" s="157"/>
      <c r="Q20" s="157"/>
      <c r="R20" s="157"/>
      <c r="S20" s="112"/>
      <c r="T20" s="112"/>
      <c r="U20" s="112"/>
      <c r="V20" s="112"/>
      <c r="W20" s="112"/>
      <c r="X20" s="112"/>
      <c r="Y20" s="34"/>
      <c r="Z20" s="34"/>
      <c r="AA20" s="34"/>
      <c r="AB20" s="34"/>
      <c r="AC20" s="34"/>
      <c r="AD20" s="34"/>
      <c r="AE20" s="34"/>
      <c r="AF20" s="112"/>
      <c r="AG20" s="112"/>
      <c r="AH20" s="112"/>
      <c r="AI20" s="112"/>
      <c r="AJ20" s="112"/>
      <c r="AK20" s="112"/>
    </row>
    <row r="21" spans="2:37" s="31" customFormat="1" ht="20.100000000000001" customHeight="1">
      <c r="B21" s="647" t="s">
        <v>569</v>
      </c>
      <c r="C21" s="647"/>
      <c r="D21" s="647"/>
      <c r="E21" s="647"/>
      <c r="F21" s="647"/>
      <c r="G21" s="647"/>
      <c r="H21" s="647"/>
      <c r="I21" s="647"/>
      <c r="J21" s="647"/>
      <c r="K21" s="647"/>
      <c r="L21" s="503"/>
      <c r="M21" s="503"/>
      <c r="N21" s="503"/>
      <c r="O21" s="504"/>
      <c r="P21" s="157"/>
      <c r="Q21" s="157"/>
      <c r="R21" s="157"/>
      <c r="S21" s="112"/>
      <c r="T21" s="112"/>
      <c r="U21" s="112"/>
      <c r="V21" s="112"/>
      <c r="W21" s="112"/>
      <c r="X21" s="112"/>
      <c r="Y21" s="34"/>
      <c r="Z21" s="34"/>
      <c r="AA21" s="34"/>
      <c r="AB21" s="34"/>
      <c r="AC21" s="34"/>
      <c r="AD21" s="34"/>
      <c r="AE21" s="34"/>
      <c r="AF21" s="112"/>
      <c r="AG21" s="112"/>
      <c r="AH21" s="112"/>
      <c r="AI21" s="112"/>
      <c r="AJ21" s="112"/>
      <c r="AK21" s="112"/>
    </row>
    <row r="22" spans="2:37" s="31" customFormat="1" ht="33.75" customHeight="1">
      <c r="B22" s="647"/>
      <c r="C22" s="647"/>
      <c r="D22" s="647"/>
      <c r="E22" s="647"/>
      <c r="F22" s="647"/>
      <c r="G22" s="647"/>
      <c r="H22" s="647"/>
      <c r="I22" s="647"/>
      <c r="J22" s="647"/>
      <c r="K22" s="647"/>
      <c r="L22" s="503"/>
      <c r="M22" s="503"/>
      <c r="N22" s="503"/>
      <c r="O22" s="504"/>
      <c r="P22" s="157"/>
      <c r="Q22" s="157"/>
      <c r="R22" s="157"/>
      <c r="S22" s="112"/>
      <c r="T22" s="112"/>
      <c r="U22" s="112"/>
      <c r="V22" s="112"/>
      <c r="W22" s="112"/>
      <c r="X22" s="112"/>
      <c r="Y22" s="34"/>
      <c r="Z22" s="34"/>
      <c r="AA22" s="34"/>
      <c r="AB22" s="34"/>
      <c r="AC22" s="34"/>
      <c r="AD22" s="34"/>
      <c r="AE22" s="34"/>
      <c r="AF22" s="112"/>
      <c r="AG22" s="112"/>
      <c r="AH22" s="112"/>
      <c r="AI22" s="112"/>
      <c r="AJ22" s="112"/>
      <c r="AK22" s="112"/>
    </row>
    <row r="23" spans="2:37" s="31" customFormat="1" ht="20.100000000000001" customHeight="1">
      <c r="B23" s="773" t="s">
        <v>568</v>
      </c>
      <c r="C23" s="773"/>
      <c r="D23" s="773"/>
      <c r="E23" s="525"/>
      <c r="F23" s="525"/>
      <c r="G23" s="525"/>
      <c r="H23" s="525"/>
      <c r="I23" s="525"/>
      <c r="J23" s="525"/>
      <c r="K23" s="525"/>
      <c r="L23" s="503"/>
      <c r="M23" s="503"/>
      <c r="N23" s="503"/>
      <c r="O23" s="504"/>
      <c r="P23" s="157"/>
      <c r="Q23" s="157"/>
      <c r="R23" s="157"/>
      <c r="S23" s="112"/>
      <c r="T23" s="112"/>
      <c r="U23" s="112"/>
      <c r="V23" s="112"/>
      <c r="W23" s="112"/>
      <c r="X23" s="112"/>
      <c r="Y23" s="34"/>
      <c r="Z23" s="34"/>
      <c r="AA23" s="34"/>
      <c r="AB23" s="34"/>
      <c r="AC23" s="34"/>
      <c r="AD23" s="34"/>
      <c r="AE23" s="34"/>
      <c r="AF23" s="112"/>
      <c r="AG23" s="112"/>
      <c r="AH23" s="112"/>
      <c r="AI23" s="112"/>
      <c r="AJ23" s="112"/>
      <c r="AK23" s="112"/>
    </row>
    <row r="24" spans="2:37" ht="21" customHeight="1">
      <c r="B24" s="882"/>
      <c r="C24" s="882"/>
      <c r="D24" s="882"/>
      <c r="E24" s="24"/>
      <c r="F24" s="24"/>
      <c r="G24" s="24"/>
      <c r="H24" s="24"/>
      <c r="AF24" s="116"/>
      <c r="AG24" s="116"/>
      <c r="AH24" s="116"/>
      <c r="AI24" s="116"/>
      <c r="AJ24" s="116"/>
      <c r="AK24" s="116"/>
    </row>
    <row r="25" spans="2:37" ht="21" customHeight="1">
      <c r="B25" s="24"/>
      <c r="C25" s="24"/>
      <c r="D25" s="24"/>
      <c r="E25" s="24"/>
      <c r="F25" s="24"/>
      <c r="G25" s="24"/>
      <c r="H25" s="24"/>
      <c r="L25" s="503"/>
      <c r="M25" s="503"/>
      <c r="N25" s="503"/>
      <c r="O25" s="503"/>
      <c r="AF25" s="116"/>
      <c r="AG25" s="116"/>
      <c r="AH25" s="116"/>
      <c r="AI25" s="116"/>
      <c r="AJ25" s="116"/>
      <c r="AK25" s="116"/>
    </row>
    <row r="26" spans="2:37" s="26" customFormat="1" ht="26.25" customHeight="1">
      <c r="B26" s="24" t="s">
        <v>274</v>
      </c>
      <c r="C26" s="24"/>
      <c r="D26" s="24"/>
      <c r="E26" s="24"/>
      <c r="F26" s="24"/>
      <c r="G26" s="24"/>
      <c r="H26" s="24"/>
      <c r="L26" s="148"/>
      <c r="M26" s="148"/>
      <c r="N26" s="389"/>
      <c r="O26" s="389"/>
      <c r="P26" s="112"/>
      <c r="Q26" s="160"/>
      <c r="R26" s="160"/>
      <c r="S26" s="160"/>
      <c r="T26" s="160"/>
      <c r="U26" s="117"/>
      <c r="V26" s="117"/>
      <c r="W26" s="389"/>
      <c r="X26" s="389"/>
      <c r="Y26" s="44"/>
      <c r="Z26" s="44"/>
      <c r="AA26" s="43"/>
      <c r="AB26" s="43"/>
      <c r="AC26" s="43"/>
      <c r="AD26" s="43"/>
      <c r="AE26" s="43"/>
      <c r="AF26" s="112"/>
      <c r="AG26" s="112"/>
      <c r="AH26" s="116"/>
      <c r="AI26" s="116"/>
      <c r="AJ26" s="116"/>
      <c r="AK26" s="116"/>
    </row>
    <row r="27" spans="2:37" s="63" customFormat="1" ht="42.75" customHeight="1">
      <c r="B27" s="875" t="s">
        <v>619</v>
      </c>
      <c r="C27" s="875"/>
      <c r="D27" s="875"/>
      <c r="E27" s="875"/>
      <c r="F27" s="875"/>
      <c r="G27" s="875"/>
      <c r="H27" s="875"/>
      <c r="I27" s="875"/>
      <c r="J27" s="875"/>
      <c r="K27" s="875"/>
      <c r="L27" s="122"/>
      <c r="M27" s="122"/>
      <c r="N27" s="122"/>
      <c r="O27" s="122"/>
      <c r="P27" s="113"/>
      <c r="Q27" s="380"/>
      <c r="R27" s="380"/>
      <c r="S27" s="380"/>
      <c r="T27" s="380"/>
      <c r="U27" s="118"/>
      <c r="V27" s="118"/>
      <c r="W27" s="118"/>
      <c r="X27" s="393"/>
      <c r="Y27" s="88"/>
      <c r="Z27" s="88"/>
      <c r="AA27" s="36"/>
      <c r="AB27" s="36"/>
      <c r="AC27" s="36"/>
      <c r="AD27" s="36"/>
      <c r="AE27" s="36"/>
      <c r="AF27" s="112"/>
      <c r="AG27" s="112"/>
      <c r="AH27" s="113"/>
      <c r="AI27" s="113"/>
      <c r="AJ27" s="113"/>
      <c r="AK27" s="113"/>
    </row>
    <row r="28" spans="2:37" s="25" customFormat="1" ht="29.25" customHeight="1">
      <c r="B28" s="875"/>
      <c r="C28" s="875"/>
      <c r="D28" s="875"/>
      <c r="E28" s="875"/>
      <c r="F28" s="875"/>
      <c r="G28" s="875"/>
      <c r="H28" s="875"/>
      <c r="I28" s="875"/>
      <c r="J28" s="875"/>
      <c r="K28" s="875"/>
      <c r="L28" s="148"/>
      <c r="M28" s="148"/>
      <c r="N28" s="389" t="s">
        <v>410</v>
      </c>
      <c r="O28" s="389"/>
      <c r="P28" s="112"/>
      <c r="Q28" s="160"/>
      <c r="R28" s="160" t="s">
        <v>414</v>
      </c>
      <c r="S28" s="160"/>
      <c r="T28" s="160"/>
      <c r="U28" s="112"/>
      <c r="V28" s="117"/>
      <c r="W28" s="117"/>
      <c r="X28" s="117"/>
      <c r="Y28" s="36"/>
      <c r="Z28" s="65"/>
      <c r="AA28" s="65"/>
      <c r="AB28" s="36"/>
      <c r="AC28" s="36"/>
      <c r="AD28" s="36"/>
      <c r="AE28" s="65"/>
      <c r="AF28" s="117"/>
      <c r="AG28" s="117"/>
      <c r="AH28" s="117"/>
      <c r="AI28" s="112"/>
      <c r="AJ28" s="112"/>
      <c r="AK28" s="112"/>
    </row>
    <row r="29" spans="2:37" s="25" customFormat="1" ht="19.5" customHeight="1">
      <c r="B29" s="876" t="s">
        <v>252</v>
      </c>
      <c r="C29" s="877"/>
      <c r="D29" s="877"/>
      <c r="E29" s="878"/>
      <c r="F29" s="210"/>
      <c r="G29" s="210"/>
      <c r="H29" s="210"/>
      <c r="I29" s="876" t="s">
        <v>85</v>
      </c>
      <c r="J29" s="877"/>
      <c r="K29" s="878"/>
      <c r="L29" s="123"/>
      <c r="M29" s="148"/>
      <c r="N29" s="388" t="s">
        <v>411</v>
      </c>
      <c r="O29" s="388" t="s">
        <v>412</v>
      </c>
      <c r="P29" s="388" t="s">
        <v>413</v>
      </c>
      <c r="Q29" s="160"/>
      <c r="R29" s="390" t="s">
        <v>416</v>
      </c>
      <c r="S29" s="390" t="s">
        <v>418</v>
      </c>
      <c r="T29" s="160"/>
      <c r="U29" s="112"/>
      <c r="V29" s="112"/>
      <c r="W29" s="112"/>
      <c r="X29" s="112"/>
      <c r="Y29" s="36"/>
      <c r="Z29" s="36"/>
      <c r="AA29" s="36"/>
      <c r="AB29" s="36"/>
      <c r="AC29" s="36"/>
      <c r="AD29" s="36"/>
      <c r="AE29" s="36"/>
      <c r="AF29" s="36"/>
      <c r="AG29" s="36"/>
      <c r="AH29" s="36"/>
      <c r="AI29" s="36"/>
      <c r="AJ29" s="36"/>
      <c r="AK29" s="36"/>
    </row>
    <row r="30" spans="2:37" s="25" customFormat="1" ht="21" customHeight="1">
      <c r="B30" s="95"/>
      <c r="C30" s="96"/>
      <c r="D30" s="96"/>
      <c r="E30" s="186"/>
      <c r="F30" s="108"/>
      <c r="G30" s="223" t="s">
        <v>279</v>
      </c>
      <c r="H30" s="223"/>
      <c r="I30" s="879"/>
      <c r="J30" s="880"/>
      <c r="K30" s="881"/>
      <c r="L30" s="122"/>
      <c r="M30" s="148"/>
      <c r="N30" s="390" t="b">
        <v>0</v>
      </c>
      <c r="O30" s="390" t="b">
        <v>0</v>
      </c>
      <c r="P30" s="390" t="b">
        <v>0</v>
      </c>
      <c r="Q30" s="160"/>
      <c r="R30" s="390" t="b">
        <v>0</v>
      </c>
      <c r="S30" s="390" t="b">
        <v>0</v>
      </c>
      <c r="T30" s="160"/>
      <c r="U30" s="112"/>
      <c r="V30" s="112"/>
      <c r="W30" s="112"/>
      <c r="X30" s="112"/>
      <c r="Y30" s="36"/>
      <c r="Z30" s="36"/>
      <c r="AA30" s="36"/>
      <c r="AB30" s="36"/>
      <c r="AC30" s="36"/>
      <c r="AD30" s="36"/>
      <c r="AE30" s="36"/>
      <c r="AF30" s="36"/>
      <c r="AG30" s="36"/>
    </row>
    <row r="31" spans="2:37" s="25" customFormat="1" ht="18" customHeight="1">
      <c r="I31" s="36"/>
      <c r="J31" s="883" t="s">
        <v>275</v>
      </c>
      <c r="K31" s="166"/>
      <c r="L31" s="148"/>
      <c r="M31" s="142"/>
      <c r="N31" s="379" t="str">
        <f>IF(N30=TRUE,"有","")</f>
        <v/>
      </c>
      <c r="O31" s="390" t="str">
        <f>IF(O30=TRUE,"無","")</f>
        <v/>
      </c>
      <c r="P31" s="379" t="str">
        <f>IF(P30=TRUE,"無","")</f>
        <v/>
      </c>
      <c r="Q31" s="381" t="str">
        <f>IF(Q30=TRUE,"有","")</f>
        <v/>
      </c>
      <c r="R31" s="390" t="str">
        <f>IF(R30=TRUE,"Ⅰ","")</f>
        <v/>
      </c>
      <c r="S31" s="390" t="str">
        <f>IF(S30=TRUE,"Ⅱ","")</f>
        <v/>
      </c>
      <c r="T31" s="160"/>
      <c r="U31" s="112"/>
      <c r="V31" s="112"/>
      <c r="W31" s="112"/>
      <c r="X31" s="112"/>
      <c r="Y31" s="36"/>
      <c r="Z31" s="36"/>
      <c r="AA31" s="36"/>
      <c r="AB31" s="36"/>
      <c r="AC31" s="36"/>
      <c r="AD31" s="36"/>
      <c r="AE31" s="36"/>
      <c r="AF31" s="36"/>
      <c r="AG31" s="36"/>
    </row>
    <row r="32" spans="2:37" s="25" customFormat="1" ht="15" customHeight="1">
      <c r="I32" s="62"/>
      <c r="J32" s="883"/>
      <c r="K32" s="167"/>
      <c r="L32" s="148"/>
      <c r="M32" s="148"/>
      <c r="N32" s="744" t="str">
        <f>CONCATENATE(N31,O31,P31)</f>
        <v/>
      </c>
      <c r="O32" s="744"/>
      <c r="P32" s="744"/>
      <c r="Q32" s="382"/>
      <c r="R32" s="745" t="str">
        <f>CONCATENATE(R31,S31)</f>
        <v/>
      </c>
      <c r="S32" s="746"/>
      <c r="T32" s="160"/>
      <c r="U32" s="112"/>
      <c r="V32" s="112"/>
      <c r="W32" s="112"/>
      <c r="X32" s="112"/>
      <c r="Y32" s="36"/>
      <c r="Z32" s="36"/>
      <c r="AA32" s="36"/>
      <c r="AB32" s="36"/>
      <c r="AC32" s="36"/>
      <c r="AD32" s="36"/>
      <c r="AE32" s="36"/>
      <c r="AF32" s="36"/>
      <c r="AG32" s="36"/>
    </row>
    <row r="33" spans="1:33" s="25" customFormat="1" ht="20.100000000000001" customHeight="1">
      <c r="I33" s="773" t="s">
        <v>560</v>
      </c>
      <c r="J33" s="773"/>
      <c r="K33" s="773"/>
      <c r="L33" s="148"/>
      <c r="M33" s="148"/>
      <c r="N33" s="389"/>
      <c r="O33" s="389"/>
      <c r="P33" s="112"/>
      <c r="Q33" s="160"/>
      <c r="R33" s="160"/>
      <c r="S33" s="160"/>
      <c r="T33" s="160"/>
      <c r="U33" s="112"/>
      <c r="V33" s="112"/>
      <c r="W33" s="112"/>
      <c r="X33" s="112"/>
      <c r="Y33" s="36"/>
      <c r="Z33" s="36"/>
      <c r="AA33" s="36"/>
      <c r="AB33" s="36"/>
      <c r="AC33" s="36"/>
      <c r="AD33" s="36"/>
      <c r="AE33" s="36"/>
      <c r="AF33" s="36"/>
      <c r="AG33" s="36"/>
    </row>
    <row r="34" spans="1:33" s="25" customFormat="1" ht="21" customHeight="1">
      <c r="B34" s="27"/>
      <c r="C34" s="138"/>
      <c r="D34" s="138"/>
      <c r="E34" s="138"/>
      <c r="F34" s="138"/>
      <c r="G34" s="138"/>
      <c r="H34" s="138"/>
      <c r="I34" s="882"/>
      <c r="J34" s="882"/>
      <c r="K34" s="882"/>
      <c r="L34" s="148"/>
      <c r="M34" s="148"/>
      <c r="N34" s="163" t="s">
        <v>419</v>
      </c>
      <c r="O34" s="389"/>
      <c r="P34" s="112"/>
      <c r="Q34" s="160"/>
      <c r="R34" s="160"/>
      <c r="S34" s="160"/>
      <c r="T34" s="160"/>
      <c r="U34" s="112"/>
      <c r="V34" s="112"/>
      <c r="W34" s="112"/>
      <c r="X34" s="112"/>
      <c r="Y34" s="36"/>
      <c r="Z34" s="36"/>
      <c r="AA34" s="36"/>
      <c r="AB34" s="36"/>
      <c r="AC34" s="36"/>
      <c r="AD34" s="36"/>
      <c r="AE34" s="36"/>
      <c r="AF34" s="36"/>
      <c r="AG34" s="36"/>
    </row>
    <row r="35" spans="1:33" s="25" customFormat="1" ht="14.25" customHeight="1">
      <c r="C35" s="138"/>
      <c r="D35" s="138"/>
      <c r="E35" s="138"/>
      <c r="F35" s="138"/>
      <c r="G35" s="138"/>
      <c r="H35" s="138"/>
      <c r="I35" s="89"/>
      <c r="J35" s="63"/>
      <c r="L35" s="148"/>
      <c r="M35" s="148"/>
      <c r="N35" s="374" t="s">
        <v>415</v>
      </c>
      <c r="O35" s="388" t="s">
        <v>417</v>
      </c>
      <c r="P35" s="112"/>
      <c r="Q35" s="160"/>
      <c r="R35" s="160"/>
      <c r="S35" s="160"/>
      <c r="T35" s="160"/>
      <c r="U35" s="117"/>
      <c r="V35" s="117"/>
      <c r="W35" s="112"/>
      <c r="X35" s="112"/>
      <c r="Y35" s="36"/>
      <c r="Z35" s="36"/>
      <c r="AA35" s="36"/>
      <c r="AB35" s="36"/>
      <c r="AC35" s="36"/>
      <c r="AD35" s="36"/>
      <c r="AE35" s="36"/>
      <c r="AF35" s="36"/>
      <c r="AG35" s="36"/>
    </row>
    <row r="36" spans="1:33" s="25" customFormat="1" ht="18.75" customHeight="1">
      <c r="A36" s="1"/>
      <c r="B36" s="107" t="s">
        <v>566</v>
      </c>
      <c r="C36" s="139"/>
      <c r="D36" s="139"/>
      <c r="E36" s="139"/>
      <c r="F36" s="23"/>
      <c r="G36" s="23"/>
      <c r="H36" s="23"/>
      <c r="I36" s="63"/>
      <c r="K36" s="148"/>
      <c r="L36" s="148"/>
      <c r="M36" s="148"/>
      <c r="N36" s="388" t="b">
        <v>0</v>
      </c>
      <c r="O36" s="388" t="b">
        <v>0</v>
      </c>
      <c r="P36" s="112"/>
      <c r="Q36" s="160"/>
      <c r="R36" s="160"/>
      <c r="S36" s="160"/>
      <c r="T36" s="160"/>
      <c r="U36" s="112"/>
      <c r="V36" s="112"/>
      <c r="W36" s="112"/>
      <c r="X36" s="112"/>
      <c r="Y36" s="36"/>
      <c r="Z36" s="36"/>
      <c r="AA36" s="36"/>
      <c r="AB36" s="36"/>
      <c r="AC36" s="36"/>
      <c r="AD36" s="36"/>
    </row>
    <row r="37" spans="1:33" s="25" customFormat="1" ht="21" customHeight="1">
      <c r="A37" s="1"/>
      <c r="B37" s="1" t="s">
        <v>256</v>
      </c>
      <c r="C37" s="24"/>
      <c r="D37" s="1"/>
      <c r="E37" s="1"/>
      <c r="F37" s="60"/>
      <c r="G37" s="60"/>
      <c r="H37" s="60"/>
      <c r="I37" s="60"/>
      <c r="K37" s="148"/>
      <c r="L37" s="148"/>
      <c r="M37" s="148"/>
      <c r="N37" s="388" t="str">
        <f>IF(N36=TRUE,"Ⅰ","")</f>
        <v/>
      </c>
      <c r="O37" s="388" t="str">
        <f>IF(O36=TRUE,"Ⅱ","")</f>
        <v/>
      </c>
      <c r="P37" s="112"/>
      <c r="Q37" s="117"/>
      <c r="R37" s="117"/>
      <c r="S37" s="117"/>
      <c r="T37" s="112"/>
      <c r="U37" s="112"/>
      <c r="V37" s="112"/>
      <c r="W37" s="112"/>
      <c r="X37" s="112"/>
      <c r="Y37" s="36"/>
      <c r="Z37" s="36"/>
      <c r="AA37" s="36"/>
      <c r="AB37" s="36"/>
      <c r="AC37" s="36"/>
      <c r="AD37" s="36"/>
    </row>
    <row r="38" spans="1:33" s="25" customFormat="1" ht="20.100000000000001" customHeight="1">
      <c r="B38" s="764" t="s">
        <v>86</v>
      </c>
      <c r="C38" s="794"/>
      <c r="D38" s="794"/>
      <c r="E38" s="794"/>
      <c r="F38" s="765"/>
      <c r="G38" s="61"/>
      <c r="H38" s="61"/>
      <c r="I38" s="61"/>
      <c r="K38" s="148"/>
      <c r="L38" s="148"/>
      <c r="M38" s="148"/>
      <c r="N38" s="658" t="str">
        <f>CONCATENATE(N37,O37)</f>
        <v/>
      </c>
      <c r="O38" s="660"/>
      <c r="P38" s="112"/>
      <c r="Q38" s="389"/>
      <c r="R38" s="389"/>
      <c r="S38" s="389"/>
      <c r="T38" s="112"/>
      <c r="U38" s="112"/>
      <c r="V38" s="112"/>
      <c r="W38" s="112"/>
      <c r="X38" s="112"/>
      <c r="Y38" s="36"/>
      <c r="Z38" s="36"/>
      <c r="AA38" s="36"/>
      <c r="AB38" s="36"/>
      <c r="AC38" s="36"/>
      <c r="AD38" s="36"/>
    </row>
    <row r="39" spans="1:33" s="25" customFormat="1" ht="21" customHeight="1">
      <c r="B39" s="180"/>
      <c r="C39" s="91"/>
      <c r="D39" s="91"/>
      <c r="E39" s="251"/>
      <c r="F39" s="237"/>
      <c r="G39" s="63"/>
      <c r="H39" s="61"/>
      <c r="I39" s="61"/>
      <c r="K39" s="148"/>
      <c r="L39" s="759"/>
      <c r="M39" s="759"/>
      <c r="N39" s="112"/>
      <c r="O39" s="112"/>
      <c r="P39" s="112"/>
      <c r="Q39" s="112"/>
      <c r="R39" s="112"/>
      <c r="S39" s="112"/>
      <c r="T39" s="112"/>
      <c r="U39" s="112"/>
      <c r="V39" s="112"/>
      <c r="W39" s="112"/>
      <c r="X39" s="112"/>
      <c r="Y39" s="36"/>
      <c r="Z39" s="36"/>
      <c r="AA39" s="36"/>
      <c r="AB39" s="36"/>
      <c r="AC39" s="36"/>
      <c r="AD39" s="36"/>
      <c r="AE39" s="36"/>
      <c r="AF39" s="36"/>
    </row>
    <row r="40" spans="1:33" s="25" customFormat="1" ht="29.25" customHeight="1">
      <c r="I40" s="60"/>
      <c r="J40" s="60"/>
      <c r="K40" s="60"/>
      <c r="L40" s="148"/>
      <c r="M40" s="148"/>
      <c r="N40" s="142"/>
      <c r="O40" s="142"/>
      <c r="P40" s="112"/>
      <c r="Q40" s="112"/>
      <c r="R40" s="112"/>
      <c r="S40" s="120"/>
      <c r="T40" s="120"/>
      <c r="U40" s="120"/>
      <c r="V40" s="120"/>
      <c r="W40" s="112"/>
      <c r="X40" s="112"/>
      <c r="Y40" s="36"/>
      <c r="Z40" s="36"/>
      <c r="AA40" s="36"/>
      <c r="AB40" s="36"/>
      <c r="AC40" s="36"/>
      <c r="AD40" s="36"/>
      <c r="AE40" s="36"/>
      <c r="AF40" s="36"/>
    </row>
    <row r="41" spans="1:33" s="25" customFormat="1" ht="18.75" customHeight="1">
      <c r="B41" s="1" t="s">
        <v>304</v>
      </c>
      <c r="H41" s="60"/>
      <c r="I41" s="60"/>
      <c r="J41" s="60"/>
      <c r="K41" s="148"/>
      <c r="L41" s="148"/>
      <c r="M41" s="148"/>
      <c r="N41" s="389" t="s">
        <v>422</v>
      </c>
      <c r="O41" s="389"/>
      <c r="P41" s="389"/>
      <c r="Q41" s="112"/>
      <c r="R41" s="112"/>
      <c r="S41" s="112"/>
      <c r="T41" s="112"/>
      <c r="U41" s="112"/>
      <c r="V41" s="112"/>
      <c r="W41" s="112"/>
      <c r="X41" s="112"/>
      <c r="Y41" s="36"/>
      <c r="Z41" s="36"/>
      <c r="AA41" s="36"/>
      <c r="AB41" s="36"/>
      <c r="AC41" s="36"/>
      <c r="AD41" s="36"/>
      <c r="AE41" s="36"/>
      <c r="AF41" s="36"/>
    </row>
    <row r="42" spans="1:33" s="25" customFormat="1" ht="19.5" customHeight="1">
      <c r="B42" s="764" t="s">
        <v>302</v>
      </c>
      <c r="C42" s="794"/>
      <c r="D42" s="794"/>
      <c r="E42" s="794"/>
      <c r="F42" s="765"/>
      <c r="G42" s="252"/>
      <c r="K42" s="148"/>
      <c r="L42" s="148"/>
      <c r="M42" s="148"/>
      <c r="N42" s="388" t="s">
        <v>411</v>
      </c>
      <c r="O42" s="388" t="s">
        <v>412</v>
      </c>
      <c r="P42" s="388" t="s">
        <v>413</v>
      </c>
      <c r="Q42" s="112"/>
      <c r="R42" s="112"/>
      <c r="S42" s="112"/>
      <c r="T42" s="112"/>
      <c r="U42" s="112"/>
      <c r="V42" s="112"/>
      <c r="W42" s="112"/>
      <c r="X42" s="112"/>
      <c r="Y42" s="36"/>
      <c r="Z42" s="36"/>
      <c r="AA42" s="36"/>
      <c r="AB42" s="36"/>
      <c r="AC42" s="36"/>
      <c r="AD42" s="36"/>
      <c r="AE42" s="36"/>
    </row>
    <row r="43" spans="1:33" s="25" customFormat="1" ht="27.75" customHeight="1">
      <c r="B43" s="870"/>
      <c r="C43" s="871"/>
      <c r="D43" s="871"/>
      <c r="E43" s="871"/>
      <c r="F43" s="872"/>
      <c r="G43" s="873" t="s">
        <v>620</v>
      </c>
      <c r="H43" s="874"/>
      <c r="I43" s="874"/>
      <c r="J43" s="874"/>
      <c r="K43" s="874"/>
      <c r="L43" s="349"/>
      <c r="M43" s="349"/>
      <c r="N43" s="390"/>
      <c r="O43" s="390"/>
      <c r="P43" s="390" t="b">
        <v>0</v>
      </c>
      <c r="Q43" s="112"/>
      <c r="R43" s="112"/>
      <c r="S43" s="112"/>
      <c r="T43" s="112"/>
      <c r="U43" s="112"/>
      <c r="V43" s="112"/>
      <c r="W43" s="112"/>
      <c r="X43" s="112"/>
      <c r="Y43" s="36"/>
      <c r="Z43" s="36"/>
      <c r="AA43" s="36"/>
      <c r="AB43" s="36"/>
      <c r="AC43" s="36"/>
      <c r="AD43" s="36"/>
      <c r="AE43" s="36"/>
    </row>
    <row r="44" spans="1:33" s="25" customFormat="1" ht="13.5" customHeight="1">
      <c r="L44" s="148"/>
      <c r="M44" s="148"/>
      <c r="N44" s="390" t="str">
        <f>IF(N43=TRUE,"取得済","")</f>
        <v/>
      </c>
      <c r="O44" s="390" t="str">
        <f>IF(O43=TRUE,"取得予定","")</f>
        <v/>
      </c>
      <c r="P44" s="390" t="str">
        <f>IF(P43=TRUE,"取得予定なし","")</f>
        <v/>
      </c>
      <c r="Q44" s="112"/>
      <c r="R44" s="112"/>
      <c r="S44" s="112"/>
      <c r="T44" s="112"/>
      <c r="U44" s="112"/>
      <c r="V44" s="112"/>
      <c r="W44" s="112"/>
      <c r="X44" s="112"/>
      <c r="Y44" s="36"/>
      <c r="Z44" s="36"/>
      <c r="AA44" s="36"/>
      <c r="AB44" s="36"/>
      <c r="AC44" s="36"/>
      <c r="AD44" s="36"/>
      <c r="AE44" s="36"/>
      <c r="AF44" s="36"/>
      <c r="AG44" s="36"/>
    </row>
    <row r="45" spans="1:33" s="25" customFormat="1" ht="15" customHeight="1">
      <c r="L45" s="172"/>
      <c r="M45" s="172"/>
      <c r="N45" s="744" t="str">
        <f>CONCATENATE(N44,O44,P44)</f>
        <v/>
      </c>
      <c r="O45" s="744"/>
      <c r="P45" s="744"/>
      <c r="Q45" s="112"/>
      <c r="R45" s="112"/>
      <c r="S45" s="112"/>
      <c r="T45" s="112"/>
      <c r="U45" s="112"/>
      <c r="V45" s="112"/>
      <c r="W45" s="112"/>
      <c r="X45" s="112"/>
      <c r="Y45" s="36"/>
      <c r="Z45" s="36"/>
      <c r="AA45" s="36"/>
      <c r="AB45" s="36"/>
      <c r="AC45" s="36"/>
      <c r="AD45" s="36"/>
      <c r="AE45" s="36"/>
      <c r="AF45" s="36"/>
      <c r="AG45" s="36"/>
    </row>
    <row r="46" spans="1:33" s="25" customFormat="1" ht="13.5" customHeight="1">
      <c r="L46" s="172"/>
      <c r="M46" s="172"/>
      <c r="N46" s="389"/>
      <c r="O46" s="389"/>
      <c r="P46" s="112"/>
      <c r="Q46" s="112"/>
      <c r="R46" s="112"/>
      <c r="S46" s="112"/>
      <c r="T46" s="112"/>
      <c r="U46" s="112"/>
      <c r="V46" s="112"/>
      <c r="W46" s="112"/>
      <c r="X46" s="112"/>
      <c r="Y46" s="36"/>
      <c r="Z46" s="36"/>
      <c r="AA46" s="36"/>
      <c r="AB46" s="36"/>
      <c r="AC46" s="36"/>
      <c r="AD46" s="36"/>
      <c r="AE46" s="36"/>
      <c r="AF46" s="36"/>
      <c r="AG46" s="36"/>
    </row>
    <row r="47" spans="1:33" s="31" customFormat="1" ht="30" customHeight="1">
      <c r="B47" s="385" t="s">
        <v>478</v>
      </c>
      <c r="C47" s="32"/>
      <c r="K47" s="148"/>
      <c r="L47" s="148"/>
      <c r="M47" s="148"/>
      <c r="N47" s="389"/>
      <c r="O47" s="389"/>
      <c r="P47" s="112"/>
      <c r="Q47" s="112"/>
      <c r="R47" s="112"/>
      <c r="S47" s="112"/>
      <c r="T47" s="112"/>
      <c r="U47" s="112"/>
      <c r="V47" s="112"/>
      <c r="W47" s="112"/>
      <c r="X47" s="112"/>
      <c r="Y47" s="34"/>
      <c r="Z47" s="34"/>
      <c r="AA47" s="34"/>
      <c r="AB47" s="34"/>
      <c r="AC47" s="34"/>
      <c r="AD47" s="34"/>
    </row>
    <row r="48" spans="1:33" s="31" customFormat="1" ht="13.5" customHeight="1">
      <c r="K48" s="148"/>
      <c r="L48" s="148"/>
      <c r="M48" s="148"/>
      <c r="N48" s="389"/>
      <c r="O48" s="112"/>
      <c r="P48" s="112"/>
      <c r="Q48" s="112"/>
      <c r="R48" s="112"/>
      <c r="S48" s="112"/>
      <c r="T48" s="112"/>
      <c r="U48" s="112"/>
      <c r="V48" s="112"/>
      <c r="W48" s="112"/>
      <c r="X48" s="112"/>
      <c r="Y48" s="34"/>
      <c r="Z48" s="34"/>
      <c r="AA48" s="34"/>
      <c r="AB48" s="34"/>
      <c r="AC48" s="34"/>
      <c r="AD48" s="34"/>
    </row>
    <row r="49" spans="1:30" s="31" customFormat="1" ht="30" customHeight="1">
      <c r="B49" s="24" t="s">
        <v>6</v>
      </c>
      <c r="C49" s="24"/>
      <c r="D49" s="24"/>
      <c r="E49" s="24"/>
      <c r="F49" s="24"/>
      <c r="I49" s="204"/>
      <c r="J49" s="204"/>
      <c r="K49" s="171"/>
      <c r="L49" s="148"/>
      <c r="M49" s="148"/>
      <c r="N49" s="117" t="s">
        <v>426</v>
      </c>
      <c r="O49" s="112"/>
      <c r="P49" s="112"/>
      <c r="Q49" s="112"/>
      <c r="R49" s="112" t="s">
        <v>430</v>
      </c>
      <c r="S49" s="112"/>
      <c r="T49" s="112"/>
      <c r="U49" s="112"/>
      <c r="V49" s="112"/>
      <c r="W49" s="112"/>
      <c r="X49" s="112"/>
      <c r="Y49" s="34"/>
      <c r="Z49" s="34"/>
      <c r="AA49" s="34"/>
      <c r="AB49" s="34"/>
      <c r="AC49" s="34"/>
      <c r="AD49" s="34"/>
    </row>
    <row r="50" spans="1:30" s="31" customFormat="1" ht="21.75" customHeight="1">
      <c r="B50" s="784" t="s">
        <v>78</v>
      </c>
      <c r="C50" s="785"/>
      <c r="D50" s="785"/>
      <c r="E50" s="786"/>
      <c r="F50" s="108"/>
      <c r="G50" s="48"/>
      <c r="H50" s="783"/>
      <c r="I50" s="783"/>
      <c r="J50" s="783"/>
      <c r="K50" s="148"/>
      <c r="L50" s="148"/>
      <c r="M50" s="148"/>
      <c r="N50" s="388" t="s">
        <v>427</v>
      </c>
      <c r="O50" s="388" t="s">
        <v>428</v>
      </c>
      <c r="P50" s="388" t="s">
        <v>429</v>
      </c>
      <c r="Q50" s="112"/>
      <c r="R50" s="388" t="s">
        <v>431</v>
      </c>
      <c r="S50" s="388" t="s">
        <v>432</v>
      </c>
      <c r="T50" s="388" t="s">
        <v>433</v>
      </c>
      <c r="U50" s="388" t="s">
        <v>434</v>
      </c>
      <c r="V50" s="112"/>
      <c r="W50" s="112"/>
      <c r="X50" s="112"/>
      <c r="Y50" s="34"/>
      <c r="Z50" s="34"/>
      <c r="AA50" s="34"/>
      <c r="AB50" s="34"/>
      <c r="AC50" s="34"/>
    </row>
    <row r="51" spans="1:30" s="31" customFormat="1" ht="21.75" customHeight="1">
      <c r="B51" s="253"/>
      <c r="C51" s="254"/>
      <c r="D51" s="255"/>
      <c r="E51" s="256"/>
      <c r="F51" s="799"/>
      <c r="G51" s="800"/>
      <c r="H51" s="787"/>
      <c r="I51" s="787"/>
      <c r="J51" s="787"/>
      <c r="K51" s="148"/>
      <c r="L51" s="148"/>
      <c r="M51" s="148"/>
      <c r="N51" s="373"/>
      <c r="O51" s="373" t="b">
        <v>0</v>
      </c>
      <c r="P51" s="373"/>
      <c r="Q51" s="112"/>
      <c r="R51" s="373" t="b">
        <v>0</v>
      </c>
      <c r="S51" s="373"/>
      <c r="T51" s="373"/>
      <c r="U51" s="373"/>
      <c r="V51" s="112"/>
      <c r="W51" s="112"/>
      <c r="X51" s="112"/>
      <c r="Y51" s="34"/>
      <c r="Z51" s="34"/>
      <c r="AA51" s="34"/>
      <c r="AB51" s="34"/>
      <c r="AC51" s="34"/>
    </row>
    <row r="52" spans="1:30" s="31" customFormat="1" ht="20.25" customHeight="1">
      <c r="B52" s="24"/>
      <c r="C52" s="24"/>
      <c r="D52" s="24"/>
      <c r="E52" s="24"/>
      <c r="F52" s="24"/>
      <c r="G52" s="898"/>
      <c r="H52" s="898"/>
      <c r="I52" s="898"/>
      <c r="J52" s="898"/>
      <c r="K52" s="898"/>
      <c r="L52" s="148"/>
      <c r="M52" s="148"/>
      <c r="N52" s="388" t="str">
        <f>IF(N51=TRUE,"有","")</f>
        <v/>
      </c>
      <c r="O52" s="388" t="str">
        <f>IF(O51=TRUE,"無","")</f>
        <v/>
      </c>
      <c r="P52" s="388" t="str">
        <f>IF(P51=TRUE,"新","")</f>
        <v/>
      </c>
      <c r="Q52" s="112"/>
      <c r="R52" s="373" t="str">
        <f>IF(R51=TRUE,"①","")</f>
        <v/>
      </c>
      <c r="S52" s="373" t="str">
        <f>IF(S51=TRUE,"②","")</f>
        <v/>
      </c>
      <c r="T52" s="373" t="str">
        <f>IF(T51=TRUE,"③","")</f>
        <v/>
      </c>
      <c r="U52" s="373" t="str">
        <f>IF(U51=TRUE,"④","")</f>
        <v/>
      </c>
      <c r="V52" s="112"/>
      <c r="W52" s="112"/>
      <c r="X52" s="112"/>
      <c r="Y52" s="34"/>
      <c r="Z52" s="34"/>
      <c r="AA52" s="34"/>
      <c r="AB52" s="34"/>
      <c r="AC52" s="34"/>
    </row>
    <row r="53" spans="1:30" s="31" customFormat="1" ht="21" customHeight="1">
      <c r="B53" s="24" t="s">
        <v>253</v>
      </c>
      <c r="C53" s="24"/>
      <c r="D53" s="24"/>
      <c r="E53" s="24"/>
      <c r="F53" s="24"/>
      <c r="I53" s="34"/>
      <c r="J53" s="34"/>
      <c r="K53" s="148"/>
      <c r="L53" s="148"/>
      <c r="M53" s="148"/>
      <c r="N53" s="658" t="str">
        <f>CONCATENATE(N52,O52,P52)</f>
        <v/>
      </c>
      <c r="O53" s="659"/>
      <c r="P53" s="660"/>
      <c r="Q53" s="112"/>
      <c r="R53" s="744"/>
      <c r="S53" s="744"/>
      <c r="T53" s="744"/>
      <c r="U53" s="744"/>
      <c r="V53" s="112"/>
      <c r="W53" s="112"/>
      <c r="X53" s="112"/>
      <c r="Y53" s="34"/>
      <c r="Z53" s="34"/>
      <c r="AA53" s="34"/>
      <c r="AB53" s="34"/>
      <c r="AC53" s="34"/>
      <c r="AD53" s="34"/>
    </row>
    <row r="54" spans="1:30" s="31" customFormat="1" ht="24.95" customHeight="1">
      <c r="B54" s="176"/>
      <c r="C54" s="213" t="s">
        <v>7</v>
      </c>
      <c r="D54" s="177"/>
      <c r="E54" s="177"/>
      <c r="F54" s="177"/>
      <c r="G54" s="49"/>
      <c r="H54" s="49"/>
      <c r="I54" s="49"/>
      <c r="J54" s="49"/>
      <c r="K54" s="168"/>
      <c r="L54" s="148"/>
      <c r="M54" s="148"/>
      <c r="N54" s="389"/>
      <c r="O54" s="389"/>
      <c r="P54" s="389"/>
      <c r="Q54" s="112"/>
      <c r="R54" s="112"/>
      <c r="S54" s="112"/>
      <c r="T54" s="112"/>
      <c r="U54" s="112"/>
      <c r="V54" s="112"/>
      <c r="W54" s="112"/>
      <c r="X54" s="112"/>
      <c r="Y54" s="34"/>
      <c r="Z54" s="34"/>
      <c r="AA54" s="34"/>
      <c r="AB54" s="34"/>
      <c r="AC54" s="34"/>
      <c r="AD54" s="34"/>
    </row>
    <row r="55" spans="1:30" s="31" customFormat="1" ht="24.95" customHeight="1">
      <c r="B55" s="178"/>
      <c r="C55" s="214" t="s">
        <v>79</v>
      </c>
      <c r="D55" s="179"/>
      <c r="E55" s="179"/>
      <c r="F55" s="179"/>
      <c r="G55" s="50"/>
      <c r="H55" s="50"/>
      <c r="I55" s="50"/>
      <c r="J55" s="50"/>
      <c r="K55" s="169"/>
      <c r="L55" s="148"/>
      <c r="M55" s="148"/>
      <c r="N55" s="160"/>
      <c r="O55" s="160"/>
      <c r="P55" s="160"/>
      <c r="Q55" s="112"/>
      <c r="R55" s="112"/>
      <c r="S55" s="112"/>
      <c r="T55" s="112"/>
      <c r="U55" s="112"/>
      <c r="V55" s="112"/>
      <c r="W55" s="112"/>
      <c r="X55" s="112"/>
      <c r="Y55" s="34"/>
      <c r="Z55" s="34"/>
      <c r="AA55" s="34"/>
      <c r="AB55" s="34"/>
      <c r="AC55" s="34"/>
      <c r="AD55" s="34"/>
    </row>
    <row r="56" spans="1:30" s="31" customFormat="1" ht="24.95" customHeight="1">
      <c r="B56" s="178"/>
      <c r="C56" s="214" t="s">
        <v>80</v>
      </c>
      <c r="D56" s="179"/>
      <c r="E56" s="179"/>
      <c r="F56" s="179"/>
      <c r="G56" s="50"/>
      <c r="H56" s="50"/>
      <c r="I56" s="50"/>
      <c r="J56" s="50"/>
      <c r="K56" s="169"/>
      <c r="L56" s="148"/>
      <c r="M56" s="148"/>
      <c r="N56" s="679"/>
      <c r="O56" s="679"/>
      <c r="P56" s="679"/>
      <c r="Q56" s="112"/>
      <c r="R56" s="112"/>
      <c r="S56" s="112"/>
      <c r="T56" s="112"/>
      <c r="U56" s="112"/>
      <c r="V56" s="112"/>
      <c r="W56" s="112"/>
      <c r="X56" s="112"/>
      <c r="Y56" s="34"/>
      <c r="Z56" s="34"/>
      <c r="AA56" s="34"/>
      <c r="AB56" s="34"/>
      <c r="AC56" s="34"/>
      <c r="AD56" s="34"/>
    </row>
    <row r="57" spans="1:30" s="31" customFormat="1" ht="24.95" customHeight="1">
      <c r="B57" s="180"/>
      <c r="C57" s="215" t="s">
        <v>8</v>
      </c>
      <c r="D57" s="181"/>
      <c r="E57" s="181"/>
      <c r="F57" s="181"/>
      <c r="G57" s="51"/>
      <c r="H57" s="51"/>
      <c r="I57" s="51"/>
      <c r="J57" s="51"/>
      <c r="K57" s="170"/>
      <c r="L57" s="148"/>
      <c r="M57" s="148"/>
      <c r="N57" s="389"/>
      <c r="O57" s="389"/>
      <c r="P57" s="389"/>
      <c r="Q57" s="112"/>
      <c r="R57" s="112"/>
      <c r="S57" s="112"/>
      <c r="T57" s="112"/>
      <c r="U57" s="112"/>
      <c r="V57" s="112"/>
      <c r="W57" s="112"/>
      <c r="X57" s="112"/>
      <c r="Y57" s="34"/>
      <c r="Z57" s="34"/>
      <c r="AA57" s="34"/>
      <c r="AB57" s="34"/>
      <c r="AC57" s="34"/>
      <c r="AD57" s="34"/>
    </row>
    <row r="58" spans="1:30" s="31" customFormat="1" ht="9.9499999999999993" customHeight="1">
      <c r="B58" s="24"/>
      <c r="C58" s="24"/>
      <c r="D58" s="24"/>
      <c r="E58" s="24"/>
      <c r="F58" s="769" t="s">
        <v>561</v>
      </c>
      <c r="H58" s="34"/>
      <c r="K58" s="122"/>
      <c r="L58" s="148"/>
      <c r="M58" s="148"/>
      <c r="N58" s="389"/>
      <c r="O58" s="389"/>
      <c r="P58" s="389"/>
      <c r="Q58" s="112"/>
      <c r="R58" s="112"/>
      <c r="S58" s="112"/>
      <c r="T58" s="112"/>
      <c r="U58" s="112"/>
      <c r="V58" s="112"/>
      <c r="W58" s="112"/>
      <c r="X58" s="112"/>
      <c r="Y58" s="34"/>
      <c r="Z58" s="34"/>
      <c r="AA58" s="34"/>
      <c r="AB58" s="34"/>
      <c r="AC58" s="34"/>
      <c r="AD58" s="34"/>
    </row>
    <row r="59" spans="1:30" s="31" customFormat="1" ht="9.9499999999999993" customHeight="1">
      <c r="B59" s="24"/>
      <c r="C59" s="24"/>
      <c r="D59" s="24"/>
      <c r="E59" s="24"/>
      <c r="F59" s="770"/>
      <c r="G59" s="52"/>
      <c r="H59" s="52"/>
      <c r="K59" s="122"/>
      <c r="L59" s="148"/>
      <c r="M59" s="352"/>
      <c r="N59" s="389"/>
      <c r="O59" s="112"/>
      <c r="P59" s="112"/>
      <c r="Q59" s="112"/>
      <c r="R59" s="112"/>
      <c r="S59" s="112"/>
      <c r="T59" s="112"/>
      <c r="U59" s="112"/>
      <c r="V59" s="112"/>
      <c r="W59" s="112"/>
      <c r="X59" s="112"/>
      <c r="Y59" s="34"/>
      <c r="Z59" s="34"/>
      <c r="AA59" s="34"/>
      <c r="AB59" s="34"/>
      <c r="AC59" s="34"/>
      <c r="AD59" s="34"/>
    </row>
    <row r="60" spans="1:30" s="31" customFormat="1" ht="22.5" customHeight="1">
      <c r="B60" s="24"/>
      <c r="C60" s="801" t="s">
        <v>305</v>
      </c>
      <c r="D60" s="802"/>
      <c r="E60" s="802"/>
      <c r="F60" s="802"/>
      <c r="G60" s="802"/>
      <c r="H60" s="802"/>
      <c r="I60" s="802"/>
      <c r="J60" s="803"/>
      <c r="K60" s="122"/>
      <c r="L60" s="122"/>
      <c r="M60" s="122"/>
      <c r="N60" s="393"/>
      <c r="O60" s="393"/>
      <c r="P60" s="393"/>
      <c r="Q60" s="112"/>
      <c r="R60" s="112"/>
      <c r="S60" s="112"/>
      <c r="T60" s="112"/>
      <c r="U60" s="112"/>
      <c r="V60" s="112"/>
      <c r="W60" s="112"/>
      <c r="X60" s="112"/>
      <c r="Y60" s="34"/>
      <c r="Z60" s="34"/>
      <c r="AA60" s="34"/>
      <c r="AB60" s="34"/>
      <c r="AC60" s="34"/>
      <c r="AD60" s="34"/>
    </row>
    <row r="61" spans="1:30" s="31" customFormat="1" ht="24.95" customHeight="1">
      <c r="B61" s="24"/>
      <c r="C61" s="750"/>
      <c r="D61" s="751"/>
      <c r="E61" s="751"/>
      <c r="F61" s="751"/>
      <c r="G61" s="751"/>
      <c r="H61" s="751"/>
      <c r="I61" s="751"/>
      <c r="J61" s="752"/>
      <c r="K61" s="122"/>
      <c r="L61" s="122"/>
      <c r="M61" s="122"/>
      <c r="N61" s="122"/>
      <c r="O61" s="113"/>
      <c r="P61" s="112"/>
      <c r="Q61" s="112"/>
      <c r="R61" s="112"/>
      <c r="S61" s="112"/>
      <c r="T61" s="112"/>
      <c r="U61" s="112"/>
      <c r="V61" s="112"/>
      <c r="W61" s="112"/>
      <c r="X61" s="112"/>
      <c r="Y61" s="34"/>
      <c r="Z61" s="34"/>
      <c r="AA61" s="34"/>
      <c r="AB61" s="34"/>
      <c r="AC61" s="34"/>
      <c r="AD61" s="34"/>
    </row>
    <row r="62" spans="1:30" s="31" customFormat="1" ht="19.5" customHeight="1">
      <c r="A62" s="33"/>
      <c r="B62" s="106"/>
      <c r="C62" s="182"/>
      <c r="D62" s="182"/>
      <c r="E62" s="182"/>
      <c r="F62" s="182"/>
      <c r="G62" s="182"/>
      <c r="H62" s="182"/>
      <c r="I62" s="182"/>
      <c r="J62" s="182"/>
      <c r="K62" s="148"/>
      <c r="L62" s="148"/>
      <c r="M62" s="148"/>
      <c r="N62" s="122"/>
      <c r="O62" s="113"/>
      <c r="P62" s="112"/>
      <c r="Q62" s="112"/>
      <c r="R62" s="112"/>
      <c r="S62" s="112"/>
      <c r="T62" s="112"/>
      <c r="U62" s="112"/>
      <c r="V62" s="112"/>
      <c r="W62" s="112"/>
      <c r="X62" s="112"/>
      <c r="Y62" s="34"/>
      <c r="Z62" s="34"/>
      <c r="AA62" s="34"/>
      <c r="AB62" s="34"/>
      <c r="AC62" s="34"/>
      <c r="AD62" s="34"/>
    </row>
    <row r="63" spans="1:30" s="31" customFormat="1" ht="19.5" customHeight="1">
      <c r="B63" s="499" t="s">
        <v>393</v>
      </c>
      <c r="C63" s="364"/>
      <c r="D63" s="364"/>
      <c r="E63" s="364"/>
      <c r="F63" s="364"/>
      <c r="G63" s="24"/>
      <c r="H63" s="24"/>
      <c r="I63" s="24"/>
      <c r="J63" s="24"/>
      <c r="K63" s="148"/>
      <c r="L63" s="148"/>
      <c r="M63" s="148"/>
      <c r="N63" s="389"/>
      <c r="O63" s="112"/>
      <c r="P63" s="112"/>
      <c r="Q63" s="112"/>
      <c r="R63" s="112"/>
      <c r="S63" s="112"/>
      <c r="T63" s="112"/>
      <c r="U63" s="112"/>
      <c r="V63" s="112"/>
      <c r="W63" s="112"/>
      <c r="X63" s="112"/>
      <c r="Y63" s="34"/>
      <c r="Z63" s="34"/>
      <c r="AA63" s="34"/>
      <c r="AB63" s="34"/>
      <c r="AC63" s="34"/>
      <c r="AD63" s="34"/>
    </row>
    <row r="64" spans="1:30" s="31" customFormat="1" ht="24.95" customHeight="1">
      <c r="B64" s="764" t="s">
        <v>303</v>
      </c>
      <c r="C64" s="794"/>
      <c r="D64" s="765"/>
      <c r="E64" s="764" t="s">
        <v>87</v>
      </c>
      <c r="F64" s="794"/>
      <c r="G64" s="765"/>
      <c r="H64" s="764" t="s">
        <v>83</v>
      </c>
      <c r="I64" s="794"/>
      <c r="J64" s="765"/>
      <c r="K64" s="148"/>
      <c r="L64" s="148"/>
      <c r="M64" s="148"/>
      <c r="N64" s="389"/>
      <c r="O64" s="112"/>
      <c r="P64" s="112"/>
      <c r="Q64" s="112"/>
      <c r="R64" s="112"/>
      <c r="S64" s="112"/>
      <c r="T64" s="112"/>
      <c r="U64" s="112"/>
      <c r="V64" s="112"/>
      <c r="W64" s="112"/>
      <c r="X64" s="112"/>
      <c r="Y64" s="34"/>
      <c r="Z64" s="34"/>
      <c r="AA64" s="34"/>
      <c r="AB64" s="34"/>
      <c r="AC64" s="34"/>
      <c r="AD64" s="34"/>
    </row>
    <row r="65" spans="1:37" s="31" customFormat="1" ht="15.95" customHeight="1">
      <c r="B65" s="807"/>
      <c r="C65" s="808"/>
      <c r="D65" s="809"/>
      <c r="E65" s="807"/>
      <c r="F65" s="808"/>
      <c r="G65" s="809"/>
      <c r="H65" s="790"/>
      <c r="I65" s="791"/>
      <c r="J65" s="792"/>
      <c r="K65" s="148"/>
      <c r="L65" s="148"/>
      <c r="M65" s="148"/>
      <c r="N65" s="389"/>
      <c r="O65" s="112"/>
      <c r="P65" s="112"/>
      <c r="Q65" s="112"/>
      <c r="R65" s="112"/>
      <c r="S65" s="112"/>
      <c r="T65" s="112"/>
      <c r="U65" s="112"/>
      <c r="V65" s="112"/>
      <c r="W65" s="112"/>
      <c r="X65" s="112"/>
      <c r="Y65" s="34"/>
      <c r="Z65" s="34"/>
      <c r="AA65" s="34"/>
      <c r="AB65" s="34"/>
      <c r="AC65" s="34"/>
      <c r="AD65" s="34"/>
    </row>
    <row r="66" spans="1:37" s="31" customFormat="1" ht="15.95" customHeight="1">
      <c r="B66" s="810"/>
      <c r="C66" s="811"/>
      <c r="D66" s="812"/>
      <c r="E66" s="810"/>
      <c r="F66" s="811"/>
      <c r="G66" s="812"/>
      <c r="H66" s="777"/>
      <c r="I66" s="793"/>
      <c r="J66" s="778"/>
      <c r="K66" s="148"/>
      <c r="L66" s="148"/>
      <c r="M66" s="148"/>
      <c r="N66" s="389"/>
      <c r="O66" s="112"/>
      <c r="P66" s="112"/>
      <c r="Q66" s="112"/>
      <c r="R66" s="112"/>
      <c r="S66" s="112"/>
      <c r="T66" s="112"/>
      <c r="U66" s="112"/>
      <c r="V66" s="112"/>
      <c r="W66" s="112"/>
      <c r="X66" s="112"/>
      <c r="Y66" s="34"/>
      <c r="Z66" s="34"/>
      <c r="AA66" s="34"/>
      <c r="AB66" s="34"/>
      <c r="AC66" s="34"/>
      <c r="AD66" s="34"/>
    </row>
    <row r="67" spans="1:37" s="31" customFormat="1" ht="19.5" customHeight="1">
      <c r="B67" s="24"/>
      <c r="C67" s="24"/>
      <c r="D67" s="24"/>
      <c r="E67" s="24"/>
      <c r="F67" s="24"/>
      <c r="G67" s="24"/>
      <c r="H67" s="24"/>
      <c r="I67" s="24"/>
      <c r="J67" s="24"/>
      <c r="K67" s="148"/>
      <c r="L67" s="148"/>
      <c r="M67" s="148"/>
      <c r="N67" s="389"/>
      <c r="O67" s="112"/>
      <c r="P67" s="112"/>
      <c r="Q67" s="112"/>
      <c r="R67" s="112"/>
      <c r="S67" s="112"/>
      <c r="T67" s="112"/>
      <c r="U67" s="112"/>
      <c r="V67" s="112"/>
      <c r="W67" s="112"/>
      <c r="X67" s="112"/>
      <c r="Y67" s="34"/>
      <c r="Z67" s="34"/>
      <c r="AA67" s="34"/>
      <c r="AB67" s="34"/>
      <c r="AC67" s="34"/>
      <c r="AD67" s="34"/>
    </row>
    <row r="68" spans="1:37" s="31" customFormat="1" ht="19.5" customHeight="1">
      <c r="B68" s="499" t="s">
        <v>391</v>
      </c>
      <c r="C68" s="24"/>
      <c r="D68" s="24"/>
      <c r="E68" s="24"/>
      <c r="F68" s="24"/>
      <c r="H68" s="24"/>
      <c r="I68" s="24"/>
      <c r="J68" s="24"/>
      <c r="K68" s="349"/>
      <c r="L68" s="148"/>
      <c r="M68" s="148"/>
      <c r="N68" s="389"/>
      <c r="O68" s="112"/>
      <c r="P68" s="112"/>
      <c r="Q68" s="112"/>
      <c r="R68" s="112"/>
      <c r="S68" s="112"/>
      <c r="T68" s="112"/>
      <c r="U68" s="112"/>
      <c r="V68" s="112"/>
      <c r="W68" s="112"/>
      <c r="X68" s="112"/>
      <c r="Y68" s="34"/>
      <c r="Z68" s="34"/>
      <c r="AA68" s="34"/>
      <c r="AB68" s="34"/>
      <c r="AC68" s="34"/>
      <c r="AD68" s="34"/>
    </row>
    <row r="69" spans="1:37" s="31" customFormat="1" ht="20.25" customHeight="1">
      <c r="B69" s="764" t="s">
        <v>84</v>
      </c>
      <c r="C69" s="794"/>
      <c r="D69" s="765"/>
      <c r="E69" s="24"/>
      <c r="F69" s="24"/>
      <c r="H69" s="24"/>
      <c r="I69" s="24"/>
      <c r="J69" s="24"/>
      <c r="K69" s="148"/>
      <c r="L69" s="148"/>
      <c r="M69" s="148"/>
      <c r="N69" s="389"/>
      <c r="O69" s="112"/>
      <c r="P69" s="112"/>
      <c r="Q69" s="112"/>
      <c r="R69" s="112"/>
      <c r="S69" s="112"/>
      <c r="T69" s="112"/>
      <c r="U69" s="112"/>
      <c r="V69" s="112"/>
      <c r="W69" s="112"/>
      <c r="X69" s="112"/>
      <c r="Y69" s="34"/>
      <c r="Z69" s="34"/>
      <c r="AA69" s="34"/>
      <c r="AB69" s="34"/>
      <c r="AC69" s="34"/>
      <c r="AD69" s="34"/>
    </row>
    <row r="70" spans="1:37" s="31" customFormat="1" ht="15" customHeight="1">
      <c r="B70" s="753"/>
      <c r="C70" s="754"/>
      <c r="D70" s="757" t="s">
        <v>267</v>
      </c>
      <c r="E70" s="24"/>
      <c r="F70" s="116"/>
      <c r="H70" s="24"/>
      <c r="I70" s="24"/>
      <c r="J70" s="24"/>
      <c r="K70" s="148"/>
      <c r="L70" s="148"/>
      <c r="M70" s="148"/>
      <c r="N70" s="389"/>
      <c r="O70" s="112"/>
      <c r="P70" s="112"/>
      <c r="Q70" s="112"/>
      <c r="R70" s="112"/>
      <c r="S70" s="112"/>
      <c r="T70" s="112"/>
      <c r="U70" s="112"/>
      <c r="V70" s="112"/>
      <c r="W70" s="112"/>
      <c r="X70" s="112"/>
      <c r="Y70" s="34"/>
      <c r="Z70" s="34"/>
      <c r="AA70" s="34"/>
      <c r="AB70" s="34"/>
      <c r="AC70" s="34"/>
      <c r="AD70" s="34"/>
    </row>
    <row r="71" spans="1:37" s="31" customFormat="1" ht="15" customHeight="1">
      <c r="B71" s="755"/>
      <c r="C71" s="756"/>
      <c r="D71" s="758"/>
      <c r="E71" s="24"/>
      <c r="F71" s="116"/>
      <c r="H71" s="24"/>
      <c r="I71" s="24"/>
      <c r="J71" s="24"/>
      <c r="K71" s="148"/>
      <c r="L71" s="148"/>
      <c r="M71" s="148"/>
      <c r="N71" s="389"/>
      <c r="O71" s="112"/>
      <c r="P71" s="112"/>
      <c r="Q71" s="112"/>
      <c r="R71" s="112"/>
      <c r="S71" s="112"/>
      <c r="T71" s="112"/>
      <c r="U71" s="112"/>
      <c r="V71" s="112"/>
      <c r="W71" s="112"/>
      <c r="X71" s="112"/>
      <c r="Y71" s="34"/>
      <c r="Z71" s="34"/>
      <c r="AA71" s="34"/>
      <c r="AB71" s="34"/>
      <c r="AC71" s="34"/>
      <c r="AD71" s="34"/>
    </row>
    <row r="72" spans="1:37" s="33" customFormat="1" ht="15" customHeight="1">
      <c r="B72" s="222"/>
      <c r="C72" s="222"/>
      <c r="D72" s="221"/>
      <c r="E72" s="106"/>
      <c r="F72" s="209"/>
      <c r="H72" s="106"/>
      <c r="I72" s="106"/>
      <c r="J72" s="106"/>
      <c r="K72" s="122"/>
      <c r="L72" s="122"/>
      <c r="M72" s="122"/>
      <c r="N72" s="389"/>
      <c r="O72" s="112"/>
      <c r="P72" s="112"/>
      <c r="Q72" s="113"/>
      <c r="R72" s="113"/>
      <c r="S72" s="113"/>
      <c r="T72" s="113"/>
      <c r="U72" s="113"/>
      <c r="V72" s="113"/>
      <c r="W72" s="113"/>
      <c r="X72" s="113"/>
      <c r="Y72" s="28"/>
      <c r="Z72" s="28"/>
      <c r="AA72" s="28"/>
      <c r="AB72" s="28"/>
      <c r="AC72" s="28"/>
      <c r="AD72" s="28"/>
    </row>
    <row r="73" spans="1:37" s="31" customFormat="1" ht="20.100000000000001" customHeight="1">
      <c r="A73" s="397"/>
      <c r="B73" s="500" t="s">
        <v>392</v>
      </c>
      <c r="C73" s="398"/>
      <c r="D73" s="399"/>
      <c r="E73" s="400"/>
      <c r="F73" s="400"/>
      <c r="G73" s="401"/>
      <c r="H73" s="400"/>
      <c r="I73" s="400"/>
      <c r="J73" s="400"/>
      <c r="K73" s="164"/>
      <c r="L73" s="172"/>
      <c r="M73" s="172"/>
      <c r="N73" s="122"/>
      <c r="O73" s="113"/>
      <c r="P73" s="113"/>
      <c r="Q73" s="112"/>
      <c r="R73" s="112"/>
      <c r="S73" s="112"/>
      <c r="T73" s="112"/>
      <c r="U73" s="112"/>
      <c r="V73" s="112"/>
      <c r="W73" s="112"/>
      <c r="X73" s="112"/>
      <c r="Y73" s="34"/>
      <c r="Z73" s="34"/>
      <c r="AA73" s="34"/>
      <c r="AB73" s="34"/>
      <c r="AC73" s="34"/>
      <c r="AD73" s="34"/>
    </row>
    <row r="74" spans="1:37" s="33" customFormat="1" ht="17.25" customHeight="1">
      <c r="A74" s="397"/>
      <c r="B74" s="499" t="s">
        <v>372</v>
      </c>
      <c r="C74" s="400"/>
      <c r="D74" s="400"/>
      <c r="E74" s="400"/>
      <c r="F74" s="400"/>
      <c r="G74" s="400"/>
      <c r="H74" s="400"/>
      <c r="I74" s="400"/>
      <c r="J74" s="400"/>
      <c r="K74" s="402"/>
      <c r="L74" s="122"/>
      <c r="M74" s="122"/>
      <c r="N74" s="389"/>
      <c r="O74" s="112"/>
      <c r="P74" s="112"/>
      <c r="Q74" s="113"/>
      <c r="R74" s="113"/>
      <c r="S74" s="113"/>
      <c r="T74" s="113"/>
      <c r="U74" s="113"/>
      <c r="V74" s="113"/>
      <c r="W74" s="113"/>
      <c r="X74" s="113"/>
      <c r="Y74" s="28"/>
      <c r="Z74" s="28"/>
      <c r="AA74" s="28"/>
      <c r="AB74" s="28"/>
      <c r="AC74" s="28"/>
      <c r="AD74" s="28"/>
    </row>
    <row r="75" spans="1:37" s="31" customFormat="1" ht="40.5" customHeight="1">
      <c r="A75" s="225"/>
      <c r="B75" s="795" t="s">
        <v>373</v>
      </c>
      <c r="C75" s="796"/>
      <c r="D75" s="795" t="s">
        <v>563</v>
      </c>
      <c r="E75" s="796"/>
      <c r="F75" s="795" t="s">
        <v>562</v>
      </c>
      <c r="G75" s="796"/>
      <c r="H75" s="261"/>
      <c r="I75" s="797" t="s">
        <v>306</v>
      </c>
      <c r="J75" s="798"/>
      <c r="K75" s="24"/>
      <c r="L75" s="24"/>
      <c r="M75" s="107"/>
      <c r="N75" s="122"/>
      <c r="O75" s="113"/>
      <c r="P75" s="113"/>
      <c r="Q75" s="389"/>
      <c r="R75" s="389"/>
      <c r="S75" s="389"/>
      <c r="T75" s="389"/>
      <c r="U75" s="112"/>
      <c r="V75" s="112"/>
      <c r="W75" s="112"/>
      <c r="X75" s="112"/>
      <c r="Y75" s="112"/>
      <c r="Z75" s="112"/>
      <c r="AA75" s="112"/>
      <c r="AB75" s="112"/>
      <c r="AC75" s="34"/>
      <c r="AD75" s="34"/>
      <c r="AE75" s="34"/>
      <c r="AF75" s="34"/>
      <c r="AG75" s="34"/>
      <c r="AH75" s="34"/>
      <c r="AI75" s="34"/>
      <c r="AJ75" s="34"/>
    </row>
    <row r="76" spans="1:37" s="31" customFormat="1" ht="15" customHeight="1">
      <c r="A76" s="225"/>
      <c r="B76" s="775" t="s">
        <v>268</v>
      </c>
      <c r="C76" s="776"/>
      <c r="D76" s="775" t="s">
        <v>268</v>
      </c>
      <c r="E76" s="776"/>
      <c r="F76" s="775" t="s">
        <v>268</v>
      </c>
      <c r="G76" s="776"/>
      <c r="H76" s="262"/>
      <c r="I76" s="775" t="s">
        <v>269</v>
      </c>
      <c r="J76" s="776"/>
      <c r="K76" s="92"/>
      <c r="L76" s="24"/>
      <c r="M76" s="107"/>
      <c r="N76" s="116"/>
      <c r="O76" s="116"/>
      <c r="P76" s="116"/>
      <c r="Q76" s="389"/>
      <c r="R76" s="389"/>
      <c r="S76" s="389"/>
      <c r="T76" s="389"/>
      <c r="U76" s="112"/>
      <c r="V76" s="112"/>
      <c r="W76" s="112"/>
      <c r="X76" s="112"/>
      <c r="Y76" s="112"/>
      <c r="Z76" s="112"/>
      <c r="AA76" s="112"/>
      <c r="AB76" s="112"/>
      <c r="AC76" s="34"/>
      <c r="AD76" s="34"/>
      <c r="AE76" s="34"/>
      <c r="AF76" s="34"/>
      <c r="AG76" s="34"/>
      <c r="AH76" s="34"/>
      <c r="AI76" s="34"/>
      <c r="AJ76" s="34"/>
    </row>
    <row r="77" spans="1:37" s="31" customFormat="1" ht="24" customHeight="1">
      <c r="A77" s="225"/>
      <c r="B77" s="777"/>
      <c r="C77" s="778"/>
      <c r="D77" s="777"/>
      <c r="E77" s="778"/>
      <c r="F77" s="777"/>
      <c r="G77" s="778"/>
      <c r="H77" s="263"/>
      <c r="I77" s="777"/>
      <c r="J77" s="778"/>
      <c r="K77" s="24"/>
      <c r="L77" s="24"/>
      <c r="M77" s="24"/>
      <c r="N77" s="112"/>
      <c r="O77" s="116"/>
      <c r="P77" s="116"/>
      <c r="Q77" s="116"/>
      <c r="R77" s="389"/>
      <c r="S77" s="389"/>
      <c r="T77" s="389"/>
      <c r="U77" s="389"/>
      <c r="V77" s="112"/>
      <c r="W77" s="112"/>
      <c r="X77" s="112"/>
      <c r="Y77" s="112"/>
      <c r="Z77" s="112"/>
      <c r="AA77" s="112"/>
      <c r="AB77" s="112"/>
      <c r="AC77" s="112"/>
      <c r="AD77" s="34"/>
      <c r="AE77" s="34"/>
      <c r="AF77" s="34"/>
      <c r="AG77" s="34"/>
      <c r="AH77" s="34"/>
      <c r="AI77" s="34"/>
      <c r="AJ77" s="34"/>
      <c r="AK77" s="34"/>
    </row>
    <row r="78" spans="1:37" s="31" customFormat="1" ht="57" customHeight="1">
      <c r="A78" s="34"/>
      <c r="B78" s="98"/>
      <c r="C78" s="98"/>
      <c r="D78" s="98"/>
      <c r="E78" s="98"/>
      <c r="F78" s="98"/>
      <c r="G78" s="98"/>
      <c r="H78" s="98"/>
      <c r="I78" s="98"/>
      <c r="J78" s="98"/>
      <c r="K78" s="106"/>
      <c r="L78" s="24"/>
      <c r="M78" s="24"/>
      <c r="N78" s="112"/>
      <c r="O78" s="112"/>
      <c r="P78" s="116"/>
      <c r="Q78" s="116"/>
      <c r="R78" s="389"/>
      <c r="S78" s="389"/>
      <c r="T78" s="389"/>
      <c r="U78" s="389"/>
      <c r="V78" s="112"/>
      <c r="W78" s="112"/>
      <c r="X78" s="112"/>
      <c r="Y78" s="112"/>
      <c r="Z78" s="112"/>
      <c r="AA78" s="112"/>
      <c r="AB78" s="112"/>
      <c r="AC78" s="112"/>
      <c r="AD78" s="34"/>
      <c r="AE78" s="34"/>
      <c r="AF78" s="34"/>
      <c r="AG78" s="34"/>
      <c r="AH78" s="34"/>
      <c r="AI78" s="34"/>
      <c r="AJ78" s="34"/>
      <c r="AK78" s="34"/>
    </row>
    <row r="79" spans="1:37" s="31" customFormat="1" ht="18" customHeight="1">
      <c r="B79" s="499" t="s">
        <v>423</v>
      </c>
      <c r="C79" s="400"/>
      <c r="D79" s="400"/>
      <c r="E79" s="400"/>
      <c r="F79" s="364"/>
      <c r="G79" s="364"/>
      <c r="H79" s="364"/>
      <c r="I79" s="364"/>
      <c r="J79" s="364"/>
      <c r="K79" s="365"/>
      <c r="L79" s="148"/>
      <c r="M79" s="148"/>
      <c r="N79" s="116"/>
      <c r="O79" s="116"/>
      <c r="P79" s="116"/>
      <c r="Q79" s="112"/>
      <c r="R79" s="112"/>
      <c r="S79" s="112"/>
      <c r="T79" s="112"/>
      <c r="U79" s="112"/>
      <c r="V79" s="112"/>
      <c r="W79" s="112"/>
      <c r="X79" s="112"/>
      <c r="Y79" s="34"/>
      <c r="Z79" s="34"/>
      <c r="AA79" s="34"/>
      <c r="AB79" s="34"/>
      <c r="AC79" s="34"/>
      <c r="AD79" s="34"/>
    </row>
    <row r="80" spans="1:37" s="31" customFormat="1" ht="18.75" customHeight="1">
      <c r="B80" s="762" t="s">
        <v>466</v>
      </c>
      <c r="C80" s="762"/>
      <c r="D80" s="762"/>
      <c r="E80" s="762"/>
      <c r="F80" s="762"/>
      <c r="G80" s="762"/>
      <c r="H80" s="762"/>
      <c r="I80" s="762"/>
      <c r="J80" s="762"/>
      <c r="K80" s="762"/>
      <c r="L80" s="762"/>
      <c r="M80" s="336"/>
      <c r="N80" s="389"/>
      <c r="O80" s="112"/>
      <c r="P80" s="112"/>
      <c r="Q80" s="112"/>
      <c r="R80" s="112"/>
      <c r="S80" s="112"/>
      <c r="T80" s="112"/>
      <c r="U80" s="112"/>
      <c r="V80" s="112"/>
      <c r="W80" s="112"/>
      <c r="X80" s="112"/>
      <c r="Y80" s="34"/>
      <c r="Z80" s="34"/>
      <c r="AA80" s="34"/>
      <c r="AB80" s="34"/>
      <c r="AC80" s="34"/>
      <c r="AD80" s="34"/>
    </row>
    <row r="81" spans="1:37" s="31" customFormat="1" ht="16.5" customHeight="1">
      <c r="B81" s="763"/>
      <c r="C81" s="763"/>
      <c r="D81" s="763"/>
      <c r="E81" s="763"/>
      <c r="F81" s="763"/>
      <c r="G81" s="763"/>
      <c r="H81" s="763"/>
      <c r="I81" s="763"/>
      <c r="J81" s="763"/>
      <c r="K81" s="763"/>
      <c r="L81" s="763"/>
      <c r="M81" s="336"/>
      <c r="N81" s="389"/>
      <c r="O81" s="112"/>
      <c r="P81" s="112"/>
      <c r="Q81" s="112"/>
      <c r="R81" s="112"/>
      <c r="S81" s="112"/>
      <c r="T81" s="112"/>
      <c r="U81" s="112"/>
      <c r="V81" s="112"/>
      <c r="W81" s="112"/>
      <c r="X81" s="112"/>
      <c r="Y81" s="34"/>
      <c r="Z81" s="34"/>
      <c r="AA81" s="34"/>
      <c r="AB81" s="34"/>
      <c r="AC81" s="34"/>
      <c r="AD81" s="34"/>
    </row>
    <row r="82" spans="1:37" s="33" customFormat="1" ht="24.75" customHeight="1">
      <c r="A82" s="31"/>
      <c r="B82" s="804" t="s">
        <v>81</v>
      </c>
      <c r="C82" s="804" t="s">
        <v>1</v>
      </c>
      <c r="D82" s="806" t="s">
        <v>2</v>
      </c>
      <c r="E82" s="813" t="s">
        <v>467</v>
      </c>
      <c r="F82" s="813"/>
      <c r="G82" s="814"/>
      <c r="H82" s="767" t="s">
        <v>365</v>
      </c>
      <c r="I82" s="494" t="s">
        <v>468</v>
      </c>
      <c r="J82" s="788" t="s">
        <v>82</v>
      </c>
      <c r="K82" s="788" t="s">
        <v>3</v>
      </c>
      <c r="L82" s="815" t="s">
        <v>4</v>
      </c>
      <c r="M82" s="122"/>
      <c r="N82" s="389"/>
      <c r="O82" s="112"/>
      <c r="P82" s="112"/>
      <c r="Q82" s="113"/>
      <c r="R82" s="113"/>
      <c r="S82" s="113"/>
      <c r="T82" s="113"/>
      <c r="U82" s="113"/>
      <c r="V82" s="113"/>
      <c r="W82" s="113"/>
      <c r="X82" s="113"/>
      <c r="Y82" s="28"/>
      <c r="Z82" s="28"/>
      <c r="AA82" s="28"/>
      <c r="AB82" s="28"/>
      <c r="AC82" s="28"/>
      <c r="AD82" s="28"/>
      <c r="AE82" s="28"/>
      <c r="AF82" s="28"/>
    </row>
    <row r="83" spans="1:37" s="31" customFormat="1" ht="45" customHeight="1">
      <c r="B83" s="805"/>
      <c r="C83" s="805"/>
      <c r="D83" s="805"/>
      <c r="E83" s="394" t="s">
        <v>469</v>
      </c>
      <c r="F83" s="394" t="s">
        <v>564</v>
      </c>
      <c r="G83" s="394" t="s">
        <v>470</v>
      </c>
      <c r="H83" s="768"/>
      <c r="I83" s="394" t="s">
        <v>471</v>
      </c>
      <c r="J83" s="789"/>
      <c r="K83" s="789"/>
      <c r="L83" s="816"/>
      <c r="M83" s="161"/>
      <c r="N83" s="122"/>
      <c r="O83" s="122"/>
      <c r="P83" s="122"/>
      <c r="Q83" s="389"/>
      <c r="R83" s="389"/>
      <c r="S83" s="389"/>
      <c r="T83" s="112"/>
      <c r="U83" s="112"/>
      <c r="V83" s="112"/>
      <c r="W83" s="112"/>
      <c r="X83" s="112"/>
      <c r="Y83" s="112"/>
      <c r="Z83" s="112"/>
      <c r="AA83" s="112"/>
      <c r="AB83" s="34"/>
      <c r="AC83" s="34"/>
      <c r="AD83" s="34"/>
      <c r="AE83" s="34"/>
      <c r="AF83" s="34"/>
    </row>
    <row r="84" spans="1:37" s="31" customFormat="1" ht="16.5" customHeight="1">
      <c r="B84" s="257" t="s">
        <v>268</v>
      </c>
      <c r="C84" s="257" t="s">
        <v>268</v>
      </c>
      <c r="D84" s="257" t="s">
        <v>268</v>
      </c>
      <c r="E84" s="260" t="s">
        <v>268</v>
      </c>
      <c r="F84" s="260" t="s">
        <v>268</v>
      </c>
      <c r="G84" s="354" t="s">
        <v>268</v>
      </c>
      <c r="H84" s="257" t="s">
        <v>269</v>
      </c>
      <c r="I84" s="260" t="s">
        <v>269</v>
      </c>
      <c r="J84" s="226" t="s">
        <v>269</v>
      </c>
      <c r="K84" s="226" t="s">
        <v>269</v>
      </c>
      <c r="L84" s="257" t="s">
        <v>269</v>
      </c>
      <c r="M84" s="162"/>
      <c r="N84" s="123"/>
      <c r="O84" s="112"/>
      <c r="P84" s="389"/>
      <c r="Q84" s="389"/>
      <c r="R84" s="389"/>
      <c r="S84" s="389"/>
      <c r="T84" s="112"/>
      <c r="U84" s="112"/>
      <c r="V84" s="112"/>
      <c r="W84" s="112"/>
      <c r="X84" s="112"/>
      <c r="Y84" s="112"/>
      <c r="Z84" s="112"/>
      <c r="AA84" s="112"/>
      <c r="AB84" s="34"/>
      <c r="AC84" s="34"/>
      <c r="AD84" s="34"/>
      <c r="AE84" s="34"/>
      <c r="AF84" s="34"/>
    </row>
    <row r="85" spans="1:37" s="31" customFormat="1" ht="24.95" customHeight="1">
      <c r="B85" s="258"/>
      <c r="C85" s="258"/>
      <c r="D85" s="258"/>
      <c r="E85" s="258"/>
      <c r="F85" s="258"/>
      <c r="G85" s="351"/>
      <c r="H85" s="259"/>
      <c r="I85" s="259"/>
      <c r="J85" s="183"/>
      <c r="K85" s="183"/>
      <c r="L85" s="384">
        <f>SUM(B85:D85,H85,J85,K85)</f>
        <v>0</v>
      </c>
      <c r="M85" s="53"/>
      <c r="N85" s="408"/>
      <c r="O85" s="112"/>
      <c r="P85" s="389"/>
      <c r="Q85" s="389"/>
      <c r="R85" s="389"/>
      <c r="S85" s="389"/>
      <c r="T85" s="112"/>
      <c r="U85" s="112"/>
      <c r="V85" s="112"/>
      <c r="W85" s="112"/>
      <c r="X85" s="112"/>
      <c r="Y85" s="112"/>
      <c r="Z85" s="112"/>
      <c r="AA85" s="112"/>
      <c r="AB85" s="34"/>
      <c r="AC85" s="34"/>
      <c r="AD85" s="34"/>
      <c r="AE85" s="34"/>
      <c r="AF85" s="34"/>
    </row>
    <row r="86" spans="1:37" s="31" customFormat="1" ht="19.5" customHeight="1">
      <c r="B86" s="24"/>
      <c r="C86" s="24"/>
      <c r="D86" s="24"/>
      <c r="E86" s="24"/>
      <c r="F86" s="24"/>
      <c r="G86" s="24"/>
      <c r="H86" s="24"/>
      <c r="I86" s="24"/>
      <c r="J86" s="24"/>
      <c r="K86" s="148"/>
      <c r="L86" s="148"/>
      <c r="M86" s="148"/>
      <c r="N86" s="122"/>
      <c r="O86" s="112"/>
      <c r="P86" s="389"/>
      <c r="Q86" s="112"/>
      <c r="R86" s="112"/>
      <c r="S86" s="112"/>
      <c r="T86" s="112"/>
      <c r="U86" s="112"/>
      <c r="V86" s="112"/>
      <c r="W86" s="112"/>
      <c r="X86" s="112"/>
      <c r="Y86" s="34"/>
      <c r="Z86" s="34"/>
      <c r="AA86" s="34"/>
      <c r="AB86" s="34"/>
      <c r="AC86" s="34"/>
      <c r="AD86" s="34"/>
    </row>
    <row r="87" spans="1:37" s="31" customFormat="1" ht="24" customHeight="1">
      <c r="A87" s="28"/>
      <c r="B87" s="98"/>
      <c r="C87" s="98"/>
      <c r="D87" s="98"/>
      <c r="E87" s="98"/>
      <c r="F87" s="98"/>
      <c r="G87" s="98"/>
      <c r="H87" s="98"/>
      <c r="I87" s="98"/>
      <c r="J87" s="98"/>
      <c r="K87" s="106"/>
      <c r="L87" s="106"/>
      <c r="M87" s="24"/>
      <c r="N87" s="116"/>
      <c r="O87" s="116"/>
      <c r="P87" s="116"/>
      <c r="Q87" s="116"/>
      <c r="R87" s="389"/>
      <c r="S87" s="389"/>
      <c r="T87" s="389"/>
      <c r="U87" s="389"/>
      <c r="V87" s="112"/>
      <c r="W87" s="112"/>
      <c r="X87" s="112"/>
      <c r="Y87" s="112"/>
      <c r="Z87" s="112"/>
      <c r="AA87" s="112"/>
      <c r="AB87" s="112"/>
      <c r="AC87" s="112"/>
      <c r="AD87" s="34"/>
      <c r="AE87" s="34"/>
      <c r="AF87" s="34"/>
      <c r="AG87" s="34"/>
      <c r="AH87" s="34"/>
      <c r="AI87" s="34"/>
      <c r="AJ87" s="34"/>
      <c r="AK87" s="34"/>
    </row>
    <row r="88" spans="1:37" s="31" customFormat="1" ht="20.100000000000001" customHeight="1">
      <c r="B88" s="264" t="s">
        <v>677</v>
      </c>
      <c r="C88" s="139"/>
      <c r="D88" s="139"/>
      <c r="E88" s="139"/>
      <c r="F88" s="139"/>
      <c r="G88" s="175"/>
      <c r="H88" s="175"/>
      <c r="I88" s="175"/>
      <c r="J88" s="175"/>
      <c r="K88" s="149"/>
      <c r="L88" s="149"/>
      <c r="M88" s="149"/>
      <c r="N88" s="116"/>
      <c r="O88" s="116"/>
      <c r="P88" s="116"/>
      <c r="Q88" s="112"/>
      <c r="R88" s="112"/>
      <c r="S88" s="112"/>
      <c r="T88" s="112"/>
      <c r="U88" s="112"/>
      <c r="V88" s="112"/>
      <c r="W88" s="112"/>
      <c r="X88" s="112"/>
      <c r="Y88" s="34"/>
      <c r="Z88" s="34"/>
      <c r="AA88" s="34"/>
      <c r="AB88" s="34"/>
      <c r="AC88" s="34"/>
      <c r="AD88" s="34"/>
    </row>
    <row r="89" spans="1:37" s="31" customFormat="1" ht="12" customHeight="1">
      <c r="B89" s="264"/>
      <c r="C89" s="139"/>
      <c r="D89" s="139"/>
      <c r="E89" s="139"/>
      <c r="F89" s="139"/>
      <c r="G89" s="175"/>
      <c r="H89" s="175"/>
      <c r="I89" s="175"/>
      <c r="J89" s="175"/>
      <c r="K89" s="250"/>
      <c r="L89" s="250"/>
      <c r="M89" s="250"/>
      <c r="N89" s="389"/>
      <c r="O89" s="112"/>
      <c r="P89" s="112"/>
      <c r="Q89" s="112"/>
      <c r="R89" s="112"/>
      <c r="S89" s="112"/>
      <c r="T89" s="112"/>
      <c r="U89" s="112"/>
      <c r="V89" s="112"/>
      <c r="W89" s="112"/>
      <c r="X89" s="112"/>
      <c r="Y89" s="34"/>
      <c r="Z89" s="34"/>
      <c r="AA89" s="34"/>
      <c r="AB89" s="34"/>
      <c r="AC89" s="34"/>
      <c r="AD89" s="34"/>
    </row>
    <row r="90" spans="1:37" s="31" customFormat="1" ht="19.5" customHeight="1">
      <c r="A90" s="25"/>
      <c r="B90" s="1" t="s">
        <v>9</v>
      </c>
      <c r="C90" s="24"/>
      <c r="D90" s="24"/>
      <c r="E90" s="24"/>
      <c r="F90" s="24"/>
      <c r="G90" s="24"/>
      <c r="H90" s="24"/>
      <c r="I90" s="24"/>
      <c r="J90" s="24"/>
      <c r="K90" s="149"/>
      <c r="L90" s="149"/>
      <c r="M90" s="148"/>
      <c r="N90" s="389" t="s">
        <v>435</v>
      </c>
      <c r="O90" s="112"/>
      <c r="P90" s="112"/>
      <c r="Q90" s="112" t="s">
        <v>436</v>
      </c>
      <c r="R90" s="112"/>
      <c r="S90" s="112"/>
      <c r="T90" s="112"/>
      <c r="U90" s="112"/>
      <c r="V90" s="112"/>
      <c r="W90" s="112"/>
      <c r="X90" s="112"/>
      <c r="Y90" s="34"/>
      <c r="Z90" s="34"/>
      <c r="AA90" s="34"/>
      <c r="AB90" s="34"/>
      <c r="AC90" s="34"/>
      <c r="AD90" s="34"/>
    </row>
    <row r="91" spans="1:37" s="31" customFormat="1" ht="24.95" customHeight="1">
      <c r="A91" s="25"/>
      <c r="B91" s="184"/>
      <c r="C91" s="185"/>
      <c r="D91" s="186"/>
      <c r="E91" s="108"/>
      <c r="F91" s="92"/>
      <c r="G91" s="92"/>
      <c r="H91" s="92"/>
      <c r="I91" s="187"/>
      <c r="J91" s="188"/>
      <c r="K91" s="149"/>
      <c r="L91" s="149"/>
      <c r="M91" s="149"/>
      <c r="N91" s="388" t="s">
        <v>427</v>
      </c>
      <c r="O91" s="388" t="s">
        <v>428</v>
      </c>
      <c r="P91" s="112"/>
      <c r="Q91" s="388" t="s">
        <v>437</v>
      </c>
      <c r="R91" s="388" t="s">
        <v>438</v>
      </c>
      <c r="S91" s="388" t="s">
        <v>439</v>
      </c>
      <c r="T91" s="388" t="s">
        <v>440</v>
      </c>
      <c r="U91" s="112"/>
      <c r="V91" s="112"/>
      <c r="W91" s="112"/>
      <c r="X91" s="112"/>
      <c r="Y91" s="34"/>
      <c r="Z91" s="34"/>
      <c r="AA91" s="34"/>
      <c r="AB91" s="34"/>
      <c r="AC91" s="34"/>
      <c r="AD91" s="34"/>
    </row>
    <row r="92" spans="1:37" s="25" customFormat="1" ht="19.5" customHeight="1">
      <c r="B92" s="24"/>
      <c r="C92" s="24"/>
      <c r="D92" s="24"/>
      <c r="E92" s="92"/>
      <c r="F92" s="189"/>
      <c r="G92" s="189"/>
      <c r="H92" s="92"/>
      <c r="I92" s="99"/>
      <c r="J92" s="99"/>
      <c r="K92" s="148"/>
      <c r="L92" s="163"/>
      <c r="M92" s="148"/>
      <c r="N92" s="388" t="b">
        <v>0</v>
      </c>
      <c r="O92" s="388" t="b">
        <v>0</v>
      </c>
      <c r="P92" s="112"/>
      <c r="Q92" s="373" t="b">
        <v>0</v>
      </c>
      <c r="R92" s="373" t="b">
        <v>0</v>
      </c>
      <c r="S92" s="373" t="b">
        <v>0</v>
      </c>
      <c r="T92" s="373" t="b">
        <v>0</v>
      </c>
      <c r="U92" s="112"/>
      <c r="V92" s="112"/>
      <c r="W92" s="112"/>
      <c r="X92" s="112"/>
      <c r="Y92" s="36"/>
      <c r="Z92" s="36"/>
      <c r="AA92" s="36"/>
      <c r="AB92" s="36"/>
      <c r="AC92" s="36"/>
      <c r="AD92" s="36"/>
    </row>
    <row r="93" spans="1:37" s="25" customFormat="1" ht="19.5" customHeight="1" thickBot="1">
      <c r="B93" s="1" t="s">
        <v>88</v>
      </c>
      <c r="C93" s="24"/>
      <c r="D93" s="24"/>
      <c r="E93" s="24"/>
      <c r="F93" s="190"/>
      <c r="G93" s="190"/>
      <c r="H93" s="24"/>
      <c r="I93" s="99"/>
      <c r="J93" s="99"/>
      <c r="K93" s="124"/>
      <c r="L93" s="148"/>
      <c r="M93" s="148"/>
      <c r="N93" s="388" t="str">
        <f>IF(N92=TRUE,"有","")</f>
        <v/>
      </c>
      <c r="O93" s="388" t="str">
        <f>IF(O92=TRUE,"無","")</f>
        <v/>
      </c>
      <c r="P93" s="112"/>
      <c r="Q93" s="388" t="str">
        <f>IF(Q92=TRUE,"輸血部","")</f>
        <v/>
      </c>
      <c r="R93" s="388" t="str">
        <f>IF(R92=TRUE,"検査部","")</f>
        <v/>
      </c>
      <c r="S93" s="388" t="str">
        <f>IF(S92=TRUE,"薬剤部","")</f>
        <v/>
      </c>
      <c r="T93" s="388" t="str">
        <f>IF(T92=TRUE,"その他","")</f>
        <v/>
      </c>
      <c r="U93" s="389"/>
      <c r="V93" s="389"/>
      <c r="W93" s="112"/>
      <c r="X93" s="112"/>
      <c r="Y93" s="36"/>
      <c r="Z93" s="36"/>
      <c r="AA93" s="36"/>
      <c r="AB93" s="36"/>
      <c r="AC93" s="36"/>
      <c r="AD93" s="36"/>
    </row>
    <row r="94" spans="1:37" s="25" customFormat="1" ht="24.95" customHeight="1" thickBot="1">
      <c r="A94" s="31"/>
      <c r="B94" s="191"/>
      <c r="C94" s="192"/>
      <c r="D94" s="192"/>
      <c r="E94" s="192"/>
      <c r="F94" s="192"/>
      <c r="G94" s="192"/>
      <c r="H94" s="193"/>
      <c r="I94" s="817" t="s">
        <v>714</v>
      </c>
      <c r="J94" s="818"/>
      <c r="K94" s="148"/>
      <c r="L94" s="148"/>
      <c r="M94" s="148"/>
      <c r="N94" s="744" t="str">
        <f>CONCATENATE(N93,O93)</f>
        <v/>
      </c>
      <c r="O94" s="744"/>
      <c r="P94" s="389"/>
      <c r="Q94" s="658" t="str">
        <f>CONCATENATE(Q93,R93,S93,T93)</f>
        <v/>
      </c>
      <c r="R94" s="659"/>
      <c r="S94" s="659"/>
      <c r="T94" s="660"/>
      <c r="U94" s="661"/>
      <c r="V94" s="661"/>
      <c r="W94" s="112"/>
      <c r="X94" s="112"/>
      <c r="Y94" s="36"/>
      <c r="Z94" s="36"/>
      <c r="AA94" s="36"/>
      <c r="AB94" s="36"/>
      <c r="AC94" s="36"/>
      <c r="AD94" s="36"/>
    </row>
    <row r="95" spans="1:37" s="25" customFormat="1" ht="19.5" customHeight="1">
      <c r="A95" s="31"/>
      <c r="B95" s="24"/>
      <c r="C95" s="24"/>
      <c r="D95" s="24"/>
      <c r="E95" s="24"/>
      <c r="F95" s="116" t="s">
        <v>312</v>
      </c>
      <c r="G95" s="24"/>
      <c r="H95" s="24"/>
      <c r="I95" s="99"/>
      <c r="J95" s="99"/>
      <c r="K95" s="148"/>
      <c r="L95" s="148"/>
      <c r="M95" s="148"/>
      <c r="N95" s="389"/>
      <c r="O95" s="389"/>
      <c r="P95" s="389"/>
      <c r="Q95" s="389"/>
      <c r="R95" s="389"/>
      <c r="S95" s="112"/>
      <c r="T95" s="112"/>
      <c r="U95" s="121"/>
      <c r="V95" s="112"/>
      <c r="W95" s="112"/>
      <c r="X95" s="112"/>
      <c r="Y95" s="36"/>
      <c r="Z95" s="36"/>
      <c r="AA95" s="36"/>
      <c r="AB95" s="36"/>
      <c r="AC95" s="36"/>
      <c r="AD95" s="36"/>
    </row>
    <row r="96" spans="1:37" s="25" customFormat="1" ht="19.5" customHeight="1" thickBot="1">
      <c r="A96" s="31"/>
      <c r="B96" s="501" t="s">
        <v>575</v>
      </c>
      <c r="C96" s="24"/>
      <c r="D96" s="24"/>
      <c r="E96" s="24"/>
      <c r="F96" s="116"/>
      <c r="G96" s="24"/>
      <c r="H96" s="24"/>
      <c r="I96" s="99"/>
      <c r="J96" s="99"/>
      <c r="K96" s="503"/>
      <c r="L96" s="503"/>
      <c r="M96" s="503"/>
      <c r="N96" s="503"/>
      <c r="O96" s="503"/>
      <c r="P96" s="503"/>
      <c r="Q96" s="503"/>
      <c r="R96" s="503"/>
      <c r="S96" s="112"/>
      <c r="T96" s="112"/>
      <c r="U96" s="121"/>
      <c r="V96" s="112"/>
      <c r="W96" s="112"/>
      <c r="X96" s="112"/>
      <c r="Y96" s="36"/>
      <c r="Z96" s="36"/>
      <c r="AA96" s="36"/>
      <c r="AB96" s="36"/>
      <c r="AC96" s="36"/>
      <c r="AD96" s="36"/>
    </row>
    <row r="97" spans="1:31" s="25" customFormat="1" ht="19.5" customHeight="1" thickBot="1">
      <c r="A97" s="31"/>
      <c r="B97" s="191"/>
      <c r="C97" s="192"/>
      <c r="D97" s="192"/>
      <c r="E97" s="192"/>
      <c r="F97" s="192"/>
      <c r="G97" s="192"/>
      <c r="H97" s="193"/>
      <c r="I97" s="708" t="s">
        <v>280</v>
      </c>
      <c r="J97" s="709"/>
      <c r="K97" s="503"/>
      <c r="L97" s="503"/>
      <c r="M97" s="503"/>
      <c r="N97" s="503"/>
      <c r="O97" s="503"/>
      <c r="P97" s="503"/>
      <c r="Q97" s="503"/>
      <c r="R97" s="503"/>
      <c r="S97" s="112"/>
      <c r="T97" s="112"/>
      <c r="U97" s="121"/>
      <c r="V97" s="112"/>
      <c r="W97" s="112"/>
      <c r="X97" s="112" t="b">
        <v>0</v>
      </c>
      <c r="Y97" s="36" t="b">
        <v>0</v>
      </c>
      <c r="Z97" s="36"/>
      <c r="AA97" s="36"/>
      <c r="AB97" s="36"/>
      <c r="AC97" s="36"/>
      <c r="AD97" s="36"/>
    </row>
    <row r="98" spans="1:31" s="25" customFormat="1" ht="19.5" customHeight="1">
      <c r="A98" s="31"/>
      <c r="B98" s="24"/>
      <c r="C98" s="24"/>
      <c r="D98" s="24"/>
      <c r="E98" s="24"/>
      <c r="F98" s="116"/>
      <c r="G98" s="24"/>
      <c r="H98" s="24"/>
      <c r="I98" s="99"/>
      <c r="J98" s="99"/>
      <c r="K98" s="503"/>
      <c r="L98" s="503"/>
      <c r="M98" s="503"/>
      <c r="N98" s="503"/>
      <c r="O98" s="503"/>
      <c r="P98" s="503"/>
      <c r="Q98" s="503"/>
      <c r="R98" s="503"/>
      <c r="S98" s="112"/>
      <c r="T98" s="112"/>
      <c r="U98" s="121"/>
      <c r="V98" s="112"/>
      <c r="W98" s="112"/>
      <c r="X98" s="112"/>
      <c r="Y98" s="36"/>
      <c r="Z98" s="36"/>
      <c r="AA98" s="36"/>
      <c r="AB98" s="36"/>
      <c r="AC98" s="36"/>
      <c r="AD98" s="36"/>
    </row>
    <row r="99" spans="1:31" s="25" customFormat="1" ht="19.5" customHeight="1">
      <c r="A99" s="31"/>
      <c r="B99" s="501" t="s">
        <v>574</v>
      </c>
      <c r="C99" s="24"/>
      <c r="D99" s="24"/>
      <c r="E99" s="24"/>
      <c r="F99" s="116"/>
      <c r="G99" s="24"/>
      <c r="H99" s="24"/>
      <c r="I99" s="99"/>
      <c r="J99" s="99"/>
      <c r="K99" s="503"/>
      <c r="L99" s="503"/>
      <c r="M99" s="503"/>
      <c r="N99" s="503"/>
      <c r="O99" s="503"/>
      <c r="P99" s="503"/>
      <c r="Q99" s="503"/>
      <c r="R99" s="503"/>
      <c r="S99" s="112"/>
      <c r="T99" s="112"/>
      <c r="U99" s="121"/>
      <c r="V99" s="112"/>
      <c r="W99" s="112"/>
      <c r="X99" s="112"/>
      <c r="Y99" s="36"/>
      <c r="Z99" s="36"/>
      <c r="AA99" s="36"/>
      <c r="AB99" s="36"/>
      <c r="AC99" s="36"/>
      <c r="AD99" s="36"/>
    </row>
    <row r="100" spans="1:31" s="25" customFormat="1" ht="19.5" customHeight="1">
      <c r="A100" s="31"/>
      <c r="B100" s="248"/>
      <c r="C100" s="185"/>
      <c r="D100" s="186"/>
      <c r="E100" s="24"/>
      <c r="F100" s="116"/>
      <c r="G100" s="24"/>
      <c r="H100" s="24"/>
      <c r="I100" s="99"/>
      <c r="J100" s="99"/>
      <c r="K100" s="503"/>
      <c r="L100" s="503"/>
      <c r="M100" s="503"/>
      <c r="N100" s="503"/>
      <c r="O100" s="503"/>
      <c r="P100" s="503"/>
      <c r="Q100" s="503"/>
      <c r="R100" s="503"/>
      <c r="S100" s="112"/>
      <c r="T100" s="112"/>
      <c r="U100" s="121"/>
      <c r="V100" s="112"/>
      <c r="W100" s="112"/>
      <c r="X100" s="112"/>
      <c r="Y100" s="36"/>
      <c r="Z100" s="36"/>
      <c r="AA100" s="36"/>
      <c r="AB100" s="36"/>
      <c r="AC100" s="36"/>
      <c r="AD100" s="36"/>
    </row>
    <row r="101" spans="1:31" s="25" customFormat="1" ht="19.5" customHeight="1">
      <c r="A101" s="31"/>
      <c r="B101" s="24"/>
      <c r="C101" s="24"/>
      <c r="D101" s="24"/>
      <c r="E101" s="24"/>
      <c r="F101" s="116"/>
      <c r="G101" s="24"/>
      <c r="H101" s="24"/>
      <c r="I101" s="99"/>
      <c r="J101" s="99"/>
      <c r="K101" s="503"/>
      <c r="L101" s="503"/>
      <c r="M101" s="503"/>
      <c r="N101" s="503"/>
      <c r="O101" s="503"/>
      <c r="P101" s="503"/>
      <c r="Q101" s="503"/>
      <c r="R101" s="503"/>
      <c r="S101" s="112"/>
      <c r="T101" s="112"/>
      <c r="U101" s="121"/>
      <c r="V101" s="112"/>
      <c r="W101" s="112"/>
      <c r="X101" s="112"/>
      <c r="Y101" s="36"/>
      <c r="Z101" s="36"/>
      <c r="AA101" s="36"/>
      <c r="AB101" s="36"/>
      <c r="AC101" s="36"/>
      <c r="AD101" s="36"/>
    </row>
    <row r="102" spans="1:31" s="31" customFormat="1" ht="19.5" customHeight="1" thickBot="1">
      <c r="A102" s="25"/>
      <c r="B102" s="1" t="s">
        <v>570</v>
      </c>
      <c r="C102" s="24"/>
      <c r="D102" s="24"/>
      <c r="E102" s="24"/>
      <c r="F102" s="24"/>
      <c r="G102" s="24"/>
      <c r="H102" s="24"/>
      <c r="I102" s="99"/>
      <c r="J102" s="99"/>
      <c r="K102" s="148"/>
      <c r="L102" s="148"/>
      <c r="M102" s="148"/>
      <c r="N102" s="163" t="s">
        <v>441</v>
      </c>
      <c r="O102" s="389"/>
      <c r="P102" s="389"/>
      <c r="Q102" s="112"/>
      <c r="R102" s="112"/>
      <c r="S102" s="112" t="s">
        <v>442</v>
      </c>
      <c r="T102" s="112"/>
      <c r="U102" s="389"/>
      <c r="V102" s="389"/>
      <c r="W102" s="389"/>
      <c r="X102" s="389"/>
      <c r="Y102" s="34"/>
      <c r="Z102" s="34"/>
      <c r="AA102" s="34"/>
      <c r="AB102" s="34"/>
      <c r="AC102" s="34"/>
      <c r="AD102" s="34"/>
    </row>
    <row r="103" spans="1:31" s="31" customFormat="1" ht="24.95" customHeight="1" thickBot="1">
      <c r="B103" s="191"/>
      <c r="C103" s="192"/>
      <c r="D103" s="192"/>
      <c r="E103" s="192"/>
      <c r="F103" s="192"/>
      <c r="G103" s="192"/>
      <c r="H103" s="193"/>
      <c r="I103" s="708" t="s">
        <v>368</v>
      </c>
      <c r="J103" s="709"/>
      <c r="K103" s="152"/>
      <c r="L103" s="148"/>
      <c r="M103" s="148"/>
      <c r="N103" s="388" t="s">
        <v>437</v>
      </c>
      <c r="O103" s="388" t="s">
        <v>438</v>
      </c>
      <c r="P103" s="388" t="s">
        <v>439</v>
      </c>
      <c r="Q103" s="388" t="s">
        <v>440</v>
      </c>
      <c r="R103" s="112"/>
      <c r="S103" s="388" t="s">
        <v>427</v>
      </c>
      <c r="T103" s="388" t="s">
        <v>428</v>
      </c>
      <c r="U103" s="661"/>
      <c r="V103" s="661"/>
      <c r="W103" s="661"/>
      <c r="X103" s="661"/>
      <c r="Y103" s="34"/>
      <c r="Z103" s="34"/>
      <c r="AA103" s="34"/>
      <c r="AB103" s="34"/>
      <c r="AC103" s="34"/>
      <c r="AD103" s="34"/>
    </row>
    <row r="104" spans="1:31" s="25" customFormat="1" ht="19.5" customHeight="1">
      <c r="A104" s="31"/>
      <c r="B104" s="24"/>
      <c r="C104" s="24"/>
      <c r="D104" s="24"/>
      <c r="E104" s="24"/>
      <c r="F104" s="116" t="s">
        <v>313</v>
      </c>
      <c r="G104" s="24"/>
      <c r="H104" s="24"/>
      <c r="I104" s="99"/>
      <c r="J104" s="99"/>
      <c r="K104" s="148"/>
      <c r="L104" s="148"/>
      <c r="M104" s="148"/>
      <c r="N104" s="388" t="b">
        <v>0</v>
      </c>
      <c r="O104" s="373" t="b">
        <v>0</v>
      </c>
      <c r="P104" s="373" t="b">
        <v>0</v>
      </c>
      <c r="Q104" s="373" t="b">
        <v>0</v>
      </c>
      <c r="R104" s="112"/>
      <c r="S104" s="388" t="b">
        <v>0</v>
      </c>
      <c r="T104" s="388" t="b">
        <v>0</v>
      </c>
      <c r="U104" s="112"/>
      <c r="V104" s="112"/>
      <c r="W104" s="112"/>
      <c r="X104" s="112"/>
      <c r="Y104" s="36"/>
      <c r="Z104" s="36"/>
      <c r="AA104" s="36"/>
      <c r="AB104" s="36"/>
      <c r="AC104" s="36"/>
      <c r="AD104" s="36"/>
    </row>
    <row r="105" spans="1:31" s="31" customFormat="1" ht="19.5" customHeight="1">
      <c r="A105" s="25"/>
      <c r="B105" s="1" t="s">
        <v>571</v>
      </c>
      <c r="C105" s="24"/>
      <c r="D105" s="24"/>
      <c r="E105" s="106"/>
      <c r="F105" s="92"/>
      <c r="G105" s="24"/>
      <c r="H105" s="24"/>
      <c r="I105" s="99"/>
      <c r="J105" s="99"/>
      <c r="K105" s="34"/>
      <c r="L105" s="148"/>
      <c r="M105" s="148"/>
      <c r="N105" s="388" t="str">
        <f>IF(N104=TRUE,"輸血部","")</f>
        <v/>
      </c>
      <c r="O105" s="388" t="str">
        <f>IF(O104=TRUE,"検査部","")</f>
        <v/>
      </c>
      <c r="P105" s="388" t="str">
        <f>IF(P104=TRUE,"薬剤部","")</f>
        <v/>
      </c>
      <c r="Q105" s="388" t="str">
        <f>IF(Q104=TRUE,"その他","")</f>
        <v/>
      </c>
      <c r="R105" s="112"/>
      <c r="S105" s="388" t="str">
        <f>IF(S104=TRUE,"有","")</f>
        <v/>
      </c>
      <c r="T105" s="388" t="str">
        <f>IF(T104=TRUE,"無","")</f>
        <v/>
      </c>
      <c r="U105" s="389"/>
      <c r="V105" s="389"/>
      <c r="W105" s="389"/>
      <c r="X105" s="389"/>
      <c r="Y105" s="34"/>
      <c r="Z105" s="34"/>
      <c r="AA105" s="34"/>
      <c r="AB105" s="34"/>
      <c r="AC105" s="34"/>
      <c r="AD105" s="34"/>
    </row>
    <row r="106" spans="1:31" s="31" customFormat="1" ht="24.95" customHeight="1">
      <c r="B106" s="184"/>
      <c r="C106" s="194"/>
      <c r="D106" s="195"/>
      <c r="E106" s="196"/>
      <c r="F106" s="92"/>
      <c r="G106" s="106"/>
      <c r="H106" s="106"/>
      <c r="I106" s="99"/>
      <c r="J106" s="99"/>
      <c r="K106" s="152"/>
      <c r="L106" s="148"/>
      <c r="M106" s="148"/>
      <c r="N106" s="658" t="str">
        <f>CONCATENATE(N105,O105,P105,Q105)</f>
        <v/>
      </c>
      <c r="O106" s="659"/>
      <c r="P106" s="659"/>
      <c r="Q106" s="660"/>
      <c r="R106" s="112"/>
      <c r="S106" s="744" t="str">
        <f>CONCATENATE(S105,T105)</f>
        <v/>
      </c>
      <c r="T106" s="744"/>
      <c r="U106" s="118"/>
      <c r="V106" s="118"/>
      <c r="W106" s="118"/>
      <c r="X106" s="118"/>
      <c r="Y106" s="34"/>
      <c r="Z106" s="34"/>
      <c r="AA106" s="34"/>
      <c r="AB106" s="34"/>
      <c r="AC106" s="34"/>
      <c r="AD106" s="34"/>
    </row>
    <row r="107" spans="1:31" s="25" customFormat="1" ht="19.5" customHeight="1">
      <c r="A107" s="31"/>
      <c r="B107" s="24"/>
      <c r="C107" s="24"/>
      <c r="D107" s="24"/>
      <c r="E107" s="92"/>
      <c r="F107" s="24"/>
      <c r="G107" s="106"/>
      <c r="H107" s="108"/>
      <c r="I107" s="108"/>
      <c r="J107" s="98"/>
      <c r="K107" s="148"/>
      <c r="L107" s="349"/>
      <c r="M107" s="349"/>
      <c r="N107" s="389"/>
      <c r="O107" s="389"/>
      <c r="P107" s="112"/>
      <c r="Q107" s="112"/>
      <c r="R107" s="112"/>
      <c r="S107" s="112"/>
      <c r="T107" s="112"/>
      <c r="U107" s="112"/>
      <c r="V107" s="112"/>
      <c r="W107" s="112"/>
      <c r="X107" s="112"/>
      <c r="Y107" s="36"/>
      <c r="Z107" s="36"/>
      <c r="AA107" s="36"/>
      <c r="AB107" s="36"/>
      <c r="AC107" s="36"/>
      <c r="AD107" s="36"/>
    </row>
    <row r="108" spans="1:31" s="31" customFormat="1" ht="19.5" customHeight="1" thickBot="1">
      <c r="A108" s="25"/>
      <c r="B108" s="1" t="s">
        <v>615</v>
      </c>
      <c r="C108" s="24"/>
      <c r="D108" s="24"/>
      <c r="E108" s="24"/>
      <c r="F108" s="24"/>
      <c r="G108" s="24"/>
      <c r="H108" s="24"/>
      <c r="I108" s="24"/>
      <c r="J108" s="24"/>
      <c r="K108" s="122"/>
      <c r="L108" s="129"/>
      <c r="M108" s="148"/>
      <c r="N108" s="163" t="s">
        <v>443</v>
      </c>
      <c r="O108" s="389"/>
      <c r="P108" s="112"/>
      <c r="Q108" s="112"/>
      <c r="R108" s="112"/>
      <c r="S108" s="112"/>
      <c r="T108" s="112"/>
      <c r="U108" s="112" t="s">
        <v>450</v>
      </c>
      <c r="V108" s="112"/>
      <c r="W108" s="112"/>
      <c r="X108" s="112"/>
      <c r="Y108" s="34"/>
      <c r="Z108" s="34"/>
      <c r="AA108" s="34"/>
      <c r="AB108" s="34"/>
      <c r="AC108" s="34"/>
      <c r="AD108" s="34"/>
    </row>
    <row r="109" spans="1:31" s="31" customFormat="1" ht="24.95" customHeight="1" thickBot="1">
      <c r="B109" s="184"/>
      <c r="C109" s="197"/>
      <c r="D109" s="197"/>
      <c r="E109" s="197"/>
      <c r="F109" s="96"/>
      <c r="G109" s="96"/>
      <c r="H109" s="96"/>
      <c r="I109" s="101"/>
      <c r="J109" s="708" t="s">
        <v>281</v>
      </c>
      <c r="K109" s="709"/>
      <c r="L109" s="122"/>
      <c r="M109" s="148"/>
      <c r="N109" s="388" t="s">
        <v>444</v>
      </c>
      <c r="O109" s="388" t="s">
        <v>445</v>
      </c>
      <c r="P109" s="388" t="s">
        <v>446</v>
      </c>
      <c r="Q109" s="388" t="s">
        <v>447</v>
      </c>
      <c r="R109" s="388" t="s">
        <v>448</v>
      </c>
      <c r="S109" s="388" t="s">
        <v>440</v>
      </c>
      <c r="T109" s="389"/>
      <c r="U109" s="388" t="s">
        <v>451</v>
      </c>
      <c r="V109" s="388" t="s">
        <v>452</v>
      </c>
      <c r="W109" s="112"/>
      <c r="X109" s="112"/>
      <c r="Y109" s="34"/>
      <c r="Z109" s="34"/>
      <c r="AA109" s="128"/>
      <c r="AB109" s="34"/>
      <c r="AC109" s="34"/>
      <c r="AD109" s="34"/>
      <c r="AE109" s="34"/>
    </row>
    <row r="110" spans="1:31" s="25" customFormat="1" ht="19.5" customHeight="1">
      <c r="A110" s="31"/>
      <c r="B110" s="171"/>
      <c r="C110" s="92"/>
      <c r="D110" s="92"/>
      <c r="E110" s="92"/>
      <c r="F110" s="112" t="s">
        <v>314</v>
      </c>
      <c r="G110" s="92"/>
      <c r="H110" s="92"/>
      <c r="I110" s="198"/>
      <c r="J110" s="198"/>
      <c r="K110" s="148"/>
      <c r="L110" s="148"/>
      <c r="M110" s="148"/>
      <c r="N110" s="388" t="b">
        <v>0</v>
      </c>
      <c r="O110" s="388" t="b">
        <v>0</v>
      </c>
      <c r="P110" s="373" t="b">
        <v>0</v>
      </c>
      <c r="Q110" s="373" t="b">
        <v>0</v>
      </c>
      <c r="R110" s="373" t="b">
        <v>0</v>
      </c>
      <c r="S110" s="373" t="b">
        <v>0</v>
      </c>
      <c r="T110" s="112"/>
      <c r="U110" s="388" t="b">
        <v>0</v>
      </c>
      <c r="V110" s="388" t="b">
        <v>0</v>
      </c>
      <c r="W110" s="112"/>
      <c r="X110" s="112"/>
      <c r="Y110" s="36"/>
      <c r="Z110" s="36"/>
      <c r="AA110" s="36"/>
      <c r="AB110" s="36"/>
      <c r="AC110" s="36"/>
      <c r="AD110" s="36"/>
    </row>
    <row r="111" spans="1:31" s="31" customFormat="1" ht="19.5" customHeight="1">
      <c r="A111" s="25"/>
      <c r="B111" s="1" t="s">
        <v>572</v>
      </c>
      <c r="C111" s="24"/>
      <c r="D111" s="24"/>
      <c r="E111" s="24"/>
      <c r="F111" s="24"/>
      <c r="G111" s="24"/>
      <c r="H111" s="24"/>
      <c r="I111" s="24"/>
      <c r="J111" s="24"/>
      <c r="K111" s="148"/>
      <c r="L111" s="148"/>
      <c r="M111" s="148"/>
      <c r="N111" s="388" t="str">
        <f>IF(N110=TRUE,"毎日","")</f>
        <v/>
      </c>
      <c r="O111" s="388" t="str">
        <f>IF(O110=TRUE,"週に1回","")</f>
        <v/>
      </c>
      <c r="P111" s="388" t="str">
        <f>IF(P110=TRUE,"月に1回","")</f>
        <v/>
      </c>
      <c r="Q111" s="388" t="str">
        <f>IF(Q110=TRUE,"半年に1回","")</f>
        <v/>
      </c>
      <c r="R111" s="388" t="str">
        <f>IF(R110=TRUE,"年に1回","")</f>
        <v/>
      </c>
      <c r="S111" s="388" t="str">
        <f>IF(S110=TRUE,"その他","")</f>
        <v/>
      </c>
      <c r="T111" s="112"/>
      <c r="U111" s="417" t="str">
        <f>IF(U110=TRUE,"有","")</f>
        <v/>
      </c>
      <c r="V111" s="417" t="str">
        <f>IF(V110=TRUE,"無","")</f>
        <v/>
      </c>
      <c r="W111" s="657"/>
      <c r="X111" s="657"/>
      <c r="Y111" s="657"/>
      <c r="Z111" s="657"/>
      <c r="AA111" s="657"/>
      <c r="AB111" s="657"/>
      <c r="AC111" s="34"/>
      <c r="AD111" s="34"/>
    </row>
    <row r="112" spans="1:31" s="31" customFormat="1" ht="24.95" customHeight="1">
      <c r="B112" s="184"/>
      <c r="C112" s="185"/>
      <c r="D112" s="195"/>
      <c r="E112" s="99"/>
      <c r="F112" s="24"/>
      <c r="G112" s="24"/>
      <c r="H112" s="108"/>
      <c r="I112" s="108"/>
      <c r="J112" s="98"/>
      <c r="K112" s="125"/>
      <c r="L112" s="679"/>
      <c r="M112" s="679"/>
      <c r="N112" s="658" t="str">
        <f>CONCATENATE(N111,O111,P111,Q111,R111,S111)</f>
        <v/>
      </c>
      <c r="O112" s="659"/>
      <c r="P112" s="659"/>
      <c r="Q112" s="659"/>
      <c r="R112" s="659"/>
      <c r="S112" s="660"/>
      <c r="T112" s="389"/>
      <c r="U112" s="658" t="str">
        <f>CONCATENATE(U111,V111)</f>
        <v/>
      </c>
      <c r="V112" s="660"/>
      <c r="W112" s="112"/>
      <c r="X112" s="112"/>
      <c r="Y112" s="34"/>
      <c r="Z112" s="34"/>
      <c r="AA112" s="34"/>
      <c r="AB112" s="34"/>
      <c r="AC112" s="34"/>
      <c r="AD112" s="34"/>
    </row>
    <row r="113" spans="1:37" s="25" customFormat="1" ht="19.5" customHeight="1">
      <c r="A113" s="31"/>
      <c r="B113" s="24"/>
      <c r="C113" s="24"/>
      <c r="D113" s="24"/>
      <c r="E113" s="24"/>
      <c r="F113" s="24"/>
      <c r="G113" s="24"/>
      <c r="H113" s="24"/>
      <c r="I113" s="24"/>
      <c r="J113" s="24"/>
      <c r="K113" s="148"/>
      <c r="L113" s="163"/>
      <c r="M113" s="148"/>
      <c r="N113" s="389"/>
      <c r="O113" s="112"/>
      <c r="P113" s="389"/>
      <c r="Q113" s="112"/>
      <c r="R113" s="112"/>
      <c r="S113" s="112"/>
      <c r="T113" s="112"/>
      <c r="U113" s="112"/>
      <c r="V113" s="389"/>
      <c r="W113" s="112"/>
      <c r="X113" s="112"/>
      <c r="Y113" s="36"/>
      <c r="Z113" s="36"/>
      <c r="AA113" s="36"/>
      <c r="AB113" s="36"/>
      <c r="AC113" s="36"/>
      <c r="AD113" s="36"/>
    </row>
    <row r="114" spans="1:37" s="31" customFormat="1" ht="19.5" customHeight="1" thickBot="1">
      <c r="A114" s="25"/>
      <c r="B114" s="1" t="s">
        <v>573</v>
      </c>
      <c r="C114" s="24"/>
      <c r="D114" s="24"/>
      <c r="E114" s="24"/>
      <c r="F114" s="24"/>
      <c r="G114" s="99"/>
      <c r="H114" s="99"/>
      <c r="I114" s="99"/>
      <c r="J114" s="99"/>
      <c r="K114" s="122"/>
      <c r="L114" s="148"/>
      <c r="M114" s="148"/>
      <c r="N114" s="163" t="s">
        <v>449</v>
      </c>
      <c r="O114" s="112"/>
      <c r="P114" s="112"/>
      <c r="Q114" s="389"/>
      <c r="R114" s="389"/>
      <c r="S114" s="389"/>
      <c r="T114" s="389"/>
      <c r="U114" s="389"/>
      <c r="V114" s="118"/>
      <c r="W114" s="112"/>
      <c r="X114" s="112"/>
      <c r="Y114" s="657"/>
      <c r="Z114" s="657"/>
      <c r="AA114" s="657"/>
      <c r="AB114" s="657"/>
      <c r="AC114" s="657"/>
      <c r="AD114" s="657"/>
    </row>
    <row r="115" spans="1:37" s="31" customFormat="1" ht="24.95" customHeight="1" thickBot="1">
      <c r="B115" s="184"/>
      <c r="C115" s="197"/>
      <c r="D115" s="197"/>
      <c r="E115" s="197"/>
      <c r="F115" s="96"/>
      <c r="G115" s="96"/>
      <c r="H115" s="96"/>
      <c r="I115" s="101"/>
      <c r="J115" s="708" t="s">
        <v>280</v>
      </c>
      <c r="K115" s="709"/>
      <c r="L115" s="122"/>
      <c r="M115" s="172"/>
      <c r="N115" s="388" t="s">
        <v>444</v>
      </c>
      <c r="O115" s="388" t="s">
        <v>445</v>
      </c>
      <c r="P115" s="388" t="s">
        <v>446</v>
      </c>
      <c r="Q115" s="388" t="s">
        <v>447</v>
      </c>
      <c r="R115" s="388" t="s">
        <v>448</v>
      </c>
      <c r="S115" s="388" t="s">
        <v>3</v>
      </c>
      <c r="T115" s="389"/>
      <c r="U115" s="389"/>
      <c r="V115" s="389"/>
      <c r="W115" s="112"/>
      <c r="X115" s="112"/>
      <c r="Y115" s="34"/>
      <c r="Z115" s="34"/>
      <c r="AA115" s="128"/>
      <c r="AB115" s="34"/>
      <c r="AC115" s="34"/>
      <c r="AD115" s="34"/>
      <c r="AE115" s="34"/>
    </row>
    <row r="116" spans="1:37" s="25" customFormat="1" ht="19.5" customHeight="1">
      <c r="A116" s="31"/>
      <c r="B116" s="98"/>
      <c r="C116" s="99"/>
      <c r="D116" s="99"/>
      <c r="E116" s="99"/>
      <c r="F116" s="113" t="s">
        <v>315</v>
      </c>
      <c r="G116" s="99"/>
      <c r="H116" s="93"/>
      <c r="I116" s="198"/>
      <c r="J116" s="198"/>
      <c r="K116" s="122"/>
      <c r="L116" s="148"/>
      <c r="M116" s="148"/>
      <c r="N116" s="388" t="b">
        <v>0</v>
      </c>
      <c r="O116" s="388" t="b">
        <v>0</v>
      </c>
      <c r="P116" s="373" t="b">
        <v>0</v>
      </c>
      <c r="Q116" s="388" t="b">
        <v>0</v>
      </c>
      <c r="R116" s="388" t="b">
        <v>0</v>
      </c>
      <c r="S116" s="388" t="b">
        <v>0</v>
      </c>
      <c r="T116" s="389"/>
      <c r="U116" s="389"/>
      <c r="V116" s="389"/>
      <c r="W116" s="389"/>
      <c r="X116" s="389"/>
      <c r="Y116" s="66"/>
      <c r="Z116" s="66"/>
      <c r="AA116" s="66"/>
      <c r="AB116" s="36"/>
      <c r="AC116" s="36"/>
      <c r="AD116" s="36"/>
    </row>
    <row r="117" spans="1:37" s="25" customFormat="1" ht="9.75" customHeight="1">
      <c r="A117" s="31"/>
      <c r="B117" s="98"/>
      <c r="C117" s="99"/>
      <c r="D117" s="99"/>
      <c r="E117" s="99"/>
      <c r="F117" s="113"/>
      <c r="G117" s="99"/>
      <c r="H117" s="93"/>
      <c r="I117" s="198"/>
      <c r="J117" s="198"/>
      <c r="K117" s="122"/>
      <c r="L117" s="247"/>
      <c r="M117" s="247"/>
      <c r="N117" s="388" t="str">
        <f>IF(N116=TRUE,"毎日","")</f>
        <v/>
      </c>
      <c r="O117" s="373" t="str">
        <f>IF(O116=TRUE,"週に1回","")</f>
        <v/>
      </c>
      <c r="P117" s="388" t="str">
        <f>IF(P116=TRUE,"月に1回","")</f>
        <v/>
      </c>
      <c r="Q117" s="388" t="str">
        <f>IF(Q116=TRUE,"半年に1回","")</f>
        <v/>
      </c>
      <c r="R117" s="388" t="str">
        <f>IF(R116=TRUE,"年に1回","")</f>
        <v/>
      </c>
      <c r="S117" s="388" t="str">
        <f>IF(S116=TRUE,"その他","")</f>
        <v/>
      </c>
      <c r="T117" s="389"/>
      <c r="U117" s="389"/>
      <c r="V117" s="389"/>
      <c r="W117" s="389"/>
      <c r="X117" s="389"/>
      <c r="Y117" s="66"/>
      <c r="Z117" s="66"/>
      <c r="AA117" s="66"/>
      <c r="AB117" s="36"/>
      <c r="AC117" s="36"/>
      <c r="AD117" s="36"/>
    </row>
    <row r="118" spans="1:37" s="31" customFormat="1" ht="22.5" customHeight="1">
      <c r="B118" s="1" t="s">
        <v>576</v>
      </c>
      <c r="C118" s="24"/>
      <c r="D118" s="24"/>
      <c r="E118" s="24"/>
      <c r="K118" s="117"/>
      <c r="L118" s="117"/>
      <c r="M118" s="148"/>
      <c r="N118" s="658" t="str">
        <f>CONCATENATE(N117,O117,P117,Q117,R117,S117)</f>
        <v/>
      </c>
      <c r="O118" s="659"/>
      <c r="P118" s="659"/>
      <c r="Q118" s="659"/>
      <c r="R118" s="659"/>
      <c r="S118" s="660"/>
      <c r="T118" s="389"/>
      <c r="U118" s="389"/>
      <c r="V118" s="661"/>
      <c r="W118" s="661"/>
      <c r="X118" s="389"/>
      <c r="Y118" s="34"/>
      <c r="Z118" s="34"/>
      <c r="AA118" s="34"/>
      <c r="AB118" s="34"/>
      <c r="AC118" s="34"/>
    </row>
    <row r="119" spans="1:37" s="31" customFormat="1" ht="24.95" customHeight="1">
      <c r="B119" s="184"/>
      <c r="C119" s="197"/>
      <c r="D119" s="195"/>
      <c r="E119" s="199"/>
      <c r="K119" s="125"/>
      <c r="L119" s="148"/>
      <c r="M119" s="148"/>
      <c r="N119" s="112"/>
      <c r="O119" s="389"/>
      <c r="P119" s="389"/>
      <c r="Q119" s="112"/>
      <c r="R119" s="112"/>
      <c r="S119" s="112"/>
      <c r="T119" s="112"/>
      <c r="U119" s="112"/>
      <c r="V119" s="112"/>
      <c r="W119" s="112"/>
      <c r="X119" s="112"/>
      <c r="Y119" s="34"/>
      <c r="Z119" s="34"/>
      <c r="AA119" s="34"/>
      <c r="AB119" s="34"/>
      <c r="AC119" s="34"/>
    </row>
    <row r="120" spans="1:37" s="31" customFormat="1" ht="15.75" customHeight="1">
      <c r="B120" s="24"/>
      <c r="C120" s="24"/>
      <c r="D120" s="24"/>
      <c r="E120" s="92"/>
      <c r="F120" s="24"/>
      <c r="G120" s="24"/>
      <c r="H120" s="24"/>
      <c r="I120" s="24"/>
      <c r="J120" s="24"/>
      <c r="K120" s="148"/>
      <c r="L120" s="163"/>
      <c r="M120" s="148"/>
      <c r="N120" s="112" t="s">
        <v>453</v>
      </c>
      <c r="O120" s="112"/>
      <c r="P120" s="112"/>
      <c r="Q120" s="163" t="s">
        <v>454</v>
      </c>
      <c r="R120" s="389"/>
      <c r="S120" s="389"/>
      <c r="T120" s="389"/>
      <c r="U120" s="389"/>
      <c r="V120" s="389"/>
      <c r="W120" s="112"/>
      <c r="X120" s="112"/>
      <c r="Y120" s="34"/>
      <c r="Z120" s="34"/>
      <c r="AA120" s="34"/>
      <c r="AB120" s="34"/>
      <c r="AC120" s="34"/>
      <c r="AD120" s="34"/>
    </row>
    <row r="121" spans="1:37" s="31" customFormat="1" ht="19.5" customHeight="1">
      <c r="B121" s="1" t="s">
        <v>577</v>
      </c>
      <c r="C121" s="24"/>
      <c r="D121" s="24"/>
      <c r="E121" s="24"/>
      <c r="F121" s="148"/>
      <c r="G121" s="24"/>
      <c r="H121" s="24"/>
      <c r="I121" s="24"/>
      <c r="J121" s="24"/>
      <c r="K121" s="349"/>
      <c r="L121" s="163"/>
      <c r="M121" s="349"/>
      <c r="N121" s="388" t="s">
        <v>411</v>
      </c>
      <c r="O121" s="388" t="s">
        <v>412</v>
      </c>
      <c r="P121" s="112"/>
      <c r="Q121" s="388" t="s">
        <v>451</v>
      </c>
      <c r="R121" s="388" t="s">
        <v>452</v>
      </c>
      <c r="S121" s="389"/>
      <c r="T121" s="389"/>
      <c r="U121" s="389"/>
      <c r="V121" s="389"/>
      <c r="W121" s="112"/>
      <c r="X121" s="112"/>
      <c r="Y121" s="34"/>
      <c r="Z121" s="34"/>
      <c r="AA121" s="34"/>
      <c r="AB121" s="34"/>
      <c r="AC121" s="34"/>
      <c r="AD121" s="34"/>
    </row>
    <row r="122" spans="1:37" s="31" customFormat="1" ht="25.5" customHeight="1">
      <c r="B122" s="191"/>
      <c r="C122" s="197"/>
      <c r="D122" s="195"/>
      <c r="E122" s="99"/>
      <c r="F122" s="125"/>
      <c r="G122" s="24"/>
      <c r="H122" s="24"/>
      <c r="I122" s="24"/>
      <c r="J122" s="24"/>
      <c r="K122" s="349"/>
      <c r="L122" s="163"/>
      <c r="M122" s="349"/>
      <c r="N122" s="388" t="b">
        <v>0</v>
      </c>
      <c r="O122" s="388" t="b">
        <v>0</v>
      </c>
      <c r="P122" s="112"/>
      <c r="Q122" s="388" t="b">
        <v>0</v>
      </c>
      <c r="R122" s="388" t="b">
        <v>0</v>
      </c>
      <c r="S122" s="389"/>
      <c r="T122" s="389"/>
      <c r="U122" s="389"/>
      <c r="V122" s="389"/>
      <c r="W122" s="112"/>
      <c r="X122" s="112"/>
      <c r="Y122" s="34"/>
      <c r="Z122" s="34"/>
      <c r="AA122" s="34"/>
      <c r="AB122" s="34"/>
      <c r="AC122" s="34"/>
      <c r="AD122" s="34"/>
      <c r="AG122" s="116"/>
      <c r="AH122" s="116"/>
      <c r="AI122" s="116"/>
      <c r="AJ122" s="116"/>
      <c r="AK122" s="116"/>
    </row>
    <row r="123" spans="1:37" s="31" customFormat="1" ht="19.5" customHeight="1">
      <c r="B123" s="24"/>
      <c r="C123" s="24"/>
      <c r="D123" s="24"/>
      <c r="E123" s="92"/>
      <c r="F123" s="24"/>
      <c r="G123" s="24"/>
      <c r="H123" s="24"/>
      <c r="I123" s="24"/>
      <c r="J123" s="24"/>
      <c r="K123" s="349"/>
      <c r="L123" s="163"/>
      <c r="M123" s="349"/>
      <c r="N123" s="388" t="str">
        <f>IF(N122=TRUE,"有","")</f>
        <v/>
      </c>
      <c r="O123" s="388" t="str">
        <f>IF(O122=TRUE,"無","")</f>
        <v/>
      </c>
      <c r="P123" s="112"/>
      <c r="Q123" s="388"/>
      <c r="R123" s="388"/>
      <c r="S123" s="389"/>
      <c r="T123" s="389"/>
      <c r="U123" s="389"/>
      <c r="V123" s="389"/>
      <c r="W123" s="112"/>
      <c r="X123" s="112"/>
      <c r="Y123" s="34"/>
      <c r="Z123" s="34"/>
      <c r="AA123" s="34"/>
      <c r="AB123" s="34"/>
      <c r="AC123" s="34"/>
      <c r="AD123" s="34"/>
      <c r="AG123" s="116"/>
      <c r="AH123" s="116"/>
      <c r="AI123" s="116"/>
      <c r="AJ123" s="116"/>
      <c r="AK123" s="116"/>
    </row>
    <row r="124" spans="1:37" s="31" customFormat="1" ht="19.5" customHeight="1" thickBot="1">
      <c r="B124" s="1" t="s">
        <v>578</v>
      </c>
      <c r="C124" s="24"/>
      <c r="D124" s="24"/>
      <c r="E124" s="24"/>
      <c r="F124" s="24"/>
      <c r="G124" s="24"/>
      <c r="H124" s="24"/>
      <c r="I124" s="24"/>
      <c r="J124" s="24"/>
      <c r="K124" s="148"/>
      <c r="L124" s="148"/>
      <c r="M124" s="148"/>
      <c r="N124" s="744" t="str">
        <f>CONCATENATE(N123,O123)</f>
        <v/>
      </c>
      <c r="O124" s="744"/>
      <c r="P124" s="389"/>
      <c r="Q124" s="658" t="str">
        <f>CONCATENATE(Q123,R123)</f>
        <v/>
      </c>
      <c r="R124" s="660"/>
      <c r="S124" s="389"/>
      <c r="T124" s="164"/>
      <c r="U124" s="164"/>
      <c r="V124" s="164"/>
      <c r="W124" s="409"/>
      <c r="X124" s="409"/>
      <c r="Y124" s="34"/>
      <c r="Z124" s="34"/>
      <c r="AA124" s="34"/>
      <c r="AB124" s="34"/>
      <c r="AC124" s="34"/>
      <c r="AD124" s="34"/>
      <c r="AG124" s="116"/>
      <c r="AH124" s="116"/>
      <c r="AI124" s="116"/>
      <c r="AJ124" s="116"/>
      <c r="AK124" s="116"/>
    </row>
    <row r="125" spans="1:37" s="31" customFormat="1" ht="24.95" customHeight="1" thickBot="1">
      <c r="B125" s="191"/>
      <c r="C125" s="200"/>
      <c r="D125" s="200"/>
      <c r="E125" s="197"/>
      <c r="F125" s="197"/>
      <c r="G125" s="197"/>
      <c r="H125" s="201"/>
      <c r="I125" s="708" t="s">
        <v>280</v>
      </c>
      <c r="J125" s="709"/>
      <c r="K125" s="148"/>
      <c r="L125" s="148"/>
      <c r="M125" s="148"/>
      <c r="N125" s="389"/>
      <c r="O125" s="112"/>
      <c r="P125" s="389"/>
      <c r="Q125" s="389"/>
      <c r="R125" s="389"/>
      <c r="S125" s="112"/>
      <c r="T125" s="112"/>
      <c r="U125" s="112"/>
      <c r="V125" s="112"/>
      <c r="W125" s="112"/>
      <c r="X125" s="112"/>
      <c r="Y125" s="34"/>
      <c r="Z125" s="34"/>
      <c r="AA125" s="34"/>
      <c r="AB125" s="34"/>
      <c r="AC125" s="34"/>
      <c r="AD125" s="34"/>
      <c r="AG125" s="116"/>
      <c r="AH125" s="116"/>
      <c r="AI125" s="116"/>
      <c r="AJ125" s="116"/>
      <c r="AK125" s="116"/>
    </row>
    <row r="126" spans="1:37" s="31" customFormat="1" ht="19.5" customHeight="1">
      <c r="B126" s="24"/>
      <c r="C126" s="24"/>
      <c r="D126" s="24"/>
      <c r="E126" s="24"/>
      <c r="F126" s="116" t="s">
        <v>317</v>
      </c>
      <c r="G126" s="24"/>
      <c r="H126" s="94"/>
      <c r="I126" s="94"/>
      <c r="J126" s="94"/>
      <c r="K126" s="148"/>
      <c r="L126" s="148"/>
      <c r="M126" s="148"/>
      <c r="N126" s="163" t="s">
        <v>455</v>
      </c>
      <c r="O126" s="112"/>
      <c r="P126" s="389"/>
      <c r="Q126" s="389"/>
      <c r="R126" s="389"/>
      <c r="S126" s="163" t="s">
        <v>460</v>
      </c>
      <c r="T126" s="389"/>
      <c r="U126" s="389"/>
      <c r="V126" s="389"/>
      <c r="W126" s="112"/>
      <c r="X126" s="112"/>
      <c r="Y126" s="34"/>
      <c r="Z126" s="34"/>
      <c r="AA126" s="34"/>
      <c r="AB126" s="34"/>
      <c r="AC126" s="34"/>
      <c r="AD126" s="34"/>
      <c r="AG126" s="116"/>
      <c r="AH126" s="116"/>
      <c r="AI126" s="116"/>
      <c r="AJ126" s="116"/>
      <c r="AK126" s="116"/>
    </row>
    <row r="127" spans="1:37" s="31" customFormat="1" ht="19.5" customHeight="1">
      <c r="B127" s="24"/>
      <c r="C127" s="24"/>
      <c r="D127" s="24"/>
      <c r="E127" s="24"/>
      <c r="F127" s="116"/>
      <c r="G127" s="24"/>
      <c r="H127" s="94"/>
      <c r="I127" s="94"/>
      <c r="J127" s="94"/>
      <c r="K127" s="612"/>
      <c r="L127" s="612"/>
      <c r="M127" s="612"/>
      <c r="N127" s="163"/>
      <c r="O127" s="112"/>
      <c r="P127" s="612"/>
      <c r="Q127" s="612"/>
      <c r="R127" s="612"/>
      <c r="S127" s="163"/>
      <c r="T127" s="612"/>
      <c r="U127" s="612"/>
      <c r="V127" s="612"/>
      <c r="W127" s="112"/>
      <c r="X127" s="112"/>
      <c r="Y127" s="34"/>
      <c r="Z127" s="34"/>
      <c r="AA127" s="34"/>
      <c r="AB127" s="34"/>
      <c r="AC127" s="34"/>
      <c r="AD127" s="34"/>
      <c r="AG127" s="116"/>
      <c r="AH127" s="116"/>
      <c r="AI127" s="116"/>
      <c r="AJ127" s="116"/>
      <c r="AK127" s="116"/>
    </row>
    <row r="128" spans="1:37" s="31" customFormat="1" ht="19.5" customHeight="1">
      <c r="B128" s="24"/>
      <c r="C128" s="24"/>
      <c r="D128" s="24"/>
      <c r="E128" s="24"/>
      <c r="F128" s="116"/>
      <c r="G128" s="24"/>
      <c r="H128" s="94"/>
      <c r="I128" s="94"/>
      <c r="J128" s="94"/>
      <c r="K128" s="612"/>
      <c r="L128" s="612"/>
      <c r="M128" s="612"/>
      <c r="N128" s="163"/>
      <c r="O128" s="112"/>
      <c r="P128" s="612"/>
      <c r="Q128" s="612"/>
      <c r="R128" s="612"/>
      <c r="S128" s="163"/>
      <c r="T128" s="612"/>
      <c r="U128" s="612"/>
      <c r="V128" s="612"/>
      <c r="W128" s="112"/>
      <c r="X128" s="112"/>
      <c r="Y128" s="34"/>
      <c r="Z128" s="34"/>
      <c r="AA128" s="34"/>
      <c r="AB128" s="34"/>
      <c r="AC128" s="34"/>
      <c r="AD128" s="34"/>
      <c r="AG128" s="116"/>
      <c r="AH128" s="116"/>
      <c r="AI128" s="116"/>
      <c r="AJ128" s="116"/>
      <c r="AK128" s="116"/>
    </row>
    <row r="129" spans="2:37" s="31" customFormat="1" ht="19.5" customHeight="1">
      <c r="B129" s="24"/>
      <c r="C129" s="24"/>
      <c r="D129" s="24"/>
      <c r="E129" s="24"/>
      <c r="F129" s="116"/>
      <c r="G129" s="24"/>
      <c r="H129" s="94"/>
      <c r="I129" s="94"/>
      <c r="J129" s="94"/>
      <c r="K129" s="612"/>
      <c r="L129" s="612"/>
      <c r="M129" s="612"/>
      <c r="N129" s="163"/>
      <c r="O129" s="112"/>
      <c r="P129" s="612"/>
      <c r="Q129" s="612"/>
      <c r="R129" s="612"/>
      <c r="S129" s="163"/>
      <c r="T129" s="612"/>
      <c r="U129" s="612"/>
      <c r="V129" s="612"/>
      <c r="W129" s="112"/>
      <c r="X129" s="112"/>
      <c r="Y129" s="34"/>
      <c r="Z129" s="34"/>
      <c r="AA129" s="34"/>
      <c r="AB129" s="34"/>
      <c r="AC129" s="34"/>
      <c r="AD129" s="34"/>
      <c r="AG129" s="116"/>
      <c r="AH129" s="116"/>
      <c r="AI129" s="116"/>
      <c r="AJ129" s="116"/>
      <c r="AK129" s="116"/>
    </row>
    <row r="130" spans="2:37" s="31" customFormat="1" ht="20.100000000000001" customHeight="1">
      <c r="B130" s="264" t="s">
        <v>678</v>
      </c>
      <c r="C130" s="139"/>
      <c r="D130" s="139"/>
      <c r="E130" s="139"/>
      <c r="F130" s="139"/>
      <c r="G130" s="175"/>
      <c r="H130" s="175"/>
      <c r="I130" s="175"/>
      <c r="J130" s="175"/>
      <c r="K130" s="610"/>
      <c r="L130" s="610"/>
      <c r="M130" s="610"/>
      <c r="N130" s="116"/>
      <c r="O130" s="116"/>
      <c r="P130" s="116"/>
      <c r="Q130" s="112"/>
      <c r="R130" s="112"/>
      <c r="S130" s="112"/>
      <c r="T130" s="112"/>
      <c r="U130" s="112"/>
      <c r="V130" s="112"/>
      <c r="W130" s="112"/>
      <c r="X130" s="112"/>
      <c r="Y130" s="34"/>
      <c r="Z130" s="34"/>
      <c r="AA130" s="34"/>
      <c r="AB130" s="34"/>
      <c r="AC130" s="34"/>
      <c r="AD130" s="34"/>
    </row>
    <row r="131" spans="2:37" s="31" customFormat="1" ht="12" customHeight="1">
      <c r="B131" s="264"/>
      <c r="C131" s="139"/>
      <c r="D131" s="139"/>
      <c r="E131" s="139"/>
      <c r="F131" s="139"/>
      <c r="G131" s="175"/>
      <c r="H131" s="175"/>
      <c r="I131" s="175"/>
      <c r="J131" s="175"/>
      <c r="K131" s="610"/>
      <c r="L131" s="610"/>
      <c r="M131" s="610"/>
      <c r="N131" s="612"/>
      <c r="O131" s="112"/>
      <c r="P131" s="112"/>
      <c r="Q131" s="112"/>
      <c r="R131" s="112"/>
      <c r="S131" s="112"/>
      <c r="T131" s="112"/>
      <c r="U131" s="112"/>
      <c r="V131" s="112"/>
      <c r="W131" s="112"/>
      <c r="X131" s="112"/>
      <c r="Y131" s="34"/>
      <c r="Z131" s="34"/>
      <c r="AA131" s="34"/>
      <c r="AB131" s="34"/>
      <c r="AC131" s="34"/>
      <c r="AD131" s="34"/>
    </row>
    <row r="132" spans="2:37" s="31" customFormat="1" ht="19.5" customHeight="1">
      <c r="B132" s="1" t="s">
        <v>579</v>
      </c>
      <c r="C132" s="24"/>
      <c r="D132" s="24"/>
      <c r="E132" s="24"/>
      <c r="F132" s="24"/>
      <c r="G132" s="24"/>
      <c r="H132" s="24"/>
      <c r="I132" s="24"/>
      <c r="J132" s="94"/>
      <c r="K132" s="247"/>
      <c r="L132" s="247"/>
      <c r="M132" s="247"/>
      <c r="N132" s="389"/>
      <c r="O132" s="112"/>
      <c r="P132" s="389"/>
      <c r="Q132" s="389"/>
      <c r="R132" s="389"/>
      <c r="S132" s="389"/>
      <c r="T132" s="389"/>
      <c r="U132" s="389"/>
      <c r="V132" s="389"/>
      <c r="W132" s="112"/>
      <c r="X132" s="112"/>
      <c r="Y132" s="34"/>
      <c r="Z132" s="34"/>
      <c r="AA132" s="34"/>
      <c r="AB132" s="34"/>
      <c r="AC132" s="34"/>
      <c r="AD132" s="34"/>
      <c r="AG132" s="116"/>
      <c r="AH132" s="116"/>
      <c r="AI132" s="116"/>
      <c r="AJ132" s="116"/>
      <c r="AK132" s="116"/>
    </row>
    <row r="133" spans="2:37" s="31" customFormat="1" ht="26.85" customHeight="1">
      <c r="B133" s="202"/>
      <c r="C133" s="197"/>
      <c r="D133" s="197"/>
      <c r="E133" s="197"/>
      <c r="F133" s="197"/>
      <c r="G133" s="197"/>
      <c r="H133" s="197"/>
      <c r="I133" s="195"/>
      <c r="J133" s="94"/>
      <c r="K133" s="503"/>
      <c r="L133" s="503"/>
      <c r="M133" s="503"/>
      <c r="N133" s="503"/>
      <c r="O133" s="112"/>
      <c r="P133" s="503"/>
      <c r="Q133" s="503"/>
      <c r="R133" s="503"/>
      <c r="S133" s="503"/>
      <c r="T133" s="503"/>
      <c r="U133" s="503"/>
      <c r="V133" s="503"/>
      <c r="W133" s="112"/>
      <c r="X133" s="112"/>
      <c r="Y133" s="34"/>
      <c r="Z133" s="34"/>
      <c r="AA133" s="34"/>
      <c r="AB133" s="34"/>
      <c r="AC133" s="34"/>
      <c r="AD133" s="34"/>
      <c r="AG133" s="116"/>
      <c r="AH133" s="116"/>
      <c r="AI133" s="116"/>
      <c r="AJ133" s="116"/>
      <c r="AK133" s="116"/>
    </row>
    <row r="134" spans="2:37" s="31" customFormat="1" ht="19.5" customHeight="1">
      <c r="B134" s="24"/>
      <c r="C134" s="24"/>
      <c r="D134" s="24"/>
      <c r="E134" s="24"/>
      <c r="F134" s="116"/>
      <c r="G134" s="24"/>
      <c r="H134" s="94"/>
      <c r="I134" s="94"/>
      <c r="J134" s="94"/>
      <c r="K134" s="612"/>
      <c r="L134" s="612"/>
      <c r="M134" s="612"/>
      <c r="N134" s="163"/>
      <c r="O134" s="112"/>
      <c r="P134" s="612"/>
      <c r="Q134" s="612"/>
      <c r="R134" s="612"/>
      <c r="S134" s="163"/>
      <c r="T134" s="612"/>
      <c r="U134" s="612"/>
      <c r="V134" s="612"/>
      <c r="W134" s="112"/>
      <c r="X134" s="112"/>
      <c r="Y134" s="34"/>
      <c r="Z134" s="34"/>
      <c r="AA134" s="34"/>
      <c r="AB134" s="34"/>
      <c r="AC134" s="34"/>
      <c r="AD134" s="34"/>
      <c r="AG134" s="116"/>
      <c r="AH134" s="116"/>
      <c r="AI134" s="116"/>
      <c r="AJ134" s="116"/>
      <c r="AK134" s="116"/>
    </row>
    <row r="135" spans="2:37" s="31" customFormat="1" ht="19.5" customHeight="1" thickBot="1">
      <c r="B135" s="1" t="s">
        <v>672</v>
      </c>
      <c r="C135" s="24"/>
      <c r="D135" s="24"/>
      <c r="E135" s="24"/>
      <c r="F135" s="24"/>
      <c r="G135" s="24"/>
      <c r="H135" s="24"/>
      <c r="I135" s="24"/>
      <c r="J135" s="94"/>
      <c r="K135" s="612"/>
      <c r="L135" s="612"/>
      <c r="M135" s="612"/>
      <c r="N135" s="612"/>
      <c r="O135" s="112"/>
      <c r="P135" s="612"/>
      <c r="Q135" s="612"/>
      <c r="R135" s="612"/>
      <c r="S135" s="612"/>
      <c r="T135" s="612"/>
      <c r="U135" s="612"/>
      <c r="V135" s="612"/>
      <c r="W135" s="112"/>
      <c r="X135" s="112"/>
      <c r="Y135" s="34"/>
      <c r="Z135" s="34"/>
      <c r="AA135" s="34"/>
      <c r="AB135" s="34"/>
      <c r="AC135" s="34"/>
      <c r="AD135" s="34"/>
      <c r="AG135" s="116"/>
      <c r="AH135" s="116"/>
      <c r="AI135" s="116"/>
      <c r="AJ135" s="116"/>
      <c r="AK135" s="116"/>
    </row>
    <row r="136" spans="2:37" s="31" customFormat="1" ht="26.85" customHeight="1" thickBot="1">
      <c r="B136" s="620" t="s">
        <v>673</v>
      </c>
      <c r="C136" s="202"/>
      <c r="D136" s="197"/>
      <c r="E136" s="197"/>
      <c r="F136" s="197"/>
      <c r="G136" s="197"/>
      <c r="H136" s="197"/>
      <c r="I136" s="201"/>
      <c r="J136" s="781" t="s">
        <v>715</v>
      </c>
      <c r="K136" s="781"/>
      <c r="L136" s="782"/>
      <c r="M136" s="612"/>
      <c r="N136" s="612"/>
      <c r="O136" s="112"/>
      <c r="P136" s="612"/>
      <c r="Q136" s="612"/>
      <c r="R136" s="612"/>
      <c r="S136" s="612"/>
      <c r="T136" s="612"/>
      <c r="U136" s="612"/>
      <c r="V136" s="612"/>
      <c r="W136" s="112"/>
      <c r="X136" s="112"/>
      <c r="Y136" s="34"/>
      <c r="Z136" s="34"/>
      <c r="AA136" s="34"/>
      <c r="AB136" s="34"/>
      <c r="AC136" s="34"/>
      <c r="AD136" s="34"/>
      <c r="AG136" s="116"/>
      <c r="AH136" s="116"/>
      <c r="AI136" s="116"/>
      <c r="AJ136" s="116"/>
      <c r="AK136" s="116"/>
    </row>
    <row r="137" spans="2:37" s="31" customFormat="1" ht="26.85" customHeight="1" thickBot="1">
      <c r="B137" s="622" t="s">
        <v>674</v>
      </c>
      <c r="C137" s="202"/>
      <c r="D137" s="197"/>
      <c r="E137" s="197"/>
      <c r="F137" s="197"/>
      <c r="G137" s="197"/>
      <c r="H137" s="609"/>
      <c r="I137" s="201"/>
      <c r="J137" s="781" t="s">
        <v>716</v>
      </c>
      <c r="K137" s="781"/>
      <c r="L137" s="782"/>
      <c r="M137" s="612"/>
      <c r="N137" s="612"/>
      <c r="O137" s="112"/>
      <c r="P137" s="612"/>
      <c r="Q137" s="612"/>
      <c r="R137" s="612"/>
      <c r="S137" s="612"/>
      <c r="T137" s="612"/>
      <c r="U137" s="612"/>
      <c r="V137" s="612"/>
      <c r="W137" s="112"/>
      <c r="X137" s="112"/>
      <c r="Y137" s="34"/>
      <c r="Z137" s="34"/>
      <c r="AA137" s="34"/>
      <c r="AB137" s="34"/>
      <c r="AC137" s="34"/>
      <c r="AD137" s="34"/>
      <c r="AG137" s="116"/>
      <c r="AH137" s="116"/>
      <c r="AI137" s="116"/>
      <c r="AJ137" s="116"/>
      <c r="AK137" s="116"/>
    </row>
    <row r="138" spans="2:37" s="31" customFormat="1" ht="26.85" customHeight="1" thickBot="1">
      <c r="B138" s="621" t="s">
        <v>675</v>
      </c>
      <c r="C138" s="202"/>
      <c r="D138" s="197"/>
      <c r="E138" s="197"/>
      <c r="F138" s="609"/>
      <c r="G138" s="197"/>
      <c r="H138" s="623"/>
      <c r="I138" s="201"/>
      <c r="J138" s="781" t="s">
        <v>717</v>
      </c>
      <c r="K138" s="781"/>
      <c r="L138" s="782"/>
      <c r="M138" s="612"/>
      <c r="N138" s="612"/>
      <c r="O138" s="112"/>
      <c r="P138" s="612"/>
      <c r="Q138" s="612"/>
      <c r="R138" s="612"/>
      <c r="S138" s="612"/>
      <c r="T138" s="612"/>
      <c r="U138" s="612"/>
      <c r="V138" s="612"/>
      <c r="W138" s="112"/>
      <c r="X138" s="112"/>
      <c r="Y138" s="34"/>
      <c r="Z138" s="34"/>
      <c r="AA138" s="34"/>
      <c r="AB138" s="34"/>
      <c r="AC138" s="34"/>
      <c r="AD138" s="34"/>
      <c r="AG138" s="116"/>
      <c r="AH138" s="116"/>
      <c r="AI138" s="116"/>
      <c r="AJ138" s="116"/>
      <c r="AK138" s="116"/>
    </row>
    <row r="139" spans="2:37" s="31" customFormat="1" ht="19.5" customHeight="1">
      <c r="B139" s="24"/>
      <c r="C139" s="24"/>
      <c r="D139" s="24"/>
      <c r="E139" s="24"/>
      <c r="F139" s="116"/>
      <c r="G139" s="24"/>
      <c r="H139" s="94"/>
      <c r="I139" s="94"/>
      <c r="J139" s="94"/>
      <c r="K139" s="612"/>
      <c r="L139" s="612"/>
      <c r="M139" s="612"/>
      <c r="N139" s="163"/>
      <c r="O139" s="112"/>
      <c r="P139" s="612"/>
      <c r="Q139" s="612"/>
      <c r="R139" s="612"/>
      <c r="S139" s="163"/>
      <c r="T139" s="612"/>
      <c r="U139" s="612"/>
      <c r="V139" s="612"/>
      <c r="W139" s="112"/>
      <c r="X139" s="112"/>
      <c r="Y139" s="34"/>
      <c r="Z139" s="34"/>
      <c r="AA139" s="34"/>
      <c r="AB139" s="34"/>
      <c r="AC139" s="34"/>
      <c r="AD139" s="34"/>
      <c r="AG139" s="116"/>
      <c r="AH139" s="116"/>
      <c r="AI139" s="116"/>
      <c r="AJ139" s="116"/>
      <c r="AK139" s="116"/>
    </row>
    <row r="140" spans="2:37" s="31" customFormat="1" ht="19.5" customHeight="1" thickBot="1">
      <c r="B140" s="1" t="s">
        <v>676</v>
      </c>
      <c r="C140" s="24"/>
      <c r="D140" s="24"/>
      <c r="E140" s="24"/>
      <c r="F140" s="24"/>
      <c r="G140" s="24"/>
      <c r="H140" s="24"/>
      <c r="I140" s="24"/>
      <c r="J140" s="94"/>
      <c r="K140" s="612"/>
      <c r="L140" s="612"/>
      <c r="M140" s="612"/>
      <c r="N140" s="612"/>
      <c r="O140" s="112"/>
      <c r="P140" s="612"/>
      <c r="Q140" s="612"/>
      <c r="R140" s="612"/>
      <c r="S140" s="612"/>
      <c r="T140" s="612"/>
      <c r="U140" s="612"/>
      <c r="V140" s="612"/>
      <c r="W140" s="112"/>
      <c r="X140" s="112"/>
      <c r="Y140" s="34"/>
      <c r="Z140" s="34"/>
      <c r="AA140" s="34"/>
      <c r="AB140" s="34"/>
      <c r="AC140" s="34"/>
      <c r="AD140" s="34"/>
      <c r="AG140" s="116"/>
      <c r="AH140" s="116"/>
      <c r="AI140" s="116"/>
      <c r="AJ140" s="116"/>
      <c r="AK140" s="116"/>
    </row>
    <row r="141" spans="2:37" s="31" customFormat="1" ht="26.85" customHeight="1" thickBot="1">
      <c r="B141" s="620" t="s">
        <v>673</v>
      </c>
      <c r="C141" s="202"/>
      <c r="D141" s="197"/>
      <c r="E141" s="197"/>
      <c r="F141" s="201"/>
      <c r="G141" s="781" t="s">
        <v>718</v>
      </c>
      <c r="H141" s="781"/>
      <c r="I141" s="782"/>
      <c r="J141" s="113"/>
      <c r="K141" s="624"/>
      <c r="L141" s="408"/>
      <c r="M141" s="612"/>
      <c r="N141" s="612"/>
      <c r="O141" s="112"/>
      <c r="P141" s="612"/>
      <c r="Q141" s="612"/>
      <c r="R141" s="612"/>
      <c r="S141" s="612"/>
      <c r="T141" s="612"/>
      <c r="U141" s="612"/>
      <c r="V141" s="612"/>
      <c r="W141" s="112"/>
      <c r="X141" s="112"/>
      <c r="Y141" s="34"/>
      <c r="Z141" s="34"/>
      <c r="AA141" s="34"/>
      <c r="AB141" s="34"/>
      <c r="AC141" s="34"/>
      <c r="AD141" s="34"/>
      <c r="AG141" s="116"/>
      <c r="AH141" s="116"/>
      <c r="AI141" s="116"/>
      <c r="AJ141" s="116"/>
      <c r="AK141" s="116"/>
    </row>
    <row r="142" spans="2:37" s="31" customFormat="1" ht="26.85" customHeight="1" thickBot="1">
      <c r="B142" s="622" t="s">
        <v>674</v>
      </c>
      <c r="C142" s="202"/>
      <c r="D142" s="197"/>
      <c r="E142" s="197"/>
      <c r="F142" s="201"/>
      <c r="G142" s="781" t="s">
        <v>718</v>
      </c>
      <c r="H142" s="781"/>
      <c r="I142" s="782"/>
      <c r="J142" s="408"/>
      <c r="K142" s="624"/>
      <c r="L142" s="611"/>
      <c r="M142" s="612"/>
      <c r="N142" s="612"/>
      <c r="O142" s="112"/>
      <c r="P142" s="612"/>
      <c r="Q142" s="612"/>
      <c r="R142" s="612"/>
      <c r="S142" s="612"/>
      <c r="T142" s="612"/>
      <c r="U142" s="612"/>
      <c r="V142" s="612"/>
      <c r="W142" s="112"/>
      <c r="X142" s="112"/>
      <c r="Y142" s="34"/>
      <c r="Z142" s="34"/>
      <c r="AA142" s="34"/>
      <c r="AB142" s="34"/>
      <c r="AC142" s="34"/>
      <c r="AD142" s="34"/>
      <c r="AG142" s="116"/>
      <c r="AH142" s="116"/>
      <c r="AI142" s="116"/>
      <c r="AJ142" s="116"/>
      <c r="AK142" s="116"/>
    </row>
    <row r="143" spans="2:37" s="31" customFormat="1" ht="26.85" customHeight="1" thickBot="1">
      <c r="B143" s="621" t="s">
        <v>675</v>
      </c>
      <c r="C143" s="202"/>
      <c r="D143" s="197"/>
      <c r="E143" s="197"/>
      <c r="F143" s="201"/>
      <c r="G143" s="781" t="s">
        <v>370</v>
      </c>
      <c r="H143" s="781"/>
      <c r="I143" s="782"/>
      <c r="J143" s="99"/>
      <c r="K143" s="624"/>
      <c r="L143" s="611"/>
      <c r="M143" s="612"/>
      <c r="N143" s="612"/>
      <c r="O143" s="112"/>
      <c r="P143" s="612"/>
      <c r="Q143" s="612"/>
      <c r="R143" s="612"/>
      <c r="S143" s="612"/>
      <c r="T143" s="612"/>
      <c r="U143" s="612"/>
      <c r="V143" s="612"/>
      <c r="W143" s="112"/>
      <c r="X143" s="112"/>
      <c r="Y143" s="34"/>
      <c r="Z143" s="34"/>
      <c r="AA143" s="34"/>
      <c r="AB143" s="34"/>
      <c r="AC143" s="34"/>
      <c r="AD143" s="34"/>
      <c r="AG143" s="116"/>
      <c r="AH143" s="116"/>
      <c r="AI143" s="116"/>
      <c r="AJ143" s="116"/>
      <c r="AK143" s="116"/>
    </row>
    <row r="144" spans="2:37" s="31" customFormat="1" ht="12" customHeight="1">
      <c r="B144" s="24"/>
      <c r="C144" s="24"/>
      <c r="D144" s="24"/>
      <c r="E144" s="24"/>
      <c r="F144" s="116"/>
      <c r="G144" s="24"/>
      <c r="H144" s="94"/>
      <c r="I144" s="94"/>
      <c r="J144" s="94"/>
      <c r="K144" s="503"/>
      <c r="L144" s="503"/>
      <c r="M144" s="503"/>
      <c r="N144" s="503"/>
      <c r="O144" s="112"/>
      <c r="P144" s="503"/>
      <c r="Q144" s="503"/>
      <c r="R144" s="503"/>
      <c r="S144" s="503"/>
      <c r="T144" s="503"/>
      <c r="U144" s="503"/>
      <c r="V144" s="503"/>
      <c r="W144" s="112"/>
      <c r="X144" s="112"/>
      <c r="Y144" s="34"/>
      <c r="Z144" s="34"/>
      <c r="AA144" s="34"/>
      <c r="AB144" s="34"/>
      <c r="AC144" s="34"/>
      <c r="AD144" s="34"/>
      <c r="AG144" s="116"/>
      <c r="AH144" s="116"/>
      <c r="AI144" s="116"/>
      <c r="AJ144" s="116"/>
      <c r="AK144" s="116"/>
    </row>
    <row r="145" spans="1:37" s="31" customFormat="1" ht="12" customHeight="1">
      <c r="B145" s="24"/>
      <c r="C145" s="24"/>
      <c r="D145" s="24"/>
      <c r="E145" s="24"/>
      <c r="F145" s="116"/>
      <c r="G145" s="24"/>
      <c r="H145" s="94"/>
      <c r="I145" s="94"/>
      <c r="J145" s="94"/>
      <c r="K145" s="503"/>
      <c r="L145" s="503"/>
      <c r="M145" s="503"/>
      <c r="N145" s="503"/>
      <c r="O145" s="112"/>
      <c r="P145" s="503"/>
      <c r="Q145" s="503"/>
      <c r="R145" s="503"/>
      <c r="S145" s="503"/>
      <c r="T145" s="503"/>
      <c r="U145" s="503"/>
      <c r="V145" s="503"/>
      <c r="W145" s="112"/>
      <c r="X145" s="112"/>
      <c r="Y145" s="34"/>
      <c r="Z145" s="34"/>
      <c r="AA145" s="34"/>
      <c r="AB145" s="34"/>
      <c r="AC145" s="34"/>
      <c r="AD145" s="34"/>
      <c r="AG145" s="116"/>
      <c r="AH145" s="116"/>
      <c r="AI145" s="116"/>
      <c r="AJ145" s="116"/>
      <c r="AK145" s="116"/>
    </row>
    <row r="146" spans="1:37" s="31" customFormat="1" ht="19.5" customHeight="1">
      <c r="B146" s="1" t="s">
        <v>580</v>
      </c>
      <c r="C146" s="24"/>
      <c r="D146" s="24"/>
      <c r="E146" s="24"/>
      <c r="F146" s="24"/>
      <c r="G146" s="24"/>
      <c r="H146" s="24"/>
      <c r="I146" s="24"/>
      <c r="J146" s="24"/>
      <c r="K146" s="122"/>
      <c r="L146" s="679"/>
      <c r="M146" s="679"/>
      <c r="N146" s="395" t="s">
        <v>456</v>
      </c>
      <c r="O146" s="388" t="s">
        <v>457</v>
      </c>
      <c r="P146" s="388" t="s">
        <v>458</v>
      </c>
      <c r="Q146" s="388" t="s">
        <v>459</v>
      </c>
      <c r="R146" s="117"/>
      <c r="S146" s="388" t="s">
        <v>451</v>
      </c>
      <c r="T146" s="388" t="s">
        <v>452</v>
      </c>
      <c r="U146" s="117"/>
      <c r="V146" s="117"/>
      <c r="W146" s="112"/>
      <c r="X146" s="121"/>
      <c r="Y146" s="34"/>
      <c r="Z146" s="34"/>
      <c r="AA146" s="34"/>
      <c r="AB146" s="34"/>
      <c r="AC146" s="34"/>
      <c r="AD146" s="34"/>
      <c r="AG146" s="116"/>
      <c r="AH146" s="116"/>
      <c r="AI146" s="116"/>
      <c r="AJ146" s="116"/>
      <c r="AK146" s="116"/>
    </row>
    <row r="147" spans="1:37" s="31" customFormat="1" ht="24.95" customHeight="1">
      <c r="B147" s="184"/>
      <c r="C147" s="197"/>
      <c r="D147" s="195"/>
      <c r="E147" s="760" t="s">
        <v>209</v>
      </c>
      <c r="F147" s="761"/>
      <c r="G147" s="202" t="s">
        <v>89</v>
      </c>
      <c r="H147" s="173"/>
      <c r="I147" s="195" t="s">
        <v>77</v>
      </c>
      <c r="J147" s="24"/>
      <c r="K147" s="125"/>
      <c r="L147" s="125"/>
      <c r="M147" s="148"/>
      <c r="N147" s="388" t="b">
        <v>0</v>
      </c>
      <c r="O147" s="373" t="b">
        <v>0</v>
      </c>
      <c r="P147" s="374" t="b">
        <v>0</v>
      </c>
      <c r="Q147" s="373" t="b">
        <v>0</v>
      </c>
      <c r="R147" s="112"/>
      <c r="S147" s="373" t="b">
        <v>0</v>
      </c>
      <c r="T147" s="373" t="b">
        <v>0</v>
      </c>
      <c r="U147" s="112"/>
      <c r="V147" s="112"/>
      <c r="W147" s="112"/>
      <c r="X147" s="112"/>
      <c r="Y147" s="34"/>
      <c r="Z147" s="34"/>
      <c r="AA147" s="34"/>
      <c r="AB147" s="34"/>
      <c r="AC147" s="34"/>
      <c r="AD147" s="34"/>
      <c r="AG147" s="116"/>
      <c r="AH147" s="116"/>
      <c r="AI147" s="116"/>
      <c r="AJ147" s="116"/>
      <c r="AK147" s="116"/>
    </row>
    <row r="148" spans="1:37" s="31" customFormat="1" ht="19.5" customHeight="1">
      <c r="B148" s="24"/>
      <c r="C148" s="24"/>
      <c r="D148" s="24"/>
      <c r="E148" s="24"/>
      <c r="F148" s="24"/>
      <c r="G148" s="116" t="s">
        <v>316</v>
      </c>
      <c r="H148" s="24"/>
      <c r="I148" s="24"/>
      <c r="J148" s="24"/>
      <c r="K148" s="148"/>
      <c r="L148" s="163"/>
      <c r="M148" s="148"/>
      <c r="N148" s="388" t="str">
        <f>IF(N147=TRUE,"コンピュータ管理","")</f>
        <v/>
      </c>
      <c r="O148" s="388" t="str">
        <f>IF(O147=TRUE,"手書き伝票","")</f>
        <v/>
      </c>
      <c r="P148" s="388" t="str">
        <f>IF(P147=TRUE,"両方","")</f>
        <v/>
      </c>
      <c r="Q148" s="388" t="str">
        <f>IF(Q147=TRUE,"コンピュータ管理","")</f>
        <v/>
      </c>
      <c r="R148" s="112"/>
      <c r="S148" s="388" t="str">
        <f>IF(S147=TRUE,"有","")</f>
        <v/>
      </c>
      <c r="T148" s="388" t="str">
        <f>IF(T147=TRUE,"無","")</f>
        <v/>
      </c>
      <c r="U148" s="112"/>
      <c r="V148" s="112"/>
      <c r="W148" s="112"/>
      <c r="X148" s="112"/>
      <c r="Y148" s="34"/>
      <c r="Z148" s="34"/>
      <c r="AA148" s="34"/>
      <c r="AB148" s="34"/>
      <c r="AC148" s="34"/>
      <c r="AD148" s="34"/>
      <c r="AG148" s="116"/>
      <c r="AH148" s="116"/>
      <c r="AI148" s="116"/>
      <c r="AJ148" s="116"/>
      <c r="AK148" s="116"/>
    </row>
    <row r="149" spans="1:37" s="31" customFormat="1" ht="13.5" customHeight="1">
      <c r="B149" s="24"/>
      <c r="C149" s="24"/>
      <c r="D149" s="105"/>
      <c r="E149" s="24"/>
      <c r="F149" s="24"/>
      <c r="G149" s="24"/>
      <c r="H149" s="24"/>
      <c r="I149" s="24"/>
      <c r="J149" s="24"/>
      <c r="L149" s="122"/>
      <c r="M149" s="349"/>
      <c r="N149" s="163" t="s">
        <v>461</v>
      </c>
      <c r="O149" s="112"/>
      <c r="P149" s="389"/>
      <c r="Q149" s="117"/>
      <c r="R149" s="117"/>
      <c r="S149" s="117"/>
      <c r="T149" s="117"/>
      <c r="U149" s="112"/>
      <c r="V149" s="112"/>
      <c r="W149" s="112"/>
      <c r="X149" s="112"/>
      <c r="Y149" s="34"/>
      <c r="Z149" s="34"/>
      <c r="AA149" s="34"/>
      <c r="AB149" s="34"/>
      <c r="AC149" s="34"/>
      <c r="AD149" s="34"/>
      <c r="AE149" s="34"/>
    </row>
    <row r="150" spans="1:37" s="31" customFormat="1" ht="13.5" customHeight="1">
      <c r="B150" s="24"/>
      <c r="C150" s="24"/>
      <c r="D150" s="105"/>
      <c r="E150" s="24"/>
      <c r="F150" s="24"/>
      <c r="G150" s="24"/>
      <c r="H150" s="24"/>
      <c r="I150" s="24"/>
      <c r="J150" s="24"/>
      <c r="L150" s="566"/>
      <c r="M150" s="560"/>
      <c r="N150" s="163"/>
      <c r="O150" s="112"/>
      <c r="P150" s="560"/>
      <c r="Q150" s="117"/>
      <c r="R150" s="117"/>
      <c r="S150" s="117"/>
      <c r="T150" s="117"/>
      <c r="U150" s="112"/>
      <c r="V150" s="112"/>
      <c r="W150" s="112"/>
      <c r="X150" s="112"/>
      <c r="Y150" s="34"/>
      <c r="Z150" s="34"/>
      <c r="AA150" s="34"/>
      <c r="AB150" s="34"/>
      <c r="AC150" s="34"/>
      <c r="AD150" s="34"/>
      <c r="AE150" s="34"/>
    </row>
    <row r="151" spans="1:37" s="31" customFormat="1" ht="24" customHeight="1">
      <c r="A151" s="28"/>
      <c r="B151" s="98"/>
      <c r="C151" s="98"/>
      <c r="D151" s="98"/>
      <c r="E151" s="98"/>
      <c r="F151" s="98"/>
      <c r="G151" s="98"/>
      <c r="H151" s="98"/>
      <c r="I151" s="98"/>
      <c r="J151" s="98"/>
      <c r="K151" s="106"/>
      <c r="L151" s="106"/>
      <c r="M151" s="24"/>
      <c r="N151" s="116"/>
      <c r="O151" s="116"/>
      <c r="P151" s="116"/>
      <c r="Q151" s="116"/>
      <c r="R151" s="560"/>
      <c r="S151" s="560"/>
      <c r="T151" s="560"/>
      <c r="U151" s="560"/>
      <c r="V151" s="112"/>
      <c r="W151" s="112"/>
      <c r="X151" s="112"/>
      <c r="Y151" s="112"/>
      <c r="Z151" s="112"/>
      <c r="AA151" s="112"/>
      <c r="AB151" s="112"/>
      <c r="AC151" s="112"/>
      <c r="AD151" s="34"/>
      <c r="AE151" s="34"/>
    </row>
    <row r="152" spans="1:37" s="31" customFormat="1" ht="19.5" customHeight="1">
      <c r="B152" s="264" t="s">
        <v>621</v>
      </c>
      <c r="C152" s="139"/>
      <c r="D152" s="139"/>
      <c r="E152" s="139"/>
      <c r="F152" s="139"/>
      <c r="G152" s="175"/>
      <c r="H152" s="175"/>
      <c r="I152" s="175"/>
      <c r="J152" s="175"/>
      <c r="K152" s="563"/>
      <c r="L152" s="563"/>
      <c r="M152" s="563"/>
      <c r="N152" s="116"/>
      <c r="O152" s="116"/>
      <c r="P152" s="116"/>
      <c r="Q152" s="112"/>
      <c r="R152" s="112"/>
      <c r="S152" s="112"/>
      <c r="T152" s="112"/>
      <c r="U152" s="112"/>
      <c r="V152" s="112"/>
      <c r="W152" s="112"/>
      <c r="X152" s="112"/>
      <c r="Y152" s="34"/>
      <c r="Z152" s="34"/>
      <c r="AA152" s="34"/>
      <c r="AB152" s="34"/>
      <c r="AC152" s="34"/>
      <c r="AD152" s="34"/>
      <c r="AE152" s="34"/>
    </row>
    <row r="153" spans="1:37" s="31" customFormat="1" ht="12.75" customHeight="1">
      <c r="B153" s="264"/>
      <c r="C153" s="139"/>
      <c r="D153" s="139"/>
      <c r="E153" s="139"/>
      <c r="F153" s="139"/>
      <c r="G153" s="175"/>
      <c r="H153" s="175"/>
      <c r="I153" s="175"/>
      <c r="J153" s="175"/>
      <c r="K153" s="563"/>
      <c r="L153" s="563"/>
      <c r="M153" s="563"/>
      <c r="N153" s="560"/>
      <c r="O153" s="112"/>
      <c r="P153" s="112"/>
      <c r="Q153" s="112"/>
      <c r="R153" s="112"/>
      <c r="S153" s="112"/>
      <c r="T153" s="112"/>
      <c r="U153" s="112"/>
      <c r="V153" s="112"/>
      <c r="W153" s="112"/>
      <c r="X153" s="112"/>
      <c r="Y153" s="34"/>
      <c r="Z153" s="34"/>
      <c r="AA153" s="34"/>
      <c r="AB153" s="34"/>
      <c r="AC153" s="34"/>
      <c r="AD153" s="34"/>
      <c r="AE153" s="34"/>
    </row>
    <row r="154" spans="1:37" s="31" customFormat="1" ht="19.5" customHeight="1">
      <c r="B154" s="235" t="s">
        <v>622</v>
      </c>
      <c r="C154" s="24"/>
      <c r="D154" s="105"/>
      <c r="E154" s="24"/>
      <c r="F154" s="24"/>
      <c r="G154" s="24"/>
      <c r="H154" s="24"/>
      <c r="I154" s="24"/>
      <c r="J154" s="24"/>
      <c r="L154" s="566"/>
      <c r="M154" s="560"/>
      <c r="N154" s="163"/>
      <c r="O154" s="112"/>
      <c r="P154" s="560"/>
      <c r="Q154" s="117"/>
      <c r="R154" s="117"/>
      <c r="S154" s="117"/>
      <c r="T154" s="117"/>
      <c r="U154" s="112"/>
      <c r="V154" s="112"/>
      <c r="W154" s="112"/>
      <c r="X154" s="112"/>
      <c r="Y154" s="34"/>
      <c r="Z154" s="34"/>
      <c r="AA154" s="34"/>
      <c r="AB154" s="34"/>
      <c r="AC154" s="34"/>
      <c r="AD154" s="34"/>
      <c r="AE154" s="34"/>
    </row>
    <row r="155" spans="1:37" s="31" customFormat="1" ht="19.5" customHeight="1">
      <c r="A155" s="25"/>
      <c r="B155" s="1" t="s">
        <v>623</v>
      </c>
      <c r="C155" s="24"/>
      <c r="D155" s="24"/>
      <c r="E155" s="24"/>
      <c r="F155" s="24"/>
      <c r="G155" s="24"/>
      <c r="H155" s="24"/>
      <c r="I155" s="24"/>
      <c r="J155" s="24"/>
      <c r="K155" s="563"/>
      <c r="L155" s="563"/>
      <c r="M155" s="560"/>
      <c r="N155" s="560" t="s">
        <v>435</v>
      </c>
      <c r="O155" s="112"/>
      <c r="P155" s="112"/>
      <c r="Q155" s="112" t="s">
        <v>436</v>
      </c>
      <c r="R155" s="112"/>
      <c r="S155" s="112"/>
      <c r="T155" s="112"/>
      <c r="U155" s="112"/>
      <c r="V155" s="112"/>
      <c r="W155" s="112"/>
      <c r="X155" s="112"/>
      <c r="Y155" s="34"/>
      <c r="Z155" s="34"/>
      <c r="AA155" s="34"/>
      <c r="AB155" s="34"/>
      <c r="AC155" s="34"/>
      <c r="AD155" s="34"/>
      <c r="AE155" s="34"/>
    </row>
    <row r="156" spans="1:37" s="31" customFormat="1" ht="19.5" customHeight="1">
      <c r="B156" s="1" t="s">
        <v>624</v>
      </c>
      <c r="C156" s="24"/>
      <c r="D156" s="105"/>
      <c r="E156" s="24"/>
      <c r="F156" s="24"/>
      <c r="G156" s="24"/>
      <c r="H156" s="24"/>
      <c r="I156" s="24"/>
      <c r="J156" s="24"/>
      <c r="L156" s="566"/>
      <c r="M156" s="560"/>
      <c r="N156" s="163"/>
      <c r="O156" s="112"/>
      <c r="P156" s="560"/>
      <c r="Q156" s="117"/>
      <c r="R156" s="117"/>
      <c r="S156" s="117"/>
      <c r="T156" s="117"/>
      <c r="U156" s="112"/>
      <c r="V156" s="112"/>
      <c r="W156" s="112"/>
      <c r="X156" s="112"/>
      <c r="Y156" s="34"/>
      <c r="Z156" s="34"/>
      <c r="AA156" s="34"/>
      <c r="AB156" s="34"/>
      <c r="AC156" s="34"/>
      <c r="AD156" s="34"/>
      <c r="AE156" s="34"/>
    </row>
    <row r="157" spans="1:37" s="31" customFormat="1" ht="24.75" customHeight="1">
      <c r="A157" s="25"/>
      <c r="B157" s="248"/>
      <c r="C157" s="185"/>
      <c r="D157" s="186"/>
      <c r="E157" s="108"/>
      <c r="F157" s="92"/>
      <c r="G157" s="92"/>
      <c r="H157" s="92"/>
      <c r="I157" s="187"/>
      <c r="J157" s="188"/>
      <c r="K157" s="563"/>
      <c r="L157" s="563"/>
      <c r="M157" s="563"/>
      <c r="N157" s="561" t="s">
        <v>411</v>
      </c>
      <c r="O157" s="561" t="s">
        <v>412</v>
      </c>
      <c r="P157" s="112"/>
      <c r="Q157" s="561" t="s">
        <v>437</v>
      </c>
      <c r="R157" s="561" t="s">
        <v>438</v>
      </c>
      <c r="S157" s="561" t="s">
        <v>439</v>
      </c>
      <c r="T157" s="561" t="s">
        <v>3</v>
      </c>
      <c r="U157" s="112"/>
      <c r="V157" s="112"/>
      <c r="W157" s="112"/>
      <c r="X157" s="112"/>
      <c r="Y157" s="34"/>
      <c r="Z157" s="34"/>
      <c r="AA157" s="34"/>
      <c r="AB157" s="34"/>
      <c r="AC157" s="34"/>
      <c r="AD157" s="34"/>
      <c r="AE157" s="34"/>
    </row>
    <row r="158" spans="1:37" s="31" customFormat="1" ht="19.5" customHeight="1">
      <c r="A158" s="25"/>
      <c r="B158" s="24"/>
      <c r="C158" s="24"/>
      <c r="D158" s="24"/>
      <c r="E158" s="92"/>
      <c r="F158" s="189"/>
      <c r="G158" s="189"/>
      <c r="H158" s="92"/>
      <c r="I158" s="99"/>
      <c r="J158" s="99"/>
      <c r="K158" s="560"/>
      <c r="L158" s="163"/>
      <c r="M158" s="560"/>
      <c r="N158" s="561" t="b">
        <v>0</v>
      </c>
      <c r="O158" s="561" t="b">
        <v>0</v>
      </c>
      <c r="P158" s="112"/>
      <c r="Q158" s="373"/>
      <c r="R158" s="373"/>
      <c r="S158" s="373"/>
      <c r="T158" s="373" t="b">
        <v>0</v>
      </c>
      <c r="U158" s="112"/>
      <c r="V158" s="112"/>
      <c r="W158" s="112"/>
      <c r="X158" s="112"/>
      <c r="Y158" s="36"/>
      <c r="Z158" s="36"/>
      <c r="AA158" s="36"/>
      <c r="AB158" s="36"/>
      <c r="AC158" s="36"/>
      <c r="AD158" s="36"/>
      <c r="AE158" s="34"/>
    </row>
    <row r="159" spans="1:37" s="31" customFormat="1" ht="19.5" customHeight="1">
      <c r="A159" s="25"/>
      <c r="B159" s="1" t="s">
        <v>625</v>
      </c>
      <c r="C159" s="24"/>
      <c r="D159" s="24"/>
      <c r="E159" s="92"/>
      <c r="F159" s="189"/>
      <c r="G159" s="189"/>
      <c r="H159" s="92"/>
      <c r="I159" s="99"/>
      <c r="J159" s="99"/>
      <c r="K159" s="560"/>
      <c r="L159" s="163"/>
      <c r="M159" s="560"/>
      <c r="N159" s="561"/>
      <c r="O159" s="561"/>
      <c r="P159" s="112"/>
      <c r="Q159" s="373"/>
      <c r="R159" s="373"/>
      <c r="S159" s="373"/>
      <c r="T159" s="373"/>
      <c r="U159" s="112"/>
      <c r="V159" s="112"/>
      <c r="W159" s="112"/>
      <c r="X159" s="112"/>
      <c r="Y159" s="36"/>
      <c r="Z159" s="36"/>
      <c r="AA159" s="36"/>
      <c r="AB159" s="36"/>
      <c r="AC159" s="36"/>
      <c r="AD159" s="36"/>
      <c r="AE159" s="34"/>
    </row>
    <row r="160" spans="1:37" s="31" customFormat="1" ht="19.5" customHeight="1">
      <c r="A160" s="25"/>
      <c r="B160" s="1" t="s">
        <v>626</v>
      </c>
      <c r="C160" s="24"/>
      <c r="D160" s="24"/>
      <c r="E160" s="24"/>
      <c r="F160" s="565"/>
      <c r="G160" s="565"/>
      <c r="H160" s="24"/>
      <c r="I160" s="99"/>
      <c r="J160" s="99"/>
      <c r="K160" s="124"/>
      <c r="L160" s="560"/>
      <c r="M160" s="560"/>
      <c r="N160" s="561" t="str">
        <f>IF(N158=TRUE,"有","")</f>
        <v/>
      </c>
      <c r="O160" s="561" t="str">
        <f>IF(O158=TRUE,"無","")</f>
        <v/>
      </c>
      <c r="P160" s="112"/>
      <c r="Q160" s="561" t="str">
        <f>IF(Q158=TRUE,"輸血部","")</f>
        <v/>
      </c>
      <c r="R160" s="561" t="str">
        <f>IF(R158=TRUE,"検査部","")</f>
        <v/>
      </c>
      <c r="S160" s="561" t="str">
        <f>IF(S158=TRUE,"薬剤部","")</f>
        <v/>
      </c>
      <c r="T160" s="561" t="str">
        <f>IF(T158=TRUE,"その他","")</f>
        <v/>
      </c>
      <c r="U160" s="560"/>
      <c r="V160" s="560"/>
      <c r="W160" s="112"/>
      <c r="X160" s="112"/>
      <c r="Y160" s="36"/>
      <c r="Z160" s="36"/>
      <c r="AA160" s="36"/>
      <c r="AB160" s="36"/>
      <c r="AC160" s="36"/>
      <c r="AD160" s="36"/>
      <c r="AE160" s="34"/>
    </row>
    <row r="161" spans="1:31" s="31" customFormat="1" ht="24.75" customHeight="1">
      <c r="B161" s="191"/>
      <c r="C161" s="192"/>
      <c r="D161" s="192"/>
      <c r="E161" s="572"/>
      <c r="F161" s="571"/>
      <c r="G161" s="571"/>
      <c r="H161" s="571"/>
      <c r="I161" s="774"/>
      <c r="J161" s="774"/>
      <c r="K161" s="560"/>
      <c r="L161" s="560"/>
      <c r="M161" s="560"/>
      <c r="N161" s="744" t="str">
        <f>CONCATENATE(N160,O160)</f>
        <v/>
      </c>
      <c r="O161" s="744"/>
      <c r="P161" s="560"/>
      <c r="Q161" s="658" t="str">
        <f>CONCATENATE(Q160,R160,S160,T160)</f>
        <v/>
      </c>
      <c r="R161" s="659"/>
      <c r="S161" s="659"/>
      <c r="T161" s="660"/>
      <c r="U161" s="661"/>
      <c r="V161" s="661"/>
      <c r="W161" s="112"/>
      <c r="X161" s="112"/>
      <c r="Y161" s="36"/>
      <c r="Z161" s="36"/>
      <c r="AA161" s="36"/>
      <c r="AB161" s="36"/>
      <c r="AC161" s="36"/>
      <c r="AD161" s="36"/>
      <c r="AE161" s="34"/>
    </row>
    <row r="162" spans="1:31" s="31" customFormat="1" ht="19.5" customHeight="1">
      <c r="B162" s="24"/>
      <c r="C162" s="24"/>
      <c r="D162" s="24"/>
      <c r="E162" s="24"/>
      <c r="F162" s="116"/>
      <c r="G162" s="24"/>
      <c r="H162" s="24"/>
      <c r="I162" s="99"/>
      <c r="J162" s="99"/>
      <c r="K162" s="560"/>
      <c r="L162" s="560"/>
      <c r="M162" s="560"/>
      <c r="N162" s="560"/>
      <c r="O162" s="560"/>
      <c r="P162" s="560"/>
      <c r="Q162" s="560"/>
      <c r="R162" s="560"/>
      <c r="S162" s="112"/>
      <c r="T162" s="112"/>
      <c r="U162" s="121"/>
      <c r="V162" s="112"/>
      <c r="W162" s="112"/>
      <c r="X162" s="112"/>
      <c r="Y162" s="36"/>
      <c r="Z162" s="36"/>
      <c r="AA162" s="36"/>
      <c r="AB162" s="36"/>
      <c r="AC162" s="36"/>
      <c r="AD162" s="36"/>
      <c r="AE162" s="34"/>
    </row>
    <row r="163" spans="1:31" s="31" customFormat="1" ht="19.5" customHeight="1">
      <c r="B163" s="501" t="s">
        <v>627</v>
      </c>
      <c r="C163" s="24"/>
      <c r="D163" s="24"/>
      <c r="E163" s="24"/>
      <c r="F163" s="116"/>
      <c r="G163" s="24"/>
      <c r="H163" s="24"/>
      <c r="I163" s="99"/>
      <c r="J163" s="99"/>
      <c r="K163" s="560"/>
      <c r="L163" s="560"/>
      <c r="M163" s="560"/>
      <c r="N163" s="560"/>
      <c r="O163" s="560"/>
      <c r="P163" s="560"/>
      <c r="Q163" s="560"/>
      <c r="R163" s="560"/>
      <c r="S163" s="112"/>
      <c r="T163" s="112"/>
      <c r="U163" s="121"/>
      <c r="V163" s="112"/>
      <c r="W163" s="112"/>
      <c r="X163" s="112"/>
      <c r="Y163" s="36"/>
      <c r="Z163" s="36"/>
      <c r="AA163" s="36"/>
      <c r="AB163" s="36"/>
      <c r="AC163" s="36"/>
      <c r="AD163" s="36"/>
      <c r="AE163" s="34"/>
    </row>
    <row r="164" spans="1:31" s="31" customFormat="1" ht="24.75" customHeight="1">
      <c r="B164" s="191"/>
      <c r="C164" s="192"/>
      <c r="D164" s="192"/>
      <c r="E164" s="572"/>
      <c r="F164" s="571"/>
      <c r="G164" s="571"/>
      <c r="H164" s="571"/>
      <c r="I164" s="774"/>
      <c r="J164" s="774"/>
      <c r="K164" s="560"/>
      <c r="L164" s="560"/>
      <c r="M164" s="560"/>
      <c r="N164" s="560"/>
      <c r="O164" s="560"/>
      <c r="P164" s="560"/>
      <c r="Q164" s="560"/>
      <c r="R164" s="560"/>
      <c r="S164" s="112"/>
      <c r="T164" s="112"/>
      <c r="U164" s="121"/>
      <c r="V164" s="112"/>
      <c r="W164" s="112"/>
      <c r="X164" s="112"/>
      <c r="Y164" s="36"/>
      <c r="Z164" s="36"/>
      <c r="AA164" s="36"/>
      <c r="AB164" s="36"/>
      <c r="AC164" s="36"/>
      <c r="AD164" s="36"/>
      <c r="AE164" s="34"/>
    </row>
    <row r="165" spans="1:31" s="31" customFormat="1" ht="19.5" customHeight="1">
      <c r="B165" s="24"/>
      <c r="C165" s="24"/>
      <c r="D165" s="24"/>
      <c r="E165" s="24"/>
      <c r="F165" s="116"/>
      <c r="G165" s="24"/>
      <c r="H165" s="24"/>
      <c r="I165" s="99"/>
      <c r="J165" s="99"/>
      <c r="K165" s="560"/>
      <c r="L165" s="560"/>
      <c r="M165" s="560"/>
      <c r="N165" s="560"/>
      <c r="O165" s="560"/>
      <c r="P165" s="560"/>
      <c r="Q165" s="560"/>
      <c r="R165" s="560"/>
      <c r="S165" s="112"/>
      <c r="T165" s="112"/>
      <c r="U165" s="121"/>
      <c r="V165" s="112"/>
      <c r="W165" s="112"/>
      <c r="X165" s="112"/>
      <c r="Y165" s="36"/>
      <c r="Z165" s="36"/>
      <c r="AA165" s="36"/>
      <c r="AB165" s="36"/>
      <c r="AC165" s="36"/>
      <c r="AD165" s="36"/>
      <c r="AE165" s="34"/>
    </row>
    <row r="166" spans="1:31" s="31" customFormat="1" ht="19.5" customHeight="1">
      <c r="B166" s="501" t="s">
        <v>628</v>
      </c>
      <c r="C166" s="24"/>
      <c r="D166" s="24"/>
      <c r="E166" s="24"/>
      <c r="F166" s="116"/>
      <c r="G166" s="24"/>
      <c r="H166" s="24"/>
      <c r="I166" s="99"/>
      <c r="J166" s="99"/>
      <c r="K166" s="560"/>
      <c r="L166" s="560"/>
      <c r="M166" s="560"/>
      <c r="N166" s="560"/>
      <c r="O166" s="560"/>
      <c r="P166" s="560"/>
      <c r="Q166" s="560"/>
      <c r="R166" s="560"/>
      <c r="S166" s="112"/>
      <c r="T166" s="112"/>
      <c r="U166" s="121"/>
      <c r="V166" s="112"/>
      <c r="W166" s="112"/>
      <c r="X166" s="112"/>
      <c r="Y166" s="36"/>
      <c r="Z166" s="36"/>
      <c r="AA166" s="36"/>
      <c r="AB166" s="36"/>
      <c r="AC166" s="36"/>
      <c r="AD166" s="36"/>
      <c r="AE166" s="34"/>
    </row>
    <row r="167" spans="1:31" s="31" customFormat="1" ht="24.75" customHeight="1">
      <c r="B167" s="248"/>
      <c r="C167" s="185"/>
      <c r="D167" s="96"/>
      <c r="E167" s="197"/>
      <c r="F167" s="573"/>
      <c r="G167" s="197"/>
      <c r="H167" s="197"/>
      <c r="I167" s="197"/>
      <c r="J167" s="197"/>
      <c r="K167" s="574"/>
      <c r="L167" s="575"/>
      <c r="M167" s="560"/>
      <c r="N167" s="560"/>
      <c r="O167" s="560"/>
      <c r="P167" s="560"/>
      <c r="Q167" s="560"/>
      <c r="R167" s="560"/>
      <c r="S167" s="112"/>
      <c r="T167" s="112"/>
      <c r="U167" s="121"/>
      <c r="V167" s="112"/>
      <c r="W167" s="112"/>
      <c r="X167" s="112"/>
      <c r="Y167" s="36"/>
      <c r="Z167" s="36"/>
      <c r="AA167" s="36"/>
      <c r="AB167" s="36"/>
      <c r="AC167" s="36"/>
      <c r="AD167" s="36"/>
      <c r="AE167" s="34"/>
    </row>
    <row r="168" spans="1:31" s="31" customFormat="1" ht="19.5" customHeight="1">
      <c r="B168" s="24"/>
      <c r="C168" s="24"/>
      <c r="D168" s="24"/>
      <c r="E168" s="24"/>
      <c r="F168" s="116"/>
      <c r="G168" s="24"/>
      <c r="H168" s="24"/>
      <c r="I168" s="99"/>
      <c r="J168" s="99"/>
      <c r="K168" s="560"/>
      <c r="L168" s="560"/>
      <c r="M168" s="560"/>
      <c r="N168" s="560"/>
      <c r="O168" s="560"/>
      <c r="P168" s="560"/>
      <c r="Q168" s="560"/>
      <c r="R168" s="560"/>
      <c r="S168" s="112"/>
      <c r="T168" s="112"/>
      <c r="U168" s="121"/>
      <c r="V168" s="112"/>
      <c r="W168" s="112"/>
      <c r="X168" s="112"/>
      <c r="Y168" s="36"/>
      <c r="Z168" s="36"/>
      <c r="AA168" s="36"/>
      <c r="AB168" s="36"/>
      <c r="AC168" s="36"/>
      <c r="AD168" s="36"/>
      <c r="AE168" s="34"/>
    </row>
    <row r="169" spans="1:31" s="31" customFormat="1" ht="19.5" customHeight="1">
      <c r="B169" s="1" t="s">
        <v>629</v>
      </c>
      <c r="C169" s="24"/>
      <c r="D169" s="24"/>
      <c r="E169" s="24"/>
      <c r="F169" s="116"/>
      <c r="G169" s="24"/>
      <c r="H169" s="24"/>
      <c r="I169" s="99"/>
      <c r="J169" s="99"/>
      <c r="K169" s="560"/>
      <c r="L169" s="560"/>
      <c r="M169" s="560"/>
      <c r="N169" s="560"/>
      <c r="O169" s="560"/>
      <c r="P169" s="560"/>
      <c r="Q169" s="560"/>
      <c r="R169" s="560"/>
      <c r="S169" s="112"/>
      <c r="T169" s="112"/>
      <c r="U169" s="121"/>
      <c r="V169" s="112"/>
      <c r="W169" s="112"/>
      <c r="X169" s="112"/>
      <c r="Y169" s="36"/>
      <c r="Z169" s="36"/>
      <c r="AA169" s="36"/>
      <c r="AB169" s="36"/>
      <c r="AC169" s="36"/>
      <c r="AD169" s="36"/>
      <c r="AE169" s="34"/>
    </row>
    <row r="170" spans="1:31" s="31" customFormat="1" ht="19.5" customHeight="1">
      <c r="A170" s="25"/>
      <c r="B170" s="1" t="s">
        <v>630</v>
      </c>
      <c r="C170" s="24"/>
      <c r="D170" s="24"/>
      <c r="E170" s="24"/>
      <c r="F170" s="24"/>
      <c r="G170" s="24"/>
      <c r="H170" s="24"/>
      <c r="I170" s="99"/>
      <c r="J170" s="99"/>
      <c r="K170" s="560"/>
      <c r="L170" s="560"/>
      <c r="M170" s="560"/>
      <c r="N170" s="163" t="s">
        <v>441</v>
      </c>
      <c r="O170" s="560"/>
      <c r="P170" s="560"/>
      <c r="Q170" s="112"/>
      <c r="R170" s="112"/>
      <c r="S170" s="112" t="s">
        <v>442</v>
      </c>
      <c r="T170" s="112"/>
      <c r="U170" s="560"/>
      <c r="V170" s="560"/>
      <c r="W170" s="560"/>
      <c r="X170" s="560"/>
      <c r="Y170" s="34"/>
      <c r="Z170" s="34"/>
      <c r="AA170" s="34"/>
      <c r="AB170" s="34"/>
      <c r="AC170" s="34"/>
      <c r="AD170" s="34"/>
      <c r="AE170" s="34"/>
    </row>
    <row r="171" spans="1:31" s="31" customFormat="1" ht="24.75" customHeight="1">
      <c r="B171" s="191"/>
      <c r="C171" s="192"/>
      <c r="D171" s="192"/>
      <c r="E171" s="572"/>
      <c r="F171" s="571"/>
      <c r="G171" s="571"/>
      <c r="H171" s="571"/>
      <c r="I171" s="774"/>
      <c r="J171" s="774"/>
      <c r="K171" s="562"/>
      <c r="L171" s="560"/>
      <c r="M171" s="560"/>
      <c r="N171" s="561" t="s">
        <v>437</v>
      </c>
      <c r="O171" s="561" t="s">
        <v>438</v>
      </c>
      <c r="P171" s="561" t="s">
        <v>439</v>
      </c>
      <c r="Q171" s="561" t="s">
        <v>3</v>
      </c>
      <c r="R171" s="112"/>
      <c r="S171" s="561" t="s">
        <v>411</v>
      </c>
      <c r="T171" s="561" t="s">
        <v>412</v>
      </c>
      <c r="U171" s="661"/>
      <c r="V171" s="661"/>
      <c r="W171" s="661"/>
      <c r="X171" s="661"/>
      <c r="Y171" s="34"/>
      <c r="Z171" s="34"/>
      <c r="AA171" s="34"/>
      <c r="AB171" s="34"/>
      <c r="AC171" s="34"/>
      <c r="AD171" s="34"/>
      <c r="AE171" s="34"/>
    </row>
    <row r="172" spans="1:31" s="31" customFormat="1" ht="19.5" customHeight="1">
      <c r="B172" s="24"/>
      <c r="C172" s="24"/>
      <c r="D172" s="24"/>
      <c r="E172" s="24"/>
      <c r="F172" s="116"/>
      <c r="G172" s="24"/>
      <c r="H172" s="24"/>
      <c r="I172" s="99"/>
      <c r="J172" s="99"/>
      <c r="K172" s="560"/>
      <c r="L172" s="560"/>
      <c r="M172" s="560"/>
      <c r="N172" s="561" t="b">
        <v>0</v>
      </c>
      <c r="O172" s="373" t="b">
        <v>0</v>
      </c>
      <c r="P172" s="373" t="b">
        <v>0</v>
      </c>
      <c r="Q172" s="373" t="b">
        <v>0</v>
      </c>
      <c r="R172" s="112"/>
      <c r="S172" s="561" t="b">
        <v>0</v>
      </c>
      <c r="T172" s="561" t="b">
        <v>0</v>
      </c>
      <c r="U172" s="112"/>
      <c r="V172" s="112"/>
      <c r="W172" s="112"/>
      <c r="X172" s="112"/>
      <c r="Y172" s="36"/>
      <c r="Z172" s="36"/>
      <c r="AA172" s="36"/>
      <c r="AB172" s="36"/>
      <c r="AC172" s="36"/>
      <c r="AD172" s="36"/>
      <c r="AE172" s="34"/>
    </row>
    <row r="173" spans="1:31" s="31" customFormat="1" ht="19.5" customHeight="1">
      <c r="A173" s="25"/>
      <c r="B173" s="1" t="s">
        <v>631</v>
      </c>
      <c r="C173" s="24"/>
      <c r="D173" s="24"/>
      <c r="E173" s="106"/>
      <c r="F173" s="92"/>
      <c r="G173" s="24"/>
      <c r="H173" s="24"/>
      <c r="I173" s="99"/>
      <c r="J173" s="99"/>
      <c r="K173" s="34"/>
      <c r="L173" s="560"/>
      <c r="M173" s="560"/>
      <c r="N173" s="561" t="str">
        <f>IF(N172=TRUE,"輸血部","")</f>
        <v/>
      </c>
      <c r="O173" s="561" t="str">
        <f>IF(O172=TRUE,"検査部","")</f>
        <v/>
      </c>
      <c r="P173" s="561" t="str">
        <f>IF(P172=TRUE,"薬剤部","")</f>
        <v/>
      </c>
      <c r="Q173" s="561" t="str">
        <f>IF(Q172=TRUE,"その他","")</f>
        <v/>
      </c>
      <c r="R173" s="112"/>
      <c r="S173" s="561" t="str">
        <f>IF(S172=TRUE,"有","")</f>
        <v/>
      </c>
      <c r="T173" s="561" t="str">
        <f>IF(T172=TRUE,"無","")</f>
        <v/>
      </c>
      <c r="U173" s="560"/>
      <c r="V173" s="560"/>
      <c r="W173" s="560"/>
      <c r="X173" s="560"/>
      <c r="Y173" s="34"/>
      <c r="Z173" s="34"/>
      <c r="AA173" s="34"/>
      <c r="AB173" s="34"/>
      <c r="AC173" s="34"/>
      <c r="AD173" s="34"/>
      <c r="AE173" s="34"/>
    </row>
    <row r="174" spans="1:31" s="31" customFormat="1" ht="24.75" customHeight="1">
      <c r="B174" s="248"/>
      <c r="C174" s="194"/>
      <c r="D174" s="195"/>
      <c r="E174" s="196"/>
      <c r="F174" s="92"/>
      <c r="G174" s="106"/>
      <c r="H174" s="106"/>
      <c r="I174" s="99"/>
      <c r="J174" s="99"/>
      <c r="K174" s="562"/>
      <c r="L174" s="560"/>
      <c r="M174" s="560"/>
      <c r="N174" s="658" t="str">
        <f>CONCATENATE(N173,O173,P173,Q173)</f>
        <v/>
      </c>
      <c r="O174" s="659"/>
      <c r="P174" s="659"/>
      <c r="Q174" s="660"/>
      <c r="R174" s="112"/>
      <c r="S174" s="744" t="str">
        <f>CONCATENATE(S173,T173)</f>
        <v/>
      </c>
      <c r="T174" s="744"/>
      <c r="U174" s="118"/>
      <c r="V174" s="118"/>
      <c r="W174" s="118"/>
      <c r="X174" s="118"/>
      <c r="Y174" s="34"/>
      <c r="Z174" s="34"/>
      <c r="AA174" s="34"/>
      <c r="AB174" s="34"/>
      <c r="AC174" s="34"/>
      <c r="AD174" s="34"/>
      <c r="AE174" s="34"/>
    </row>
    <row r="175" spans="1:31" s="31" customFormat="1" ht="19.5" customHeight="1">
      <c r="B175" s="24"/>
      <c r="C175" s="24"/>
      <c r="D175" s="24"/>
      <c r="E175" s="92"/>
      <c r="F175" s="24"/>
      <c r="G175" s="106"/>
      <c r="H175" s="108"/>
      <c r="I175" s="108"/>
      <c r="J175" s="98"/>
      <c r="K175" s="560"/>
      <c r="L175" s="560"/>
      <c r="M175" s="560"/>
      <c r="N175" s="560"/>
      <c r="O175" s="560"/>
      <c r="P175" s="112"/>
      <c r="Q175" s="112"/>
      <c r="R175" s="112"/>
      <c r="S175" s="112"/>
      <c r="T175" s="112"/>
      <c r="U175" s="112"/>
      <c r="V175" s="112"/>
      <c r="W175" s="112"/>
      <c r="X175" s="112"/>
      <c r="Y175" s="36"/>
      <c r="Z175" s="36"/>
      <c r="AA175" s="36"/>
      <c r="AB175" s="36"/>
      <c r="AC175" s="36"/>
      <c r="AD175" s="36"/>
      <c r="AE175" s="34"/>
    </row>
    <row r="176" spans="1:31" s="31" customFormat="1" ht="19.5" customHeight="1">
      <c r="A176" s="25"/>
      <c r="B176" s="1" t="s">
        <v>632</v>
      </c>
      <c r="C176" s="24"/>
      <c r="D176" s="24"/>
      <c r="E176" s="24"/>
      <c r="F176" s="24"/>
      <c r="G176" s="24"/>
      <c r="H176" s="24"/>
      <c r="I176" s="24"/>
      <c r="J176" s="24"/>
      <c r="K176" s="566"/>
      <c r="L176" s="129"/>
      <c r="M176" s="560"/>
      <c r="N176" s="163" t="s">
        <v>443</v>
      </c>
      <c r="O176" s="560"/>
      <c r="P176" s="112"/>
      <c r="Q176" s="112"/>
      <c r="R176" s="112"/>
      <c r="S176" s="112"/>
      <c r="T176" s="112"/>
      <c r="U176" s="112" t="s">
        <v>450</v>
      </c>
      <c r="V176" s="112"/>
      <c r="W176" s="112"/>
      <c r="X176" s="112"/>
      <c r="Y176" s="34"/>
      <c r="Z176" s="34"/>
      <c r="AA176" s="34"/>
      <c r="AB176" s="34"/>
      <c r="AC176" s="34"/>
      <c r="AD176" s="34"/>
      <c r="AE176" s="34"/>
    </row>
    <row r="177" spans="1:31" s="31" customFormat="1" ht="24.75" customHeight="1">
      <c r="B177" s="248"/>
      <c r="C177" s="197"/>
      <c r="D177" s="197"/>
      <c r="E177" s="576"/>
      <c r="F177" s="108"/>
      <c r="G177" s="108"/>
      <c r="H177" s="108"/>
      <c r="I177" s="108"/>
      <c r="J177" s="774"/>
      <c r="K177" s="774"/>
      <c r="L177" s="566"/>
      <c r="M177" s="560"/>
      <c r="N177" s="561" t="s">
        <v>444</v>
      </c>
      <c r="O177" s="561" t="s">
        <v>445</v>
      </c>
      <c r="P177" s="561" t="s">
        <v>446</v>
      </c>
      <c r="Q177" s="561" t="s">
        <v>447</v>
      </c>
      <c r="R177" s="561" t="s">
        <v>448</v>
      </c>
      <c r="S177" s="561" t="s">
        <v>3</v>
      </c>
      <c r="T177" s="560"/>
      <c r="U177" s="561" t="s">
        <v>411</v>
      </c>
      <c r="V177" s="561" t="s">
        <v>412</v>
      </c>
      <c r="W177" s="112"/>
      <c r="X177" s="112"/>
      <c r="Y177" s="34"/>
      <c r="Z177" s="34"/>
      <c r="AA177" s="128"/>
      <c r="AB177" s="34"/>
      <c r="AC177" s="34"/>
      <c r="AD177" s="34"/>
      <c r="AE177" s="34"/>
    </row>
    <row r="178" spans="1:31" s="31" customFormat="1" ht="19.5" customHeight="1">
      <c r="B178" s="345"/>
      <c r="C178" s="92"/>
      <c r="D178" s="92"/>
      <c r="E178" s="92"/>
      <c r="F178" s="112"/>
      <c r="G178" s="92"/>
      <c r="H178" s="92"/>
      <c r="I178" s="198"/>
      <c r="J178" s="198"/>
      <c r="K178" s="560"/>
      <c r="L178" s="560"/>
      <c r="M178" s="560"/>
      <c r="N178" s="561" t="b">
        <v>0</v>
      </c>
      <c r="O178" s="561" t="b">
        <v>0</v>
      </c>
      <c r="P178" s="373" t="b">
        <v>0</v>
      </c>
      <c r="Q178" s="373" t="b">
        <v>0</v>
      </c>
      <c r="R178" s="373" t="b">
        <v>0</v>
      </c>
      <c r="S178" s="373" t="b">
        <v>0</v>
      </c>
      <c r="T178" s="112"/>
      <c r="U178" s="561" t="b">
        <v>0</v>
      </c>
      <c r="V178" s="561" t="b">
        <v>0</v>
      </c>
      <c r="W178" s="112"/>
      <c r="X178" s="112"/>
      <c r="Y178" s="36"/>
      <c r="Z178" s="36"/>
      <c r="AA178" s="36"/>
      <c r="AB178" s="36"/>
      <c r="AC178" s="36"/>
      <c r="AD178" s="36"/>
      <c r="AE178" s="34"/>
    </row>
    <row r="179" spans="1:31" s="31" customFormat="1" ht="19.5" customHeight="1">
      <c r="A179" s="25"/>
      <c r="B179" s="1" t="s">
        <v>633</v>
      </c>
      <c r="C179" s="24"/>
      <c r="D179" s="24"/>
      <c r="E179" s="24"/>
      <c r="F179" s="24"/>
      <c r="G179" s="24"/>
      <c r="H179" s="24"/>
      <c r="I179" s="24"/>
      <c r="J179" s="24"/>
      <c r="K179" s="560"/>
      <c r="L179" s="560"/>
      <c r="M179" s="560"/>
      <c r="N179" s="561" t="str">
        <f>IF(N178=TRUE,"毎日","")</f>
        <v/>
      </c>
      <c r="O179" s="561" t="str">
        <f>IF(O178=TRUE,"週に1回","")</f>
        <v/>
      </c>
      <c r="P179" s="561" t="str">
        <f>IF(P178=TRUE,"月に1回","")</f>
        <v/>
      </c>
      <c r="Q179" s="561" t="str">
        <f>IF(Q178=TRUE,"半年に1回","")</f>
        <v/>
      </c>
      <c r="R179" s="561" t="str">
        <f>IF(R178=TRUE,"年に1回","")</f>
        <v/>
      </c>
      <c r="S179" s="561" t="str">
        <f>IF(S178=TRUE,"その他","")</f>
        <v/>
      </c>
      <c r="T179" s="112"/>
      <c r="U179" s="561" t="str">
        <f>IF(U178=TRUE,"有","")</f>
        <v/>
      </c>
      <c r="V179" s="561" t="str">
        <f>IF(V178=TRUE,"無","")</f>
        <v/>
      </c>
      <c r="W179" s="657"/>
      <c r="X179" s="657"/>
      <c r="Y179" s="657"/>
      <c r="Z179" s="657"/>
      <c r="AA179" s="657"/>
      <c r="AB179" s="657"/>
      <c r="AC179" s="34"/>
      <c r="AD179" s="34"/>
      <c r="AE179" s="34"/>
    </row>
    <row r="180" spans="1:31" s="31" customFormat="1" ht="24.75" customHeight="1">
      <c r="B180" s="248"/>
      <c r="C180" s="185"/>
      <c r="D180" s="197"/>
      <c r="E180" s="197"/>
      <c r="F180" s="197"/>
      <c r="G180" s="197"/>
      <c r="H180" s="96"/>
      <c r="I180" s="96"/>
      <c r="J180" s="173"/>
      <c r="K180" s="577"/>
      <c r="L180" s="578"/>
      <c r="M180" s="117"/>
      <c r="N180" s="658" t="str">
        <f>CONCATENATE(N179,O179,P179,Q179,R179,S179)</f>
        <v/>
      </c>
      <c r="O180" s="659"/>
      <c r="P180" s="659"/>
      <c r="Q180" s="659"/>
      <c r="R180" s="659"/>
      <c r="S180" s="660"/>
      <c r="T180" s="560"/>
      <c r="U180" s="658" t="str">
        <f>CONCATENATE(U179,V179)</f>
        <v/>
      </c>
      <c r="V180" s="660"/>
      <c r="W180" s="112"/>
      <c r="X180" s="112"/>
      <c r="Y180" s="34"/>
      <c r="Z180" s="34"/>
      <c r="AA180" s="34"/>
      <c r="AB180" s="34"/>
      <c r="AC180" s="34"/>
      <c r="AD180" s="34"/>
      <c r="AE180" s="34"/>
    </row>
    <row r="181" spans="1:31" s="31" customFormat="1" ht="19.5" customHeight="1">
      <c r="B181" s="24"/>
      <c r="C181" s="24"/>
      <c r="D181" s="24"/>
      <c r="E181" s="24"/>
      <c r="F181" s="24"/>
      <c r="G181" s="24"/>
      <c r="H181" s="24"/>
      <c r="I181" s="24"/>
      <c r="J181" s="24"/>
      <c r="K181" s="560"/>
      <c r="L181" s="163"/>
      <c r="M181" s="560"/>
      <c r="N181" s="560"/>
      <c r="O181" s="112"/>
      <c r="P181" s="560"/>
      <c r="Q181" s="112"/>
      <c r="R181" s="112"/>
      <c r="S181" s="112"/>
      <c r="T181" s="112"/>
      <c r="U181" s="112"/>
      <c r="V181" s="560"/>
      <c r="W181" s="112"/>
      <c r="X181" s="112"/>
      <c r="Y181" s="36"/>
      <c r="Z181" s="36"/>
      <c r="AA181" s="36"/>
      <c r="AB181" s="36"/>
      <c r="AC181" s="36"/>
      <c r="AD181" s="36"/>
      <c r="AE181" s="34"/>
    </row>
    <row r="182" spans="1:31" s="31" customFormat="1" ht="19.5" customHeight="1">
      <c r="B182" s="235" t="s">
        <v>634</v>
      </c>
      <c r="C182" s="24"/>
      <c r="D182" s="24"/>
      <c r="E182" s="24"/>
      <c r="F182" s="24"/>
      <c r="G182" s="24"/>
      <c r="H182" s="24"/>
      <c r="I182" s="24"/>
      <c r="J182" s="24"/>
      <c r="K182" s="560"/>
      <c r="L182" s="163"/>
      <c r="M182" s="560"/>
      <c r="N182" s="560"/>
      <c r="O182" s="112"/>
      <c r="P182" s="560"/>
      <c r="Q182" s="112"/>
      <c r="R182" s="112"/>
      <c r="S182" s="112"/>
      <c r="T182" s="112"/>
      <c r="U182" s="112"/>
      <c r="V182" s="560"/>
      <c r="W182" s="112"/>
      <c r="X182" s="112"/>
      <c r="Y182" s="36"/>
      <c r="Z182" s="36"/>
      <c r="AA182" s="36"/>
      <c r="AB182" s="36"/>
      <c r="AC182" s="36"/>
      <c r="AD182" s="36"/>
      <c r="AE182" s="34"/>
    </row>
    <row r="183" spans="1:31" s="31" customFormat="1" ht="19.5" customHeight="1">
      <c r="A183" s="25"/>
      <c r="B183" s="1" t="s">
        <v>635</v>
      </c>
      <c r="C183" s="24"/>
      <c r="D183" s="24"/>
      <c r="E183" s="24"/>
      <c r="F183" s="24"/>
      <c r="G183" s="99"/>
      <c r="H183" s="99"/>
      <c r="I183" s="99"/>
      <c r="J183" s="99"/>
      <c r="K183" s="566"/>
      <c r="L183" s="560"/>
      <c r="M183" s="560"/>
      <c r="N183" s="163" t="s">
        <v>449</v>
      </c>
      <c r="O183" s="112"/>
      <c r="P183" s="112"/>
      <c r="Q183" s="560"/>
      <c r="R183" s="560"/>
      <c r="S183" s="560"/>
      <c r="T183" s="560"/>
      <c r="U183" s="560"/>
      <c r="V183" s="118"/>
      <c r="W183" s="112"/>
      <c r="X183" s="112"/>
      <c r="Y183" s="657"/>
      <c r="Z183" s="657"/>
      <c r="AA183" s="657"/>
      <c r="AB183" s="657"/>
      <c r="AC183" s="657"/>
      <c r="AD183" s="657"/>
      <c r="AE183" s="34"/>
    </row>
    <row r="184" spans="1:31" s="31" customFormat="1" ht="19.5" customHeight="1" thickBot="1">
      <c r="A184" s="25"/>
      <c r="B184" s="1" t="s">
        <v>700</v>
      </c>
      <c r="C184" s="24"/>
      <c r="D184" s="24"/>
      <c r="E184" s="24"/>
      <c r="F184" s="24"/>
      <c r="G184" s="99"/>
      <c r="H184" s="99"/>
      <c r="I184" s="99"/>
      <c r="J184" s="99"/>
      <c r="K184" s="631"/>
      <c r="L184" s="630"/>
      <c r="M184" s="630"/>
      <c r="N184" s="163"/>
      <c r="O184" s="112"/>
      <c r="P184" s="112"/>
      <c r="Q184" s="630"/>
      <c r="R184" s="630"/>
      <c r="S184" s="630"/>
      <c r="T184" s="630"/>
      <c r="U184" s="630"/>
      <c r="V184" s="118"/>
      <c r="W184" s="112"/>
      <c r="X184" s="112"/>
      <c r="Y184" s="629"/>
      <c r="Z184" s="629"/>
      <c r="AA184" s="629"/>
      <c r="AB184" s="629"/>
      <c r="AC184" s="629"/>
      <c r="AD184" s="629"/>
      <c r="AE184" s="34"/>
    </row>
    <row r="185" spans="1:31" s="31" customFormat="1" ht="24.75" customHeight="1" thickBot="1">
      <c r="A185" s="25"/>
      <c r="B185" s="635"/>
      <c r="C185" s="197"/>
      <c r="D185" s="197"/>
      <c r="E185" s="197"/>
      <c r="F185" s="197"/>
      <c r="G185" s="201"/>
      <c r="H185" s="779" t="s">
        <v>717</v>
      </c>
      <c r="I185" s="779"/>
      <c r="J185" s="780"/>
      <c r="K185" s="631"/>
      <c r="L185" s="631"/>
      <c r="M185" s="630"/>
      <c r="N185" s="163"/>
      <c r="O185" s="112"/>
      <c r="P185" s="112"/>
      <c r="Q185" s="630"/>
      <c r="R185" s="630"/>
      <c r="S185" s="630"/>
      <c r="T185" s="630"/>
      <c r="U185" s="630"/>
      <c r="V185" s="118"/>
      <c r="W185" s="112"/>
      <c r="X185" s="112"/>
      <c r="Y185" s="629"/>
      <c r="Z185" s="629"/>
      <c r="AA185" s="629"/>
      <c r="AB185" s="629"/>
      <c r="AC185" s="629"/>
      <c r="AD185" s="629"/>
      <c r="AE185" s="34"/>
    </row>
    <row r="186" spans="1:31" s="31" customFormat="1" ht="19.5" customHeight="1" thickBot="1">
      <c r="A186" s="25"/>
      <c r="B186" s="636" t="s">
        <v>699</v>
      </c>
      <c r="C186" s="637"/>
      <c r="D186" s="637"/>
      <c r="E186" s="637"/>
      <c r="F186" s="637"/>
      <c r="G186" s="99"/>
      <c r="H186" s="99"/>
      <c r="I186" s="99"/>
      <c r="J186" s="99"/>
      <c r="K186" s="631"/>
      <c r="L186" s="631"/>
      <c r="M186" s="630"/>
      <c r="N186" s="163"/>
      <c r="O186" s="112"/>
      <c r="P186" s="112"/>
      <c r="Q186" s="630"/>
      <c r="R186" s="630"/>
      <c r="S186" s="630"/>
      <c r="T186" s="630"/>
      <c r="U186" s="630"/>
      <c r="V186" s="118"/>
      <c r="W186" s="112"/>
      <c r="X186" s="112"/>
      <c r="Y186" s="629"/>
      <c r="Z186" s="629"/>
      <c r="AA186" s="629"/>
      <c r="AB186" s="629"/>
      <c r="AC186" s="629"/>
      <c r="AD186" s="629"/>
      <c r="AE186" s="34"/>
    </row>
    <row r="187" spans="1:31" s="31" customFormat="1" ht="24.75" customHeight="1" thickBot="1">
      <c r="A187" s="25"/>
      <c r="B187" s="634"/>
      <c r="C187" s="181"/>
      <c r="D187" s="181"/>
      <c r="E187" s="181"/>
      <c r="F187" s="181"/>
      <c r="G187" s="201"/>
      <c r="H187" s="779" t="s">
        <v>719</v>
      </c>
      <c r="I187" s="779"/>
      <c r="J187" s="780"/>
      <c r="K187" s="631"/>
      <c r="L187" s="631"/>
      <c r="M187" s="630"/>
      <c r="N187" s="163"/>
      <c r="O187" s="112"/>
      <c r="P187" s="112"/>
      <c r="Q187" s="630"/>
      <c r="R187" s="630"/>
      <c r="S187" s="630"/>
      <c r="T187" s="630"/>
      <c r="U187" s="630"/>
      <c r="V187" s="118"/>
      <c r="W187" s="112"/>
      <c r="X187" s="112"/>
      <c r="Y187" s="629"/>
      <c r="Z187" s="629"/>
      <c r="AA187" s="629"/>
      <c r="AB187" s="629"/>
      <c r="AC187" s="629"/>
      <c r="AD187" s="629"/>
      <c r="AE187" s="34"/>
    </row>
    <row r="188" spans="1:31" s="31" customFormat="1" ht="19.5" customHeight="1" thickBot="1">
      <c r="A188" s="25"/>
      <c r="B188" s="636" t="s">
        <v>701</v>
      </c>
      <c r="C188" s="637"/>
      <c r="D188" s="637"/>
      <c r="E188" s="637"/>
      <c r="F188" s="637"/>
      <c r="G188" s="99"/>
      <c r="H188" s="99"/>
      <c r="I188" s="99"/>
      <c r="J188" s="99"/>
      <c r="K188" s="631"/>
      <c r="L188" s="631"/>
      <c r="M188" s="630"/>
      <c r="N188" s="163"/>
      <c r="O188" s="112"/>
      <c r="P188" s="112"/>
      <c r="Q188" s="630"/>
      <c r="R188" s="630"/>
      <c r="S188" s="630"/>
      <c r="T188" s="630"/>
      <c r="U188" s="630"/>
      <c r="V188" s="118"/>
      <c r="W188" s="112"/>
      <c r="X188" s="112"/>
      <c r="Y188" s="629"/>
      <c r="Z188" s="629"/>
      <c r="AA188" s="629"/>
      <c r="AB188" s="629"/>
      <c r="AC188" s="629"/>
      <c r="AD188" s="629"/>
      <c r="AE188" s="34"/>
    </row>
    <row r="189" spans="1:31" s="31" customFormat="1" ht="24.75" customHeight="1" thickBot="1">
      <c r="B189" s="248"/>
      <c r="C189" s="197"/>
      <c r="D189" s="197"/>
      <c r="E189" s="197"/>
      <c r="F189" s="96"/>
      <c r="G189" s="101"/>
      <c r="H189" s="779" t="s">
        <v>717</v>
      </c>
      <c r="I189" s="779"/>
      <c r="J189" s="780"/>
      <c r="K189" s="638"/>
      <c r="L189" s="631"/>
      <c r="M189" s="560"/>
      <c r="N189" s="561" t="s">
        <v>444</v>
      </c>
      <c r="O189" s="561" t="s">
        <v>445</v>
      </c>
      <c r="P189" s="561" t="s">
        <v>446</v>
      </c>
      <c r="Q189" s="561" t="s">
        <v>447</v>
      </c>
      <c r="R189" s="561" t="s">
        <v>448</v>
      </c>
      <c r="S189" s="561" t="s">
        <v>3</v>
      </c>
      <c r="T189" s="560"/>
      <c r="U189" s="560"/>
      <c r="V189" s="560"/>
      <c r="W189" s="112"/>
      <c r="X189" s="112"/>
      <c r="Y189" s="34"/>
      <c r="Z189" s="34"/>
      <c r="AA189" s="128"/>
      <c r="AB189" s="34"/>
      <c r="AC189" s="34"/>
      <c r="AD189" s="34"/>
      <c r="AE189" s="34"/>
    </row>
    <row r="190" spans="1:31" s="31" customFormat="1" ht="19.5" customHeight="1">
      <c r="B190" s="98"/>
      <c r="C190" s="99"/>
      <c r="D190" s="99"/>
      <c r="E190" s="99"/>
      <c r="F190" s="113"/>
      <c r="G190" s="99"/>
      <c r="H190" s="93"/>
      <c r="I190" s="198"/>
      <c r="J190" s="198"/>
      <c r="K190" s="566"/>
      <c r="L190" s="560"/>
      <c r="M190" s="560"/>
      <c r="N190" s="561" t="b">
        <v>0</v>
      </c>
      <c r="O190" s="561" t="b">
        <v>0</v>
      </c>
      <c r="P190" s="373" t="b">
        <v>0</v>
      </c>
      <c r="Q190" s="561" t="b">
        <v>0</v>
      </c>
      <c r="R190" s="561" t="b">
        <v>0</v>
      </c>
      <c r="S190" s="561" t="b">
        <v>0</v>
      </c>
      <c r="T190" s="560"/>
      <c r="U190" s="560"/>
      <c r="V190" s="560"/>
      <c r="W190" s="560"/>
      <c r="X190" s="560"/>
      <c r="Y190" s="66"/>
      <c r="Z190" s="66"/>
      <c r="AA190" s="66"/>
      <c r="AB190" s="36"/>
      <c r="AC190" s="36"/>
      <c r="AD190" s="36"/>
      <c r="AE190" s="34"/>
    </row>
    <row r="191" spans="1:31" s="31" customFormat="1" ht="19.5" customHeight="1">
      <c r="B191" s="155" t="s">
        <v>636</v>
      </c>
      <c r="C191" s="99"/>
      <c r="D191" s="99"/>
      <c r="E191" s="99"/>
      <c r="F191" s="113"/>
      <c r="G191" s="99"/>
      <c r="H191" s="93"/>
      <c r="I191" s="198"/>
      <c r="J191" s="198"/>
      <c r="K191" s="566"/>
      <c r="L191" s="560"/>
      <c r="M191" s="560"/>
      <c r="N191" s="561" t="str">
        <f>IF(N190=TRUE,"毎日","")</f>
        <v/>
      </c>
      <c r="O191" s="373" t="str">
        <f>IF(O190=TRUE,"週に1回","")</f>
        <v/>
      </c>
      <c r="P191" s="561" t="str">
        <f>IF(P190=TRUE,"月に1回","")</f>
        <v/>
      </c>
      <c r="Q191" s="561" t="str">
        <f>IF(Q190=TRUE,"半年に1回","")</f>
        <v/>
      </c>
      <c r="R191" s="561" t="str">
        <f>IF(R190=TRUE,"年に1回","")</f>
        <v/>
      </c>
      <c r="S191" s="561" t="str">
        <f>IF(S190=TRUE,"その他","")</f>
        <v/>
      </c>
      <c r="T191" s="560"/>
      <c r="U191" s="560"/>
      <c r="V191" s="560"/>
      <c r="W191" s="560"/>
      <c r="X191" s="560"/>
      <c r="Y191" s="66"/>
      <c r="Z191" s="66"/>
      <c r="AA191" s="66"/>
      <c r="AB191" s="36"/>
      <c r="AC191" s="36"/>
      <c r="AD191" s="36"/>
      <c r="AE191" s="34"/>
    </row>
    <row r="192" spans="1:31" s="31" customFormat="1" ht="19.5" customHeight="1">
      <c r="B192" s="1" t="s">
        <v>637</v>
      </c>
      <c r="C192" s="24"/>
      <c r="D192" s="24"/>
      <c r="E192" s="24"/>
      <c r="K192" s="117"/>
      <c r="L192" s="117"/>
      <c r="M192" s="560"/>
      <c r="N192" s="658" t="str">
        <f>CONCATENATE(N191,O191,P191,Q191,R191,S191)</f>
        <v/>
      </c>
      <c r="O192" s="659"/>
      <c r="P192" s="659"/>
      <c r="Q192" s="659"/>
      <c r="R192" s="659"/>
      <c r="S192" s="660"/>
      <c r="T192" s="560"/>
      <c r="U192" s="560"/>
      <c r="V192" s="661"/>
      <c r="W192" s="661"/>
      <c r="X192" s="560"/>
      <c r="Y192" s="34"/>
      <c r="Z192" s="34"/>
      <c r="AA192" s="34"/>
      <c r="AB192" s="34"/>
      <c r="AC192" s="34"/>
      <c r="AE192" s="34"/>
    </row>
    <row r="193" spans="1:31" s="31" customFormat="1" ht="24.75" customHeight="1">
      <c r="B193" s="248"/>
      <c r="C193" s="197"/>
      <c r="D193" s="195"/>
      <c r="E193" s="199"/>
      <c r="K193" s="125"/>
      <c r="L193" s="560"/>
      <c r="M193" s="560"/>
      <c r="N193" s="112"/>
      <c r="O193" s="560"/>
      <c r="P193" s="560"/>
      <c r="Q193" s="112"/>
      <c r="R193" s="112"/>
      <c r="S193" s="112"/>
      <c r="T193" s="112"/>
      <c r="U193" s="112"/>
      <c r="V193" s="112"/>
      <c r="W193" s="112"/>
      <c r="X193" s="112"/>
      <c r="Y193" s="34"/>
      <c r="Z193" s="34"/>
      <c r="AA193" s="34"/>
      <c r="AB193" s="34"/>
      <c r="AC193" s="34"/>
      <c r="AE193" s="34"/>
    </row>
    <row r="194" spans="1:31" s="31" customFormat="1" ht="19.5" customHeight="1">
      <c r="B194" s="24"/>
      <c r="C194" s="24"/>
      <c r="D194" s="24"/>
      <c r="E194" s="92"/>
      <c r="F194" s="24"/>
      <c r="G194" s="24"/>
      <c r="H194" s="24"/>
      <c r="I194" s="24"/>
      <c r="J194" s="24"/>
      <c r="K194" s="560"/>
      <c r="L194" s="163"/>
      <c r="M194" s="560"/>
      <c r="N194" s="112" t="s">
        <v>453</v>
      </c>
      <c r="O194" s="112"/>
      <c r="P194" s="112"/>
      <c r="Q194" s="163" t="s">
        <v>454</v>
      </c>
      <c r="R194" s="560"/>
      <c r="S194" s="560"/>
      <c r="T194" s="560"/>
      <c r="U194" s="560"/>
      <c r="V194" s="560"/>
      <c r="W194" s="112"/>
      <c r="X194" s="112"/>
      <c r="Y194" s="34"/>
      <c r="Z194" s="34"/>
      <c r="AA194" s="34"/>
      <c r="AB194" s="34"/>
      <c r="AC194" s="34"/>
      <c r="AD194" s="34"/>
      <c r="AE194" s="34"/>
    </row>
    <row r="195" spans="1:31" s="31" customFormat="1" ht="19.5" customHeight="1">
      <c r="B195" s="1" t="s">
        <v>638</v>
      </c>
      <c r="C195" s="24"/>
      <c r="D195" s="24"/>
      <c r="E195" s="24"/>
      <c r="F195" s="560"/>
      <c r="G195" s="24"/>
      <c r="H195" s="24"/>
      <c r="I195" s="24"/>
      <c r="J195" s="24"/>
      <c r="K195" s="560"/>
      <c r="L195" s="163"/>
      <c r="M195" s="560"/>
      <c r="N195" s="561" t="s">
        <v>411</v>
      </c>
      <c r="O195" s="561" t="s">
        <v>412</v>
      </c>
      <c r="P195" s="112"/>
      <c r="Q195" s="561" t="s">
        <v>411</v>
      </c>
      <c r="R195" s="561" t="s">
        <v>412</v>
      </c>
      <c r="S195" s="560"/>
      <c r="T195" s="560"/>
      <c r="U195" s="560"/>
      <c r="V195" s="560"/>
      <c r="W195" s="112"/>
      <c r="X195" s="112"/>
      <c r="Y195" s="34"/>
      <c r="Z195" s="34"/>
      <c r="AA195" s="34"/>
      <c r="AB195" s="34"/>
      <c r="AC195" s="34"/>
      <c r="AD195" s="34"/>
      <c r="AE195" s="34"/>
    </row>
    <row r="196" spans="1:31" s="31" customFormat="1" ht="24.75" customHeight="1">
      <c r="B196" s="191"/>
      <c r="C196" s="197"/>
      <c r="D196" s="195"/>
      <c r="E196" s="99"/>
      <c r="F196" s="125"/>
      <c r="G196" s="24"/>
      <c r="H196" s="24"/>
      <c r="I196" s="24"/>
      <c r="J196" s="24"/>
      <c r="K196" s="560"/>
      <c r="L196" s="163"/>
      <c r="M196" s="560"/>
      <c r="N196" s="561" t="b">
        <v>0</v>
      </c>
      <c r="O196" s="561" t="b">
        <v>0</v>
      </c>
      <c r="P196" s="112"/>
      <c r="Q196" s="561" t="b">
        <v>0</v>
      </c>
      <c r="R196" s="561" t="b">
        <v>0</v>
      </c>
      <c r="S196" s="560"/>
      <c r="T196" s="560"/>
      <c r="U196" s="560"/>
      <c r="V196" s="560"/>
      <c r="W196" s="112"/>
      <c r="X196" s="112"/>
      <c r="Y196" s="34"/>
      <c r="Z196" s="34"/>
      <c r="AA196" s="34"/>
      <c r="AB196" s="34"/>
      <c r="AC196" s="34"/>
      <c r="AD196" s="34"/>
      <c r="AE196" s="34"/>
    </row>
    <row r="197" spans="1:31" s="31" customFormat="1" ht="19.5" customHeight="1">
      <c r="B197" s="24"/>
      <c r="C197" s="24"/>
      <c r="D197" s="24"/>
      <c r="E197" s="92"/>
      <c r="F197" s="24"/>
      <c r="G197" s="24"/>
      <c r="H197" s="24"/>
      <c r="I197" s="24"/>
      <c r="J197" s="24"/>
      <c r="K197" s="560"/>
      <c r="L197" s="163"/>
      <c r="M197" s="560"/>
      <c r="N197" s="561" t="str">
        <f>IF(N196=TRUE,"有","")</f>
        <v/>
      </c>
      <c r="O197" s="561" t="str">
        <f>IF(O196=TRUE,"無","")</f>
        <v/>
      </c>
      <c r="P197" s="112"/>
      <c r="Q197" s="561"/>
      <c r="R197" s="561"/>
      <c r="S197" s="560"/>
      <c r="T197" s="560"/>
      <c r="U197" s="560"/>
      <c r="V197" s="560"/>
      <c r="W197" s="112"/>
      <c r="X197" s="112"/>
      <c r="Y197" s="34"/>
      <c r="Z197" s="34"/>
      <c r="AA197" s="34"/>
      <c r="AB197" s="34"/>
      <c r="AC197" s="34"/>
      <c r="AD197" s="34"/>
      <c r="AE197" s="34"/>
    </row>
    <row r="198" spans="1:31" s="31" customFormat="1" ht="17.25" customHeight="1">
      <c r="B198" s="24"/>
      <c r="C198" s="24"/>
      <c r="D198" s="105"/>
      <c r="E198" s="24"/>
      <c r="F198" s="24"/>
      <c r="G198" s="24"/>
      <c r="H198" s="24"/>
      <c r="I198" s="24"/>
      <c r="J198" s="24"/>
      <c r="L198" s="122"/>
      <c r="M198" s="344"/>
      <c r="N198" s="388" t="s">
        <v>462</v>
      </c>
      <c r="O198" s="374" t="s">
        <v>463</v>
      </c>
      <c r="P198" s="374" t="s">
        <v>458</v>
      </c>
      <c r="Q198" s="388" t="s">
        <v>464</v>
      </c>
      <c r="R198" s="389"/>
      <c r="S198" s="389"/>
      <c r="T198" s="389"/>
      <c r="U198" s="112"/>
      <c r="V198" s="112"/>
      <c r="W198" s="112"/>
      <c r="X198" s="112"/>
      <c r="Y198" s="34"/>
      <c r="Z198" s="34"/>
      <c r="AA198" s="34"/>
      <c r="AB198" s="34"/>
      <c r="AC198" s="34"/>
      <c r="AD198" s="34"/>
      <c r="AE198" s="34"/>
    </row>
    <row r="199" spans="1:31" s="31" customFormat="1" ht="21" customHeight="1">
      <c r="B199" s="583" t="s">
        <v>639</v>
      </c>
      <c r="C199" s="583"/>
      <c r="D199" s="583"/>
      <c r="E199" s="583"/>
      <c r="F199" s="24"/>
      <c r="G199" s="24"/>
      <c r="H199" s="24"/>
      <c r="I199" s="24"/>
      <c r="K199" s="148"/>
      <c r="L199" s="148"/>
      <c r="M199" s="148"/>
      <c r="N199" s="388" t="b">
        <v>0</v>
      </c>
      <c r="O199" s="374" t="b">
        <v>0</v>
      </c>
      <c r="P199" s="396" t="b">
        <v>0</v>
      </c>
      <c r="Q199" s="396" t="b">
        <v>0</v>
      </c>
      <c r="R199" s="113"/>
      <c r="S199" s="113"/>
      <c r="T199" s="113"/>
      <c r="U199" s="112"/>
      <c r="V199" s="112"/>
      <c r="W199" s="112"/>
      <c r="X199" s="112"/>
      <c r="Y199" s="34"/>
      <c r="Z199" s="34"/>
      <c r="AA199" s="34"/>
      <c r="AB199" s="34"/>
      <c r="AC199" s="34"/>
      <c r="AD199" s="34"/>
    </row>
    <row r="200" spans="1:31" s="24" customFormat="1" ht="20.25" customHeight="1">
      <c r="B200" s="97" t="s">
        <v>390</v>
      </c>
      <c r="C200" s="203"/>
      <c r="D200" s="203"/>
      <c r="E200" s="203"/>
      <c r="K200" s="345"/>
      <c r="L200" s="345"/>
      <c r="M200" s="345"/>
      <c r="N200" s="374" t="str">
        <f>IF(N199=TRUE,"輸血前のみ","")</f>
        <v/>
      </c>
      <c r="O200" s="374" t="str">
        <f>IF(O199=TRUE,"輸血後のみ","")</f>
        <v/>
      </c>
      <c r="P200" s="374" t="str">
        <f>IF(P199=TRUE,"両方","")</f>
        <v/>
      </c>
      <c r="Q200" s="374" t="str">
        <f>IF(Q199=TRUE,"行っていない","")</f>
        <v/>
      </c>
      <c r="R200" s="113"/>
      <c r="S200" s="113"/>
      <c r="T200" s="113"/>
      <c r="U200" s="112"/>
      <c r="V200" s="112"/>
      <c r="W200" s="112"/>
      <c r="X200" s="112"/>
      <c r="Y200" s="92"/>
      <c r="Z200" s="92"/>
      <c r="AA200" s="92"/>
      <c r="AB200" s="92"/>
      <c r="AC200" s="92"/>
      <c r="AD200" s="92"/>
    </row>
    <row r="201" spans="1:31" s="24" customFormat="1" ht="22.5" customHeight="1">
      <c r="B201" s="252" t="s">
        <v>479</v>
      </c>
      <c r="C201" s="203"/>
      <c r="D201" s="203"/>
      <c r="E201" s="203"/>
      <c r="K201" s="345"/>
      <c r="L201" s="345"/>
      <c r="M201" s="345"/>
      <c r="N201" s="771" t="str">
        <f>CONCATENATE(N200,O200,P200,Q200)</f>
        <v/>
      </c>
      <c r="O201" s="819"/>
      <c r="P201" s="819"/>
      <c r="Q201" s="772"/>
      <c r="R201" s="113"/>
      <c r="S201" s="113"/>
      <c r="T201" s="113"/>
      <c r="U201" s="112"/>
      <c r="V201" s="112"/>
      <c r="W201" s="112"/>
      <c r="X201" s="112"/>
      <c r="Y201" s="92"/>
      <c r="Z201" s="92"/>
      <c r="AA201" s="92"/>
      <c r="AB201" s="92"/>
      <c r="AC201" s="92"/>
      <c r="AD201" s="92"/>
    </row>
    <row r="202" spans="1:31" s="24" customFormat="1" ht="7.5" customHeight="1" thickBot="1">
      <c r="B202" s="252"/>
      <c r="C202" s="203"/>
      <c r="D202" s="203"/>
      <c r="E202" s="203"/>
      <c r="K202" s="345"/>
      <c r="L202" s="345"/>
      <c r="M202" s="440"/>
      <c r="N202" s="483"/>
      <c r="O202" s="113"/>
      <c r="P202" s="113"/>
      <c r="Q202" s="113"/>
      <c r="R202" s="113"/>
      <c r="S202" s="113"/>
      <c r="T202" s="113"/>
      <c r="U202" s="112"/>
      <c r="V202" s="112"/>
      <c r="W202" s="112"/>
      <c r="X202" s="112"/>
      <c r="Y202" s="92"/>
      <c r="Z202" s="92"/>
      <c r="AA202" s="92"/>
      <c r="AB202" s="92"/>
      <c r="AC202" s="92"/>
      <c r="AD202" s="92"/>
    </row>
    <row r="203" spans="1:31" s="24" customFormat="1" ht="15.95" customHeight="1">
      <c r="B203" s="431" t="s">
        <v>484</v>
      </c>
      <c r="C203" s="432"/>
      <c r="D203" s="432"/>
      <c r="E203" s="432"/>
      <c r="F203" s="433"/>
      <c r="G203" s="433"/>
      <c r="H203" s="433"/>
      <c r="I203" s="433"/>
      <c r="J203" s="433"/>
      <c r="K203" s="434"/>
      <c r="L203" s="434"/>
      <c r="M203" s="435"/>
      <c r="N203" s="421"/>
      <c r="O203" s="113"/>
      <c r="P203" s="113"/>
      <c r="Q203" s="113"/>
      <c r="R203" s="113"/>
      <c r="S203" s="113"/>
      <c r="T203" s="113"/>
      <c r="U203" s="112"/>
      <c r="V203" s="112"/>
      <c r="W203" s="112"/>
      <c r="X203" s="112"/>
      <c r="Y203" s="92"/>
      <c r="Z203" s="92"/>
      <c r="AA203" s="92"/>
      <c r="AB203" s="92"/>
      <c r="AC203" s="92"/>
      <c r="AD203" s="92"/>
    </row>
    <row r="204" spans="1:31" s="24" customFormat="1" ht="15.95" customHeight="1">
      <c r="B204" s="436" t="s">
        <v>485</v>
      </c>
      <c r="C204" s="428"/>
      <c r="D204" s="428"/>
      <c r="E204" s="428"/>
      <c r="F204" s="429"/>
      <c r="G204" s="429"/>
      <c r="H204" s="429"/>
      <c r="I204" s="429"/>
      <c r="J204" s="429"/>
      <c r="K204" s="347"/>
      <c r="L204" s="347"/>
      <c r="M204" s="430"/>
      <c r="N204" s="421"/>
      <c r="O204" s="113"/>
      <c r="P204" s="113"/>
      <c r="Q204" s="113"/>
      <c r="R204" s="113"/>
      <c r="S204" s="113"/>
      <c r="T204" s="113"/>
      <c r="U204" s="112"/>
      <c r="V204" s="112"/>
      <c r="W204" s="112"/>
      <c r="X204" s="112"/>
      <c r="Y204" s="92"/>
      <c r="Z204" s="92"/>
      <c r="AA204" s="92"/>
      <c r="AB204" s="92"/>
      <c r="AC204" s="92"/>
      <c r="AD204" s="92"/>
    </row>
    <row r="205" spans="1:31" s="24" customFormat="1" ht="15.95" customHeight="1">
      <c r="B205" s="436" t="s">
        <v>486</v>
      </c>
      <c r="C205" s="428"/>
      <c r="D205" s="428"/>
      <c r="E205" s="428"/>
      <c r="F205" s="429"/>
      <c r="G205" s="429"/>
      <c r="H205" s="429"/>
      <c r="I205" s="429"/>
      <c r="J205" s="429"/>
      <c r="K205" s="347"/>
      <c r="L205" s="347"/>
      <c r="M205" s="430"/>
      <c r="N205" s="504"/>
      <c r="O205" s="113"/>
      <c r="P205" s="113"/>
      <c r="Q205" s="113"/>
      <c r="R205" s="113"/>
      <c r="S205" s="113"/>
      <c r="T205" s="113"/>
      <c r="U205" s="112"/>
      <c r="V205" s="112"/>
      <c r="W205" s="112"/>
      <c r="X205" s="112"/>
      <c r="Y205" s="92"/>
      <c r="Z205" s="92"/>
      <c r="AA205" s="92"/>
      <c r="AB205" s="92"/>
      <c r="AC205" s="92"/>
      <c r="AD205" s="92"/>
    </row>
    <row r="206" spans="1:31" s="24" customFormat="1" ht="20.25" customHeight="1" thickBot="1">
      <c r="B206" s="437" t="s">
        <v>663</v>
      </c>
      <c r="C206" s="438"/>
      <c r="D206" s="438"/>
      <c r="E206" s="438"/>
      <c r="F206" s="439"/>
      <c r="G206" s="439"/>
      <c r="H206" s="439"/>
      <c r="I206" s="439"/>
      <c r="J206" s="439"/>
      <c r="K206" s="440"/>
      <c r="L206" s="440"/>
      <c r="M206" s="441"/>
      <c r="N206" s="122"/>
      <c r="O206" s="113"/>
      <c r="P206" s="113"/>
      <c r="Q206" s="113"/>
      <c r="R206" s="113"/>
      <c r="S206" s="113"/>
      <c r="T206" s="113"/>
      <c r="U206" s="112"/>
      <c r="V206" s="112"/>
      <c r="W206" s="112"/>
      <c r="X206" s="112"/>
      <c r="Y206" s="92"/>
      <c r="Z206" s="92"/>
      <c r="AA206" s="92"/>
      <c r="AB206" s="92"/>
      <c r="AC206" s="92"/>
      <c r="AD206" s="92"/>
    </row>
    <row r="207" spans="1:31" s="60" customFormat="1" ht="9.9499999999999993" customHeight="1">
      <c r="A207" s="25"/>
      <c r="B207" s="132"/>
      <c r="C207" s="99"/>
      <c r="D207" s="98"/>
      <c r="E207" s="98"/>
      <c r="F207" s="98"/>
      <c r="G207" s="98"/>
      <c r="H207" s="99"/>
      <c r="I207" s="99"/>
      <c r="J207" s="99"/>
      <c r="K207" s="99"/>
      <c r="L207" s="493"/>
      <c r="M207" s="492"/>
      <c r="N207" s="423"/>
      <c r="O207" s="423"/>
      <c r="P207" s="423"/>
      <c r="Q207" s="423"/>
      <c r="R207" s="113"/>
      <c r="S207" s="113"/>
      <c r="T207" s="424"/>
      <c r="U207" s="424"/>
      <c r="V207" s="424"/>
      <c r="W207" s="424"/>
      <c r="X207" s="113"/>
      <c r="Y207" s="63"/>
      <c r="Z207" s="63"/>
      <c r="AA207" s="63"/>
      <c r="AB207" s="63"/>
      <c r="AC207" s="63"/>
      <c r="AD207" s="63"/>
      <c r="AE207" s="63"/>
    </row>
    <row r="208" spans="1:31" s="60" customFormat="1" ht="24.75" customHeight="1">
      <c r="A208" s="25"/>
      <c r="B208" s="584" t="s">
        <v>595</v>
      </c>
      <c r="C208" s="99"/>
      <c r="D208" s="98"/>
      <c r="E208" s="98"/>
      <c r="F208" s="98"/>
      <c r="G208" s="98"/>
      <c r="H208" s="99"/>
      <c r="I208" s="99"/>
      <c r="J208" s="99"/>
      <c r="K208" s="99"/>
      <c r="L208" s="483"/>
      <c r="M208" s="482"/>
      <c r="N208" s="122"/>
      <c r="O208" s="113"/>
      <c r="P208" s="113"/>
      <c r="Q208" s="389"/>
      <c r="R208" s="113"/>
      <c r="S208" s="113"/>
      <c r="T208" s="122"/>
      <c r="U208" s="122"/>
      <c r="V208" s="122"/>
      <c r="W208" s="122"/>
      <c r="X208" s="113"/>
      <c r="Y208" s="63"/>
      <c r="Z208" s="63"/>
      <c r="AA208" s="63"/>
      <c r="AB208" s="63"/>
      <c r="AC208" s="63"/>
      <c r="AD208" s="63"/>
      <c r="AE208" s="63"/>
    </row>
    <row r="209" spans="1:32" s="60" customFormat="1" ht="8.25" customHeight="1">
      <c r="A209" s="25"/>
      <c r="B209" s="132"/>
      <c r="C209" s="99"/>
      <c r="D209" s="98"/>
      <c r="E209" s="98"/>
      <c r="F209" s="98"/>
      <c r="G209" s="98"/>
      <c r="H209" s="99"/>
      <c r="I209" s="99"/>
      <c r="J209" s="99"/>
      <c r="K209" s="99"/>
      <c r="L209" s="122"/>
      <c r="M209" s="172"/>
      <c r="N209" s="389"/>
      <c r="O209" s="389"/>
      <c r="P209" s="389"/>
      <c r="Q209" s="389"/>
      <c r="R209" s="113"/>
      <c r="S209" s="113"/>
      <c r="T209" s="122"/>
      <c r="U209" s="122"/>
      <c r="V209" s="122"/>
      <c r="W209" s="122"/>
      <c r="X209" s="113"/>
      <c r="Y209" s="63"/>
      <c r="Z209" s="63"/>
      <c r="AA209" s="63"/>
      <c r="AB209" s="63"/>
      <c r="AC209" s="63"/>
      <c r="AD209" s="63"/>
      <c r="AE209" s="63"/>
    </row>
    <row r="210" spans="1:32" s="25" customFormat="1" ht="16.5" customHeight="1">
      <c r="A210" s="63"/>
      <c r="B210" s="136" t="s">
        <v>271</v>
      </c>
      <c r="C210" s="136"/>
      <c r="D210" s="135"/>
      <c r="E210" s="135"/>
      <c r="F210" s="135"/>
      <c r="G210" s="135"/>
      <c r="H210" s="134"/>
      <c r="I210" s="135"/>
      <c r="J210" s="135"/>
      <c r="K210" s="135"/>
      <c r="L210" s="148"/>
      <c r="M210" s="148"/>
      <c r="N210" s="389"/>
      <c r="O210" s="389"/>
      <c r="P210" s="389"/>
      <c r="Q210" s="389"/>
      <c r="R210" s="112"/>
      <c r="S210" s="389"/>
      <c r="T210" s="389"/>
      <c r="U210" s="389"/>
      <c r="V210" s="389"/>
      <c r="W210" s="112"/>
      <c r="X210" s="112"/>
      <c r="Y210" s="36"/>
      <c r="Z210" s="36"/>
      <c r="AA210" s="36"/>
      <c r="AB210" s="36"/>
      <c r="AC210" s="36"/>
      <c r="AD210" s="36"/>
      <c r="AE210" s="36"/>
    </row>
    <row r="211" spans="1:32" s="25" customFormat="1" ht="15" customHeight="1">
      <c r="A211" s="63"/>
      <c r="C211" s="155" t="s">
        <v>582</v>
      </c>
      <c r="D211" s="134"/>
      <c r="E211" s="136"/>
      <c r="F211" s="136" t="s">
        <v>583</v>
      </c>
      <c r="G211" s="137"/>
      <c r="H211" s="137"/>
      <c r="I211" s="134"/>
      <c r="J211" s="155"/>
      <c r="K211" s="136"/>
      <c r="L211" s="148"/>
      <c r="M211" s="148"/>
      <c r="N211" s="389"/>
      <c r="O211" s="389"/>
      <c r="P211" s="389"/>
      <c r="Q211" s="389"/>
      <c r="R211" s="112"/>
      <c r="S211" s="112"/>
      <c r="T211" s="122"/>
      <c r="U211" s="112"/>
      <c r="V211" s="389"/>
      <c r="W211" s="112"/>
      <c r="X211" s="112"/>
      <c r="Y211" s="36"/>
      <c r="Z211" s="36"/>
      <c r="AA211" s="36"/>
      <c r="AB211" s="36"/>
      <c r="AC211" s="36"/>
      <c r="AD211" s="36"/>
      <c r="AE211" s="36"/>
    </row>
    <row r="212" spans="1:32" s="25" customFormat="1" ht="15" customHeight="1">
      <c r="A212" s="153"/>
      <c r="B212" s="135"/>
      <c r="C212" s="165"/>
      <c r="D212" s="155" t="s">
        <v>380</v>
      </c>
      <c r="E212" s="174"/>
      <c r="F212" s="165"/>
      <c r="G212" s="136" t="s">
        <v>379</v>
      </c>
      <c r="H212" s="134"/>
      <c r="I212" s="154"/>
      <c r="J212" s="155"/>
      <c r="K212" s="174"/>
      <c r="L212" s="63"/>
      <c r="M212" s="148"/>
      <c r="N212" s="389"/>
      <c r="O212" s="389"/>
      <c r="P212" s="389"/>
      <c r="Q212" s="389"/>
      <c r="R212" s="112"/>
      <c r="S212" s="112"/>
      <c r="T212" s="122"/>
      <c r="U212" s="112"/>
      <c r="V212" s="389"/>
      <c r="W212" s="112"/>
      <c r="X212" s="112"/>
      <c r="Y212" s="36"/>
      <c r="Z212" s="36"/>
      <c r="AA212" s="36"/>
      <c r="AB212" s="36"/>
      <c r="AC212" s="36"/>
      <c r="AD212" s="36"/>
      <c r="AE212" s="36"/>
    </row>
    <row r="213" spans="1:32" s="25" customFormat="1" ht="6.75" customHeight="1">
      <c r="A213" s="153"/>
      <c r="B213" s="135"/>
      <c r="C213" s="136"/>
      <c r="D213" s="155"/>
      <c r="E213" s="174"/>
      <c r="F213" s="136"/>
      <c r="G213" s="136"/>
      <c r="H213" s="134"/>
      <c r="I213" s="154"/>
      <c r="J213" s="155"/>
      <c r="K213" s="174"/>
      <c r="L213" s="63"/>
      <c r="M213" s="344"/>
      <c r="N213" s="389"/>
      <c r="O213" s="389"/>
      <c r="P213" s="389"/>
      <c r="Q213" s="389"/>
      <c r="R213" s="112"/>
      <c r="S213" s="112"/>
      <c r="T213" s="122"/>
      <c r="U213" s="112"/>
      <c r="V213" s="389"/>
      <c r="W213" s="112"/>
      <c r="X213" s="112"/>
      <c r="Y213" s="36"/>
      <c r="Z213" s="36"/>
      <c r="AA213" s="36"/>
      <c r="AB213" s="36"/>
      <c r="AC213" s="36"/>
      <c r="AD213" s="36"/>
      <c r="AE213" s="36"/>
    </row>
    <row r="214" spans="1:32" s="60" customFormat="1" ht="15" customHeight="1">
      <c r="A214" s="153"/>
      <c r="B214" s="135"/>
      <c r="C214" s="136"/>
      <c r="D214" s="155"/>
      <c r="E214" s="174"/>
      <c r="F214" s="136"/>
      <c r="G214" s="155"/>
      <c r="H214" s="134"/>
      <c r="I214" s="154"/>
      <c r="J214" s="155"/>
      <c r="K214" s="174"/>
      <c r="L214" s="63"/>
      <c r="M214" s="122"/>
      <c r="N214" s="389"/>
      <c r="O214" s="389"/>
      <c r="P214" s="389"/>
      <c r="Q214" s="122"/>
      <c r="R214" s="113"/>
      <c r="S214" s="113"/>
      <c r="T214" s="122"/>
      <c r="U214" s="113"/>
      <c r="V214" s="122"/>
      <c r="W214" s="113"/>
      <c r="X214" s="113"/>
      <c r="Y214" s="63"/>
      <c r="Z214" s="63"/>
      <c r="AA214" s="63"/>
      <c r="AB214" s="63"/>
      <c r="AC214" s="63"/>
      <c r="AD214" s="63"/>
      <c r="AE214" s="63"/>
    </row>
    <row r="215" spans="1:32" s="60" customFormat="1" ht="15" customHeight="1">
      <c r="A215" s="153"/>
      <c r="B215" s="135"/>
      <c r="C215" s="136"/>
      <c r="D215" s="155"/>
      <c r="E215" s="174"/>
      <c r="F215" s="136"/>
      <c r="G215" s="136"/>
      <c r="H215" s="134"/>
      <c r="I215" s="154"/>
      <c r="J215" s="155"/>
      <c r="K215" s="174"/>
      <c r="L215" s="63"/>
      <c r="M215" s="122"/>
      <c r="N215" s="122"/>
      <c r="O215" s="122"/>
      <c r="P215" s="122"/>
      <c r="Q215" s="122"/>
      <c r="R215" s="113"/>
      <c r="S215" s="113"/>
      <c r="T215" s="122"/>
      <c r="U215" s="113"/>
      <c r="V215" s="122"/>
      <c r="W215" s="113"/>
      <c r="X215" s="113"/>
      <c r="Y215" s="63"/>
      <c r="Z215" s="63"/>
      <c r="AA215" s="63"/>
      <c r="AB215" s="63"/>
      <c r="AC215" s="63"/>
      <c r="AD215" s="63"/>
      <c r="AE215" s="63"/>
    </row>
    <row r="216" spans="1:32" s="25" customFormat="1" ht="15" customHeight="1">
      <c r="A216" s="133"/>
      <c r="B216" s="136" t="s">
        <v>276</v>
      </c>
      <c r="C216" s="136"/>
      <c r="D216" s="155"/>
      <c r="E216" s="137"/>
      <c r="F216" s="136"/>
      <c r="G216" s="136"/>
      <c r="H216" s="136"/>
      <c r="I216" s="137"/>
      <c r="J216" s="155"/>
      <c r="K216" s="155"/>
      <c r="L216" s="99"/>
      <c r="M216" s="148"/>
      <c r="N216" s="122"/>
      <c r="O216" s="122"/>
      <c r="P216" s="122"/>
      <c r="Q216" s="389"/>
      <c r="R216" s="389"/>
      <c r="S216" s="112"/>
      <c r="T216" s="112"/>
      <c r="U216" s="112"/>
      <c r="V216" s="112"/>
      <c r="W216" s="679"/>
      <c r="X216" s="679"/>
      <c r="Y216" s="36"/>
      <c r="Z216" s="36"/>
      <c r="AA216" s="36"/>
      <c r="AB216" s="36"/>
      <c r="AC216" s="36"/>
      <c r="AD216" s="36"/>
      <c r="AE216" s="36"/>
      <c r="AF216" s="36"/>
    </row>
    <row r="217" spans="1:32" s="25" customFormat="1" ht="15" customHeight="1">
      <c r="A217" s="156"/>
      <c r="C217" s="155" t="s">
        <v>584</v>
      </c>
      <c r="D217" s="155"/>
      <c r="E217" s="155"/>
      <c r="F217" s="155" t="s">
        <v>585</v>
      </c>
      <c r="G217" s="136"/>
      <c r="H217" s="136"/>
      <c r="I217" s="155" t="s">
        <v>586</v>
      </c>
      <c r="J217" s="155"/>
      <c r="K217" s="174"/>
      <c r="L217" s="155" t="s">
        <v>587</v>
      </c>
      <c r="M217" s="155"/>
      <c r="N217" s="389"/>
      <c r="O217" s="389"/>
      <c r="P217" s="389"/>
      <c r="Q217" s="389"/>
      <c r="R217" s="389"/>
      <c r="S217" s="112"/>
      <c r="T217" s="112"/>
      <c r="U217" s="389"/>
      <c r="V217" s="117"/>
      <c r="W217" s="389"/>
      <c r="X217" s="112"/>
      <c r="Y217" s="36"/>
      <c r="Z217" s="36"/>
      <c r="AA217" s="36"/>
      <c r="AB217" s="36"/>
      <c r="AC217" s="36"/>
      <c r="AD217" s="36"/>
      <c r="AE217" s="36"/>
      <c r="AF217" s="36"/>
    </row>
    <row r="218" spans="1:32" s="25" customFormat="1" ht="15" customHeight="1">
      <c r="A218" s="108"/>
      <c r="B218" s="136"/>
      <c r="C218" s="165"/>
      <c r="D218" s="155" t="s">
        <v>380</v>
      </c>
      <c r="E218" s="137"/>
      <c r="F218" s="165"/>
      <c r="G218" s="136" t="s">
        <v>379</v>
      </c>
      <c r="H218" s="136"/>
      <c r="I218" s="165"/>
      <c r="J218" s="155" t="s">
        <v>379</v>
      </c>
      <c r="K218" s="136"/>
      <c r="L218" s="216"/>
      <c r="M218" s="155" t="s">
        <v>380</v>
      </c>
      <c r="N218" s="163"/>
      <c r="O218" s="389"/>
      <c r="P218" s="389"/>
      <c r="Q218" s="389"/>
      <c r="R218" s="112"/>
      <c r="S218" s="112"/>
      <c r="T218" s="389"/>
      <c r="U218" s="389"/>
      <c r="V218" s="389"/>
      <c r="W218" s="389"/>
      <c r="X218" s="112"/>
      <c r="Y218" s="36"/>
      <c r="Z218" s="36"/>
      <c r="AA218" s="36"/>
      <c r="AB218" s="36"/>
      <c r="AC218" s="36"/>
      <c r="AD218" s="36"/>
      <c r="AE218" s="36"/>
    </row>
    <row r="219" spans="1:32" s="25" customFormat="1" ht="6" customHeight="1">
      <c r="A219" s="108"/>
      <c r="B219" s="136"/>
      <c r="C219" s="136"/>
      <c r="D219" s="155"/>
      <c r="E219" s="137"/>
      <c r="F219" s="136"/>
      <c r="G219" s="136"/>
      <c r="H219" s="136"/>
      <c r="I219" s="136"/>
      <c r="J219" s="252"/>
      <c r="K219" s="136"/>
      <c r="L219" s="99"/>
      <c r="M219" s="148"/>
      <c r="N219" s="389"/>
      <c r="O219" s="389"/>
      <c r="P219" s="389"/>
      <c r="Q219" s="389"/>
      <c r="R219" s="112"/>
      <c r="S219" s="112"/>
      <c r="T219" s="112"/>
      <c r="U219" s="389"/>
      <c r="V219" s="112"/>
      <c r="W219" s="389"/>
      <c r="X219" s="112"/>
      <c r="Y219" s="36"/>
      <c r="Z219" s="36"/>
      <c r="AA219" s="36"/>
      <c r="AB219" s="36"/>
      <c r="AC219" s="36"/>
      <c r="AD219" s="36"/>
      <c r="AE219" s="36"/>
    </row>
    <row r="220" spans="1:32" s="60" customFormat="1" ht="15" customHeight="1">
      <c r="A220" s="153"/>
      <c r="B220" s="135"/>
      <c r="C220" s="136"/>
      <c r="D220" s="155"/>
      <c r="E220" s="174"/>
      <c r="F220" s="136"/>
      <c r="G220" s="155"/>
      <c r="H220" s="134"/>
      <c r="I220" s="136"/>
      <c r="J220" s="155"/>
      <c r="K220" s="174"/>
      <c r="L220" s="63"/>
      <c r="M220" s="122"/>
      <c r="N220" s="389"/>
      <c r="O220" s="389"/>
      <c r="P220" s="389"/>
      <c r="Q220" s="122"/>
      <c r="R220" s="113"/>
      <c r="S220" s="113"/>
      <c r="T220" s="122"/>
      <c r="U220" s="113"/>
      <c r="V220" s="122"/>
      <c r="W220" s="113"/>
      <c r="X220" s="113"/>
      <c r="Y220" s="63"/>
      <c r="Z220" s="63"/>
      <c r="AA220" s="63"/>
      <c r="AB220" s="63"/>
      <c r="AC220" s="63"/>
      <c r="AD220" s="63"/>
      <c r="AE220" s="63"/>
    </row>
    <row r="221" spans="1:32" s="25" customFormat="1" ht="7.5" customHeight="1">
      <c r="A221" s="108"/>
      <c r="B221" s="136"/>
      <c r="C221" s="136"/>
      <c r="D221" s="155"/>
      <c r="E221" s="137"/>
      <c r="F221" s="136"/>
      <c r="G221" s="136"/>
      <c r="H221" s="136"/>
      <c r="I221" s="136"/>
      <c r="J221" s="252"/>
      <c r="K221" s="136"/>
      <c r="L221" s="99"/>
      <c r="M221" s="344"/>
      <c r="N221" s="122"/>
      <c r="O221" s="122"/>
      <c r="P221" s="122"/>
      <c r="Q221" s="389"/>
      <c r="R221" s="112"/>
      <c r="S221" s="112"/>
      <c r="T221" s="112"/>
      <c r="U221" s="389"/>
      <c r="V221" s="112"/>
      <c r="W221" s="389"/>
      <c r="X221" s="112"/>
      <c r="Y221" s="36"/>
      <c r="Z221" s="36"/>
      <c r="AA221" s="36"/>
      <c r="AB221" s="36"/>
      <c r="AC221" s="36"/>
      <c r="AD221" s="36"/>
      <c r="AE221" s="36"/>
    </row>
    <row r="222" spans="1:32" s="25" customFormat="1" ht="15" customHeight="1">
      <c r="A222" s="108"/>
      <c r="C222" s="155" t="s">
        <v>588</v>
      </c>
      <c r="D222" s="1"/>
      <c r="E222" s="1"/>
      <c r="F222" s="155" t="s">
        <v>589</v>
      </c>
      <c r="G222" s="155"/>
      <c r="K222" s="136"/>
      <c r="L222" s="63"/>
      <c r="M222" s="148"/>
      <c r="N222" s="389"/>
      <c r="O222" s="389"/>
      <c r="P222" s="389"/>
      <c r="Q222" s="389"/>
      <c r="R222" s="112"/>
      <c r="S222" s="389"/>
      <c r="T222" s="389"/>
      <c r="U222" s="389"/>
      <c r="V222" s="389"/>
      <c r="W222" s="112"/>
      <c r="X222" s="112"/>
      <c r="Y222" s="36"/>
      <c r="Z222" s="36"/>
      <c r="AA222" s="36"/>
      <c r="AB222" s="36"/>
      <c r="AC222" s="36"/>
      <c r="AD222" s="36"/>
      <c r="AE222" s="36"/>
    </row>
    <row r="223" spans="1:32" s="25" customFormat="1" ht="15" customHeight="1">
      <c r="A223" s="108"/>
      <c r="B223" s="1"/>
      <c r="C223" s="216"/>
      <c r="D223" s="1" t="s">
        <v>379</v>
      </c>
      <c r="E223" s="1"/>
      <c r="F223" s="216"/>
      <c r="G223" s="252" t="s">
        <v>379</v>
      </c>
      <c r="K223" s="136"/>
      <c r="L223" s="63"/>
      <c r="M223" s="349"/>
      <c r="N223" s="389"/>
      <c r="O223" s="389"/>
      <c r="P223" s="389"/>
      <c r="Q223" s="389"/>
      <c r="R223" s="112"/>
      <c r="S223" s="112"/>
      <c r="T223" s="389"/>
      <c r="U223" s="389"/>
      <c r="V223" s="389"/>
      <c r="W223" s="389"/>
      <c r="X223" s="112"/>
      <c r="Y223" s="36"/>
      <c r="Z223" s="36"/>
      <c r="AA223" s="36"/>
      <c r="AB223" s="36"/>
      <c r="AC223" s="36"/>
      <c r="AD223" s="36"/>
      <c r="AE223" s="36"/>
    </row>
    <row r="224" spans="1:32" s="25" customFormat="1" ht="6" customHeight="1">
      <c r="A224" s="108"/>
      <c r="B224" s="136"/>
      <c r="C224" s="136"/>
      <c r="D224" s="155"/>
      <c r="E224" s="137"/>
      <c r="F224" s="136"/>
      <c r="G224" s="136"/>
      <c r="H224" s="136"/>
      <c r="I224" s="136"/>
      <c r="J224" s="252"/>
      <c r="K224" s="136"/>
      <c r="L224" s="99"/>
      <c r="M224" s="344"/>
      <c r="N224" s="389"/>
      <c r="O224" s="389"/>
      <c r="P224" s="389"/>
      <c r="Q224" s="389"/>
      <c r="R224" s="112"/>
      <c r="S224" s="112"/>
      <c r="T224" s="112"/>
      <c r="U224" s="389"/>
      <c r="V224" s="112"/>
      <c r="W224" s="389"/>
      <c r="X224" s="112"/>
      <c r="Y224" s="36"/>
      <c r="Z224" s="36"/>
      <c r="AA224" s="36"/>
      <c r="AB224" s="36"/>
      <c r="AC224" s="36"/>
      <c r="AD224" s="36"/>
      <c r="AE224" s="36"/>
    </row>
    <row r="225" spans="1:32" s="60" customFormat="1" ht="15" customHeight="1">
      <c r="A225" s="153"/>
      <c r="B225" s="135"/>
      <c r="C225" s="136"/>
      <c r="D225" s="155"/>
      <c r="E225" s="174"/>
      <c r="F225" s="136"/>
      <c r="G225" s="155"/>
      <c r="H225" s="134"/>
      <c r="I225" s="136"/>
      <c r="J225" s="155"/>
      <c r="K225" s="174"/>
      <c r="L225" s="63"/>
      <c r="M225" s="122"/>
      <c r="N225" s="389"/>
      <c r="O225" s="389"/>
      <c r="P225" s="389"/>
      <c r="Q225" s="122"/>
      <c r="R225" s="113"/>
      <c r="S225" s="113"/>
      <c r="T225" s="122"/>
      <c r="U225" s="113"/>
      <c r="V225" s="122"/>
      <c r="W225" s="113"/>
      <c r="X225" s="113"/>
      <c r="Y225" s="63"/>
      <c r="Z225" s="63"/>
      <c r="AA225" s="63"/>
      <c r="AB225" s="63"/>
      <c r="AC225" s="63"/>
      <c r="AD225" s="63"/>
      <c r="AE225" s="63"/>
    </row>
    <row r="226" spans="1:32" s="25" customFormat="1" ht="13.5" customHeight="1">
      <c r="A226" s="133"/>
      <c r="B226" s="1"/>
      <c r="C226" s="1"/>
      <c r="D226" s="155"/>
      <c r="E226" s="1"/>
      <c r="F226" s="1"/>
      <c r="G226" s="1"/>
      <c r="H226" s="1"/>
      <c r="I226" s="1"/>
      <c r="J226" s="155"/>
      <c r="K226" s="136"/>
      <c r="L226" s="99"/>
      <c r="M226" s="148"/>
      <c r="N226" s="122"/>
      <c r="O226" s="122"/>
      <c r="P226" s="122"/>
      <c r="Q226" s="112"/>
      <c r="R226" s="112"/>
      <c r="S226" s="112"/>
      <c r="T226" s="389"/>
      <c r="U226" s="389"/>
      <c r="V226" s="389"/>
      <c r="W226" s="389"/>
      <c r="X226" s="112"/>
      <c r="Y226" s="36"/>
      <c r="Z226" s="36"/>
      <c r="AA226" s="36"/>
      <c r="AB226" s="36"/>
      <c r="AC226" s="36"/>
      <c r="AD226" s="36"/>
      <c r="AE226" s="36"/>
      <c r="AF226" s="36"/>
    </row>
    <row r="227" spans="1:32" s="25" customFormat="1" ht="15" customHeight="1">
      <c r="A227" s="150"/>
      <c r="B227" s="136" t="s">
        <v>272</v>
      </c>
      <c r="C227" s="136"/>
      <c r="D227" s="155"/>
      <c r="E227" s="137"/>
      <c r="F227" s="136"/>
      <c r="G227" s="136"/>
      <c r="H227" s="136"/>
      <c r="I227" s="136"/>
      <c r="J227" s="155"/>
      <c r="K227" s="174"/>
      <c r="L227" s="99"/>
      <c r="M227" s="148"/>
      <c r="N227" s="389"/>
      <c r="O227" s="389"/>
      <c r="P227" s="389"/>
      <c r="Q227" s="112"/>
      <c r="R227" s="112"/>
      <c r="S227" s="112"/>
      <c r="T227" s="389"/>
      <c r="U227" s="389"/>
      <c r="V227" s="389"/>
      <c r="W227" s="389"/>
      <c r="X227" s="112"/>
      <c r="Y227" s="36"/>
      <c r="Z227" s="36"/>
      <c r="AA227" s="36"/>
      <c r="AB227" s="36"/>
      <c r="AC227" s="36"/>
      <c r="AD227" s="36"/>
      <c r="AE227" s="36"/>
      <c r="AF227" s="36"/>
    </row>
    <row r="228" spans="1:32" s="25" customFormat="1" ht="15" customHeight="1">
      <c r="A228" s="108"/>
      <c r="C228" s="136" t="s">
        <v>473</v>
      </c>
      <c r="D228" s="155"/>
      <c r="E228" s="137"/>
      <c r="F228" s="136" t="s">
        <v>474</v>
      </c>
      <c r="G228" s="136"/>
      <c r="H228" s="136"/>
      <c r="I228" s="136" t="s">
        <v>475</v>
      </c>
      <c r="J228" s="155"/>
      <c r="K228" s="136"/>
      <c r="L228" s="99"/>
      <c r="M228" s="148"/>
      <c r="N228" s="389"/>
      <c r="O228" s="389"/>
      <c r="P228" s="389"/>
      <c r="Q228" s="112"/>
      <c r="R228" s="112"/>
      <c r="S228" s="112"/>
      <c r="T228" s="112"/>
      <c r="U228" s="679"/>
      <c r="V228" s="679"/>
      <c r="W228" s="679"/>
      <c r="X228" s="679"/>
      <c r="Y228" s="36"/>
      <c r="Z228" s="36"/>
      <c r="AA228" s="36"/>
      <c r="AB228" s="36"/>
      <c r="AC228" s="36"/>
      <c r="AD228" s="36"/>
      <c r="AE228" s="36"/>
      <c r="AF228" s="36"/>
    </row>
    <row r="229" spans="1:32" s="25" customFormat="1" ht="15" customHeight="1">
      <c r="A229" s="108"/>
      <c r="B229" s="136"/>
      <c r="C229" s="165"/>
      <c r="D229" s="155" t="s">
        <v>380</v>
      </c>
      <c r="E229" s="137"/>
      <c r="F229" s="165"/>
      <c r="G229" s="136" t="s">
        <v>379</v>
      </c>
      <c r="H229" s="136"/>
      <c r="I229" s="165"/>
      <c r="J229" s="155" t="s">
        <v>379</v>
      </c>
      <c r="K229" s="136"/>
      <c r="L229" s="99"/>
      <c r="M229" s="148"/>
      <c r="N229" s="389"/>
      <c r="O229" s="389"/>
      <c r="P229" s="389"/>
      <c r="Q229" s="112"/>
      <c r="R229" s="112"/>
      <c r="S229" s="112"/>
      <c r="T229" s="389"/>
      <c r="U229" s="389"/>
      <c r="V229" s="389"/>
      <c r="W229" s="389"/>
      <c r="X229" s="112"/>
      <c r="Y229" s="36"/>
      <c r="Z229" s="36"/>
      <c r="AA229" s="36"/>
      <c r="AB229" s="36"/>
      <c r="AC229" s="36"/>
      <c r="AD229" s="36"/>
      <c r="AE229" s="36"/>
      <c r="AF229" s="36"/>
    </row>
    <row r="230" spans="1:32" s="25" customFormat="1" ht="6" customHeight="1">
      <c r="A230" s="108"/>
      <c r="B230" s="136"/>
      <c r="C230" s="136"/>
      <c r="D230" s="155"/>
      <c r="E230" s="137"/>
      <c r="F230" s="136"/>
      <c r="G230" s="136"/>
      <c r="H230" s="136"/>
      <c r="I230" s="136"/>
      <c r="J230" s="252"/>
      <c r="K230" s="136"/>
      <c r="L230" s="99"/>
      <c r="M230" s="344"/>
      <c r="N230" s="389"/>
      <c r="O230" s="389"/>
      <c r="P230" s="389"/>
      <c r="Q230" s="389"/>
      <c r="R230" s="112"/>
      <c r="S230" s="112"/>
      <c r="T230" s="112"/>
      <c r="U230" s="389"/>
      <c r="V230" s="112"/>
      <c r="W230" s="389"/>
      <c r="X230" s="112"/>
      <c r="Y230" s="36"/>
      <c r="Z230" s="36"/>
      <c r="AA230" s="36"/>
      <c r="AB230" s="36"/>
      <c r="AC230" s="36"/>
      <c r="AD230" s="36"/>
      <c r="AE230" s="36"/>
    </row>
    <row r="231" spans="1:32" s="60" customFormat="1" ht="15" customHeight="1">
      <c r="A231" s="153"/>
      <c r="B231" s="135"/>
      <c r="C231" s="136"/>
      <c r="D231" s="155"/>
      <c r="E231" s="174"/>
      <c r="F231" s="136"/>
      <c r="G231" s="155"/>
      <c r="H231" s="134"/>
      <c r="I231" s="136"/>
      <c r="J231" s="155"/>
      <c r="K231" s="174"/>
      <c r="L231" s="63"/>
      <c r="M231" s="122"/>
      <c r="N231" s="389"/>
      <c r="O231" s="389"/>
      <c r="P231" s="389"/>
      <c r="Q231" s="122"/>
      <c r="R231" s="113"/>
      <c r="S231" s="113"/>
      <c r="T231" s="122"/>
      <c r="U231" s="113"/>
      <c r="V231" s="122"/>
      <c r="W231" s="113"/>
      <c r="X231" s="113"/>
      <c r="Y231" s="63"/>
      <c r="Z231" s="63"/>
      <c r="AA231" s="63"/>
      <c r="AB231" s="63"/>
      <c r="AC231" s="63"/>
      <c r="AD231" s="63"/>
      <c r="AE231" s="63"/>
    </row>
    <row r="232" spans="1:32" s="25" customFormat="1" ht="13.5" customHeight="1">
      <c r="A232" s="108"/>
      <c r="B232" s="135"/>
      <c r="C232" s="135"/>
      <c r="D232" s="155"/>
      <c r="E232" s="134"/>
      <c r="F232" s="136"/>
      <c r="G232" s="134"/>
      <c r="H232" s="134"/>
      <c r="I232" s="134"/>
      <c r="J232" s="155"/>
      <c r="K232" s="136"/>
      <c r="L232" s="148"/>
      <c r="M232" s="148"/>
      <c r="N232" s="122"/>
      <c r="O232" s="122"/>
      <c r="P232" s="122"/>
      <c r="Q232" s="112"/>
      <c r="R232" s="112"/>
      <c r="S232" s="112"/>
      <c r="T232" s="112"/>
      <c r="U232" s="112"/>
      <c r="V232" s="112"/>
      <c r="W232" s="112"/>
      <c r="X232" s="112"/>
      <c r="Y232" s="36"/>
      <c r="Z232" s="36"/>
      <c r="AA232" s="36"/>
      <c r="AB232" s="36"/>
      <c r="AC232" s="36"/>
      <c r="AD232" s="36"/>
      <c r="AE232" s="36"/>
    </row>
    <row r="233" spans="1:32" s="25" customFormat="1" ht="15" customHeight="1">
      <c r="A233" s="108"/>
      <c r="B233" s="155" t="s">
        <v>273</v>
      </c>
      <c r="C233" s="174"/>
      <c r="D233" s="155"/>
      <c r="E233" s="137"/>
      <c r="F233" s="136"/>
      <c r="G233" s="136"/>
      <c r="H233" s="136"/>
      <c r="I233" s="174"/>
      <c r="J233" s="155"/>
      <c r="K233" s="136"/>
      <c r="L233" s="148"/>
      <c r="M233" s="148"/>
      <c r="N233" s="112"/>
      <c r="O233" s="112"/>
      <c r="P233" s="112"/>
      <c r="Q233" s="112"/>
      <c r="R233" s="112"/>
      <c r="S233" s="112"/>
      <c r="T233" s="112"/>
      <c r="U233" s="112"/>
      <c r="V233" s="112"/>
      <c r="W233" s="112"/>
      <c r="X233" s="112"/>
      <c r="Y233" s="36"/>
      <c r="Z233" s="36"/>
      <c r="AA233" s="36"/>
      <c r="AB233" s="36"/>
      <c r="AC233" s="36"/>
      <c r="AD233" s="36"/>
      <c r="AE233" s="36"/>
    </row>
    <row r="234" spans="1:32" s="25" customFormat="1" ht="15" customHeight="1">
      <c r="A234" s="133"/>
      <c r="C234" s="136" t="s">
        <v>590</v>
      </c>
      <c r="D234" s="155"/>
      <c r="E234" s="136"/>
      <c r="F234" s="136" t="s">
        <v>591</v>
      </c>
      <c r="G234" s="136"/>
      <c r="H234" s="135"/>
      <c r="I234" s="136" t="s">
        <v>592</v>
      </c>
      <c r="J234" s="155"/>
      <c r="K234" s="136"/>
      <c r="L234" s="136" t="s">
        <v>593</v>
      </c>
      <c r="M234" s="155"/>
      <c r="N234" s="112"/>
      <c r="O234" s="112"/>
      <c r="P234" s="112"/>
      <c r="Q234" s="112"/>
      <c r="R234" s="112"/>
      <c r="S234" s="112"/>
      <c r="T234" s="112"/>
      <c r="U234" s="112"/>
      <c r="V234" s="112"/>
      <c r="W234" s="112"/>
      <c r="X234" s="112"/>
      <c r="Y234" s="36"/>
      <c r="Z234" s="36"/>
      <c r="AA234" s="36"/>
      <c r="AB234" s="36"/>
      <c r="AC234" s="36"/>
      <c r="AD234" s="36"/>
      <c r="AE234" s="36"/>
    </row>
    <row r="235" spans="1:32" s="25" customFormat="1" ht="15" customHeight="1">
      <c r="A235" s="63"/>
      <c r="B235" s="136"/>
      <c r="C235" s="165"/>
      <c r="D235" s="155" t="s">
        <v>380</v>
      </c>
      <c r="E235" s="136"/>
      <c r="F235" s="165"/>
      <c r="G235" s="136" t="s">
        <v>379</v>
      </c>
      <c r="H235" s="136"/>
      <c r="I235" s="165"/>
      <c r="J235" s="155" t="s">
        <v>379</v>
      </c>
      <c r="K235" s="136"/>
      <c r="L235" s="217"/>
      <c r="M235" s="155" t="s">
        <v>380</v>
      </c>
      <c r="N235" s="112"/>
      <c r="O235" s="112"/>
      <c r="P235" s="112"/>
      <c r="Q235" s="112"/>
      <c r="R235" s="112"/>
      <c r="S235" s="112"/>
      <c r="T235" s="112"/>
      <c r="U235" s="112"/>
      <c r="V235" s="112"/>
      <c r="W235" s="112"/>
      <c r="X235" s="112"/>
      <c r="Y235" s="36"/>
      <c r="Z235" s="36"/>
      <c r="AA235" s="36"/>
      <c r="AB235" s="36"/>
      <c r="AC235" s="36"/>
      <c r="AD235" s="36"/>
      <c r="AE235" s="36"/>
    </row>
    <row r="236" spans="1:32" s="25" customFormat="1" ht="6" customHeight="1">
      <c r="A236" s="158"/>
      <c r="B236" s="136"/>
      <c r="C236" s="136"/>
      <c r="D236" s="155"/>
      <c r="E236" s="136"/>
      <c r="F236" s="136"/>
      <c r="G236" s="136"/>
      <c r="H236" s="136"/>
      <c r="I236" s="136"/>
      <c r="J236" s="155"/>
      <c r="K236" s="136"/>
      <c r="L236" s="99"/>
      <c r="M236" s="148"/>
      <c r="N236" s="112"/>
      <c r="O236" s="112"/>
      <c r="P236" s="112"/>
      <c r="Q236" s="112"/>
      <c r="R236" s="112"/>
      <c r="S236" s="112"/>
      <c r="T236" s="112"/>
      <c r="U236" s="112"/>
      <c r="V236" s="112"/>
      <c r="W236" s="112"/>
      <c r="X236" s="112"/>
      <c r="Y236" s="36"/>
      <c r="Z236" s="36"/>
      <c r="AA236" s="36"/>
      <c r="AB236" s="36"/>
      <c r="AC236" s="36"/>
      <c r="AD236" s="36"/>
      <c r="AE236" s="36"/>
    </row>
    <row r="237" spans="1:32" s="60" customFormat="1" ht="15" customHeight="1">
      <c r="A237" s="153"/>
      <c r="B237" s="135"/>
      <c r="C237" s="136"/>
      <c r="D237" s="155"/>
      <c r="E237" s="174"/>
      <c r="F237" s="136"/>
      <c r="G237" s="155"/>
      <c r="H237" s="134"/>
      <c r="I237" s="136"/>
      <c r="J237" s="155"/>
      <c r="K237" s="174"/>
      <c r="L237" s="63"/>
      <c r="M237" s="122"/>
      <c r="N237" s="389"/>
      <c r="O237" s="389"/>
      <c r="P237" s="389"/>
      <c r="Q237" s="122"/>
      <c r="R237" s="113"/>
      <c r="S237" s="113"/>
      <c r="T237" s="122"/>
      <c r="U237" s="113"/>
      <c r="V237" s="122"/>
      <c r="W237" s="113"/>
      <c r="X237" s="113"/>
      <c r="Y237" s="63"/>
      <c r="Z237" s="63"/>
      <c r="AA237" s="63"/>
      <c r="AB237" s="63"/>
      <c r="AC237" s="63"/>
      <c r="AD237" s="63"/>
      <c r="AE237" s="63"/>
    </row>
    <row r="238" spans="1:32" s="25" customFormat="1" ht="6" customHeight="1">
      <c r="A238" s="158"/>
      <c r="B238" s="136"/>
      <c r="C238" s="136"/>
      <c r="D238" s="155"/>
      <c r="E238" s="136"/>
      <c r="F238" s="136"/>
      <c r="G238" s="136"/>
      <c r="H238" s="136"/>
      <c r="I238" s="136"/>
      <c r="J238" s="155"/>
      <c r="K238" s="136"/>
      <c r="L238" s="99"/>
      <c r="M238" s="344"/>
      <c r="N238" s="122"/>
      <c r="O238" s="122"/>
      <c r="P238" s="122"/>
      <c r="Q238" s="112"/>
      <c r="R238" s="112"/>
      <c r="S238" s="112"/>
      <c r="T238" s="112"/>
      <c r="U238" s="112"/>
      <c r="V238" s="389"/>
      <c r="W238" s="389"/>
      <c r="X238" s="112"/>
      <c r="Y238" s="36"/>
      <c r="Z238" s="36"/>
      <c r="AA238" s="36"/>
      <c r="AB238" s="36"/>
      <c r="AC238" s="36"/>
      <c r="AD238" s="36"/>
      <c r="AE238" s="36"/>
    </row>
    <row r="239" spans="1:32" s="25" customFormat="1" ht="15" customHeight="1">
      <c r="A239" s="158"/>
      <c r="C239" s="136" t="s">
        <v>581</v>
      </c>
      <c r="D239" s="155"/>
      <c r="E239" s="136"/>
      <c r="F239" s="136" t="s">
        <v>594</v>
      </c>
      <c r="G239" s="155"/>
      <c r="K239" s="136"/>
      <c r="L239" s="99"/>
      <c r="M239" s="148"/>
      <c r="N239" s="389"/>
      <c r="O239" s="389"/>
      <c r="P239" s="389"/>
      <c r="Q239" s="112"/>
      <c r="R239" s="112"/>
      <c r="S239" s="112"/>
      <c r="T239" s="112"/>
      <c r="U239" s="112"/>
      <c r="V239" s="112"/>
      <c r="W239" s="112"/>
      <c r="X239" s="112"/>
      <c r="Y239" s="36"/>
      <c r="Z239" s="36"/>
      <c r="AA239" s="36"/>
      <c r="AB239" s="36"/>
      <c r="AC239" s="36"/>
      <c r="AD239" s="36"/>
      <c r="AE239" s="36"/>
    </row>
    <row r="240" spans="1:32" s="25" customFormat="1" ht="15" customHeight="1">
      <c r="A240" s="158"/>
      <c r="B240" s="135"/>
      <c r="C240" s="217"/>
      <c r="D240" s="155" t="s">
        <v>380</v>
      </c>
      <c r="E240" s="136"/>
      <c r="F240" s="217"/>
      <c r="G240" s="155" t="s">
        <v>380</v>
      </c>
      <c r="K240" s="136"/>
      <c r="L240" s="99"/>
      <c r="M240" s="148"/>
      <c r="N240" s="389"/>
      <c r="O240" s="389"/>
      <c r="P240" s="389"/>
      <c r="Q240" s="112"/>
      <c r="R240" s="112"/>
      <c r="S240" s="112"/>
      <c r="T240" s="112"/>
      <c r="U240" s="112"/>
      <c r="V240" s="679"/>
      <c r="W240" s="679"/>
      <c r="X240" s="112"/>
      <c r="Y240" s="36"/>
      <c r="Z240" s="36"/>
      <c r="AA240" s="36"/>
      <c r="AB240" s="36"/>
      <c r="AC240" s="36"/>
      <c r="AD240" s="36"/>
      <c r="AE240" s="36"/>
    </row>
    <row r="241" spans="1:31" s="25" customFormat="1" ht="6" customHeight="1">
      <c r="A241" s="158"/>
      <c r="B241" s="136"/>
      <c r="C241" s="136"/>
      <c r="D241" s="155"/>
      <c r="E241" s="136"/>
      <c r="F241" s="136"/>
      <c r="G241" s="136"/>
      <c r="H241" s="136"/>
      <c r="I241" s="136"/>
      <c r="J241" s="155"/>
      <c r="K241" s="136"/>
      <c r="L241" s="99"/>
      <c r="M241" s="148"/>
      <c r="N241" s="389"/>
      <c r="O241" s="389"/>
      <c r="P241" s="389"/>
      <c r="Q241" s="112"/>
      <c r="R241" s="112"/>
      <c r="S241" s="112"/>
      <c r="T241" s="112"/>
      <c r="U241" s="112"/>
      <c r="V241" s="389"/>
      <c r="W241" s="389"/>
      <c r="X241" s="112"/>
      <c r="Y241" s="36"/>
      <c r="Z241" s="36"/>
      <c r="AA241" s="36"/>
      <c r="AB241" s="36"/>
      <c r="AC241" s="36"/>
      <c r="AD241" s="36"/>
      <c r="AE241" s="36"/>
    </row>
    <row r="242" spans="1:31" s="60" customFormat="1" ht="15" customHeight="1">
      <c r="A242" s="153"/>
      <c r="B242" s="135"/>
      <c r="C242" s="136"/>
      <c r="D242" s="155"/>
      <c r="E242" s="174"/>
      <c r="F242" s="136"/>
      <c r="G242" s="155"/>
      <c r="H242" s="134"/>
      <c r="I242" s="136"/>
      <c r="J242" s="155"/>
      <c r="K242" s="174"/>
      <c r="L242" s="63"/>
      <c r="M242" s="122"/>
      <c r="N242" s="389"/>
      <c r="O242" s="389"/>
      <c r="P242" s="389"/>
      <c r="Q242" s="122"/>
      <c r="R242" s="113"/>
      <c r="S242" s="113"/>
      <c r="T242" s="122"/>
      <c r="U242" s="113"/>
      <c r="V242" s="122"/>
      <c r="W242" s="113"/>
      <c r="X242" s="113"/>
      <c r="Y242" s="63"/>
      <c r="Z242" s="63"/>
      <c r="AA242" s="63"/>
      <c r="AB242" s="63"/>
      <c r="AC242" s="63"/>
      <c r="AD242" s="63"/>
      <c r="AE242" s="63"/>
    </row>
    <row r="243" spans="1:31" s="25" customFormat="1" ht="6" customHeight="1">
      <c r="A243" s="158"/>
      <c r="B243" s="136"/>
      <c r="C243" s="136"/>
      <c r="D243" s="155"/>
      <c r="E243" s="136"/>
      <c r="F243" s="136"/>
      <c r="G243" s="136"/>
      <c r="H243" s="136"/>
      <c r="I243" s="136"/>
      <c r="J243" s="155"/>
      <c r="K243" s="136"/>
      <c r="L243" s="99"/>
      <c r="M243" s="344"/>
      <c r="N243" s="122"/>
      <c r="O243" s="122"/>
      <c r="P243" s="122"/>
      <c r="Q243" s="112"/>
      <c r="R243" s="112"/>
      <c r="S243" s="112"/>
      <c r="T243" s="112"/>
      <c r="U243" s="112"/>
      <c r="V243" s="389"/>
      <c r="W243" s="389"/>
      <c r="X243" s="112"/>
      <c r="Y243" s="36"/>
      <c r="Z243" s="36"/>
      <c r="AA243" s="36"/>
      <c r="AB243" s="36"/>
      <c r="AC243" s="36"/>
      <c r="AD243" s="36"/>
      <c r="AE243" s="36"/>
    </row>
    <row r="244" spans="1:31" s="25" customFormat="1" ht="15" customHeight="1">
      <c r="A244" s="158"/>
      <c r="C244" s="136" t="s">
        <v>647</v>
      </c>
      <c r="D244" s="155"/>
      <c r="E244" s="136"/>
      <c r="F244" s="136" t="s">
        <v>648</v>
      </c>
      <c r="G244" s="136"/>
      <c r="H244" s="136"/>
      <c r="I244" s="136" t="s">
        <v>649</v>
      </c>
      <c r="J244" s="155"/>
      <c r="K244" s="136"/>
      <c r="L244" s="99"/>
      <c r="M244" s="148"/>
      <c r="N244" s="389"/>
      <c r="O244" s="389"/>
      <c r="P244" s="389"/>
      <c r="Q244" s="112"/>
      <c r="R244" s="112"/>
      <c r="S244" s="112"/>
      <c r="T244" s="112"/>
      <c r="U244" s="112"/>
      <c r="V244" s="389"/>
      <c r="W244" s="389"/>
      <c r="X244" s="112"/>
      <c r="Y244" s="36"/>
      <c r="Z244" s="36"/>
      <c r="AA244" s="36"/>
      <c r="AB244" s="36"/>
      <c r="AC244" s="36"/>
      <c r="AD244" s="36"/>
      <c r="AE244" s="36"/>
    </row>
    <row r="245" spans="1:31" s="25" customFormat="1" ht="15" customHeight="1">
      <c r="A245" s="158"/>
      <c r="B245" s="136"/>
      <c r="C245" s="165"/>
      <c r="D245" s="155" t="s">
        <v>380</v>
      </c>
      <c r="E245" s="136"/>
      <c r="F245" s="165"/>
      <c r="G245" s="136" t="s">
        <v>379</v>
      </c>
      <c r="H245" s="136"/>
      <c r="I245" s="165"/>
      <c r="J245" s="155" t="s">
        <v>379</v>
      </c>
      <c r="K245" s="136"/>
      <c r="L245" s="99"/>
      <c r="M245" s="148"/>
      <c r="N245" s="389"/>
      <c r="O245" s="389"/>
      <c r="P245" s="389"/>
      <c r="Q245" s="112"/>
      <c r="R245" s="112"/>
      <c r="S245" s="112"/>
      <c r="T245" s="112"/>
      <c r="U245" s="112"/>
      <c r="V245" s="389"/>
      <c r="W245" s="389"/>
      <c r="X245" s="112"/>
      <c r="Y245" s="36"/>
      <c r="Z245" s="36"/>
      <c r="AA245" s="36"/>
      <c r="AB245" s="36"/>
      <c r="AC245" s="36"/>
      <c r="AD245" s="36"/>
      <c r="AE245" s="36"/>
    </row>
    <row r="246" spans="1:31" s="25" customFormat="1" ht="6" customHeight="1">
      <c r="A246" s="158"/>
      <c r="B246" s="136"/>
      <c r="C246" s="136"/>
      <c r="D246" s="155"/>
      <c r="E246" s="136"/>
      <c r="F246" s="136"/>
      <c r="G246" s="136"/>
      <c r="H246" s="136"/>
      <c r="I246" s="136"/>
      <c r="J246" s="155"/>
      <c r="K246" s="136"/>
      <c r="L246" s="99"/>
      <c r="M246" s="344"/>
      <c r="N246" s="389"/>
      <c r="O246" s="389"/>
      <c r="P246" s="389"/>
      <c r="Q246" s="112"/>
      <c r="R246" s="112"/>
      <c r="S246" s="112"/>
      <c r="T246" s="112"/>
      <c r="U246" s="112"/>
      <c r="V246" s="112"/>
      <c r="W246" s="112"/>
      <c r="X246" s="112"/>
      <c r="Y246" s="36"/>
      <c r="Z246" s="36"/>
      <c r="AA246" s="36"/>
      <c r="AB246" s="36"/>
      <c r="AC246" s="36"/>
      <c r="AD246" s="36"/>
      <c r="AE246" s="36"/>
    </row>
    <row r="247" spans="1:31" s="60" customFormat="1" ht="15" customHeight="1">
      <c r="A247" s="153"/>
      <c r="B247" s="135"/>
      <c r="C247" s="136"/>
      <c r="D247" s="155"/>
      <c r="E247" s="174"/>
      <c r="F247" s="136"/>
      <c r="G247" s="155"/>
      <c r="H247" s="134"/>
      <c r="I247" s="136"/>
      <c r="J247" s="155"/>
      <c r="K247" s="174"/>
      <c r="L247" s="63"/>
      <c r="M247" s="122"/>
      <c r="N247" s="389"/>
      <c r="O247" s="389"/>
      <c r="P247" s="389"/>
      <c r="Q247" s="122"/>
      <c r="R247" s="113"/>
      <c r="S247" s="113"/>
      <c r="T247" s="122"/>
      <c r="U247" s="113"/>
      <c r="V247" s="122"/>
      <c r="W247" s="113"/>
      <c r="X247" s="113"/>
      <c r="Y247" s="63"/>
      <c r="Z247" s="63"/>
      <c r="AA247" s="63"/>
      <c r="AB247" s="63"/>
      <c r="AC247" s="63"/>
      <c r="AD247" s="63"/>
      <c r="AE247" s="63"/>
    </row>
    <row r="248" spans="1:31" s="60" customFormat="1" ht="13.5" customHeight="1">
      <c r="A248" s="158"/>
      <c r="B248" s="136"/>
      <c r="C248" s="136"/>
      <c r="D248" s="136"/>
      <c r="E248" s="136"/>
      <c r="F248" s="136"/>
      <c r="G248" s="136"/>
      <c r="H248" s="136"/>
      <c r="I248" s="136"/>
      <c r="J248" s="136"/>
      <c r="K248" s="136"/>
      <c r="L248" s="99"/>
      <c r="M248" s="122"/>
      <c r="N248" s="122"/>
      <c r="O248" s="122"/>
      <c r="P248" s="122"/>
      <c r="Q248" s="113"/>
      <c r="R248" s="113"/>
      <c r="S248" s="113"/>
      <c r="T248" s="113"/>
      <c r="U248" s="113"/>
      <c r="V248" s="122"/>
      <c r="W248" s="122"/>
      <c r="X248" s="113"/>
      <c r="Y248" s="63"/>
      <c r="Z248" s="63"/>
      <c r="AA248" s="63"/>
      <c r="AB248" s="63"/>
      <c r="AC248" s="63"/>
      <c r="AD248" s="63"/>
      <c r="AE248" s="63"/>
    </row>
    <row r="249" spans="1:31" s="25" customFormat="1" ht="15" customHeight="1">
      <c r="A249" s="157"/>
      <c r="B249" s="157"/>
      <c r="C249" s="136"/>
      <c r="D249" s="136"/>
      <c r="E249" s="134"/>
      <c r="F249" s="136"/>
      <c r="G249" s="136"/>
      <c r="H249" s="134"/>
      <c r="I249" s="136"/>
      <c r="J249" s="134"/>
      <c r="K249" s="136"/>
      <c r="L249" s="99"/>
      <c r="M249" s="148"/>
      <c r="N249" s="122"/>
      <c r="O249" s="122"/>
      <c r="P249" s="122"/>
      <c r="Q249" s="112"/>
      <c r="R249" s="112"/>
      <c r="S249" s="112"/>
      <c r="T249" s="112"/>
      <c r="U249" s="112"/>
      <c r="V249" s="389"/>
      <c r="W249" s="389"/>
      <c r="X249" s="112"/>
      <c r="Y249" s="36"/>
      <c r="Z249" s="36"/>
      <c r="AA249" s="36"/>
      <c r="AB249" s="36"/>
      <c r="AC249" s="36"/>
      <c r="AD249" s="36"/>
      <c r="AE249" s="36"/>
    </row>
    <row r="250" spans="1:31" s="25" customFormat="1" ht="6" customHeight="1">
      <c r="A250" s="157"/>
      <c r="B250" s="136"/>
      <c r="C250" s="136"/>
      <c r="D250" s="136"/>
      <c r="E250" s="136"/>
      <c r="F250" s="136"/>
      <c r="G250" s="136"/>
      <c r="H250" s="135"/>
      <c r="I250" s="136"/>
      <c r="J250" s="135"/>
      <c r="K250" s="136"/>
      <c r="L250" s="133"/>
      <c r="M250" s="148"/>
      <c r="N250" s="389"/>
      <c r="O250" s="389"/>
      <c r="P250" s="389"/>
      <c r="Q250" s="112"/>
      <c r="R250" s="112"/>
      <c r="S250" s="112"/>
      <c r="T250" s="112"/>
      <c r="U250" s="112"/>
      <c r="V250" s="389"/>
      <c r="W250" s="117"/>
      <c r="X250" s="112"/>
      <c r="Y250" s="36"/>
      <c r="Z250" s="36"/>
      <c r="AA250" s="36"/>
      <c r="AB250" s="36"/>
      <c r="AC250" s="36"/>
      <c r="AD250" s="36"/>
      <c r="AE250" s="36"/>
    </row>
    <row r="251" spans="1:31" s="25" customFormat="1" ht="15" customHeight="1">
      <c r="B251" s="218" t="s">
        <v>597</v>
      </c>
      <c r="C251" s="218"/>
      <c r="D251" s="1"/>
      <c r="E251" s="1"/>
      <c r="F251" s="1"/>
      <c r="G251" s="1"/>
      <c r="H251" s="1"/>
      <c r="I251" s="1"/>
      <c r="J251" s="1"/>
      <c r="K251" s="134"/>
      <c r="L251" s="172"/>
      <c r="M251" s="172"/>
      <c r="N251" s="389"/>
      <c r="O251" s="389"/>
      <c r="P251" s="389"/>
      <c r="Q251" s="112"/>
      <c r="R251" s="112"/>
      <c r="S251" s="112"/>
      <c r="T251" s="112"/>
      <c r="U251" s="112"/>
      <c r="V251" s="112"/>
      <c r="W251" s="112"/>
      <c r="X251" s="112"/>
      <c r="Y251" s="36"/>
      <c r="Z251" s="36"/>
      <c r="AA251" s="36"/>
      <c r="AB251" s="36"/>
      <c r="AC251" s="36"/>
      <c r="AD251" s="36"/>
    </row>
    <row r="252" spans="1:31" s="25" customFormat="1" ht="15" customHeight="1">
      <c r="B252" s="869"/>
      <c r="C252" s="869"/>
      <c r="D252" s="766" t="s">
        <v>248</v>
      </c>
      <c r="E252" s="766"/>
      <c r="F252" s="766" t="s">
        <v>232</v>
      </c>
      <c r="G252" s="766"/>
      <c r="H252" s="766" t="s">
        <v>234</v>
      </c>
      <c r="I252" s="766"/>
      <c r="J252" s="766" t="s">
        <v>233</v>
      </c>
      <c r="K252" s="766"/>
      <c r="L252" s="172"/>
      <c r="M252" s="172"/>
      <c r="N252" s="389"/>
      <c r="O252" s="389"/>
      <c r="P252" s="112"/>
      <c r="Q252" s="112"/>
      <c r="R252" s="112"/>
      <c r="S252" s="112"/>
      <c r="T252" s="112"/>
      <c r="U252" s="112"/>
      <c r="V252" s="112"/>
      <c r="W252" s="112"/>
      <c r="X252" s="112"/>
      <c r="Y252" s="36"/>
      <c r="Z252" s="36"/>
      <c r="AA252" s="36"/>
      <c r="AB252" s="36"/>
      <c r="AC252" s="36"/>
      <c r="AD252" s="36"/>
    </row>
    <row r="253" spans="1:31" s="25" customFormat="1" ht="25.5" customHeight="1">
      <c r="B253" s="748" t="s">
        <v>378</v>
      </c>
      <c r="C253" s="749"/>
      <c r="D253" s="764">
        <f>SUM(C212,F212)</f>
        <v>0</v>
      </c>
      <c r="E253" s="765"/>
      <c r="F253" s="764">
        <f>SUM(C218,F218,I218,L218,C223,F223)</f>
        <v>0</v>
      </c>
      <c r="G253" s="765"/>
      <c r="H253" s="764">
        <f>SUM(C229,F229,I229)</f>
        <v>0</v>
      </c>
      <c r="I253" s="765"/>
      <c r="J253" s="773">
        <f>SUM(C235,F235,I235,L235,C240,F240,C245,F245,I245)</f>
        <v>0</v>
      </c>
      <c r="K253" s="773"/>
      <c r="L253" s="172"/>
      <c r="M253" s="172"/>
      <c r="N253" s="389"/>
      <c r="O253" s="112"/>
      <c r="P253" s="112"/>
      <c r="Q253" s="112"/>
      <c r="R253" s="112"/>
      <c r="S253" s="112"/>
      <c r="T253" s="112"/>
      <c r="U253" s="112"/>
      <c r="V253" s="112"/>
      <c r="W253" s="112"/>
      <c r="X253" s="112"/>
      <c r="Y253" s="36"/>
      <c r="Z253" s="36"/>
      <c r="AA253" s="36"/>
      <c r="AB253" s="36"/>
      <c r="AC253" s="36"/>
      <c r="AD253" s="36"/>
    </row>
    <row r="254" spans="1:31" s="36" customFormat="1" ht="18" customHeight="1">
      <c r="B254" s="347"/>
      <c r="C254" s="347"/>
      <c r="D254" s="348"/>
      <c r="E254" s="348"/>
      <c r="F254" s="348"/>
      <c r="G254" s="368" t="s">
        <v>480</v>
      </c>
      <c r="H254" s="348"/>
      <c r="I254" s="348"/>
      <c r="J254" s="348"/>
      <c r="K254" s="348"/>
      <c r="L254" s="344"/>
      <c r="M254" s="344"/>
      <c r="N254" s="389"/>
      <c r="O254" s="112"/>
      <c r="P254" s="112"/>
      <c r="Q254" s="112"/>
      <c r="R254" s="112"/>
      <c r="S254" s="112"/>
      <c r="T254" s="112"/>
      <c r="U254" s="112"/>
      <c r="V254" s="112"/>
      <c r="W254" s="112"/>
      <c r="X254" s="112"/>
    </row>
    <row r="255" spans="1:31" s="25" customFormat="1" ht="15" customHeight="1">
      <c r="B255" s="670"/>
      <c r="C255" s="670"/>
      <c r="D255" s="747"/>
      <c r="E255" s="747"/>
      <c r="F255" s="747"/>
      <c r="G255" s="747"/>
      <c r="H255" s="747"/>
      <c r="I255" s="747"/>
      <c r="J255" s="747"/>
      <c r="K255" s="747"/>
      <c r="L255" s="344"/>
      <c r="M255" s="344"/>
      <c r="N255" s="389"/>
      <c r="O255" s="112"/>
      <c r="P255" s="112"/>
      <c r="Q255" s="112"/>
      <c r="R255" s="112"/>
      <c r="S255" s="112"/>
      <c r="T255" s="112"/>
      <c r="U255" s="112"/>
      <c r="V255" s="112"/>
      <c r="W255" s="112"/>
      <c r="X255" s="112"/>
      <c r="Y255" s="36"/>
      <c r="Z255" s="36"/>
      <c r="AA255" s="36"/>
      <c r="AB255" s="36"/>
      <c r="AC255" s="36"/>
      <c r="AD255" s="36"/>
    </row>
    <row r="256" spans="1:31" s="25" customFormat="1" ht="25.5" customHeight="1">
      <c r="B256" s="747"/>
      <c r="C256" s="747"/>
      <c r="D256" s="670"/>
      <c r="E256" s="670"/>
      <c r="F256" s="670"/>
      <c r="G256" s="670"/>
      <c r="H256" s="670"/>
      <c r="I256" s="670"/>
      <c r="J256" s="670"/>
      <c r="K256" s="670"/>
      <c r="L256" s="344"/>
      <c r="M256" s="344"/>
      <c r="N256" s="389"/>
      <c r="O256" s="112"/>
      <c r="P256" s="112"/>
      <c r="Q256" s="112"/>
      <c r="R256" s="112"/>
      <c r="S256" s="112"/>
      <c r="T256" s="112"/>
      <c r="U256" s="112"/>
      <c r="V256" s="112"/>
      <c r="W256" s="112"/>
      <c r="X256" s="112"/>
      <c r="Y256" s="36"/>
      <c r="Z256" s="36"/>
      <c r="AA256" s="36"/>
      <c r="AB256" s="36"/>
      <c r="AC256" s="36"/>
      <c r="AD256" s="36"/>
    </row>
    <row r="257" spans="1:32" s="25" customFormat="1" ht="15" customHeight="1">
      <c r="A257" s="157"/>
      <c r="B257" s="136"/>
      <c r="C257" s="136"/>
      <c r="D257" s="136"/>
      <c r="E257" s="136"/>
      <c r="F257" s="136"/>
      <c r="G257" s="230"/>
      <c r="H257" s="230"/>
      <c r="I257" s="136"/>
      <c r="J257" s="135"/>
      <c r="K257" s="136"/>
      <c r="L257" s="133"/>
      <c r="M257" s="172"/>
      <c r="N257" s="389"/>
      <c r="O257" s="112"/>
      <c r="P257" s="112"/>
      <c r="Q257" s="112"/>
      <c r="R257" s="112"/>
      <c r="S257" s="112"/>
      <c r="T257" s="112"/>
      <c r="U257" s="112"/>
      <c r="V257" s="389"/>
      <c r="W257" s="117"/>
      <c r="X257" s="112"/>
      <c r="Y257" s="36"/>
      <c r="Z257" s="36"/>
      <c r="AA257" s="36"/>
      <c r="AB257" s="36"/>
      <c r="AC257" s="36"/>
      <c r="AD257" s="36"/>
      <c r="AE257" s="36"/>
    </row>
    <row r="258" spans="1:32" s="25" customFormat="1" ht="13.5" customHeight="1">
      <c r="A258" s="157"/>
      <c r="B258" s="136"/>
      <c r="C258" s="136"/>
      <c r="D258" s="136"/>
      <c r="E258" s="136"/>
      <c r="F258" s="136"/>
      <c r="G258" s="136"/>
      <c r="H258" s="135"/>
      <c r="I258" s="136"/>
      <c r="J258" s="135"/>
      <c r="K258" s="136"/>
      <c r="L258" s="133"/>
      <c r="M258" s="172"/>
      <c r="N258" s="389"/>
      <c r="O258" s="389"/>
      <c r="P258" s="389"/>
      <c r="Q258" s="112"/>
      <c r="R258" s="112"/>
      <c r="S258" s="112"/>
      <c r="T258" s="112"/>
      <c r="U258" s="112"/>
      <c r="V258" s="389"/>
      <c r="W258" s="117"/>
      <c r="X258" s="112"/>
      <c r="Y258" s="36"/>
      <c r="Z258" s="36"/>
      <c r="AA258" s="36"/>
      <c r="AB258" s="36"/>
      <c r="AC258" s="36"/>
      <c r="AD258" s="36"/>
      <c r="AE258" s="36"/>
    </row>
    <row r="259" spans="1:32" s="60" customFormat="1" ht="20.25" customHeight="1">
      <c r="A259" s="25"/>
      <c r="B259" s="527" t="s">
        <v>596</v>
      </c>
      <c r="C259" s="99"/>
      <c r="D259" s="98"/>
      <c r="E259" s="98"/>
      <c r="F259" s="98"/>
      <c r="G259" s="98"/>
      <c r="H259" s="99"/>
      <c r="I259" s="99"/>
      <c r="J259" s="99"/>
      <c r="K259" s="99"/>
      <c r="L259" s="122"/>
      <c r="M259" s="172"/>
      <c r="N259" s="389"/>
      <c r="O259" s="389"/>
      <c r="P259" s="389"/>
      <c r="Q259" s="389"/>
      <c r="R259" s="113"/>
      <c r="S259" s="113"/>
      <c r="T259" s="122"/>
      <c r="U259" s="122"/>
      <c r="V259" s="122"/>
      <c r="W259" s="122"/>
      <c r="X259" s="113"/>
      <c r="Y259" s="63"/>
      <c r="Z259" s="63"/>
      <c r="AA259" s="63"/>
      <c r="AB259" s="63"/>
      <c r="AC259" s="63"/>
      <c r="AD259" s="63"/>
      <c r="AE259" s="63"/>
    </row>
    <row r="260" spans="1:32" s="25" customFormat="1" ht="15" customHeight="1">
      <c r="A260" s="63"/>
      <c r="B260" s="136" t="s">
        <v>271</v>
      </c>
      <c r="C260" s="136"/>
      <c r="D260" s="135"/>
      <c r="E260" s="135"/>
      <c r="F260" s="135"/>
      <c r="G260" s="135"/>
      <c r="H260" s="134"/>
      <c r="I260" s="135"/>
      <c r="J260" s="135"/>
      <c r="K260" s="135"/>
      <c r="L260" s="344"/>
      <c r="M260" s="344"/>
      <c r="N260" s="389"/>
      <c r="O260" s="389"/>
      <c r="P260" s="389"/>
      <c r="Q260" s="389"/>
      <c r="R260" s="112"/>
      <c r="S260" s="389"/>
      <c r="T260" s="389"/>
      <c r="U260" s="389"/>
      <c r="V260" s="389"/>
      <c r="W260" s="112"/>
      <c r="X260" s="112"/>
      <c r="Y260" s="36"/>
      <c r="Z260" s="36"/>
      <c r="AA260" s="36"/>
      <c r="AB260" s="36"/>
      <c r="AC260" s="36"/>
      <c r="AD260" s="36"/>
      <c r="AE260" s="36"/>
    </row>
    <row r="261" spans="1:32" s="25" customFormat="1" ht="15" customHeight="1">
      <c r="A261" s="63"/>
      <c r="C261" s="155" t="s">
        <v>600</v>
      </c>
      <c r="D261" s="134"/>
      <c r="E261" s="136"/>
      <c r="F261" s="136" t="s">
        <v>583</v>
      </c>
      <c r="G261" s="137"/>
      <c r="H261" s="137"/>
      <c r="I261" s="134"/>
      <c r="J261" s="155"/>
      <c r="K261" s="136"/>
      <c r="L261" s="344"/>
      <c r="M261" s="344"/>
      <c r="N261" s="389"/>
      <c r="O261" s="389"/>
      <c r="P261" s="389"/>
      <c r="Q261" s="389"/>
      <c r="R261" s="112"/>
      <c r="S261" s="112"/>
      <c r="T261" s="122"/>
      <c r="U261" s="112"/>
      <c r="V261" s="389"/>
      <c r="W261" s="112"/>
      <c r="X261" s="112"/>
      <c r="Y261" s="36"/>
      <c r="Z261" s="36"/>
      <c r="AA261" s="36"/>
      <c r="AB261" s="36"/>
      <c r="AC261" s="36"/>
      <c r="AD261" s="36"/>
      <c r="AE261" s="36"/>
    </row>
    <row r="262" spans="1:32" s="25" customFormat="1" ht="15" customHeight="1">
      <c r="A262" s="153"/>
      <c r="B262" s="135"/>
      <c r="C262" s="165"/>
      <c r="D262" s="155" t="s">
        <v>380</v>
      </c>
      <c r="E262" s="174"/>
      <c r="F262" s="165"/>
      <c r="G262" s="136" t="s">
        <v>379</v>
      </c>
      <c r="H262" s="134"/>
      <c r="I262" s="154"/>
      <c r="J262" s="155"/>
      <c r="K262" s="174"/>
      <c r="L262" s="63"/>
      <c r="M262" s="344"/>
      <c r="N262" s="389"/>
      <c r="O262" s="389"/>
      <c r="P262" s="389"/>
      <c r="Q262" s="389"/>
      <c r="R262" s="112"/>
      <c r="S262" s="112"/>
      <c r="T262" s="122"/>
      <c r="U262" s="112"/>
      <c r="V262" s="389"/>
      <c r="W262" s="112"/>
      <c r="X262" s="112"/>
      <c r="Y262" s="36"/>
      <c r="Z262" s="36"/>
      <c r="AA262" s="36"/>
      <c r="AB262" s="36"/>
      <c r="AC262" s="36"/>
      <c r="AD262" s="36"/>
      <c r="AE262" s="36"/>
    </row>
    <row r="263" spans="1:32" s="25" customFormat="1" ht="6.75" customHeight="1">
      <c r="A263" s="153"/>
      <c r="B263" s="135"/>
      <c r="C263" s="136"/>
      <c r="D263" s="155"/>
      <c r="E263" s="174"/>
      <c r="F263" s="136"/>
      <c r="G263" s="136"/>
      <c r="H263" s="134"/>
      <c r="I263" s="154"/>
      <c r="J263" s="155"/>
      <c r="K263" s="174"/>
      <c r="L263" s="63"/>
      <c r="M263" s="344"/>
      <c r="N263" s="389"/>
      <c r="O263" s="389"/>
      <c r="P263" s="389"/>
      <c r="Q263" s="389"/>
      <c r="R263" s="112"/>
      <c r="S263" s="112"/>
      <c r="T263" s="122"/>
      <c r="U263" s="112"/>
      <c r="V263" s="389"/>
      <c r="W263" s="112"/>
      <c r="X263" s="112"/>
      <c r="Y263" s="36"/>
      <c r="Z263" s="36"/>
      <c r="AA263" s="36"/>
      <c r="AB263" s="36"/>
      <c r="AC263" s="36"/>
      <c r="AD263" s="36"/>
      <c r="AE263" s="36"/>
    </row>
    <row r="264" spans="1:32" s="60" customFormat="1" ht="15" customHeight="1">
      <c r="A264" s="153"/>
      <c r="B264" s="135"/>
      <c r="C264" s="136"/>
      <c r="D264" s="155"/>
      <c r="E264" s="174"/>
      <c r="F264" s="136"/>
      <c r="G264" s="155"/>
      <c r="H264" s="134"/>
      <c r="I264" s="154"/>
      <c r="J264" s="155"/>
      <c r="K264" s="174"/>
      <c r="L264" s="63"/>
      <c r="M264" s="122"/>
      <c r="N264" s="389"/>
      <c r="O264" s="389"/>
      <c r="P264" s="389"/>
      <c r="Q264" s="122"/>
      <c r="R264" s="113"/>
      <c r="S264" s="113"/>
      <c r="T264" s="122"/>
      <c r="U264" s="113"/>
      <c r="V264" s="122"/>
      <c r="W264" s="113"/>
      <c r="X264" s="113"/>
      <c r="Y264" s="63"/>
      <c r="Z264" s="63"/>
      <c r="AA264" s="63"/>
      <c r="AB264" s="63"/>
      <c r="AC264" s="63"/>
      <c r="AD264" s="63"/>
      <c r="AE264" s="63"/>
    </row>
    <row r="265" spans="1:32" s="60" customFormat="1" ht="6.75" customHeight="1">
      <c r="A265" s="153"/>
      <c r="B265" s="135"/>
      <c r="C265" s="136"/>
      <c r="D265" s="155"/>
      <c r="E265" s="174"/>
      <c r="F265" s="136"/>
      <c r="G265" s="136"/>
      <c r="H265" s="134"/>
      <c r="I265" s="154"/>
      <c r="J265" s="155"/>
      <c r="K265" s="174"/>
      <c r="L265" s="63"/>
      <c r="M265" s="122"/>
      <c r="N265" s="122"/>
      <c r="O265" s="122"/>
      <c r="P265" s="122"/>
      <c r="Q265" s="122"/>
      <c r="R265" s="113"/>
      <c r="S265" s="113"/>
      <c r="T265" s="122"/>
      <c r="U265" s="113"/>
      <c r="V265" s="122"/>
      <c r="W265" s="113"/>
      <c r="X265" s="113"/>
      <c r="Y265" s="63"/>
      <c r="Z265" s="63"/>
      <c r="AA265" s="63"/>
      <c r="AB265" s="63"/>
      <c r="AC265" s="63"/>
      <c r="AD265" s="63"/>
      <c r="AE265" s="63"/>
    </row>
    <row r="266" spans="1:32" s="25" customFormat="1" ht="15" customHeight="1">
      <c r="A266" s="133"/>
      <c r="B266" s="136" t="s">
        <v>276</v>
      </c>
      <c r="C266" s="136"/>
      <c r="D266" s="155"/>
      <c r="E266" s="137"/>
      <c r="F266" s="136"/>
      <c r="G266" s="136"/>
      <c r="H266" s="136"/>
      <c r="I266" s="137"/>
      <c r="J266" s="155"/>
      <c r="K266" s="155"/>
      <c r="L266" s="99"/>
      <c r="M266" s="344"/>
      <c r="N266" s="122"/>
      <c r="O266" s="122"/>
      <c r="P266" s="122"/>
      <c r="Q266" s="389"/>
      <c r="R266" s="389"/>
      <c r="S266" s="112"/>
      <c r="T266" s="112"/>
      <c r="U266" s="112"/>
      <c r="V266" s="112"/>
      <c r="W266" s="679"/>
      <c r="X266" s="679"/>
      <c r="Y266" s="36"/>
      <c r="Z266" s="36"/>
      <c r="AA266" s="36"/>
      <c r="AB266" s="36"/>
      <c r="AC266" s="36"/>
      <c r="AD266" s="36"/>
      <c r="AE266" s="36"/>
      <c r="AF266" s="36"/>
    </row>
    <row r="267" spans="1:32" s="25" customFormat="1" ht="15" customHeight="1">
      <c r="A267" s="156"/>
      <c r="C267" s="155" t="s">
        <v>584</v>
      </c>
      <c r="D267" s="155"/>
      <c r="E267" s="155"/>
      <c r="F267" s="155" t="s">
        <v>585</v>
      </c>
      <c r="G267" s="136"/>
      <c r="H267" s="136"/>
      <c r="I267" s="155" t="s">
        <v>586</v>
      </c>
      <c r="J267" s="155"/>
      <c r="K267" s="174"/>
      <c r="L267" s="155" t="s">
        <v>587</v>
      </c>
      <c r="M267" s="155"/>
      <c r="N267" s="389"/>
      <c r="O267" s="389"/>
      <c r="P267" s="389"/>
      <c r="Q267" s="389"/>
      <c r="R267" s="389"/>
      <c r="S267" s="112"/>
      <c r="T267" s="112"/>
      <c r="U267" s="389"/>
      <c r="V267" s="117"/>
      <c r="W267" s="389"/>
      <c r="X267" s="112"/>
      <c r="Y267" s="36"/>
      <c r="Z267" s="36"/>
      <c r="AA267" s="36"/>
      <c r="AB267" s="36"/>
      <c r="AC267" s="36"/>
      <c r="AD267" s="36"/>
      <c r="AE267" s="36"/>
      <c r="AF267" s="36"/>
    </row>
    <row r="268" spans="1:32" s="25" customFormat="1" ht="15" customHeight="1">
      <c r="A268" s="108"/>
      <c r="B268" s="136"/>
      <c r="C268" s="165"/>
      <c r="D268" s="155" t="s">
        <v>380</v>
      </c>
      <c r="E268" s="137"/>
      <c r="F268" s="165"/>
      <c r="G268" s="136" t="s">
        <v>379</v>
      </c>
      <c r="H268" s="136"/>
      <c r="I268" s="165"/>
      <c r="J268" s="155" t="s">
        <v>379</v>
      </c>
      <c r="K268" s="136"/>
      <c r="L268" s="216"/>
      <c r="M268" s="155" t="s">
        <v>380</v>
      </c>
      <c r="N268" s="163"/>
      <c r="O268" s="389"/>
      <c r="P268" s="389"/>
      <c r="Q268" s="389"/>
      <c r="R268" s="112"/>
      <c r="S268" s="112"/>
      <c r="T268" s="389"/>
      <c r="U268" s="389"/>
      <c r="V268" s="389"/>
      <c r="W268" s="389"/>
      <c r="X268" s="112"/>
      <c r="Y268" s="36"/>
      <c r="Z268" s="36"/>
      <c r="AA268" s="36"/>
      <c r="AB268" s="36"/>
      <c r="AC268" s="36"/>
      <c r="AD268" s="36"/>
      <c r="AE268" s="36"/>
    </row>
    <row r="269" spans="1:32" s="25" customFormat="1" ht="6" customHeight="1">
      <c r="A269" s="108"/>
      <c r="B269" s="136"/>
      <c r="C269" s="136"/>
      <c r="D269" s="155"/>
      <c r="E269" s="137"/>
      <c r="F269" s="136"/>
      <c r="G269" s="136"/>
      <c r="H269" s="136"/>
      <c r="I269" s="136"/>
      <c r="J269" s="252"/>
      <c r="K269" s="136"/>
      <c r="L269" s="99"/>
      <c r="M269" s="344"/>
      <c r="N269" s="389"/>
      <c r="O269" s="389"/>
      <c r="P269" s="389"/>
      <c r="Q269" s="389"/>
      <c r="R269" s="112"/>
      <c r="S269" s="112"/>
      <c r="T269" s="112"/>
      <c r="U269" s="389"/>
      <c r="V269" s="112"/>
      <c r="W269" s="389"/>
      <c r="X269" s="112"/>
      <c r="Y269" s="36"/>
      <c r="Z269" s="36"/>
      <c r="AA269" s="36"/>
      <c r="AB269" s="36"/>
      <c r="AC269" s="36"/>
      <c r="AD269" s="36"/>
      <c r="AE269" s="36"/>
    </row>
    <row r="270" spans="1:32" s="60" customFormat="1" ht="15" customHeight="1">
      <c r="A270" s="153"/>
      <c r="B270" s="135"/>
      <c r="C270" s="136"/>
      <c r="D270" s="155"/>
      <c r="E270" s="174"/>
      <c r="F270" s="136"/>
      <c r="G270" s="155"/>
      <c r="H270" s="134"/>
      <c r="I270" s="136"/>
      <c r="J270" s="155"/>
      <c r="K270" s="174"/>
      <c r="L270" s="63"/>
      <c r="M270" s="122"/>
      <c r="N270" s="389"/>
      <c r="O270" s="389"/>
      <c r="P270" s="389"/>
      <c r="Q270" s="122"/>
      <c r="R270" s="113"/>
      <c r="S270" s="113"/>
      <c r="T270" s="122"/>
      <c r="U270" s="113"/>
      <c r="V270" s="122"/>
      <c r="W270" s="113"/>
      <c r="X270" s="113"/>
      <c r="Y270" s="63"/>
      <c r="Z270" s="63"/>
      <c r="AA270" s="63"/>
      <c r="AB270" s="63"/>
      <c r="AC270" s="63"/>
      <c r="AD270" s="63"/>
      <c r="AE270" s="63"/>
    </row>
    <row r="271" spans="1:32" s="25" customFormat="1" ht="6" customHeight="1">
      <c r="A271" s="108"/>
      <c r="B271" s="136"/>
      <c r="C271" s="136"/>
      <c r="D271" s="155"/>
      <c r="E271" s="137"/>
      <c r="F271" s="136"/>
      <c r="G271" s="136"/>
      <c r="H271" s="136"/>
      <c r="I271" s="136"/>
      <c r="J271" s="252"/>
      <c r="K271" s="136"/>
      <c r="L271" s="99"/>
      <c r="M271" s="344"/>
      <c r="N271" s="122"/>
      <c r="O271" s="122"/>
      <c r="P271" s="122"/>
      <c r="Q271" s="389"/>
      <c r="R271" s="112"/>
      <c r="S271" s="112"/>
      <c r="T271" s="112"/>
      <c r="U271" s="389"/>
      <c r="V271" s="112"/>
      <c r="W271" s="389"/>
      <c r="X271" s="112"/>
      <c r="Y271" s="36"/>
      <c r="Z271" s="36"/>
      <c r="AA271" s="36"/>
      <c r="AB271" s="36"/>
      <c r="AC271" s="36"/>
      <c r="AD271" s="36"/>
      <c r="AE271" s="36"/>
    </row>
    <row r="272" spans="1:32" s="25" customFormat="1" ht="15" customHeight="1">
      <c r="A272" s="108"/>
      <c r="C272" s="155" t="s">
        <v>588</v>
      </c>
      <c r="D272" s="1"/>
      <c r="E272" s="1"/>
      <c r="F272" s="155" t="s">
        <v>601</v>
      </c>
      <c r="G272" s="155"/>
      <c r="K272" s="136"/>
      <c r="L272" s="63"/>
      <c r="M272" s="344"/>
      <c r="N272" s="389"/>
      <c r="O272" s="389"/>
      <c r="P272" s="389"/>
      <c r="Q272" s="389"/>
      <c r="R272" s="112"/>
      <c r="S272" s="389"/>
      <c r="T272" s="389"/>
      <c r="U272" s="389"/>
      <c r="V272" s="389"/>
      <c r="W272" s="112"/>
      <c r="X272" s="112"/>
      <c r="Y272" s="36"/>
      <c r="Z272" s="36"/>
      <c r="AA272" s="36"/>
      <c r="AB272" s="36"/>
      <c r="AC272" s="36"/>
      <c r="AD272" s="36"/>
      <c r="AE272" s="36"/>
    </row>
    <row r="273" spans="1:32" s="25" customFormat="1" ht="15" customHeight="1">
      <c r="A273" s="108"/>
      <c r="B273" s="1"/>
      <c r="C273" s="216"/>
      <c r="D273" s="1" t="s">
        <v>379</v>
      </c>
      <c r="E273" s="1"/>
      <c r="F273" s="216"/>
      <c r="G273" s="252" t="s">
        <v>379</v>
      </c>
      <c r="K273" s="136"/>
      <c r="L273" s="63"/>
      <c r="M273" s="349"/>
      <c r="N273" s="389"/>
      <c r="O273" s="389"/>
      <c r="P273" s="389"/>
      <c r="Q273" s="389"/>
      <c r="R273" s="112"/>
      <c r="S273" s="112"/>
      <c r="T273" s="389"/>
      <c r="U273" s="389"/>
      <c r="V273" s="389"/>
      <c r="W273" s="389"/>
      <c r="X273" s="112"/>
      <c r="Y273" s="36"/>
      <c r="Z273" s="36"/>
      <c r="AA273" s="36"/>
      <c r="AB273" s="36"/>
      <c r="AC273" s="36"/>
      <c r="AD273" s="36"/>
      <c r="AE273" s="36"/>
    </row>
    <row r="274" spans="1:32" s="25" customFormat="1" ht="6" customHeight="1">
      <c r="A274" s="108"/>
      <c r="B274" s="136"/>
      <c r="C274" s="136"/>
      <c r="D274" s="155"/>
      <c r="E274" s="137"/>
      <c r="F274" s="136"/>
      <c r="G274" s="136"/>
      <c r="H274" s="136"/>
      <c r="I274" s="136"/>
      <c r="J274" s="252"/>
      <c r="K274" s="136"/>
      <c r="L274" s="99"/>
      <c r="M274" s="344"/>
      <c r="N274" s="389"/>
      <c r="O274" s="389"/>
      <c r="P274" s="389"/>
      <c r="Q274" s="389"/>
      <c r="R274" s="112"/>
      <c r="S274" s="112"/>
      <c r="T274" s="112"/>
      <c r="U274" s="389"/>
      <c r="V274" s="112"/>
      <c r="W274" s="389"/>
      <c r="X274" s="112"/>
      <c r="Y274" s="36"/>
      <c r="Z274" s="36"/>
      <c r="AA274" s="36"/>
      <c r="AB274" s="36"/>
      <c r="AC274" s="36"/>
      <c r="AD274" s="36"/>
      <c r="AE274" s="36"/>
    </row>
    <row r="275" spans="1:32" s="60" customFormat="1" ht="15" customHeight="1">
      <c r="A275" s="153"/>
      <c r="B275" s="135"/>
      <c r="C275" s="136"/>
      <c r="D275" s="155"/>
      <c r="E275" s="174"/>
      <c r="F275" s="136"/>
      <c r="G275" s="155"/>
      <c r="H275" s="134"/>
      <c r="I275" s="136"/>
      <c r="J275" s="155"/>
      <c r="K275" s="174"/>
      <c r="L275" s="63"/>
      <c r="M275" s="122"/>
      <c r="N275" s="389"/>
      <c r="O275" s="389"/>
      <c r="P275" s="389"/>
      <c r="Q275" s="122"/>
      <c r="R275" s="113"/>
      <c r="S275" s="113"/>
      <c r="T275" s="122"/>
      <c r="U275" s="113"/>
      <c r="V275" s="122"/>
      <c r="W275" s="113"/>
      <c r="X275" s="113"/>
      <c r="Y275" s="63"/>
      <c r="Z275" s="63"/>
      <c r="AA275" s="63"/>
      <c r="AB275" s="63"/>
      <c r="AC275" s="63"/>
      <c r="AD275" s="63"/>
      <c r="AE275" s="63"/>
    </row>
    <row r="276" spans="1:32" s="25" customFormat="1" ht="13.5" customHeight="1">
      <c r="A276" s="133"/>
      <c r="B276" s="1"/>
      <c r="C276" s="1"/>
      <c r="D276" s="155"/>
      <c r="E276" s="1"/>
      <c r="F276" s="1"/>
      <c r="G276" s="1"/>
      <c r="H276" s="1"/>
      <c r="I276" s="1"/>
      <c r="J276" s="155"/>
      <c r="K276" s="136"/>
      <c r="L276" s="99"/>
      <c r="M276" s="344"/>
      <c r="N276" s="122"/>
      <c r="O276" s="122"/>
      <c r="P276" s="122"/>
      <c r="Q276" s="112"/>
      <c r="R276" s="112"/>
      <c r="S276" s="112"/>
      <c r="T276" s="389"/>
      <c r="U276" s="389"/>
      <c r="V276" s="389"/>
      <c r="W276" s="389"/>
      <c r="X276" s="112"/>
      <c r="Y276" s="36"/>
      <c r="Z276" s="36"/>
      <c r="AA276" s="36"/>
      <c r="AB276" s="36"/>
      <c r="AC276" s="36"/>
      <c r="AD276" s="36"/>
      <c r="AE276" s="36"/>
      <c r="AF276" s="36"/>
    </row>
    <row r="277" spans="1:32" s="25" customFormat="1" ht="15" customHeight="1">
      <c r="A277" s="174"/>
      <c r="B277" s="136" t="s">
        <v>272</v>
      </c>
      <c r="C277" s="136"/>
      <c r="D277" s="155"/>
      <c r="E277" s="137"/>
      <c r="F277" s="136"/>
      <c r="G277" s="136"/>
      <c r="H277" s="136"/>
      <c r="I277" s="136"/>
      <c r="J277" s="155"/>
      <c r="K277" s="174"/>
      <c r="L277" s="99"/>
      <c r="M277" s="344"/>
      <c r="N277" s="389"/>
      <c r="O277" s="389"/>
      <c r="P277" s="389"/>
      <c r="Q277" s="112"/>
      <c r="R277" s="112"/>
      <c r="S277" s="112"/>
      <c r="T277" s="389"/>
      <c r="U277" s="389"/>
      <c r="V277" s="389"/>
      <c r="W277" s="389"/>
      <c r="X277" s="112"/>
      <c r="Y277" s="36"/>
      <c r="Z277" s="36"/>
      <c r="AA277" s="36"/>
      <c r="AB277" s="36"/>
      <c r="AC277" s="36"/>
      <c r="AD277" s="36"/>
      <c r="AE277" s="36"/>
      <c r="AF277" s="36"/>
    </row>
    <row r="278" spans="1:32" s="25" customFormat="1" ht="15" customHeight="1">
      <c r="A278" s="108"/>
      <c r="C278" s="136" t="s">
        <v>282</v>
      </c>
      <c r="D278" s="155"/>
      <c r="E278" s="137"/>
      <c r="F278" s="136" t="s">
        <v>283</v>
      </c>
      <c r="G278" s="136"/>
      <c r="H278" s="136"/>
      <c r="I278" s="136" t="s">
        <v>284</v>
      </c>
      <c r="J278" s="155"/>
      <c r="K278" s="136"/>
      <c r="L278" s="99"/>
      <c r="M278" s="344"/>
      <c r="N278" s="389"/>
      <c r="O278" s="389"/>
      <c r="P278" s="389"/>
      <c r="Q278" s="112"/>
      <c r="R278" s="112"/>
      <c r="S278" s="112"/>
      <c r="T278" s="112"/>
      <c r="U278" s="679"/>
      <c r="V278" s="679"/>
      <c r="W278" s="679"/>
      <c r="X278" s="679"/>
      <c r="Y278" s="36"/>
      <c r="Z278" s="36"/>
      <c r="AA278" s="36"/>
      <c r="AB278" s="36"/>
      <c r="AC278" s="36"/>
      <c r="AD278" s="36"/>
      <c r="AE278" s="36"/>
      <c r="AF278" s="36"/>
    </row>
    <row r="279" spans="1:32" s="25" customFormat="1" ht="15" customHeight="1">
      <c r="A279" s="108"/>
      <c r="B279" s="136"/>
      <c r="C279" s="165"/>
      <c r="D279" s="155" t="s">
        <v>380</v>
      </c>
      <c r="E279" s="137"/>
      <c r="F279" s="165"/>
      <c r="G279" s="136" t="s">
        <v>379</v>
      </c>
      <c r="H279" s="136"/>
      <c r="I279" s="165"/>
      <c r="J279" s="155" t="s">
        <v>379</v>
      </c>
      <c r="K279" s="136"/>
      <c r="L279" s="99"/>
      <c r="M279" s="344"/>
      <c r="N279" s="389"/>
      <c r="O279" s="389"/>
      <c r="P279" s="389"/>
      <c r="Q279" s="112"/>
      <c r="R279" s="112"/>
      <c r="S279" s="112"/>
      <c r="T279" s="389"/>
      <c r="U279" s="389"/>
      <c r="V279" s="389"/>
      <c r="W279" s="389"/>
      <c r="X279" s="112"/>
      <c r="Y279" s="36"/>
      <c r="Z279" s="36"/>
      <c r="AA279" s="36"/>
      <c r="AB279" s="36"/>
      <c r="AC279" s="36"/>
      <c r="AD279" s="36"/>
      <c r="AE279" s="36"/>
      <c r="AF279" s="36"/>
    </row>
    <row r="280" spans="1:32" s="25" customFormat="1" ht="6" customHeight="1">
      <c r="A280" s="108"/>
      <c r="B280" s="136"/>
      <c r="C280" s="136"/>
      <c r="D280" s="155"/>
      <c r="E280" s="137"/>
      <c r="F280" s="136"/>
      <c r="G280" s="136"/>
      <c r="H280" s="136"/>
      <c r="I280" s="136"/>
      <c r="J280" s="252"/>
      <c r="K280" s="136"/>
      <c r="L280" s="99"/>
      <c r="M280" s="344"/>
      <c r="N280" s="389"/>
      <c r="O280" s="389"/>
      <c r="P280" s="389"/>
      <c r="Q280" s="389"/>
      <c r="R280" s="112"/>
      <c r="S280" s="112"/>
      <c r="T280" s="112"/>
      <c r="U280" s="389"/>
      <c r="V280" s="112"/>
      <c r="W280" s="389"/>
      <c r="X280" s="112"/>
      <c r="Y280" s="36"/>
      <c r="Z280" s="36"/>
      <c r="AA280" s="36"/>
      <c r="AB280" s="36"/>
      <c r="AC280" s="36"/>
      <c r="AD280" s="36"/>
      <c r="AE280" s="36"/>
    </row>
    <row r="281" spans="1:32" s="60" customFormat="1" ht="15" customHeight="1">
      <c r="A281" s="153"/>
      <c r="B281" s="135"/>
      <c r="C281" s="136"/>
      <c r="D281" s="155"/>
      <c r="E281" s="174"/>
      <c r="F281" s="136"/>
      <c r="G281" s="155"/>
      <c r="H281" s="134"/>
      <c r="I281" s="136"/>
      <c r="J281" s="155"/>
      <c r="K281" s="174"/>
      <c r="L281" s="63"/>
      <c r="M281" s="122"/>
      <c r="N281" s="389"/>
      <c r="O281" s="389"/>
      <c r="P281" s="389"/>
      <c r="Q281" s="122"/>
      <c r="R281" s="113"/>
      <c r="S281" s="113"/>
      <c r="T281" s="122"/>
      <c r="U281" s="113"/>
      <c r="V281" s="122"/>
      <c r="W281" s="113"/>
      <c r="X281" s="113"/>
      <c r="Y281" s="63"/>
      <c r="Z281" s="63"/>
      <c r="AA281" s="63"/>
      <c r="AB281" s="63"/>
      <c r="AC281" s="63"/>
      <c r="AD281" s="63"/>
      <c r="AE281" s="63"/>
    </row>
    <row r="282" spans="1:32" s="25" customFormat="1" ht="13.5" customHeight="1">
      <c r="A282" s="108"/>
      <c r="B282" s="135"/>
      <c r="C282" s="135"/>
      <c r="D282" s="155"/>
      <c r="E282" s="134"/>
      <c r="F282" s="136"/>
      <c r="G282" s="134"/>
      <c r="H282" s="134"/>
      <c r="I282" s="134"/>
      <c r="J282" s="155"/>
      <c r="K282" s="136"/>
      <c r="L282" s="344"/>
      <c r="M282" s="344"/>
      <c r="N282" s="122"/>
      <c r="O282" s="122"/>
      <c r="P282" s="122"/>
      <c r="Q282" s="112"/>
      <c r="R282" s="112"/>
      <c r="S282" s="112"/>
      <c r="T282" s="112"/>
      <c r="U282" s="112"/>
      <c r="V282" s="112"/>
      <c r="W282" s="112"/>
      <c r="X282" s="112"/>
      <c r="Y282" s="36"/>
      <c r="Z282" s="36"/>
      <c r="AA282" s="36"/>
      <c r="AB282" s="36"/>
      <c r="AC282" s="36"/>
      <c r="AD282" s="36"/>
      <c r="AE282" s="36"/>
    </row>
    <row r="283" spans="1:32" s="25" customFormat="1" ht="15" customHeight="1">
      <c r="A283" s="108"/>
      <c r="B283" s="155" t="s">
        <v>273</v>
      </c>
      <c r="C283" s="174"/>
      <c r="D283" s="155"/>
      <c r="E283" s="137"/>
      <c r="F283" s="136"/>
      <c r="G283" s="136"/>
      <c r="H283" s="136"/>
      <c r="I283" s="174"/>
      <c r="J283" s="155"/>
      <c r="K283" s="136"/>
      <c r="L283" s="344"/>
      <c r="M283" s="344"/>
      <c r="N283" s="112"/>
      <c r="O283" s="112"/>
      <c r="P283" s="112"/>
      <c r="Q283" s="112"/>
      <c r="R283" s="112"/>
      <c r="S283" s="112"/>
      <c r="T283" s="112"/>
      <c r="U283" s="112"/>
      <c r="V283" s="112"/>
      <c r="W283" s="112"/>
      <c r="X283" s="112"/>
      <c r="Y283" s="36"/>
      <c r="Z283" s="36"/>
      <c r="AA283" s="36"/>
      <c r="AB283" s="36"/>
      <c r="AC283" s="36"/>
      <c r="AD283" s="36"/>
      <c r="AE283" s="36"/>
    </row>
    <row r="284" spans="1:32" s="25" customFormat="1" ht="15" customHeight="1">
      <c r="A284" s="133"/>
      <c r="C284" s="136" t="s">
        <v>590</v>
      </c>
      <c r="D284" s="155"/>
      <c r="E284" s="136"/>
      <c r="F284" s="136" t="s">
        <v>591</v>
      </c>
      <c r="G284" s="136"/>
      <c r="H284" s="135"/>
      <c r="I284" s="136" t="s">
        <v>592</v>
      </c>
      <c r="J284" s="155"/>
      <c r="K284" s="136"/>
      <c r="L284" s="136" t="s">
        <v>593</v>
      </c>
      <c r="M284" s="155"/>
      <c r="N284" s="112"/>
      <c r="O284" s="112"/>
      <c r="P284" s="112"/>
      <c r="Q284" s="112"/>
      <c r="R284" s="112"/>
      <c r="S284" s="112"/>
      <c r="T284" s="112"/>
      <c r="U284" s="112"/>
      <c r="V284" s="112"/>
      <c r="W284" s="112"/>
      <c r="X284" s="112"/>
      <c r="Y284" s="36"/>
      <c r="Z284" s="36"/>
      <c r="AA284" s="36"/>
      <c r="AB284" s="36"/>
      <c r="AC284" s="36"/>
      <c r="AD284" s="36"/>
      <c r="AE284" s="36"/>
    </row>
    <row r="285" spans="1:32" s="25" customFormat="1" ht="15" customHeight="1">
      <c r="A285" s="63"/>
      <c r="B285" s="136"/>
      <c r="C285" s="165"/>
      <c r="D285" s="155" t="s">
        <v>380</v>
      </c>
      <c r="E285" s="136"/>
      <c r="F285" s="165"/>
      <c r="G285" s="136" t="s">
        <v>379</v>
      </c>
      <c r="H285" s="136"/>
      <c r="I285" s="165"/>
      <c r="J285" s="155" t="s">
        <v>379</v>
      </c>
      <c r="K285" s="136"/>
      <c r="L285" s="217"/>
      <c r="M285" s="155" t="s">
        <v>380</v>
      </c>
      <c r="N285" s="112"/>
      <c r="O285" s="112"/>
      <c r="P285" s="112"/>
      <c r="Q285" s="112"/>
      <c r="R285" s="112"/>
      <c r="S285" s="112"/>
      <c r="T285" s="112"/>
      <c r="U285" s="112"/>
      <c r="V285" s="112"/>
      <c r="W285" s="112"/>
      <c r="X285" s="112"/>
      <c r="Y285" s="36"/>
      <c r="Z285" s="36"/>
      <c r="AA285" s="36"/>
      <c r="AB285" s="36"/>
      <c r="AC285" s="36"/>
      <c r="AD285" s="36"/>
      <c r="AE285" s="36"/>
    </row>
    <row r="286" spans="1:32" s="25" customFormat="1" ht="6" customHeight="1">
      <c r="A286" s="158"/>
      <c r="B286" s="136"/>
      <c r="C286" s="136"/>
      <c r="D286" s="155"/>
      <c r="E286" s="136"/>
      <c r="F286" s="136"/>
      <c r="G286" s="136"/>
      <c r="H286" s="136"/>
      <c r="I286" s="136"/>
      <c r="J286" s="155"/>
      <c r="K286" s="136"/>
      <c r="L286" s="99"/>
      <c r="M286" s="344"/>
      <c r="N286" s="112"/>
      <c r="O286" s="112"/>
      <c r="P286" s="112"/>
      <c r="Q286" s="112"/>
      <c r="R286" s="112"/>
      <c r="S286" s="112"/>
      <c r="T286" s="112"/>
      <c r="U286" s="112"/>
      <c r="V286" s="112"/>
      <c r="W286" s="112"/>
      <c r="X286" s="112"/>
      <c r="Y286" s="36"/>
      <c r="Z286" s="36"/>
      <c r="AA286" s="36"/>
      <c r="AB286" s="36"/>
      <c r="AC286" s="36"/>
      <c r="AD286" s="36"/>
      <c r="AE286" s="36"/>
    </row>
    <row r="287" spans="1:32" s="60" customFormat="1" ht="15" customHeight="1">
      <c r="A287" s="153"/>
      <c r="B287" s="135"/>
      <c r="C287" s="136"/>
      <c r="D287" s="155"/>
      <c r="E287" s="174"/>
      <c r="F287" s="136"/>
      <c r="G287" s="155"/>
      <c r="H287" s="134"/>
      <c r="I287" s="136"/>
      <c r="J287" s="155"/>
      <c r="K287" s="174"/>
      <c r="L287" s="63"/>
      <c r="M287" s="122"/>
      <c r="N287" s="389"/>
      <c r="O287" s="389"/>
      <c r="P287" s="389"/>
      <c r="Q287" s="122"/>
      <c r="R287" s="113"/>
      <c r="S287" s="113"/>
      <c r="T287" s="122"/>
      <c r="U287" s="113"/>
      <c r="V287" s="122"/>
      <c r="W287" s="113"/>
      <c r="X287" s="113"/>
      <c r="Y287" s="63"/>
      <c r="Z287" s="63"/>
      <c r="AA287" s="63"/>
      <c r="AB287" s="63"/>
      <c r="AC287" s="63"/>
      <c r="AD287" s="63"/>
      <c r="AE287" s="63"/>
    </row>
    <row r="288" spans="1:32" s="25" customFormat="1" ht="6" customHeight="1">
      <c r="A288" s="158"/>
      <c r="B288" s="136"/>
      <c r="C288" s="136"/>
      <c r="D288" s="155"/>
      <c r="E288" s="136"/>
      <c r="F288" s="136"/>
      <c r="G288" s="136"/>
      <c r="H288" s="136"/>
      <c r="I288" s="136"/>
      <c r="J288" s="155"/>
      <c r="K288" s="136"/>
      <c r="L288" s="99"/>
      <c r="M288" s="344"/>
      <c r="N288" s="122"/>
      <c r="O288" s="122"/>
      <c r="P288" s="122"/>
      <c r="Q288" s="112"/>
      <c r="R288" s="112"/>
      <c r="S288" s="112"/>
      <c r="T288" s="112"/>
      <c r="U288" s="112"/>
      <c r="V288" s="389"/>
      <c r="W288" s="389"/>
      <c r="X288" s="112"/>
      <c r="Y288" s="36"/>
      <c r="Z288" s="36"/>
      <c r="AA288" s="36"/>
      <c r="AB288" s="36"/>
      <c r="AC288" s="36"/>
      <c r="AD288" s="36"/>
      <c r="AE288" s="36"/>
    </row>
    <row r="289" spans="1:31" s="25" customFormat="1" ht="15" customHeight="1">
      <c r="A289" s="158"/>
      <c r="C289" s="136" t="s">
        <v>581</v>
      </c>
      <c r="D289" s="155"/>
      <c r="E289" s="136"/>
      <c r="F289" s="136" t="s">
        <v>594</v>
      </c>
      <c r="G289" s="155"/>
      <c r="K289" s="136"/>
      <c r="L289" s="99"/>
      <c r="M289" s="344"/>
      <c r="N289" s="389"/>
      <c r="O289" s="389"/>
      <c r="P289" s="389"/>
      <c r="Q289" s="112"/>
      <c r="R289" s="112"/>
      <c r="S289" s="112"/>
      <c r="T289" s="112"/>
      <c r="U289" s="112"/>
      <c r="V289" s="112"/>
      <c r="W289" s="112"/>
      <c r="X289" s="112"/>
      <c r="Y289" s="36"/>
      <c r="Z289" s="36"/>
      <c r="AA289" s="36"/>
      <c r="AB289" s="36"/>
      <c r="AC289" s="36"/>
      <c r="AD289" s="36"/>
      <c r="AE289" s="36"/>
    </row>
    <row r="290" spans="1:31" s="25" customFormat="1" ht="15" customHeight="1">
      <c r="A290" s="158"/>
      <c r="B290" s="135"/>
      <c r="C290" s="217"/>
      <c r="D290" s="155" t="s">
        <v>380</v>
      </c>
      <c r="E290" s="136"/>
      <c r="F290" s="217"/>
      <c r="G290" s="155" t="s">
        <v>380</v>
      </c>
      <c r="K290" s="136"/>
      <c r="L290" s="99"/>
      <c r="M290" s="344"/>
      <c r="N290" s="389"/>
      <c r="O290" s="389"/>
      <c r="P290" s="389"/>
      <c r="Q290" s="112"/>
      <c r="R290" s="112"/>
      <c r="S290" s="112"/>
      <c r="T290" s="112"/>
      <c r="U290" s="112"/>
      <c r="V290" s="679"/>
      <c r="W290" s="679"/>
      <c r="X290" s="112"/>
      <c r="Y290" s="36"/>
      <c r="Z290" s="36"/>
      <c r="AA290" s="36"/>
      <c r="AB290" s="36"/>
      <c r="AC290" s="36"/>
      <c r="AD290" s="36"/>
      <c r="AE290" s="36"/>
    </row>
    <row r="291" spans="1:31" s="25" customFormat="1" ht="6" customHeight="1">
      <c r="A291" s="158"/>
      <c r="B291" s="136"/>
      <c r="C291" s="136"/>
      <c r="D291" s="155"/>
      <c r="E291" s="136"/>
      <c r="F291" s="136"/>
      <c r="G291" s="136"/>
      <c r="H291" s="136"/>
      <c r="I291" s="136"/>
      <c r="J291" s="155"/>
      <c r="K291" s="136"/>
      <c r="L291" s="99"/>
      <c r="M291" s="344"/>
      <c r="N291" s="389"/>
      <c r="O291" s="389"/>
      <c r="P291" s="389"/>
      <c r="Q291" s="112"/>
      <c r="R291" s="112"/>
      <c r="S291" s="112"/>
      <c r="T291" s="112"/>
      <c r="U291" s="112"/>
      <c r="V291" s="389"/>
      <c r="W291" s="389"/>
      <c r="X291" s="112"/>
      <c r="Y291" s="36"/>
      <c r="Z291" s="36"/>
      <c r="AA291" s="36"/>
      <c r="AB291" s="36"/>
      <c r="AC291" s="36"/>
      <c r="AD291" s="36"/>
      <c r="AE291" s="36"/>
    </row>
    <row r="292" spans="1:31" s="60" customFormat="1" ht="15" customHeight="1">
      <c r="A292" s="153"/>
      <c r="B292" s="135"/>
      <c r="C292" s="136"/>
      <c r="D292" s="155"/>
      <c r="E292" s="174"/>
      <c r="F292" s="136"/>
      <c r="G292" s="155"/>
      <c r="H292" s="134"/>
      <c r="I292" s="136"/>
      <c r="J292" s="155"/>
      <c r="K292" s="174"/>
      <c r="L292" s="63"/>
      <c r="M292" s="122"/>
      <c r="N292" s="389"/>
      <c r="O292" s="389"/>
      <c r="P292" s="389"/>
      <c r="Q292" s="122"/>
      <c r="R292" s="113"/>
      <c r="S292" s="113"/>
      <c r="T292" s="122"/>
      <c r="U292" s="113"/>
      <c r="V292" s="122"/>
      <c r="W292" s="113"/>
      <c r="X292" s="113"/>
      <c r="Y292" s="63"/>
      <c r="Z292" s="63"/>
      <c r="AA292" s="63"/>
      <c r="AB292" s="63"/>
      <c r="AC292" s="63"/>
      <c r="AD292" s="63"/>
      <c r="AE292" s="63"/>
    </row>
    <row r="293" spans="1:31" s="25" customFormat="1" ht="6" customHeight="1">
      <c r="A293" s="158"/>
      <c r="B293" s="136"/>
      <c r="C293" s="136"/>
      <c r="D293" s="155"/>
      <c r="E293" s="136"/>
      <c r="F293" s="136"/>
      <c r="G293" s="136"/>
      <c r="H293" s="136"/>
      <c r="I293" s="136"/>
      <c r="J293" s="155"/>
      <c r="K293" s="136"/>
      <c r="L293" s="99"/>
      <c r="M293" s="344"/>
      <c r="N293" s="122"/>
      <c r="O293" s="122"/>
      <c r="P293" s="122"/>
      <c r="Q293" s="112"/>
      <c r="R293" s="112"/>
      <c r="S293" s="112"/>
      <c r="T293" s="112"/>
      <c r="U293" s="112"/>
      <c r="V293" s="389"/>
      <c r="W293" s="389"/>
      <c r="X293" s="112"/>
      <c r="Y293" s="36"/>
      <c r="Z293" s="36"/>
      <c r="AA293" s="36"/>
      <c r="AB293" s="36"/>
      <c r="AC293" s="36"/>
      <c r="AD293" s="36"/>
      <c r="AE293" s="36"/>
    </row>
    <row r="294" spans="1:31" s="25" customFormat="1" ht="15" customHeight="1">
      <c r="A294" s="158"/>
      <c r="C294" s="136" t="s">
        <v>647</v>
      </c>
      <c r="D294" s="155"/>
      <c r="E294" s="136"/>
      <c r="F294" s="136" t="s">
        <v>648</v>
      </c>
      <c r="G294" s="136"/>
      <c r="H294" s="136"/>
      <c r="I294" s="136" t="s">
        <v>649</v>
      </c>
      <c r="J294" s="155"/>
      <c r="K294" s="136"/>
      <c r="L294" s="99"/>
      <c r="M294" s="344"/>
      <c r="N294" s="389"/>
      <c r="O294" s="389"/>
      <c r="P294" s="389"/>
      <c r="Q294" s="112"/>
      <c r="R294" s="112"/>
      <c r="S294" s="112"/>
      <c r="T294" s="112"/>
      <c r="U294" s="112"/>
      <c r="V294" s="389"/>
      <c r="W294" s="389"/>
      <c r="X294" s="112"/>
      <c r="Y294" s="36"/>
      <c r="Z294" s="36"/>
      <c r="AA294" s="36"/>
      <c r="AB294" s="36"/>
      <c r="AC294" s="36"/>
      <c r="AD294" s="36"/>
      <c r="AE294" s="36"/>
    </row>
    <row r="295" spans="1:31" s="25" customFormat="1" ht="15" customHeight="1">
      <c r="A295" s="158"/>
      <c r="B295" s="136"/>
      <c r="C295" s="165"/>
      <c r="D295" s="155" t="s">
        <v>380</v>
      </c>
      <c r="E295" s="136"/>
      <c r="F295" s="165"/>
      <c r="G295" s="136" t="s">
        <v>379</v>
      </c>
      <c r="H295" s="136"/>
      <c r="I295" s="165"/>
      <c r="J295" s="155" t="s">
        <v>379</v>
      </c>
      <c r="K295" s="136"/>
      <c r="L295" s="99"/>
      <c r="M295" s="344"/>
      <c r="N295" s="389"/>
      <c r="O295" s="389"/>
      <c r="P295" s="389"/>
      <c r="Q295" s="112"/>
      <c r="R295" s="112"/>
      <c r="S295" s="112"/>
      <c r="T295" s="112"/>
      <c r="U295" s="112"/>
      <c r="V295" s="389"/>
      <c r="W295" s="389"/>
      <c r="X295" s="112"/>
      <c r="Y295" s="36"/>
      <c r="Z295" s="36"/>
      <c r="AA295" s="36"/>
      <c r="AB295" s="36"/>
      <c r="AC295" s="36"/>
      <c r="AD295" s="36"/>
      <c r="AE295" s="36"/>
    </row>
    <row r="296" spans="1:31" s="25" customFormat="1" ht="6" customHeight="1">
      <c r="A296" s="158"/>
      <c r="B296" s="136"/>
      <c r="C296" s="136"/>
      <c r="D296" s="155"/>
      <c r="E296" s="136"/>
      <c r="F296" s="136"/>
      <c r="G296" s="136"/>
      <c r="H296" s="136"/>
      <c r="I296" s="136"/>
      <c r="J296" s="155"/>
      <c r="K296" s="136"/>
      <c r="L296" s="99"/>
      <c r="M296" s="344"/>
      <c r="N296" s="389"/>
      <c r="O296" s="389"/>
      <c r="P296" s="389"/>
      <c r="Q296" s="112"/>
      <c r="R296" s="112"/>
      <c r="S296" s="112"/>
      <c r="T296" s="112"/>
      <c r="U296" s="112"/>
      <c r="V296" s="112"/>
      <c r="W296" s="112"/>
      <c r="X296" s="112"/>
      <c r="Y296" s="36"/>
      <c r="Z296" s="36"/>
      <c r="AA296" s="36"/>
      <c r="AB296" s="36"/>
      <c r="AC296" s="36"/>
      <c r="AD296" s="36"/>
      <c r="AE296" s="36"/>
    </row>
    <row r="297" spans="1:31" s="60" customFormat="1" ht="15" customHeight="1">
      <c r="A297" s="153"/>
      <c r="B297" s="135"/>
      <c r="C297" s="136"/>
      <c r="D297" s="155"/>
      <c r="E297" s="174"/>
      <c r="F297" s="136"/>
      <c r="G297" s="155"/>
      <c r="H297" s="134"/>
      <c r="I297" s="136"/>
      <c r="J297" s="155"/>
      <c r="K297" s="174"/>
      <c r="L297" s="63"/>
      <c r="M297" s="122"/>
      <c r="N297" s="389"/>
      <c r="O297" s="389"/>
      <c r="P297" s="389"/>
      <c r="Q297" s="122"/>
      <c r="R297" s="113"/>
      <c r="S297" s="113"/>
      <c r="T297" s="122"/>
      <c r="U297" s="113"/>
      <c r="V297" s="122"/>
      <c r="W297" s="113"/>
      <c r="X297" s="113"/>
      <c r="Y297" s="63"/>
      <c r="Z297" s="63"/>
      <c r="AA297" s="63"/>
      <c r="AB297" s="63"/>
      <c r="AC297" s="63"/>
      <c r="AD297" s="63"/>
      <c r="AE297" s="63"/>
    </row>
    <row r="298" spans="1:31" s="60" customFormat="1" ht="13.5" customHeight="1">
      <c r="A298" s="158"/>
      <c r="B298" s="136"/>
      <c r="C298" s="136"/>
      <c r="D298" s="136"/>
      <c r="E298" s="136"/>
      <c r="F298" s="136"/>
      <c r="G298" s="136"/>
      <c r="H298" s="136"/>
      <c r="I298" s="136"/>
      <c r="J298" s="136"/>
      <c r="K298" s="136"/>
      <c r="L298" s="99"/>
      <c r="M298" s="122"/>
      <c r="N298" s="122"/>
      <c r="O298" s="122"/>
      <c r="P298" s="122"/>
      <c r="Q298" s="113"/>
      <c r="R298" s="113"/>
      <c r="S298" s="113"/>
      <c r="T298" s="113"/>
      <c r="U298" s="113"/>
      <c r="V298" s="122"/>
      <c r="W298" s="122"/>
      <c r="X298" s="113"/>
      <c r="Y298" s="63"/>
      <c r="Z298" s="63"/>
      <c r="AA298" s="63"/>
      <c r="AB298" s="63"/>
      <c r="AC298" s="63"/>
      <c r="AD298" s="63"/>
      <c r="AE298" s="63"/>
    </row>
    <row r="299" spans="1:31" s="25" customFormat="1" ht="15" customHeight="1">
      <c r="A299" s="157"/>
      <c r="B299" s="157"/>
      <c r="C299" s="136"/>
      <c r="D299" s="136"/>
      <c r="E299" s="134"/>
      <c r="F299" s="136"/>
      <c r="G299" s="136"/>
      <c r="H299" s="134"/>
      <c r="I299" s="136"/>
      <c r="J299" s="134"/>
      <c r="K299" s="136"/>
      <c r="L299" s="99"/>
      <c r="M299" s="344"/>
      <c r="N299" s="122"/>
      <c r="O299" s="122"/>
      <c r="P299" s="122"/>
      <c r="Q299" s="112"/>
      <c r="R299" s="112"/>
      <c r="S299" s="112"/>
      <c r="T299" s="112"/>
      <c r="U299" s="112"/>
      <c r="V299" s="389"/>
      <c r="W299" s="389"/>
      <c r="X299" s="112"/>
      <c r="Y299" s="36"/>
      <c r="Z299" s="36"/>
      <c r="AA299" s="36"/>
      <c r="AB299" s="36"/>
      <c r="AC299" s="36"/>
      <c r="AD299" s="36"/>
      <c r="AE299" s="36"/>
    </row>
    <row r="300" spans="1:31" s="25" customFormat="1" ht="9.75" customHeight="1">
      <c r="A300" s="157"/>
      <c r="B300" s="136"/>
      <c r="C300" s="136"/>
      <c r="D300" s="136"/>
      <c r="E300" s="136"/>
      <c r="F300" s="136"/>
      <c r="G300" s="136"/>
      <c r="H300" s="135"/>
      <c r="I300" s="136"/>
      <c r="J300" s="135"/>
      <c r="K300" s="136"/>
      <c r="L300" s="133"/>
      <c r="M300" s="344"/>
      <c r="N300" s="389"/>
      <c r="O300" s="389"/>
      <c r="P300" s="389"/>
      <c r="Q300" s="112"/>
      <c r="R300" s="112"/>
      <c r="S300" s="112"/>
      <c r="T300" s="112"/>
      <c r="U300" s="112"/>
      <c r="V300" s="389"/>
      <c r="W300" s="117"/>
      <c r="X300" s="112"/>
      <c r="Y300" s="36"/>
      <c r="Z300" s="36"/>
      <c r="AA300" s="36"/>
      <c r="AB300" s="36"/>
      <c r="AC300" s="36"/>
      <c r="AD300" s="36"/>
      <c r="AE300" s="36"/>
    </row>
    <row r="301" spans="1:31" s="25" customFormat="1" ht="15" customHeight="1">
      <c r="B301" s="218" t="s">
        <v>598</v>
      </c>
      <c r="C301" s="218"/>
      <c r="D301" s="1"/>
      <c r="E301" s="1"/>
      <c r="F301" s="1"/>
      <c r="G301" s="1"/>
      <c r="H301" s="1"/>
      <c r="I301" s="1"/>
      <c r="J301" s="1"/>
      <c r="K301" s="134"/>
      <c r="L301" s="344"/>
      <c r="M301" s="344"/>
      <c r="N301" s="389"/>
      <c r="O301" s="389"/>
      <c r="P301" s="389"/>
      <c r="Q301" s="112"/>
      <c r="R301" s="112"/>
      <c r="S301" s="112"/>
      <c r="T301" s="112"/>
      <c r="U301" s="112"/>
      <c r="V301" s="112"/>
      <c r="W301" s="112"/>
      <c r="X301" s="112"/>
      <c r="Y301" s="36"/>
      <c r="Z301" s="36"/>
      <c r="AA301" s="36"/>
      <c r="AB301" s="36"/>
      <c r="AC301" s="36"/>
      <c r="AD301" s="36"/>
    </row>
    <row r="302" spans="1:31" s="25" customFormat="1" ht="15" customHeight="1">
      <c r="B302" s="869"/>
      <c r="C302" s="869"/>
      <c r="D302" s="766" t="s">
        <v>248</v>
      </c>
      <c r="E302" s="766"/>
      <c r="F302" s="766" t="s">
        <v>232</v>
      </c>
      <c r="G302" s="766"/>
      <c r="H302" s="766" t="s">
        <v>234</v>
      </c>
      <c r="I302" s="766"/>
      <c r="J302" s="766" t="s">
        <v>233</v>
      </c>
      <c r="K302" s="766"/>
      <c r="L302" s="344"/>
      <c r="M302" s="344"/>
      <c r="N302" s="389"/>
      <c r="O302" s="389"/>
      <c r="P302" s="112"/>
      <c r="Q302" s="112"/>
      <c r="R302" s="112"/>
      <c r="S302" s="112"/>
      <c r="T302" s="112"/>
      <c r="U302" s="112"/>
      <c r="V302" s="112"/>
      <c r="W302" s="112"/>
      <c r="X302" s="112"/>
      <c r="Y302" s="36"/>
      <c r="Z302" s="36"/>
      <c r="AA302" s="36"/>
      <c r="AB302" s="36"/>
      <c r="AC302" s="36"/>
      <c r="AD302" s="36"/>
    </row>
    <row r="303" spans="1:31" s="25" customFormat="1" ht="18.75" customHeight="1">
      <c r="B303" s="748" t="s">
        <v>599</v>
      </c>
      <c r="C303" s="749"/>
      <c r="D303" s="764">
        <f>SUM(C262,F262)</f>
        <v>0</v>
      </c>
      <c r="E303" s="765"/>
      <c r="F303" s="764">
        <f>SUM(C268,F268,I268,L268,C273,F273)</f>
        <v>0</v>
      </c>
      <c r="G303" s="765"/>
      <c r="H303" s="764">
        <f>SUM(C279,F279,I279)</f>
        <v>0</v>
      </c>
      <c r="I303" s="765"/>
      <c r="J303" s="773">
        <f>SUM(C285,F285,I285,L285,C290,F290,C295,F295,I295)</f>
        <v>0</v>
      </c>
      <c r="K303" s="773"/>
      <c r="L303" s="344"/>
      <c r="M303" s="344"/>
      <c r="N303" s="389"/>
      <c r="O303" s="112"/>
      <c r="P303" s="112"/>
      <c r="Q303" s="112"/>
      <c r="R303" s="112"/>
      <c r="S303" s="112"/>
      <c r="T303" s="112"/>
      <c r="U303" s="112"/>
      <c r="V303" s="112"/>
      <c r="W303" s="112"/>
      <c r="X303" s="112"/>
      <c r="Y303" s="36"/>
      <c r="Z303" s="36"/>
      <c r="AA303" s="36"/>
      <c r="AB303" s="36"/>
      <c r="AC303" s="36"/>
      <c r="AD303" s="36"/>
    </row>
    <row r="304" spans="1:31" s="36" customFormat="1" ht="18.75" customHeight="1">
      <c r="B304" s="347"/>
      <c r="C304" s="347"/>
      <c r="D304" s="348"/>
      <c r="E304" s="348"/>
      <c r="F304" s="348"/>
      <c r="G304" s="368" t="s">
        <v>483</v>
      </c>
      <c r="H304" s="348"/>
      <c r="I304" s="348"/>
      <c r="J304" s="348"/>
      <c r="K304" s="348"/>
      <c r="L304" s="344"/>
      <c r="M304" s="344"/>
      <c r="N304" s="389"/>
      <c r="O304" s="112"/>
      <c r="P304" s="112"/>
      <c r="Q304" s="112"/>
      <c r="R304" s="112"/>
      <c r="S304" s="112"/>
      <c r="T304" s="112"/>
      <c r="U304" s="112"/>
      <c r="V304" s="112"/>
      <c r="W304" s="112"/>
      <c r="X304" s="112"/>
    </row>
    <row r="305" spans="1:31" s="25" customFormat="1" ht="15" customHeight="1">
      <c r="B305" s="670"/>
      <c r="C305" s="670"/>
      <c r="D305" s="747"/>
      <c r="E305" s="747"/>
      <c r="F305" s="747"/>
      <c r="G305" s="747"/>
      <c r="H305" s="747"/>
      <c r="I305" s="747"/>
      <c r="J305" s="747"/>
      <c r="K305" s="747"/>
      <c r="L305" s="344"/>
      <c r="M305" s="344"/>
      <c r="N305" s="389"/>
      <c r="O305" s="112"/>
      <c r="P305" s="112"/>
      <c r="Q305" s="112"/>
      <c r="R305" s="112"/>
      <c r="S305" s="112"/>
      <c r="T305" s="112"/>
      <c r="U305" s="112"/>
      <c r="V305" s="112"/>
      <c r="W305" s="112"/>
      <c r="X305" s="112"/>
      <c r="Y305" s="36"/>
      <c r="Z305" s="36"/>
      <c r="AA305" s="36"/>
      <c r="AB305" s="36"/>
      <c r="AC305" s="36"/>
      <c r="AD305" s="36"/>
    </row>
    <row r="306" spans="1:31" s="25" customFormat="1" ht="21" customHeight="1">
      <c r="B306" s="747"/>
      <c r="C306" s="747"/>
      <c r="D306" s="670"/>
      <c r="E306" s="670"/>
      <c r="F306" s="670"/>
      <c r="G306" s="670"/>
      <c r="H306" s="670"/>
      <c r="I306" s="670"/>
      <c r="J306" s="670"/>
      <c r="K306" s="670"/>
      <c r="L306" s="344"/>
      <c r="M306" s="344"/>
      <c r="N306" s="389"/>
      <c r="O306" s="112"/>
      <c r="P306" s="112"/>
      <c r="Q306" s="112"/>
      <c r="R306" s="112"/>
      <c r="S306" s="112"/>
      <c r="T306" s="112"/>
      <c r="U306" s="112"/>
      <c r="V306" s="112"/>
      <c r="W306" s="112"/>
      <c r="X306" s="112"/>
      <c r="Y306" s="36"/>
      <c r="Z306" s="36"/>
      <c r="AA306" s="36"/>
      <c r="AB306" s="36"/>
      <c r="AC306" s="36"/>
      <c r="AD306" s="36"/>
    </row>
    <row r="307" spans="1:31" s="25" customFormat="1" ht="15" customHeight="1">
      <c r="A307" s="157"/>
      <c r="B307" s="136"/>
      <c r="C307" s="136"/>
      <c r="D307" s="136"/>
      <c r="E307" s="136"/>
      <c r="F307" s="136"/>
      <c r="G307" s="230"/>
      <c r="H307" s="230"/>
      <c r="I307" s="136"/>
      <c r="J307" s="135"/>
      <c r="K307" s="136"/>
      <c r="L307" s="133"/>
      <c r="M307" s="344"/>
      <c r="N307" s="389"/>
      <c r="O307" s="112"/>
      <c r="P307" s="112"/>
      <c r="Q307" s="112"/>
      <c r="R307" s="112"/>
      <c r="S307" s="112"/>
      <c r="T307" s="112"/>
      <c r="U307" s="112"/>
      <c r="V307" s="389"/>
      <c r="W307" s="117"/>
      <c r="X307" s="112"/>
      <c r="Y307" s="36"/>
      <c r="Z307" s="36"/>
      <c r="AA307" s="36"/>
      <c r="AB307" s="36"/>
      <c r="AC307" s="36"/>
      <c r="AD307" s="36"/>
      <c r="AE307" s="36"/>
    </row>
    <row r="308" spans="1:31" s="60" customFormat="1" ht="12" customHeight="1">
      <c r="A308" s="25"/>
      <c r="B308" s="132"/>
      <c r="C308" s="99"/>
      <c r="D308" s="98"/>
      <c r="E308" s="98"/>
      <c r="F308" s="98"/>
      <c r="G308" s="98"/>
      <c r="H308" s="99"/>
      <c r="I308" s="99"/>
      <c r="J308" s="99"/>
      <c r="K308" s="99"/>
      <c r="L308" s="122"/>
      <c r="M308" s="247"/>
      <c r="N308" s="389"/>
      <c r="O308" s="389"/>
      <c r="P308" s="389"/>
      <c r="Q308" s="389"/>
      <c r="R308" s="113"/>
      <c r="S308" s="113"/>
      <c r="T308" s="122"/>
      <c r="U308" s="122"/>
      <c r="V308" s="122"/>
      <c r="W308" s="122"/>
      <c r="X308" s="113"/>
      <c r="Y308" s="63"/>
      <c r="Z308" s="63"/>
      <c r="AA308" s="63"/>
      <c r="AB308" s="63"/>
      <c r="AC308" s="63"/>
      <c r="AD308" s="63"/>
      <c r="AE308" s="63"/>
    </row>
    <row r="309" spans="1:31" s="25" customFormat="1" ht="15" customHeight="1">
      <c r="B309" s="4" t="s">
        <v>270</v>
      </c>
      <c r="I309" s="105"/>
      <c r="J309" s="100"/>
      <c r="K309" s="148"/>
      <c r="L309" s="148"/>
      <c r="M309" s="148"/>
      <c r="N309" s="389"/>
      <c r="O309" s="389"/>
      <c r="P309" s="389"/>
      <c r="Q309" s="112"/>
      <c r="R309" s="112"/>
      <c r="S309" s="112"/>
      <c r="T309" s="112"/>
      <c r="U309" s="112"/>
      <c r="V309" s="112"/>
      <c r="W309" s="112"/>
      <c r="X309" s="112"/>
      <c r="Y309" s="36"/>
      <c r="Z309" s="36"/>
      <c r="AA309" s="36"/>
      <c r="AB309" s="36"/>
      <c r="AC309" s="36"/>
      <c r="AD309" s="36"/>
    </row>
    <row r="310" spans="1:31" s="25" customFormat="1" ht="6" customHeight="1" thickBot="1">
      <c r="A310" s="158"/>
      <c r="B310" s="136"/>
      <c r="C310" s="136"/>
      <c r="D310" s="136"/>
      <c r="E310" s="136"/>
      <c r="F310" s="136"/>
      <c r="G310" s="136"/>
      <c r="H310" s="136"/>
      <c r="I310" s="136"/>
      <c r="J310" s="136"/>
      <c r="K310" s="136"/>
      <c r="L310" s="99"/>
      <c r="M310" s="172"/>
      <c r="N310" s="389"/>
      <c r="O310" s="112"/>
      <c r="P310" s="112"/>
      <c r="Q310" s="112"/>
      <c r="R310" s="112"/>
      <c r="S310" s="112"/>
      <c r="T310" s="112"/>
      <c r="U310" s="112"/>
      <c r="V310" s="112"/>
      <c r="W310" s="112"/>
      <c r="X310" s="112"/>
      <c r="Y310" s="36"/>
      <c r="Z310" s="36"/>
      <c r="AA310" s="36"/>
      <c r="AB310" s="36"/>
      <c r="AC310" s="36"/>
      <c r="AD310" s="36"/>
      <c r="AE310" s="36"/>
    </row>
    <row r="311" spans="1:31" s="25" customFormat="1" ht="21.75" customHeight="1" thickBot="1">
      <c r="B311" s="24"/>
      <c r="C311" s="219" t="s">
        <v>224</v>
      </c>
      <c r="D311" s="102"/>
      <c r="E311" s="103"/>
      <c r="F311" s="102"/>
      <c r="G311" s="103"/>
      <c r="H311" s="104"/>
      <c r="I311" s="24"/>
      <c r="J311" s="24"/>
      <c r="K311" s="148"/>
      <c r="L311" s="148"/>
      <c r="M311" s="148"/>
      <c r="N311" s="414" t="s">
        <v>435</v>
      </c>
      <c r="O311" s="112"/>
      <c r="P311" s="389"/>
      <c r="Q311" s="112"/>
      <c r="R311" s="112"/>
      <c r="S311" s="112"/>
      <c r="T311" s="112"/>
      <c r="U311" s="112"/>
      <c r="V311" s="112"/>
      <c r="W311" s="112"/>
      <c r="X311" s="112"/>
      <c r="Y311" s="36"/>
      <c r="Z311" s="36"/>
      <c r="AA311" s="36"/>
      <c r="AB311" s="36"/>
      <c r="AC311" s="36"/>
      <c r="AD311" s="36"/>
    </row>
    <row r="312" spans="1:31" s="25" customFormat="1" ht="17.25" customHeight="1">
      <c r="B312" s="24"/>
      <c r="C312" s="24"/>
      <c r="D312" s="24"/>
      <c r="E312" s="24"/>
      <c r="F312" s="24"/>
      <c r="G312" s="24"/>
      <c r="H312" s="24"/>
      <c r="I312" s="24"/>
      <c r="J312" s="24"/>
      <c r="K312" s="148"/>
      <c r="L312" s="148"/>
      <c r="M312" s="148"/>
      <c r="N312" s="413" t="s">
        <v>411</v>
      </c>
      <c r="O312" s="413" t="s">
        <v>412</v>
      </c>
      <c r="P312" s="112"/>
      <c r="Q312" s="112"/>
      <c r="R312" s="112"/>
      <c r="S312" s="112"/>
      <c r="T312" s="112"/>
      <c r="U312" s="112"/>
      <c r="V312" s="112"/>
      <c r="W312" s="112"/>
      <c r="X312" s="112"/>
      <c r="Y312" s="36"/>
      <c r="Z312" s="36"/>
      <c r="AA312" s="36"/>
      <c r="AB312" s="36"/>
      <c r="AC312" s="36"/>
      <c r="AD312" s="36"/>
    </row>
    <row r="313" spans="1:31" s="25" customFormat="1" ht="15" customHeight="1">
      <c r="B313" s="24"/>
      <c r="C313" s="24"/>
      <c r="D313" s="24"/>
      <c r="E313" s="24"/>
      <c r="F313" s="24"/>
      <c r="G313" s="24"/>
      <c r="H313" s="24"/>
      <c r="I313" s="24"/>
      <c r="J313" s="24"/>
      <c r="K313" s="148"/>
      <c r="L313" s="163"/>
      <c r="M313" s="148"/>
      <c r="N313" s="413" t="b">
        <v>0</v>
      </c>
      <c r="O313" s="413" t="b">
        <v>0</v>
      </c>
      <c r="P313" s="112"/>
      <c r="Q313" s="112"/>
      <c r="R313" s="112"/>
      <c r="S313" s="112"/>
      <c r="T313" s="112"/>
      <c r="U313" s="112"/>
      <c r="V313" s="112"/>
      <c r="W313" s="112"/>
      <c r="X313" s="112"/>
      <c r="Y313" s="36"/>
      <c r="Z313" s="36"/>
      <c r="AA313" s="36"/>
      <c r="AB313" s="36"/>
      <c r="AC313" s="36"/>
      <c r="AD313" s="36"/>
    </row>
    <row r="314" spans="1:31" s="25" customFormat="1" ht="17.25" customHeight="1" thickBot="1">
      <c r="B314" s="24"/>
      <c r="C314" s="24"/>
      <c r="D314" s="24"/>
      <c r="E314" s="24"/>
      <c r="F314" s="24"/>
      <c r="G314" s="24"/>
      <c r="H314" s="24"/>
      <c r="I314" s="24"/>
      <c r="J314" s="24"/>
      <c r="K314" s="148"/>
      <c r="L314" s="148"/>
      <c r="M314" s="148"/>
      <c r="N314" s="548" t="str">
        <f>IF(N313=TRUE,"有","")</f>
        <v/>
      </c>
      <c r="O314" s="413" t="str">
        <f>IF(O313=TRUE,"無","")</f>
        <v/>
      </c>
      <c r="P314" s="112"/>
      <c r="Q314" s="112"/>
      <c r="R314" s="112"/>
      <c r="S314" s="112"/>
      <c r="T314" s="112"/>
      <c r="U314" s="112"/>
      <c r="V314" s="112"/>
      <c r="W314" s="112"/>
      <c r="X314" s="112"/>
      <c r="Y314" s="36"/>
      <c r="Z314" s="36"/>
      <c r="AA314" s="36"/>
      <c r="AB314" s="36"/>
      <c r="AC314" s="36"/>
      <c r="AD314" s="36"/>
    </row>
    <row r="315" spans="1:31" s="25" customFormat="1" ht="16.5" customHeight="1">
      <c r="B315" s="853" t="s">
        <v>395</v>
      </c>
      <c r="C315" s="854"/>
      <c r="D315" s="841" t="s">
        <v>24</v>
      </c>
      <c r="E315" s="842"/>
      <c r="F315" s="841" t="s">
        <v>25</v>
      </c>
      <c r="G315" s="842"/>
      <c r="H315" s="841" t="s">
        <v>4</v>
      </c>
      <c r="I315" s="845"/>
      <c r="J315" s="148"/>
      <c r="K315" s="148"/>
      <c r="L315" s="148"/>
      <c r="M315" s="679" t="str">
        <f>CONCATENATE(N314,O314)</f>
        <v/>
      </c>
      <c r="N315" s="679"/>
      <c r="O315" s="112"/>
      <c r="P315" s="112"/>
      <c r="Q315" s="112"/>
      <c r="R315" s="112"/>
      <c r="S315" s="112"/>
      <c r="T315" s="112"/>
      <c r="U315" s="112"/>
      <c r="V315" s="112"/>
      <c r="W315" s="112"/>
      <c r="X315" s="36"/>
      <c r="Y315" s="36"/>
      <c r="Z315" s="36"/>
      <c r="AA315" s="36"/>
      <c r="AB315" s="36"/>
      <c r="AC315" s="36"/>
    </row>
    <row r="316" spans="1:31" s="25" customFormat="1" ht="15" customHeight="1">
      <c r="B316" s="855"/>
      <c r="C316" s="856"/>
      <c r="D316" s="864"/>
      <c r="E316" s="865"/>
      <c r="F316" s="846"/>
      <c r="G316" s="847"/>
      <c r="H316" s="826">
        <f>SUM(D316:G317)</f>
        <v>0</v>
      </c>
      <c r="I316" s="827"/>
      <c r="J316" s="148"/>
      <c r="K316" s="148"/>
      <c r="L316" s="148"/>
      <c r="M316" s="389"/>
      <c r="N316" s="112"/>
      <c r="O316" s="112"/>
      <c r="P316" s="112"/>
      <c r="Q316" s="112"/>
      <c r="R316" s="112"/>
      <c r="S316" s="112"/>
      <c r="T316" s="112"/>
      <c r="U316" s="112"/>
      <c r="V316" s="112"/>
      <c r="W316" s="112"/>
      <c r="X316" s="36"/>
      <c r="Y316" s="36"/>
      <c r="Z316" s="36"/>
      <c r="AA316" s="36"/>
      <c r="AB316" s="36"/>
      <c r="AC316" s="36"/>
    </row>
    <row r="317" spans="1:31" s="25" customFormat="1" ht="15" customHeight="1" thickBot="1">
      <c r="B317" s="857"/>
      <c r="C317" s="858"/>
      <c r="D317" s="866"/>
      <c r="E317" s="867"/>
      <c r="F317" s="848"/>
      <c r="G317" s="849"/>
      <c r="H317" s="828"/>
      <c r="I317" s="829"/>
      <c r="J317" s="148"/>
      <c r="K317" s="679"/>
      <c r="L317" s="679"/>
      <c r="M317" s="389"/>
      <c r="N317" s="112"/>
      <c r="O317" s="112"/>
      <c r="P317" s="112"/>
      <c r="Q317" s="112"/>
      <c r="R317" s="112"/>
      <c r="S317" s="112"/>
      <c r="T317" s="112"/>
      <c r="U317" s="112"/>
      <c r="V317" s="112"/>
      <c r="W317" s="112"/>
      <c r="X317" s="36"/>
      <c r="Y317" s="36"/>
      <c r="Z317" s="36"/>
      <c r="AA317" s="36"/>
      <c r="AB317" s="36"/>
      <c r="AC317" s="36"/>
    </row>
    <row r="318" spans="1:31" s="25" customFormat="1" ht="8.25" customHeight="1" thickBot="1">
      <c r="B318" s="239"/>
      <c r="C318" s="239"/>
      <c r="D318" s="64"/>
      <c r="E318" s="67"/>
      <c r="F318" s="67"/>
      <c r="G318" s="68"/>
      <c r="H318" s="69"/>
      <c r="I318" s="70"/>
      <c r="J318" s="70"/>
      <c r="K318" s="148"/>
      <c r="L318" s="148"/>
      <c r="M318" s="389"/>
      <c r="N318" s="112"/>
      <c r="O318" s="112"/>
      <c r="P318" s="112"/>
      <c r="Q318" s="112"/>
      <c r="R318" s="112"/>
      <c r="S318" s="112"/>
      <c r="T318" s="112"/>
      <c r="U318" s="112"/>
      <c r="V318" s="112"/>
      <c r="W318" s="112"/>
      <c r="X318" s="36"/>
      <c r="Y318" s="36"/>
      <c r="Z318" s="36"/>
      <c r="AA318" s="36"/>
      <c r="AB318" s="36"/>
      <c r="AC318" s="36"/>
      <c r="AD318" s="36"/>
    </row>
    <row r="319" spans="1:31" s="25" customFormat="1" ht="14.25" customHeight="1">
      <c r="B319" s="853" t="s">
        <v>396</v>
      </c>
      <c r="C319" s="854"/>
      <c r="D319" s="841" t="s">
        <v>24</v>
      </c>
      <c r="E319" s="842"/>
      <c r="F319" s="841" t="s">
        <v>25</v>
      </c>
      <c r="G319" s="842"/>
      <c r="H319" s="841" t="s">
        <v>4</v>
      </c>
      <c r="I319" s="845"/>
      <c r="J319" s="344"/>
      <c r="K319" s="344"/>
      <c r="L319" s="344"/>
      <c r="M319" s="389"/>
      <c r="N319" s="389"/>
      <c r="O319" s="112"/>
      <c r="P319" s="112"/>
      <c r="Q319" s="112"/>
      <c r="R319" s="112"/>
      <c r="S319" s="112"/>
      <c r="T319" s="112"/>
      <c r="U319" s="112"/>
      <c r="V319" s="112"/>
      <c r="W319" s="112"/>
      <c r="X319" s="36"/>
      <c r="Y319" s="36"/>
      <c r="Z319" s="36"/>
      <c r="AA319" s="36"/>
      <c r="AB319" s="36"/>
      <c r="AC319" s="36"/>
    </row>
    <row r="320" spans="1:31" s="25" customFormat="1" ht="15" customHeight="1">
      <c r="B320" s="855"/>
      <c r="C320" s="856"/>
      <c r="D320" s="893"/>
      <c r="E320" s="894"/>
      <c r="F320" s="889"/>
      <c r="G320" s="890"/>
      <c r="H320" s="826">
        <f>SUM(D320:G321)</f>
        <v>0</v>
      </c>
      <c r="I320" s="827"/>
      <c r="J320" s="344"/>
      <c r="K320" s="344"/>
      <c r="L320" s="344"/>
      <c r="M320" s="389"/>
      <c r="N320" s="112"/>
      <c r="O320" s="112"/>
      <c r="P320" s="112"/>
      <c r="Q320" s="112"/>
      <c r="R320" s="112"/>
      <c r="S320" s="112"/>
      <c r="T320" s="112"/>
      <c r="U320" s="112"/>
      <c r="V320" s="112"/>
      <c r="W320" s="112"/>
      <c r="X320" s="36"/>
      <c r="Y320" s="36"/>
      <c r="Z320" s="36"/>
      <c r="AA320" s="36"/>
      <c r="AB320" s="36"/>
      <c r="AC320" s="36"/>
    </row>
    <row r="321" spans="1:31" s="25" customFormat="1" ht="15" customHeight="1" thickBot="1">
      <c r="B321" s="857"/>
      <c r="C321" s="858"/>
      <c r="D321" s="895"/>
      <c r="E321" s="896"/>
      <c r="F321" s="891"/>
      <c r="G321" s="892"/>
      <c r="H321" s="828"/>
      <c r="I321" s="829"/>
      <c r="J321" s="344"/>
      <c r="K321" s="679"/>
      <c r="L321" s="679"/>
      <c r="M321" s="389"/>
      <c r="N321" s="112"/>
      <c r="O321" s="112"/>
      <c r="P321" s="112"/>
      <c r="Q321" s="112"/>
      <c r="R321" s="112"/>
      <c r="S321" s="112"/>
      <c r="T321" s="112"/>
      <c r="U321" s="112"/>
      <c r="V321" s="112"/>
      <c r="W321" s="112"/>
      <c r="X321" s="36"/>
      <c r="Y321" s="36"/>
      <c r="Z321" s="36"/>
      <c r="AA321" s="36"/>
      <c r="AB321" s="36"/>
      <c r="AC321" s="36"/>
    </row>
    <row r="322" spans="1:31" s="25" customFormat="1" ht="15" customHeight="1">
      <c r="B322" s="333"/>
      <c r="C322" s="370"/>
      <c r="D322" s="370"/>
      <c r="E322" s="371"/>
      <c r="F322" s="371"/>
      <c r="G322" s="370"/>
      <c r="H322" s="370"/>
      <c r="I322" s="369"/>
      <c r="J322" s="369"/>
      <c r="K322" s="344"/>
      <c r="L322" s="344"/>
      <c r="M322" s="344"/>
      <c r="N322" s="389"/>
      <c r="O322" s="112"/>
      <c r="P322" s="112"/>
      <c r="Q322" s="112"/>
      <c r="R322" s="112"/>
      <c r="S322" s="112"/>
      <c r="T322" s="112"/>
      <c r="U322" s="112"/>
      <c r="V322" s="112"/>
      <c r="W322" s="112"/>
      <c r="X322" s="112"/>
      <c r="Y322" s="36"/>
      <c r="Z322" s="36"/>
      <c r="AA322" s="36"/>
      <c r="AB322" s="36"/>
      <c r="AC322" s="36"/>
      <c r="AD322" s="36"/>
    </row>
    <row r="323" spans="1:31" s="25" customFormat="1" ht="40.5" customHeight="1">
      <c r="A323" s="31"/>
      <c r="B323" s="407" t="s">
        <v>640</v>
      </c>
      <c r="C323" s="47"/>
      <c r="D323" s="54"/>
      <c r="E323" s="54"/>
      <c r="F323" s="55"/>
      <c r="G323" s="55"/>
      <c r="H323" s="56"/>
      <c r="I323" s="56"/>
      <c r="J323" s="57"/>
      <c r="K323" s="57"/>
      <c r="L323" s="148"/>
      <c r="M323" s="148"/>
      <c r="N323" s="389"/>
      <c r="O323" s="112"/>
      <c r="P323" s="112"/>
      <c r="Q323" s="112"/>
      <c r="R323" s="112"/>
      <c r="S323" s="112"/>
      <c r="T323" s="112"/>
      <c r="U323" s="112"/>
      <c r="V323" s="112"/>
      <c r="W323" s="112"/>
      <c r="X323" s="112"/>
      <c r="Y323" s="36"/>
      <c r="Z323" s="36"/>
      <c r="AA323" s="36"/>
      <c r="AB323" s="36"/>
      <c r="AC323" s="36"/>
      <c r="AD323" s="36"/>
      <c r="AE323" s="36"/>
    </row>
    <row r="324" spans="1:31" s="25" customFormat="1" ht="12.75" customHeight="1">
      <c r="A324" s="31"/>
      <c r="B324" s="31"/>
      <c r="C324" s="32"/>
      <c r="D324" s="32"/>
      <c r="E324" s="32"/>
      <c r="F324" s="131"/>
      <c r="G324" s="131"/>
      <c r="H324" s="131"/>
      <c r="I324" s="131"/>
      <c r="J324" s="131"/>
      <c r="K324" s="131"/>
      <c r="L324" s="148"/>
      <c r="M324" s="148"/>
      <c r="N324" s="389"/>
      <c r="O324" s="389"/>
      <c r="P324" s="112"/>
      <c r="Q324" s="112"/>
      <c r="R324" s="112"/>
      <c r="S324" s="112"/>
      <c r="T324" s="112"/>
      <c r="U324" s="112"/>
      <c r="V324" s="112"/>
      <c r="W324" s="112"/>
      <c r="X324" s="112"/>
      <c r="Y324" s="36"/>
      <c r="Z324" s="36"/>
      <c r="AA324" s="36"/>
      <c r="AB324" s="36"/>
      <c r="AC324" s="36"/>
      <c r="AD324" s="36"/>
      <c r="AE324" s="36"/>
    </row>
    <row r="325" spans="1:31" s="31" customFormat="1" ht="15" customHeight="1">
      <c r="C325" s="32"/>
      <c r="D325" s="32"/>
      <c r="E325" s="32"/>
      <c r="F325" s="131"/>
      <c r="G325" s="131"/>
      <c r="H325" s="131"/>
      <c r="I325" s="131"/>
      <c r="J325" s="131"/>
      <c r="K325" s="131"/>
      <c r="L325" s="148"/>
      <c r="M325" s="148"/>
      <c r="N325" s="389"/>
      <c r="O325" s="389"/>
      <c r="P325" s="112"/>
      <c r="Q325" s="112"/>
      <c r="R325" s="112"/>
      <c r="S325" s="112"/>
      <c r="T325" s="112"/>
      <c r="U325" s="112"/>
      <c r="V325" s="112"/>
      <c r="W325" s="112"/>
      <c r="X325" s="112"/>
      <c r="Y325" s="34"/>
      <c r="Z325" s="34"/>
      <c r="AA325" s="34"/>
      <c r="AB325" s="34"/>
      <c r="AC325" s="34"/>
      <c r="AD325" s="34"/>
      <c r="AE325" s="34"/>
    </row>
    <row r="326" spans="1:31" s="31" customFormat="1" ht="44.25" customHeight="1">
      <c r="C326" s="29"/>
      <c r="D326" s="131"/>
      <c r="E326" s="131"/>
      <c r="F326" s="131"/>
      <c r="G326" s="131"/>
      <c r="H326" s="131"/>
      <c r="I326" s="131"/>
      <c r="J326" s="131"/>
      <c r="K326" s="131"/>
      <c r="L326" s="148"/>
      <c r="M326" s="148"/>
      <c r="N326" s="389"/>
      <c r="O326" s="389"/>
      <c r="P326" s="112"/>
      <c r="Q326" s="112"/>
      <c r="R326" s="112"/>
      <c r="S326" s="112"/>
      <c r="T326" s="112"/>
      <c r="U326" s="112"/>
      <c r="V326" s="112"/>
      <c r="W326" s="112"/>
      <c r="X326" s="112"/>
      <c r="Y326" s="34"/>
      <c r="Z326" s="34"/>
      <c r="AA326" s="34"/>
      <c r="AB326" s="34"/>
      <c r="AC326" s="34"/>
      <c r="AD326" s="34"/>
      <c r="AE326" s="34"/>
    </row>
    <row r="327" spans="1:31" s="31" customFormat="1" ht="7.5" customHeight="1">
      <c r="B327" s="25"/>
      <c r="C327" s="25"/>
      <c r="D327" s="25"/>
      <c r="E327" s="25"/>
      <c r="F327" s="30"/>
      <c r="L327" s="148"/>
      <c r="M327" s="148"/>
      <c r="N327" s="389"/>
      <c r="O327" s="389"/>
      <c r="P327" s="112"/>
      <c r="Q327" s="112"/>
      <c r="R327" s="112"/>
      <c r="S327" s="112"/>
      <c r="T327" s="112"/>
      <c r="U327" s="112"/>
      <c r="V327" s="112"/>
      <c r="W327" s="112"/>
      <c r="X327" s="112"/>
      <c r="Y327" s="34"/>
      <c r="Z327" s="34"/>
      <c r="AA327" s="34"/>
      <c r="AB327" s="34"/>
      <c r="AC327" s="34"/>
      <c r="AD327" s="34"/>
      <c r="AE327" s="34"/>
    </row>
    <row r="328" spans="1:31" s="31" customFormat="1" ht="18" customHeight="1">
      <c r="B328" s="25"/>
      <c r="C328" s="25"/>
      <c r="D328" s="25"/>
      <c r="E328" s="25"/>
      <c r="F328" s="30"/>
      <c r="L328" s="247"/>
      <c r="M328" s="247"/>
      <c r="N328" s="389" t="s">
        <v>465</v>
      </c>
      <c r="O328" s="389"/>
      <c r="P328" s="112"/>
      <c r="Q328" s="112"/>
      <c r="R328" s="112"/>
      <c r="S328" s="112"/>
      <c r="T328" s="112"/>
      <c r="U328" s="112"/>
      <c r="V328" s="112"/>
      <c r="W328" s="112"/>
      <c r="X328" s="112"/>
      <c r="Y328" s="34"/>
      <c r="Z328" s="34"/>
      <c r="AA328" s="34"/>
      <c r="AB328" s="34"/>
      <c r="AC328" s="34"/>
      <c r="AD328" s="34"/>
      <c r="AE328" s="34"/>
    </row>
    <row r="329" spans="1:31" s="31" customFormat="1" ht="20.25" customHeight="1">
      <c r="C329" s="868"/>
      <c r="D329" s="868"/>
      <c r="E329" s="550"/>
      <c r="F329" s="551"/>
      <c r="G329" s="551"/>
      <c r="H329" s="552"/>
      <c r="I329" s="550"/>
      <c r="K329" s="58"/>
      <c r="L329" s="148"/>
      <c r="M329" s="148"/>
      <c r="N329" s="388" t="s">
        <v>451</v>
      </c>
      <c r="O329" s="388" t="s">
        <v>452</v>
      </c>
      <c r="P329" s="112"/>
      <c r="Q329" s="112"/>
      <c r="R329" s="112"/>
      <c r="S329" s="112"/>
      <c r="T329" s="112"/>
      <c r="U329" s="112"/>
      <c r="V329" s="112"/>
      <c r="W329" s="112"/>
      <c r="X329" s="112"/>
      <c r="Y329" s="34"/>
      <c r="Z329" s="34"/>
      <c r="AA329" s="34"/>
      <c r="AB329" s="34"/>
      <c r="AC329" s="34"/>
      <c r="AD329" s="34"/>
      <c r="AE329" s="34"/>
    </row>
    <row r="330" spans="1:31" s="31" customFormat="1" ht="12" customHeight="1">
      <c r="L330" s="148"/>
      <c r="M330" s="148"/>
      <c r="N330" s="388" t="b">
        <v>0</v>
      </c>
      <c r="O330" s="388" t="b">
        <v>0</v>
      </c>
      <c r="P330" s="112"/>
      <c r="Q330" s="112"/>
      <c r="R330" s="112"/>
      <c r="S330" s="112"/>
      <c r="T330" s="112"/>
      <c r="U330" s="112"/>
      <c r="V330" s="112"/>
      <c r="W330" s="112"/>
      <c r="X330" s="112"/>
      <c r="Y330" s="34"/>
      <c r="Z330" s="34"/>
      <c r="AA330" s="34"/>
      <c r="AB330" s="34"/>
      <c r="AC330" s="34"/>
      <c r="AD330" s="34"/>
      <c r="AE330" s="34"/>
    </row>
    <row r="331" spans="1:31" s="31" customFormat="1" ht="19.5" customHeight="1">
      <c r="A331" s="501" t="s">
        <v>565</v>
      </c>
      <c r="B331" s="366"/>
      <c r="C331" s="366"/>
      <c r="D331" s="366"/>
      <c r="H331" s="30"/>
      <c r="I331" s="30"/>
      <c r="J331" s="30"/>
      <c r="K331" s="148"/>
      <c r="L331" s="148"/>
      <c r="M331" s="342"/>
      <c r="N331" s="387" t="str">
        <f>IF(N330=TRUE,"有","")</f>
        <v/>
      </c>
      <c r="O331" s="388" t="str">
        <f>IF(O330=TRUE,"無","")</f>
        <v/>
      </c>
      <c r="P331" s="112"/>
      <c r="Q331" s="112"/>
      <c r="R331" s="112"/>
      <c r="S331" s="112"/>
      <c r="T331" s="112"/>
      <c r="U331" s="389"/>
      <c r="V331" s="389"/>
      <c r="W331" s="112"/>
      <c r="X331" s="112"/>
      <c r="Y331" s="34"/>
      <c r="Z331" s="34"/>
      <c r="AA331" s="34"/>
      <c r="AB331" s="34"/>
      <c r="AC331" s="34"/>
      <c r="AD331" s="34"/>
    </row>
    <row r="332" spans="1:31" s="31" customFormat="1" ht="24.95" customHeight="1">
      <c r="B332" s="71"/>
      <c r="C332" s="224" t="s">
        <v>210</v>
      </c>
      <c r="D332" s="224" t="s">
        <v>211</v>
      </c>
      <c r="E332" s="224" t="s">
        <v>212</v>
      </c>
      <c r="F332" s="224" t="s">
        <v>213</v>
      </c>
      <c r="G332" s="224" t="s">
        <v>214</v>
      </c>
      <c r="H332" s="224" t="s">
        <v>215</v>
      </c>
      <c r="I332" s="224" t="s">
        <v>216</v>
      </c>
      <c r="J332" s="224" t="s">
        <v>217</v>
      </c>
      <c r="K332" s="495" t="s">
        <v>375</v>
      </c>
      <c r="L332" s="496" t="s">
        <v>476</v>
      </c>
      <c r="M332" s="497" t="s">
        <v>477</v>
      </c>
      <c r="N332" s="148"/>
      <c r="O332" s="744" t="str">
        <f>CONCATENATE(N331,O331)</f>
        <v/>
      </c>
      <c r="P332" s="744"/>
      <c r="Q332" s="112"/>
      <c r="R332" s="112"/>
      <c r="S332" s="112"/>
      <c r="T332" s="112"/>
      <c r="U332" s="112"/>
      <c r="V332" s="112"/>
      <c r="W332" s="112"/>
      <c r="X332" s="112"/>
      <c r="Y332" s="112"/>
      <c r="Z332" s="34"/>
      <c r="AA332" s="34"/>
      <c r="AB332" s="34"/>
      <c r="AC332" s="34"/>
      <c r="AD332" s="34"/>
      <c r="AE332" s="34"/>
    </row>
    <row r="333" spans="1:31" s="31" customFormat="1" ht="24.95" customHeight="1">
      <c r="B333" s="72" t="s">
        <v>32</v>
      </c>
      <c r="C333" s="211">
        <v>0</v>
      </c>
      <c r="D333" s="211">
        <v>0</v>
      </c>
      <c r="E333" s="211">
        <v>0</v>
      </c>
      <c r="F333" s="211">
        <v>0</v>
      </c>
      <c r="G333" s="211">
        <v>0</v>
      </c>
      <c r="H333" s="211">
        <v>0</v>
      </c>
      <c r="I333" s="211">
        <v>0</v>
      </c>
      <c r="J333" s="211">
        <v>0</v>
      </c>
      <c r="K333" s="211">
        <v>0</v>
      </c>
      <c r="L333" s="211">
        <v>0</v>
      </c>
      <c r="M333" s="419">
        <v>0</v>
      </c>
      <c r="N333" s="416"/>
      <c r="O333" s="389"/>
      <c r="P333" s="112"/>
      <c r="Q333" s="112"/>
      <c r="R333" s="112"/>
      <c r="S333" s="112"/>
      <c r="T333" s="112"/>
      <c r="U333" s="112"/>
      <c r="V333" s="389"/>
      <c r="W333" s="112"/>
      <c r="X333" s="112"/>
      <c r="Y333" s="112"/>
      <c r="Z333" s="34"/>
      <c r="AA333" s="34"/>
      <c r="AB333" s="34"/>
      <c r="AC333" s="34"/>
      <c r="AD333" s="34"/>
      <c r="AE333" s="34"/>
    </row>
    <row r="334" spans="1:31" s="31" customFormat="1" ht="24.95" customHeight="1">
      <c r="B334" s="73" t="s">
        <v>33</v>
      </c>
      <c r="C334" s="220">
        <v>0</v>
      </c>
      <c r="D334" s="220">
        <v>0</v>
      </c>
      <c r="E334" s="220">
        <v>0</v>
      </c>
      <c r="F334" s="220">
        <v>0</v>
      </c>
      <c r="G334" s="220">
        <v>0</v>
      </c>
      <c r="H334" s="220">
        <v>0</v>
      </c>
      <c r="I334" s="220">
        <v>0</v>
      </c>
      <c r="J334" s="220">
        <v>0</v>
      </c>
      <c r="K334" s="220">
        <v>0</v>
      </c>
      <c r="L334" s="220">
        <v>0</v>
      </c>
      <c r="M334" s="420">
        <v>0</v>
      </c>
      <c r="N334" s="117"/>
      <c r="O334" s="389"/>
      <c r="P334" s="112"/>
      <c r="Q334" s="112"/>
      <c r="R334" s="112"/>
      <c r="S334" s="679"/>
      <c r="T334" s="679"/>
      <c r="U334" s="112"/>
      <c r="V334" s="112"/>
      <c r="W334" s="112"/>
      <c r="X334" s="112"/>
      <c r="Y334" s="112"/>
      <c r="Z334" s="34"/>
      <c r="AA334" s="34"/>
      <c r="AB334" s="34"/>
      <c r="AC334" s="34"/>
      <c r="AD334" s="34"/>
      <c r="AE334" s="34"/>
    </row>
    <row r="335" spans="1:31" s="31" customFormat="1" ht="14.25" customHeight="1">
      <c r="B335" s="246"/>
      <c r="G335" s="24"/>
      <c r="L335" s="126"/>
      <c r="M335" s="415"/>
      <c r="N335" s="148"/>
      <c r="O335" s="389"/>
      <c r="P335" s="112"/>
      <c r="Q335" s="112"/>
      <c r="R335" s="112"/>
      <c r="S335" s="112"/>
      <c r="T335" s="112"/>
      <c r="U335" s="112"/>
      <c r="V335" s="112"/>
      <c r="W335" s="112"/>
      <c r="X335" s="112"/>
      <c r="Y335" s="112"/>
      <c r="Z335" s="34"/>
      <c r="AA335" s="34"/>
      <c r="AB335" s="34"/>
      <c r="AC335" s="34"/>
      <c r="AD335" s="34"/>
      <c r="AE335" s="34"/>
    </row>
    <row r="336" spans="1:31" s="31" customFormat="1" ht="24.95" customHeight="1">
      <c r="B336" s="245"/>
      <c r="C336" s="862" t="s">
        <v>4</v>
      </c>
      <c r="D336" s="862"/>
      <c r="L336" s="126"/>
      <c r="M336" s="148"/>
      <c r="N336" s="148"/>
      <c r="O336" s="389"/>
      <c r="P336" s="112"/>
      <c r="Q336" s="112"/>
      <c r="R336" s="112"/>
      <c r="S336" s="112"/>
      <c r="T336" s="112"/>
      <c r="U336" s="112"/>
      <c r="V336" s="112"/>
      <c r="W336" s="112"/>
      <c r="X336" s="112"/>
      <c r="Y336" s="112"/>
      <c r="Z336" s="34"/>
      <c r="AA336" s="34"/>
      <c r="AB336" s="34"/>
      <c r="AC336" s="34"/>
      <c r="AD336" s="34"/>
      <c r="AE336" s="34"/>
    </row>
    <row r="337" spans="1:31" s="31" customFormat="1" ht="24.95" customHeight="1">
      <c r="B337" s="343" t="s">
        <v>249</v>
      </c>
      <c r="C337" s="820">
        <f>SUM(C333:M333)</f>
        <v>0</v>
      </c>
      <c r="D337" s="820"/>
      <c r="L337" s="148"/>
      <c r="M337" s="148"/>
      <c r="N337" s="148"/>
      <c r="O337" s="389"/>
      <c r="P337" s="112"/>
      <c r="Q337" s="112"/>
      <c r="R337" s="112"/>
      <c r="S337" s="112"/>
      <c r="T337" s="112"/>
      <c r="U337" s="112"/>
      <c r="V337" s="112"/>
      <c r="W337" s="112"/>
      <c r="X337" s="112"/>
      <c r="Y337" s="112"/>
      <c r="Z337" s="34"/>
      <c r="AA337" s="34"/>
      <c r="AB337" s="34"/>
      <c r="AC337" s="34"/>
      <c r="AD337" s="34"/>
      <c r="AE337" s="34"/>
    </row>
    <row r="338" spans="1:31" s="31" customFormat="1" ht="24.95" customHeight="1">
      <c r="B338" s="343" t="s">
        <v>250</v>
      </c>
      <c r="C338" s="820">
        <f>SUM(C334:M334)</f>
        <v>0</v>
      </c>
      <c r="D338" s="820"/>
      <c r="E338" s="268" t="s">
        <v>482</v>
      </c>
      <c r="L338" s="148"/>
      <c r="M338" s="148"/>
      <c r="N338" s="148"/>
      <c r="O338" s="389"/>
      <c r="P338" s="112"/>
      <c r="Q338" s="112"/>
      <c r="R338" s="112"/>
      <c r="S338" s="112"/>
      <c r="T338" s="112"/>
      <c r="U338" s="112"/>
      <c r="V338" s="112"/>
      <c r="W338" s="112"/>
      <c r="X338" s="112"/>
      <c r="Y338" s="112"/>
      <c r="Z338" s="34"/>
      <c r="AA338" s="34"/>
      <c r="AB338" s="34"/>
      <c r="AC338" s="34"/>
      <c r="AD338" s="34"/>
      <c r="AE338" s="34"/>
    </row>
    <row r="339" spans="1:31" s="31" customFormat="1" ht="15" customHeight="1">
      <c r="A339" s="66"/>
      <c r="B339" s="144"/>
      <c r="K339" s="172"/>
      <c r="L339" s="172"/>
      <c r="M339" s="172"/>
      <c r="N339" s="389"/>
      <c r="O339" s="112"/>
      <c r="P339" s="112"/>
      <c r="Q339" s="112"/>
      <c r="R339" s="112"/>
      <c r="S339" s="112"/>
      <c r="T339" s="112"/>
      <c r="U339" s="112"/>
      <c r="V339" s="112"/>
      <c r="W339" s="112"/>
      <c r="X339" s="112"/>
      <c r="Y339" s="34"/>
      <c r="Z339" s="34"/>
      <c r="AA339" s="34"/>
      <c r="AB339" s="34"/>
      <c r="AC339" s="34"/>
      <c r="AD339" s="34"/>
    </row>
    <row r="340" spans="1:31" s="31" customFormat="1" ht="24.95" customHeight="1">
      <c r="B340" s="422"/>
      <c r="C340" s="145"/>
      <c r="E340" s="206"/>
      <c r="F340" s="528"/>
      <c r="G340" s="34"/>
      <c r="H340" s="34"/>
      <c r="I340" s="34"/>
      <c r="J340" s="34"/>
      <c r="K340" s="34"/>
      <c r="L340" s="503"/>
      <c r="M340" s="498"/>
      <c r="N340" s="389"/>
      <c r="O340" s="389"/>
      <c r="P340" s="112"/>
      <c r="Q340" s="112"/>
      <c r="R340" s="112"/>
      <c r="S340" s="112"/>
      <c r="T340" s="112"/>
      <c r="U340" s="112"/>
      <c r="V340" s="112"/>
      <c r="W340" s="112"/>
      <c r="X340" s="112"/>
      <c r="Y340" s="34"/>
      <c r="Z340" s="34"/>
      <c r="AA340" s="34"/>
      <c r="AB340" s="34"/>
      <c r="AC340" s="34"/>
      <c r="AD340" s="34"/>
      <c r="AE340" s="34"/>
    </row>
    <row r="341" spans="1:31" s="31" customFormat="1" ht="10.5" customHeight="1">
      <c r="L341" s="148"/>
      <c r="M341" s="148"/>
      <c r="N341" s="389"/>
      <c r="O341" s="389"/>
      <c r="P341" s="112"/>
      <c r="Q341" s="112"/>
      <c r="R341" s="112"/>
      <c r="S341" s="112"/>
      <c r="T341" s="112"/>
      <c r="U341" s="112"/>
      <c r="V341" s="112"/>
      <c r="W341" s="112"/>
      <c r="X341" s="112"/>
      <c r="Y341" s="34"/>
      <c r="Z341" s="34"/>
      <c r="AA341" s="34"/>
      <c r="AB341" s="34"/>
      <c r="AC341" s="34"/>
      <c r="AD341" s="34"/>
      <c r="AE341" s="34"/>
    </row>
    <row r="342" spans="1:31" s="31" customFormat="1" ht="16.5" customHeight="1">
      <c r="B342" s="501" t="s">
        <v>602</v>
      </c>
      <c r="D342" s="30"/>
      <c r="E342" s="30"/>
      <c r="F342" s="30"/>
      <c r="L342" s="148"/>
      <c r="M342" s="148"/>
      <c r="N342" s="389"/>
      <c r="O342" s="389"/>
      <c r="P342" s="112"/>
      <c r="Q342" s="112"/>
      <c r="R342" s="112"/>
      <c r="S342" s="112"/>
      <c r="T342" s="112"/>
      <c r="U342" s="112"/>
      <c r="V342" s="112"/>
      <c r="W342" s="112"/>
      <c r="X342" s="112"/>
      <c r="Y342" s="34"/>
      <c r="Z342" s="34"/>
      <c r="AA342" s="34"/>
      <c r="AB342" s="34"/>
      <c r="AC342" s="34"/>
      <c r="AD342" s="34"/>
      <c r="AE342" s="34"/>
    </row>
    <row r="343" spans="1:31" s="31" customFormat="1" ht="17.25" customHeight="1">
      <c r="B343" s="850" t="s">
        <v>309</v>
      </c>
      <c r="C343" s="851"/>
      <c r="D343" s="851"/>
      <c r="E343" s="851"/>
      <c r="F343" s="852"/>
      <c r="G343" s="116"/>
      <c r="H343" s="116"/>
      <c r="I343" s="116"/>
      <c r="K343" s="148"/>
      <c r="L343" s="389"/>
      <c r="M343" s="389"/>
      <c r="N343" s="112"/>
      <c r="O343" s="112"/>
      <c r="P343" s="112"/>
      <c r="Q343" s="112"/>
      <c r="R343" s="112"/>
      <c r="S343" s="112"/>
      <c r="T343" s="112"/>
      <c r="U343" s="112"/>
      <c r="V343" s="112"/>
      <c r="W343" s="34"/>
      <c r="X343" s="34"/>
      <c r="Y343" s="34"/>
      <c r="Z343" s="34"/>
      <c r="AA343" s="34"/>
      <c r="AB343" s="34"/>
      <c r="AC343" s="34"/>
      <c r="AD343" s="34"/>
    </row>
    <row r="344" spans="1:31" s="31" customFormat="1" ht="20.100000000000001" customHeight="1">
      <c r="B344" s="534" t="s">
        <v>235</v>
      </c>
      <c r="C344" s="535" t="s">
        <v>236</v>
      </c>
      <c r="D344" s="535" t="s">
        <v>237</v>
      </c>
      <c r="E344" s="535" t="s">
        <v>616</v>
      </c>
      <c r="F344" s="536" t="s">
        <v>3</v>
      </c>
      <c r="G344" s="532" t="s">
        <v>247</v>
      </c>
      <c r="H344" s="116"/>
      <c r="I344" s="116"/>
      <c r="K344" s="148"/>
      <c r="L344" s="389"/>
      <c r="M344" s="389"/>
      <c r="N344" s="112"/>
      <c r="O344" s="113"/>
      <c r="P344" s="113"/>
      <c r="Q344" s="112"/>
      <c r="R344" s="112"/>
      <c r="S344" s="112"/>
      <c r="T344" s="112"/>
      <c r="U344" s="112"/>
      <c r="V344" s="112"/>
      <c r="W344" s="34"/>
      <c r="X344" s="34"/>
      <c r="Y344" s="111"/>
      <c r="Z344" s="146"/>
      <c r="AA344" s="146"/>
      <c r="AB344" s="147"/>
      <c r="AC344" s="34"/>
      <c r="AD344" s="34"/>
      <c r="AE344" s="34"/>
    </row>
    <row r="345" spans="1:31" s="31" customFormat="1" ht="24.95" customHeight="1">
      <c r="B345" s="537">
        <v>0</v>
      </c>
      <c r="C345" s="220">
        <v>0</v>
      </c>
      <c r="D345" s="220">
        <v>0</v>
      </c>
      <c r="E345" s="220">
        <v>0</v>
      </c>
      <c r="F345" s="538">
        <v>0</v>
      </c>
      <c r="G345" s="533">
        <f>SUM(B345:F345)</f>
        <v>0</v>
      </c>
      <c r="H345" s="116"/>
      <c r="I345" s="116"/>
      <c r="K345" s="148"/>
      <c r="L345" s="389"/>
      <c r="M345" s="389"/>
      <c r="N345" s="122"/>
      <c r="O345" s="843"/>
      <c r="P345" s="844"/>
      <c r="Q345" s="844"/>
      <c r="R345" s="844"/>
      <c r="S345" s="844"/>
      <c r="T345" s="844"/>
      <c r="U345" s="863"/>
      <c r="V345" s="863"/>
      <c r="W345" s="838"/>
      <c r="X345" s="838"/>
      <c r="Y345" s="838"/>
      <c r="Z345" s="838"/>
      <c r="AA345" s="34"/>
      <c r="AB345" s="34"/>
      <c r="AC345" s="34"/>
      <c r="AD345" s="34"/>
      <c r="AE345" s="34"/>
    </row>
    <row r="346" spans="1:31" s="31" customFormat="1" ht="13.5" customHeight="1">
      <c r="B346" s="207"/>
      <c r="C346" s="116"/>
      <c r="D346" s="113"/>
      <c r="E346" s="113"/>
      <c r="F346" s="113"/>
      <c r="G346" s="113"/>
      <c r="H346" s="113"/>
      <c r="I346" s="113"/>
      <c r="J346" s="28"/>
      <c r="K346" s="148"/>
      <c r="L346" s="389"/>
      <c r="M346" s="389"/>
      <c r="N346" s="389"/>
      <c r="O346" s="412"/>
      <c r="P346" s="837"/>
      <c r="Q346" s="837"/>
      <c r="R346" s="837"/>
      <c r="S346" s="837"/>
      <c r="T346" s="837"/>
      <c r="U346" s="837"/>
      <c r="V346" s="838"/>
      <c r="W346" s="838"/>
      <c r="X346" s="111"/>
      <c r="Y346" s="111"/>
      <c r="Z346" s="34"/>
      <c r="AA346" s="34"/>
      <c r="AB346" s="34"/>
      <c r="AC346" s="34"/>
      <c r="AD346" s="34"/>
    </row>
    <row r="347" spans="1:31" s="31" customFormat="1" ht="17.25" customHeight="1">
      <c r="B347" s="823" t="s">
        <v>310</v>
      </c>
      <c r="C347" s="824"/>
      <c r="D347" s="824"/>
      <c r="E347" s="824"/>
      <c r="F347" s="824"/>
      <c r="G347" s="824"/>
      <c r="H347" s="825"/>
      <c r="I347" s="208"/>
      <c r="J347" s="48"/>
      <c r="K347" s="148"/>
      <c r="L347" s="389"/>
      <c r="M347" s="389"/>
      <c r="N347" s="412"/>
      <c r="O347" s="113"/>
      <c r="P347" s="113"/>
      <c r="Q347" s="113"/>
      <c r="R347" s="113"/>
      <c r="S347" s="113"/>
      <c r="T347" s="113"/>
      <c r="U347" s="113"/>
      <c r="V347" s="112"/>
      <c r="W347" s="111"/>
      <c r="X347" s="111"/>
      <c r="Y347" s="111"/>
      <c r="Z347" s="34"/>
      <c r="AA347" s="34"/>
      <c r="AB347" s="34"/>
      <c r="AC347" s="34"/>
      <c r="AD347" s="34"/>
    </row>
    <row r="348" spans="1:31" s="31" customFormat="1" ht="19.5" customHeight="1">
      <c r="B348" s="534" t="s">
        <v>235</v>
      </c>
      <c r="C348" s="535" t="s">
        <v>237</v>
      </c>
      <c r="D348" s="535" t="s">
        <v>238</v>
      </c>
      <c r="E348" s="535" t="s">
        <v>239</v>
      </c>
      <c r="F348" s="535" t="s">
        <v>240</v>
      </c>
      <c r="G348" s="535" t="s">
        <v>241</v>
      </c>
      <c r="H348" s="539" t="s">
        <v>242</v>
      </c>
      <c r="I348" s="532" t="s">
        <v>247</v>
      </c>
      <c r="J348" s="59"/>
      <c r="K348" s="122"/>
      <c r="L348" s="389"/>
      <c r="M348" s="389"/>
      <c r="N348" s="113"/>
      <c r="O348" s="112"/>
      <c r="P348" s="112"/>
      <c r="Q348" s="112"/>
      <c r="R348" s="112"/>
      <c r="S348" s="112"/>
      <c r="T348" s="112"/>
      <c r="U348" s="112"/>
      <c r="V348" s="112"/>
      <c r="W348" s="111"/>
      <c r="X348" s="111"/>
      <c r="Y348" s="111"/>
      <c r="Z348" s="34"/>
      <c r="AA348" s="34"/>
      <c r="AB348" s="34"/>
      <c r="AC348" s="34"/>
      <c r="AD348" s="34"/>
    </row>
    <row r="349" spans="1:31" s="31" customFormat="1" ht="24.95" customHeight="1">
      <c r="B349" s="537">
        <v>0</v>
      </c>
      <c r="C349" s="220">
        <v>0</v>
      </c>
      <c r="D349" s="220">
        <v>0</v>
      </c>
      <c r="E349" s="220">
        <v>0</v>
      </c>
      <c r="F349" s="220">
        <v>0</v>
      </c>
      <c r="G349" s="220">
        <v>0</v>
      </c>
      <c r="H349" s="538">
        <v>0</v>
      </c>
      <c r="I349" s="533">
        <f>SUM(B349:H349)</f>
        <v>0</v>
      </c>
      <c r="J349" s="59"/>
      <c r="K349" s="122"/>
      <c r="L349" s="122"/>
      <c r="M349" s="389"/>
      <c r="N349" s="112"/>
      <c r="O349" s="112"/>
      <c r="P349" s="112"/>
      <c r="Q349" s="112"/>
      <c r="R349" s="112"/>
      <c r="S349" s="112"/>
      <c r="T349" s="112"/>
      <c r="U349" s="112"/>
      <c r="V349" s="112"/>
      <c r="W349" s="34"/>
      <c r="X349" s="34"/>
      <c r="Y349" s="34"/>
      <c r="Z349" s="34"/>
      <c r="AA349" s="34"/>
      <c r="AB349" s="34"/>
      <c r="AC349" s="34"/>
      <c r="AD349" s="34"/>
    </row>
    <row r="350" spans="1:31" s="31" customFormat="1" ht="13.5" customHeight="1">
      <c r="B350" s="209"/>
      <c r="C350" s="116"/>
      <c r="D350" s="143"/>
      <c r="E350" s="143"/>
      <c r="F350" s="143"/>
      <c r="G350" s="143"/>
      <c r="H350" s="143"/>
      <c r="I350" s="143"/>
      <c r="J350" s="59"/>
      <c r="K350" s="127"/>
      <c r="L350" s="127"/>
      <c r="M350" s="389"/>
      <c r="N350" s="112"/>
      <c r="O350" s="112"/>
      <c r="P350" s="112"/>
      <c r="Q350" s="112"/>
      <c r="R350" s="112"/>
      <c r="S350" s="112"/>
      <c r="T350" s="112"/>
      <c r="U350" s="112"/>
      <c r="V350" s="112"/>
      <c r="W350" s="34"/>
      <c r="X350" s="34"/>
      <c r="Y350" s="34"/>
      <c r="Z350" s="34"/>
      <c r="AA350" s="34"/>
      <c r="AB350" s="34"/>
      <c r="AC350" s="34"/>
      <c r="AD350" s="34"/>
    </row>
    <row r="351" spans="1:31" s="31" customFormat="1" ht="17.25" customHeight="1">
      <c r="B351" s="859" t="s">
        <v>311</v>
      </c>
      <c r="C351" s="860"/>
      <c r="D351" s="860"/>
      <c r="E351" s="860"/>
      <c r="F351" s="860"/>
      <c r="G351" s="861"/>
      <c r="H351" s="143"/>
      <c r="I351" s="143"/>
      <c r="J351" s="59"/>
      <c r="K351" s="127"/>
      <c r="L351" s="127"/>
      <c r="M351" s="389"/>
      <c r="N351" s="112"/>
      <c r="O351" s="112"/>
      <c r="P351" s="112"/>
      <c r="Q351" s="112"/>
      <c r="R351" s="112"/>
      <c r="S351" s="112"/>
      <c r="T351" s="112"/>
      <c r="U351" s="112"/>
      <c r="V351" s="112"/>
      <c r="W351" s="34"/>
      <c r="X351" s="34"/>
      <c r="Y351" s="34"/>
      <c r="Z351" s="34"/>
      <c r="AA351" s="34"/>
      <c r="AB351" s="34"/>
      <c r="AC351" s="34"/>
      <c r="AD351" s="34"/>
    </row>
    <row r="352" spans="1:31" s="31" customFormat="1" ht="19.5" customHeight="1">
      <c r="B352" s="534" t="s">
        <v>243</v>
      </c>
      <c r="C352" s="535" t="s">
        <v>244</v>
      </c>
      <c r="D352" s="535" t="s">
        <v>245</v>
      </c>
      <c r="E352" s="821" t="s">
        <v>246</v>
      </c>
      <c r="F352" s="822"/>
      <c r="G352" s="539" t="s">
        <v>242</v>
      </c>
      <c r="H352" s="540" t="s">
        <v>247</v>
      </c>
      <c r="I352" s="143"/>
      <c r="J352" s="59"/>
      <c r="K352" s="127"/>
      <c r="L352" s="127"/>
      <c r="M352" s="389"/>
      <c r="N352" s="112"/>
      <c r="O352" s="112"/>
      <c r="P352" s="112"/>
      <c r="Q352" s="112"/>
      <c r="R352" s="112"/>
      <c r="S352" s="112"/>
      <c r="T352" s="112"/>
      <c r="U352" s="112"/>
      <c r="V352" s="112"/>
      <c r="W352" s="34"/>
      <c r="X352" s="34"/>
      <c r="Y352" s="34"/>
      <c r="Z352" s="34"/>
      <c r="AA352" s="34"/>
      <c r="AB352" s="34"/>
      <c r="AC352" s="34"/>
      <c r="AD352" s="34"/>
    </row>
    <row r="353" spans="1:32" s="31" customFormat="1" ht="24.95" customHeight="1">
      <c r="B353" s="537">
        <v>0</v>
      </c>
      <c r="C353" s="220">
        <v>0</v>
      </c>
      <c r="D353" s="220">
        <v>0</v>
      </c>
      <c r="E353" s="732">
        <v>0</v>
      </c>
      <c r="F353" s="733"/>
      <c r="G353" s="538">
        <v>0</v>
      </c>
      <c r="H353" s="541">
        <f>SUM(B353:G353)</f>
        <v>0</v>
      </c>
      <c r="I353" s="210"/>
      <c r="J353" s="48"/>
      <c r="K353" s="127"/>
      <c r="L353" s="127"/>
      <c r="M353" s="389"/>
      <c r="N353" s="112"/>
      <c r="O353" s="112"/>
      <c r="P353" s="112"/>
      <c r="Q353" s="112"/>
      <c r="R353" s="112"/>
      <c r="S353" s="112"/>
      <c r="T353" s="112"/>
      <c r="U353" s="112"/>
      <c r="V353" s="112"/>
      <c r="W353" s="34"/>
      <c r="X353" s="34"/>
      <c r="Y353" s="34"/>
      <c r="Z353" s="34"/>
      <c r="AA353" s="34"/>
      <c r="AB353" s="34"/>
      <c r="AC353" s="34"/>
      <c r="AD353" s="34"/>
    </row>
    <row r="354" spans="1:32" s="31" customFormat="1" ht="24.95" customHeight="1">
      <c r="B354" s="679"/>
      <c r="C354" s="679"/>
      <c r="D354" s="529"/>
      <c r="E354" s="529"/>
      <c r="F354" s="529"/>
      <c r="G354" s="840"/>
      <c r="H354" s="840"/>
      <c r="I354" s="529"/>
      <c r="J354" s="530"/>
      <c r="K354" s="143"/>
      <c r="L354" s="59"/>
      <c r="M354" s="127"/>
      <c r="N354" s="127"/>
      <c r="O354" s="389"/>
      <c r="P354" s="112"/>
      <c r="Q354" s="112"/>
      <c r="R354" s="112"/>
      <c r="S354" s="112"/>
      <c r="T354" s="112"/>
      <c r="U354" s="112"/>
      <c r="V354" s="112"/>
      <c r="W354" s="112"/>
      <c r="X354" s="112"/>
      <c r="Y354" s="34"/>
      <c r="Z354" s="34"/>
      <c r="AA354" s="34"/>
      <c r="AB354" s="34"/>
      <c r="AC354" s="34"/>
      <c r="AD354" s="34"/>
      <c r="AE354" s="34"/>
      <c r="AF354" s="34"/>
    </row>
    <row r="355" spans="1:32" s="31" customFormat="1" ht="24.95" customHeight="1">
      <c r="B355" s="560"/>
      <c r="C355" s="560"/>
      <c r="D355" s="529"/>
      <c r="E355" s="529"/>
      <c r="F355" s="529"/>
      <c r="G355" s="564"/>
      <c r="H355" s="564"/>
      <c r="I355" s="529"/>
      <c r="J355" s="530"/>
      <c r="K355" s="143"/>
      <c r="L355" s="59"/>
      <c r="M355" s="127"/>
      <c r="N355" s="127"/>
      <c r="O355" s="560"/>
      <c r="P355" s="112"/>
      <c r="Q355" s="112"/>
      <c r="R355" s="112"/>
      <c r="S355" s="112"/>
      <c r="T355" s="112"/>
      <c r="U355" s="112"/>
      <c r="V355" s="112"/>
      <c r="W355" s="112"/>
      <c r="X355" s="112"/>
      <c r="Y355" s="34"/>
      <c r="Z355" s="34"/>
      <c r="AA355" s="34"/>
      <c r="AB355" s="34"/>
      <c r="AC355" s="34"/>
      <c r="AD355" s="34"/>
      <c r="AE355" s="34"/>
      <c r="AF355" s="34"/>
    </row>
    <row r="356" spans="1:32" ht="9.75" customHeight="1">
      <c r="B356" s="235"/>
      <c r="G356" s="147"/>
      <c r="H356" s="147"/>
      <c r="K356" s="348"/>
      <c r="L356" s="348"/>
      <c r="M356" s="348"/>
      <c r="O356" s="112"/>
      <c r="AE356" s="1"/>
    </row>
    <row r="357" spans="1:32" s="31" customFormat="1" ht="24.95" customHeight="1">
      <c r="A357" s="74"/>
      <c r="B357" s="407" t="s">
        <v>641</v>
      </c>
      <c r="C357" s="74"/>
      <c r="D357" s="74"/>
      <c r="E357" s="74"/>
      <c r="F357" s="74"/>
      <c r="G357" s="74"/>
      <c r="H357" s="74"/>
      <c r="I357" s="74"/>
      <c r="J357" s="74"/>
      <c r="K357" s="149"/>
      <c r="L357" s="149"/>
      <c r="M357" s="149"/>
      <c r="N357" s="389"/>
      <c r="O357" s="389"/>
      <c r="P357" s="112"/>
      <c r="Q357" s="112"/>
      <c r="R357" s="112"/>
      <c r="S357" s="112"/>
      <c r="T357" s="112"/>
      <c r="U357" s="112"/>
      <c r="V357" s="112"/>
      <c r="W357" s="112"/>
      <c r="X357" s="112"/>
      <c r="Y357" s="34"/>
      <c r="Z357" s="34"/>
      <c r="AA357" s="34"/>
      <c r="AB357" s="34"/>
      <c r="AC357" s="34"/>
      <c r="AD357" s="34"/>
    </row>
    <row r="358" spans="1:32" s="31" customFormat="1" ht="13.5" customHeight="1">
      <c r="A358" s="74"/>
      <c r="B358" s="140"/>
      <c r="C358" s="140"/>
      <c r="D358" s="140"/>
      <c r="E358" s="140"/>
      <c r="F358" s="140"/>
      <c r="G358" s="140"/>
      <c r="H358" s="140"/>
      <c r="I358" s="140"/>
      <c r="J358" s="74"/>
      <c r="K358" s="148"/>
      <c r="L358" s="148"/>
      <c r="M358" s="148"/>
      <c r="N358" s="389"/>
      <c r="O358" s="112"/>
      <c r="P358" s="112"/>
      <c r="Q358" s="112"/>
      <c r="R358" s="112"/>
      <c r="S358" s="112"/>
      <c r="T358" s="112"/>
      <c r="U358" s="112"/>
      <c r="V358" s="112"/>
      <c r="W358" s="112"/>
      <c r="X358" s="112"/>
      <c r="Y358" s="34"/>
      <c r="Z358" s="34"/>
      <c r="AA358" s="34"/>
      <c r="AB358" s="34"/>
      <c r="AC358" s="34"/>
      <c r="AD358" s="34"/>
    </row>
    <row r="359" spans="1:32" s="74" customFormat="1" ht="20.100000000000001" customHeight="1">
      <c r="B359" s="140"/>
      <c r="C359" s="140"/>
      <c r="D359" s="140"/>
      <c r="E359" s="140"/>
      <c r="F359" s="140"/>
      <c r="G359" s="140"/>
      <c r="H359" s="140"/>
      <c r="I359" s="140"/>
      <c r="K359" s="148"/>
      <c r="L359" s="148"/>
      <c r="M359" s="148"/>
      <c r="N359" s="389"/>
      <c r="O359" s="112"/>
      <c r="P359" s="112"/>
      <c r="Q359" s="112"/>
      <c r="R359" s="112"/>
      <c r="S359" s="112"/>
      <c r="T359" s="112"/>
      <c r="U359" s="112"/>
      <c r="V359" s="112"/>
      <c r="W359" s="112"/>
      <c r="X359" s="112"/>
      <c r="Y359" s="81"/>
      <c r="Z359" s="81"/>
      <c r="AA359" s="81"/>
      <c r="AB359" s="81"/>
      <c r="AC359" s="81"/>
      <c r="AD359" s="81"/>
    </row>
    <row r="360" spans="1:32" s="74" customFormat="1" ht="20.100000000000001" customHeight="1">
      <c r="B360" s="897"/>
      <c r="C360" s="897"/>
      <c r="D360" s="897"/>
      <c r="E360" s="897"/>
      <c r="F360" s="897"/>
      <c r="G360" s="897"/>
      <c r="H360" s="897"/>
      <c r="I360" s="897"/>
      <c r="K360" s="148"/>
      <c r="L360" s="148"/>
      <c r="M360" s="148"/>
      <c r="N360" s="389"/>
      <c r="O360" s="112"/>
      <c r="P360" s="112"/>
      <c r="Q360" s="112"/>
      <c r="R360" s="112"/>
      <c r="S360" s="112"/>
      <c r="T360" s="112"/>
      <c r="U360" s="112"/>
      <c r="V360" s="112"/>
      <c r="W360" s="112"/>
      <c r="X360" s="112"/>
      <c r="Y360" s="81"/>
      <c r="Z360" s="81"/>
      <c r="AA360" s="81"/>
      <c r="AB360" s="81"/>
      <c r="AC360" s="81"/>
      <c r="AD360" s="81"/>
    </row>
    <row r="361" spans="1:32" s="74" customFormat="1" ht="20.100000000000001" customHeight="1">
      <c r="B361" s="140"/>
      <c r="C361" s="140"/>
      <c r="D361" s="140"/>
      <c r="E361" s="140"/>
      <c r="F361" s="140"/>
      <c r="G361" s="140"/>
      <c r="H361" s="140"/>
      <c r="I361" s="140"/>
      <c r="K361" s="148"/>
      <c r="L361" s="148"/>
      <c r="M361" s="148"/>
      <c r="N361" s="389"/>
      <c r="O361" s="112"/>
      <c r="P361" s="112"/>
      <c r="Q361" s="112"/>
      <c r="R361" s="112"/>
      <c r="S361" s="112"/>
      <c r="T361" s="112"/>
      <c r="U361" s="112"/>
      <c r="V361" s="112"/>
      <c r="W361" s="112"/>
      <c r="X361" s="112"/>
      <c r="Y361" s="81"/>
      <c r="Z361" s="81"/>
      <c r="AA361" s="81"/>
      <c r="AB361" s="81"/>
      <c r="AC361" s="81"/>
      <c r="AD361" s="81"/>
    </row>
    <row r="362" spans="1:32" s="74" customFormat="1" ht="20.100000000000001" customHeight="1">
      <c r="K362" s="148"/>
      <c r="L362" s="148"/>
      <c r="M362" s="148"/>
      <c r="N362" s="389"/>
      <c r="O362" s="112"/>
      <c r="P362" s="112"/>
      <c r="Q362" s="112"/>
      <c r="R362" s="112"/>
      <c r="S362" s="112"/>
      <c r="T362" s="112"/>
      <c r="U362" s="112"/>
      <c r="V362" s="112"/>
      <c r="W362" s="112"/>
      <c r="X362" s="112"/>
      <c r="Y362" s="81"/>
      <c r="Z362" s="81"/>
      <c r="AA362" s="81"/>
      <c r="AB362" s="81"/>
      <c r="AC362" s="81"/>
      <c r="AD362" s="81"/>
    </row>
    <row r="363" spans="1:32" s="74" customFormat="1" ht="13.5" customHeight="1">
      <c r="B363" s="77"/>
      <c r="C363" s="76"/>
      <c r="D363" s="76"/>
      <c r="E363" s="76"/>
      <c r="F363" s="76"/>
      <c r="G363" s="76"/>
      <c r="H363" s="76"/>
      <c r="I363" s="76"/>
      <c r="K363" s="148"/>
      <c r="L363" s="148"/>
      <c r="M363" s="148"/>
      <c r="N363" s="389"/>
      <c r="O363" s="112"/>
      <c r="P363" s="112"/>
      <c r="Q363" s="112"/>
      <c r="R363" s="112"/>
      <c r="S363" s="112"/>
      <c r="T363" s="112"/>
      <c r="U363" s="112"/>
      <c r="V363" s="112"/>
      <c r="W363" s="112"/>
      <c r="X363" s="112"/>
      <c r="Y363" s="81"/>
      <c r="Z363" s="81"/>
      <c r="AA363" s="81"/>
      <c r="AB363" s="81"/>
      <c r="AC363" s="81"/>
      <c r="AD363" s="81"/>
    </row>
    <row r="364" spans="1:32" s="74" customFormat="1" ht="24.75" customHeight="1">
      <c r="E364" s="331" t="s">
        <v>229</v>
      </c>
      <c r="F364" s="78"/>
      <c r="G364" s="79"/>
      <c r="H364" s="79"/>
      <c r="I364" s="80"/>
      <c r="J364" s="76"/>
      <c r="K364" s="76"/>
      <c r="L364" s="148"/>
      <c r="M364" s="148"/>
      <c r="N364" s="148"/>
      <c r="O364" s="389" t="s">
        <v>472</v>
      </c>
      <c r="P364" s="389"/>
      <c r="Q364" s="112"/>
      <c r="R364" s="112"/>
      <c r="S364" s="112"/>
      <c r="T364" s="112"/>
      <c r="U364" s="112"/>
      <c r="V364" s="112"/>
      <c r="W364" s="112"/>
      <c r="X364" s="112" t="b">
        <v>0</v>
      </c>
      <c r="Y364" s="112" t="b">
        <v>0</v>
      </c>
      <c r="Z364" s="81"/>
      <c r="AA364" s="81"/>
      <c r="AB364" s="81"/>
      <c r="AC364" s="81"/>
      <c r="AD364" s="81"/>
      <c r="AE364" s="81"/>
    </row>
    <row r="365" spans="1:32" s="74" customFormat="1" ht="15" customHeight="1">
      <c r="D365" s="135"/>
      <c r="E365" s="363"/>
      <c r="F365" s="340"/>
      <c r="G365" s="340"/>
      <c r="H365" s="340"/>
      <c r="I365" s="76"/>
      <c r="J365" s="76"/>
      <c r="K365" s="344"/>
      <c r="L365" s="344"/>
      <c r="M365" s="344"/>
      <c r="N365" s="388" t="s">
        <v>411</v>
      </c>
      <c r="O365" s="388" t="s">
        <v>412</v>
      </c>
      <c r="P365" s="112"/>
      <c r="Q365" s="112"/>
      <c r="R365" s="112"/>
      <c r="S365" s="112"/>
      <c r="T365" s="112"/>
      <c r="U365" s="112"/>
      <c r="V365" s="112"/>
      <c r="W365" s="112"/>
      <c r="X365" s="112"/>
      <c r="Y365" s="81"/>
      <c r="Z365" s="81"/>
      <c r="AA365" s="81"/>
      <c r="AB365" s="81"/>
      <c r="AC365" s="81"/>
      <c r="AD365" s="81"/>
    </row>
    <row r="366" spans="1:32" ht="15.75" customHeight="1">
      <c r="B366" s="235" t="s">
        <v>420</v>
      </c>
      <c r="G366" s="147"/>
      <c r="H366" s="147"/>
      <c r="K366" s="348"/>
      <c r="L366" s="348"/>
      <c r="M366" s="348"/>
      <c r="N366" s="387" t="e">
        <f>IF(#REF!=TRUE,"有","")</f>
        <v>#REF!</v>
      </c>
      <c r="O366" s="388" t="e">
        <f>IF(#REF!=TRUE,"無","")</f>
        <v>#REF!</v>
      </c>
      <c r="AE366" s="1"/>
    </row>
    <row r="367" spans="1:32" ht="16.5" customHeight="1">
      <c r="B367" s="235"/>
      <c r="G367" s="147"/>
      <c r="H367" s="147"/>
      <c r="K367" s="348"/>
      <c r="L367" s="348"/>
      <c r="M367" s="348"/>
      <c r="N367" s="744" t="e">
        <f>CONCATENATE(N366,O366)</f>
        <v>#REF!</v>
      </c>
      <c r="O367" s="744"/>
      <c r="AE367" s="1"/>
    </row>
    <row r="368" spans="1:32" ht="18" customHeight="1">
      <c r="B368" s="235"/>
      <c r="C368" s="386"/>
      <c r="D368" s="386"/>
      <c r="E368" s="386"/>
      <c r="F368" s="703" t="s">
        <v>424</v>
      </c>
      <c r="G368" s="704"/>
      <c r="H368" s="216"/>
      <c r="I368" s="147" t="s">
        <v>394</v>
      </c>
      <c r="L368" s="484"/>
      <c r="M368" s="348"/>
      <c r="N368" s="348"/>
      <c r="O368" s="112"/>
      <c r="Y368" s="112"/>
    </row>
    <row r="369" spans="1:31" ht="12.75" customHeight="1">
      <c r="B369" s="235"/>
      <c r="G369" s="147"/>
      <c r="H369" s="147"/>
      <c r="K369" s="348"/>
      <c r="L369" s="348"/>
      <c r="M369" s="348"/>
      <c r="AE369" s="1"/>
    </row>
    <row r="370" spans="1:31" ht="9.75" customHeight="1">
      <c r="B370" s="235"/>
      <c r="G370" s="147"/>
      <c r="H370" s="147"/>
      <c r="K370" s="348"/>
      <c r="L370" s="348"/>
      <c r="M370" s="348"/>
      <c r="O370" s="112"/>
      <c r="AE370" s="1"/>
    </row>
    <row r="371" spans="1:31" ht="20.100000000000001" customHeight="1">
      <c r="B371" s="691" t="s">
        <v>388</v>
      </c>
      <c r="C371" s="692"/>
      <c r="D371" s="734" t="s">
        <v>554</v>
      </c>
      <c r="E371" s="735"/>
      <c r="F371" s="486"/>
      <c r="G371" s="485"/>
      <c r="H371" s="666" t="s">
        <v>383</v>
      </c>
      <c r="I371" s="667"/>
      <c r="J371" s="680" t="s">
        <v>387</v>
      </c>
      <c r="K371" s="681"/>
      <c r="L371" s="666" t="s">
        <v>481</v>
      </c>
      <c r="M371" s="667"/>
      <c r="O371" s="112"/>
    </row>
    <row r="372" spans="1:31" ht="20.100000000000001" customHeight="1">
      <c r="B372" s="693"/>
      <c r="C372" s="694"/>
      <c r="D372" s="736"/>
      <c r="E372" s="737"/>
      <c r="F372" s="736" t="s">
        <v>555</v>
      </c>
      <c r="G372" s="740"/>
      <c r="H372" s="668"/>
      <c r="I372" s="669"/>
      <c r="J372" s="682"/>
      <c r="K372" s="683"/>
      <c r="L372" s="668"/>
      <c r="M372" s="669"/>
    </row>
    <row r="373" spans="1:31" ht="18" customHeight="1">
      <c r="B373" s="687" t="s">
        <v>381</v>
      </c>
      <c r="C373" s="688"/>
      <c r="D373" s="689"/>
      <c r="E373" s="690"/>
      <c r="F373" s="728"/>
      <c r="G373" s="729"/>
      <c r="H373" s="677">
        <v>0</v>
      </c>
      <c r="I373" s="678"/>
      <c r="J373" s="839">
        <v>0</v>
      </c>
      <c r="K373" s="830"/>
      <c r="L373" s="664">
        <f t="shared" ref="L373:L378" si="0">H373-J373</f>
        <v>0</v>
      </c>
      <c r="M373" s="665"/>
    </row>
    <row r="374" spans="1:31" s="74" customFormat="1" ht="18" customHeight="1">
      <c r="A374" s="1"/>
      <c r="B374" s="714" t="s">
        <v>382</v>
      </c>
      <c r="C374" s="715"/>
      <c r="D374" s="701"/>
      <c r="E374" s="702"/>
      <c r="F374" s="716"/>
      <c r="G374" s="702"/>
      <c r="H374" s="720">
        <v>0</v>
      </c>
      <c r="I374" s="721"/>
      <c r="J374" s="834">
        <v>0</v>
      </c>
      <c r="K374" s="835"/>
      <c r="L374" s="684">
        <f t="shared" si="0"/>
        <v>0</v>
      </c>
      <c r="M374" s="685"/>
      <c r="N374" s="389"/>
      <c r="O374" s="389"/>
      <c r="P374" s="112"/>
      <c r="Q374" s="112"/>
      <c r="R374" s="112"/>
      <c r="S374" s="112"/>
      <c r="T374" s="112"/>
      <c r="U374" s="112"/>
      <c r="V374" s="112"/>
      <c r="W374" s="112"/>
      <c r="X374" s="112"/>
      <c r="Y374" s="81"/>
      <c r="Z374" s="81"/>
      <c r="AA374" s="81"/>
      <c r="AB374" s="81"/>
      <c r="AC374" s="81"/>
      <c r="AD374" s="81"/>
      <c r="AE374" s="81"/>
    </row>
    <row r="375" spans="1:31" s="74" customFormat="1" ht="18" customHeight="1">
      <c r="A375" s="1"/>
      <c r="B375" s="714" t="s">
        <v>384</v>
      </c>
      <c r="C375" s="715"/>
      <c r="D375" s="701"/>
      <c r="E375" s="702"/>
      <c r="F375" s="716"/>
      <c r="G375" s="702"/>
      <c r="H375" s="720">
        <v>0</v>
      </c>
      <c r="I375" s="721"/>
      <c r="J375" s="834">
        <v>0</v>
      </c>
      <c r="K375" s="835"/>
      <c r="L375" s="684">
        <f t="shared" si="0"/>
        <v>0</v>
      </c>
      <c r="M375" s="685"/>
      <c r="N375" s="389"/>
      <c r="O375" s="389"/>
      <c r="P375" s="112"/>
      <c r="Q375" s="112"/>
      <c r="R375" s="112"/>
      <c r="S375" s="112"/>
      <c r="T375" s="112"/>
      <c r="U375" s="112"/>
      <c r="V375" s="112"/>
      <c r="W375" s="112"/>
      <c r="X375" s="112"/>
      <c r="Y375" s="81"/>
      <c r="Z375" s="81"/>
      <c r="AA375" s="81"/>
      <c r="AB375" s="81"/>
      <c r="AC375" s="81"/>
      <c r="AD375" s="81"/>
      <c r="AE375" s="81"/>
    </row>
    <row r="376" spans="1:31" s="74" customFormat="1" ht="18" customHeight="1">
      <c r="A376" s="1"/>
      <c r="B376" s="714" t="s">
        <v>385</v>
      </c>
      <c r="C376" s="715"/>
      <c r="D376" s="701"/>
      <c r="E376" s="702"/>
      <c r="F376" s="716"/>
      <c r="G376" s="702"/>
      <c r="H376" s="720">
        <v>0</v>
      </c>
      <c r="I376" s="721"/>
      <c r="J376" s="834">
        <v>0</v>
      </c>
      <c r="K376" s="835"/>
      <c r="L376" s="684">
        <f t="shared" si="0"/>
        <v>0</v>
      </c>
      <c r="M376" s="685"/>
      <c r="N376" s="389"/>
      <c r="O376" s="389"/>
      <c r="P376" s="112"/>
      <c r="Q376" s="112"/>
      <c r="R376" s="112"/>
      <c r="S376" s="112"/>
      <c r="T376" s="112"/>
      <c r="U376" s="112"/>
      <c r="V376" s="112"/>
      <c r="W376" s="112"/>
      <c r="X376" s="112"/>
      <c r="Y376" s="81"/>
      <c r="Z376" s="81"/>
      <c r="AA376" s="81"/>
      <c r="AB376" s="81"/>
      <c r="AC376" s="81"/>
      <c r="AD376" s="81"/>
      <c r="AE376" s="81"/>
    </row>
    <row r="377" spans="1:31" s="74" customFormat="1" ht="18" customHeight="1">
      <c r="A377" s="1"/>
      <c r="B377" s="738" t="s">
        <v>386</v>
      </c>
      <c r="C377" s="739"/>
      <c r="D377" s="743"/>
      <c r="E377" s="731"/>
      <c r="F377" s="730"/>
      <c r="G377" s="731"/>
      <c r="H377" s="699">
        <v>0</v>
      </c>
      <c r="I377" s="700"/>
      <c r="J377" s="722">
        <v>0</v>
      </c>
      <c r="K377" s="833"/>
      <c r="L377" s="662">
        <f t="shared" si="0"/>
        <v>0</v>
      </c>
      <c r="M377" s="663"/>
      <c r="N377" s="389"/>
      <c r="O377" s="389"/>
      <c r="P377" s="112"/>
      <c r="Q377" s="112"/>
      <c r="R377" s="112"/>
      <c r="S377" s="112"/>
      <c r="T377" s="112"/>
      <c r="U377" s="112"/>
      <c r="V377" s="112"/>
      <c r="W377" s="112"/>
      <c r="X377" s="112"/>
      <c r="Y377" s="81"/>
      <c r="Z377" s="81"/>
      <c r="AA377" s="81"/>
      <c r="AB377" s="81"/>
      <c r="AC377" s="81"/>
      <c r="AD377" s="81"/>
      <c r="AE377" s="81"/>
    </row>
    <row r="378" spans="1:31" s="74" customFormat="1" ht="19.5" customHeight="1">
      <c r="A378" s="1"/>
      <c r="B378" s="741" t="s">
        <v>389</v>
      </c>
      <c r="C378" s="741"/>
      <c r="D378" s="712">
        <f>SUM(D373:D377)</f>
        <v>0</v>
      </c>
      <c r="E378" s="713"/>
      <c r="F378" s="742">
        <f>SUM(E373:G377)</f>
        <v>0</v>
      </c>
      <c r="G378" s="742"/>
      <c r="H378" s="724">
        <f>SUM(H373:I377)</f>
        <v>0</v>
      </c>
      <c r="I378" s="725"/>
      <c r="J378" s="718">
        <f>SUM(J373:K377)</f>
        <v>0</v>
      </c>
      <c r="K378" s="836"/>
      <c r="L378" s="639">
        <f t="shared" si="0"/>
        <v>0</v>
      </c>
      <c r="M378" s="640"/>
      <c r="N378" s="389"/>
      <c r="O378" s="389"/>
      <c r="P378" s="112"/>
      <c r="Q378" s="112"/>
      <c r="R378" s="112"/>
      <c r="S378" s="112"/>
      <c r="T378" s="112"/>
      <c r="U378" s="112"/>
      <c r="V378" s="112"/>
      <c r="W378" s="112"/>
      <c r="X378" s="112"/>
      <c r="Y378" s="81"/>
      <c r="Z378" s="81"/>
      <c r="AA378" s="81"/>
      <c r="AB378" s="81"/>
      <c r="AC378" s="81"/>
      <c r="AD378" s="81"/>
      <c r="AE378" s="81"/>
    </row>
    <row r="379" spans="1:31" s="74" customFormat="1" ht="10.5" customHeight="1">
      <c r="A379" s="1"/>
      <c r="B379" s="174"/>
      <c r="C379" s="174"/>
      <c r="D379" s="136"/>
      <c r="E379" s="174"/>
      <c r="F379" s="174"/>
      <c r="G379" s="174"/>
      <c r="H379" s="174"/>
      <c r="I379" s="174"/>
      <c r="J379" s="174"/>
      <c r="K379" s="348"/>
      <c r="L379" s="348"/>
      <c r="M379" s="348"/>
      <c r="N379" s="389"/>
      <c r="O379" s="389"/>
      <c r="P379" s="112"/>
      <c r="Q379" s="112"/>
      <c r="R379" s="112"/>
      <c r="S379" s="112"/>
      <c r="T379" s="112"/>
      <c r="U379" s="112"/>
      <c r="V379" s="112"/>
      <c r="W379" s="112"/>
      <c r="X379" s="112"/>
      <c r="Y379" s="81"/>
      <c r="Z379" s="81"/>
      <c r="AA379" s="81"/>
      <c r="AB379" s="81"/>
      <c r="AC379" s="81"/>
      <c r="AD379" s="81"/>
    </row>
    <row r="380" spans="1:31" s="74" customFormat="1" ht="18" customHeight="1">
      <c r="A380" s="1"/>
      <c r="B380" s="132" t="s">
        <v>421</v>
      </c>
      <c r="C380" s="134"/>
      <c r="D380" s="357"/>
      <c r="E380" s="174"/>
      <c r="F380" s="355"/>
      <c r="G380" s="358"/>
      <c r="H380" s="358"/>
      <c r="I380" s="359"/>
      <c r="J380" s="134"/>
      <c r="K380" s="348"/>
      <c r="L380" s="670"/>
      <c r="M380" s="670"/>
      <c r="N380" s="389"/>
      <c r="O380" s="112"/>
      <c r="P380" s="112"/>
      <c r="Q380" s="112"/>
      <c r="R380" s="112"/>
      <c r="S380" s="112"/>
      <c r="T380" s="112"/>
      <c r="U380" s="112"/>
      <c r="V380" s="112"/>
      <c r="W380" s="112"/>
      <c r="X380" s="112"/>
      <c r="Y380" s="81"/>
      <c r="Z380" s="81"/>
      <c r="AA380" s="81"/>
      <c r="AB380" s="81"/>
      <c r="AC380" s="81"/>
      <c r="AD380" s="81"/>
    </row>
    <row r="381" spans="1:31" ht="12.75" customHeight="1">
      <c r="B381" s="235"/>
      <c r="G381" s="147"/>
      <c r="H381" s="147"/>
      <c r="K381" s="348"/>
      <c r="L381" s="348"/>
      <c r="M381" s="348"/>
      <c r="O381" s="112"/>
      <c r="AE381" s="1"/>
    </row>
    <row r="382" spans="1:31" ht="18" customHeight="1">
      <c r="B382" s="235"/>
      <c r="C382" s="386"/>
      <c r="D382" s="386"/>
      <c r="E382" s="386"/>
      <c r="F382" s="703" t="s">
        <v>424</v>
      </c>
      <c r="G382" s="704"/>
      <c r="H382" s="216"/>
      <c r="I382" s="147" t="s">
        <v>394</v>
      </c>
      <c r="L382" s="350"/>
      <c r="M382" s="350"/>
      <c r="N382" s="350"/>
      <c r="O382" s="112"/>
      <c r="Y382" s="112"/>
    </row>
    <row r="383" spans="1:31" ht="12.75" customHeight="1">
      <c r="B383" s="235"/>
      <c r="G383" s="147"/>
      <c r="H383" s="147"/>
      <c r="K383" s="350"/>
      <c r="L383" s="350"/>
      <c r="M383" s="350"/>
      <c r="AE383" s="1"/>
    </row>
    <row r="384" spans="1:31" ht="20.100000000000001" customHeight="1">
      <c r="B384" s="691" t="s">
        <v>388</v>
      </c>
      <c r="C384" s="692"/>
      <c r="D384" s="734" t="s">
        <v>554</v>
      </c>
      <c r="E384" s="735"/>
      <c r="F384" s="486"/>
      <c r="G384" s="485"/>
      <c r="H384" s="666" t="s">
        <v>383</v>
      </c>
      <c r="I384" s="667"/>
      <c r="J384" s="695" t="s">
        <v>387</v>
      </c>
      <c r="K384" s="696"/>
      <c r="L384" s="666" t="s">
        <v>481</v>
      </c>
      <c r="M384" s="667"/>
      <c r="O384" s="112"/>
    </row>
    <row r="385" spans="1:31" ht="20.100000000000001" customHeight="1">
      <c r="B385" s="693"/>
      <c r="C385" s="694"/>
      <c r="D385" s="736"/>
      <c r="E385" s="737"/>
      <c r="F385" s="736" t="s">
        <v>555</v>
      </c>
      <c r="G385" s="740"/>
      <c r="H385" s="668"/>
      <c r="I385" s="669"/>
      <c r="J385" s="697"/>
      <c r="K385" s="698"/>
      <c r="L385" s="668"/>
      <c r="M385" s="669"/>
    </row>
    <row r="386" spans="1:31" ht="18" customHeight="1">
      <c r="B386" s="687" t="s">
        <v>381</v>
      </c>
      <c r="C386" s="688"/>
      <c r="D386" s="689"/>
      <c r="E386" s="690"/>
      <c r="F386" s="728"/>
      <c r="G386" s="729"/>
      <c r="H386" s="677">
        <v>0</v>
      </c>
      <c r="I386" s="678"/>
      <c r="J386" s="830">
        <v>0</v>
      </c>
      <c r="K386" s="831"/>
      <c r="L386" s="664">
        <f t="shared" ref="L386:L391" si="1">H386-J386</f>
        <v>0</v>
      </c>
      <c r="M386" s="665"/>
    </row>
    <row r="387" spans="1:31" s="74" customFormat="1" ht="18" customHeight="1">
      <c r="A387" s="1"/>
      <c r="B387" s="714" t="s">
        <v>382</v>
      </c>
      <c r="C387" s="715"/>
      <c r="D387" s="701"/>
      <c r="E387" s="702"/>
      <c r="F387" s="716"/>
      <c r="G387" s="702"/>
      <c r="H387" s="720">
        <v>0</v>
      </c>
      <c r="I387" s="721"/>
      <c r="J387" s="671">
        <v>0</v>
      </c>
      <c r="K387" s="672"/>
      <c r="L387" s="684">
        <f t="shared" si="1"/>
        <v>0</v>
      </c>
      <c r="M387" s="685"/>
      <c r="N387" s="389"/>
      <c r="O387" s="389"/>
      <c r="P387" s="112"/>
      <c r="Q387" s="112"/>
      <c r="R387" s="112"/>
      <c r="S387" s="112"/>
      <c r="T387" s="112"/>
      <c r="U387" s="112"/>
      <c r="V387" s="112"/>
      <c r="W387" s="112"/>
      <c r="X387" s="112"/>
      <c r="Y387" s="81"/>
      <c r="Z387" s="81"/>
      <c r="AA387" s="81"/>
      <c r="AB387" s="81"/>
      <c r="AC387" s="81"/>
      <c r="AD387" s="81"/>
      <c r="AE387" s="81"/>
    </row>
    <row r="388" spans="1:31" s="74" customFormat="1" ht="18" customHeight="1">
      <c r="A388" s="1"/>
      <c r="B388" s="714" t="s">
        <v>384</v>
      </c>
      <c r="C388" s="715"/>
      <c r="D388" s="701"/>
      <c r="E388" s="702"/>
      <c r="F388" s="716"/>
      <c r="G388" s="702"/>
      <c r="H388" s="720">
        <v>0</v>
      </c>
      <c r="I388" s="721"/>
      <c r="J388" s="671">
        <v>0</v>
      </c>
      <c r="K388" s="672"/>
      <c r="L388" s="684">
        <f t="shared" si="1"/>
        <v>0</v>
      </c>
      <c r="M388" s="685"/>
      <c r="N388" s="389"/>
      <c r="O388" s="389"/>
      <c r="P388" s="112"/>
      <c r="Q388" s="112"/>
      <c r="R388" s="112"/>
      <c r="S388" s="112"/>
      <c r="T388" s="112"/>
      <c r="U388" s="112"/>
      <c r="V388" s="112"/>
      <c r="W388" s="112"/>
      <c r="X388" s="112"/>
      <c r="Y388" s="81"/>
      <c r="Z388" s="81"/>
      <c r="AA388" s="81"/>
      <c r="AB388" s="81"/>
      <c r="AC388" s="81"/>
      <c r="AD388" s="81"/>
      <c r="AE388" s="81"/>
    </row>
    <row r="389" spans="1:31" s="74" customFormat="1" ht="18" customHeight="1">
      <c r="A389" s="1"/>
      <c r="B389" s="714" t="s">
        <v>34</v>
      </c>
      <c r="C389" s="715"/>
      <c r="D389" s="701"/>
      <c r="E389" s="702"/>
      <c r="F389" s="716"/>
      <c r="G389" s="702"/>
      <c r="H389" s="720">
        <v>0</v>
      </c>
      <c r="I389" s="721"/>
      <c r="J389" s="671">
        <v>0</v>
      </c>
      <c r="K389" s="672"/>
      <c r="L389" s="684">
        <f t="shared" si="1"/>
        <v>0</v>
      </c>
      <c r="M389" s="685"/>
      <c r="N389" s="389"/>
      <c r="O389" s="389"/>
      <c r="P389" s="112"/>
      <c r="Q389" s="112"/>
      <c r="R389" s="112"/>
      <c r="S389" s="112"/>
      <c r="T389" s="112"/>
      <c r="U389" s="112"/>
      <c r="V389" s="112"/>
      <c r="W389" s="112"/>
      <c r="X389" s="112"/>
      <c r="Y389" s="81"/>
      <c r="Z389" s="81"/>
      <c r="AA389" s="81"/>
      <c r="AB389" s="81"/>
      <c r="AC389" s="81"/>
      <c r="AD389" s="81"/>
      <c r="AE389" s="81"/>
    </row>
    <row r="390" spans="1:31" s="74" customFormat="1" ht="18" customHeight="1">
      <c r="A390" s="1"/>
      <c r="B390" s="738" t="s">
        <v>3</v>
      </c>
      <c r="C390" s="739"/>
      <c r="D390" s="743"/>
      <c r="E390" s="731"/>
      <c r="F390" s="730"/>
      <c r="G390" s="731"/>
      <c r="H390" s="699">
        <v>0</v>
      </c>
      <c r="I390" s="700"/>
      <c r="J390" s="722">
        <v>0</v>
      </c>
      <c r="K390" s="723"/>
      <c r="L390" s="662">
        <f t="shared" si="1"/>
        <v>0</v>
      </c>
      <c r="M390" s="663"/>
      <c r="N390" s="389"/>
      <c r="O390" s="389"/>
      <c r="P390" s="112"/>
      <c r="Q390" s="112"/>
      <c r="R390" s="112"/>
      <c r="S390" s="112"/>
      <c r="T390" s="112"/>
      <c r="U390" s="112"/>
      <c r="V390" s="112"/>
      <c r="W390" s="112"/>
      <c r="X390" s="112"/>
      <c r="Y390" s="81"/>
      <c r="Z390" s="81"/>
      <c r="AA390" s="81"/>
      <c r="AB390" s="81"/>
      <c r="AC390" s="81"/>
      <c r="AD390" s="81"/>
      <c r="AE390" s="81"/>
    </row>
    <row r="391" spans="1:31" s="74" customFormat="1" ht="15" customHeight="1">
      <c r="A391" s="1"/>
      <c r="B391" s="741" t="s">
        <v>4</v>
      </c>
      <c r="C391" s="741"/>
      <c r="D391" s="712">
        <f>SUM(D386:D390)</f>
        <v>0</v>
      </c>
      <c r="E391" s="713"/>
      <c r="F391" s="742">
        <f>SUM(E386:G390)</f>
        <v>0</v>
      </c>
      <c r="G391" s="742"/>
      <c r="H391" s="724">
        <f>SUM(H386:I390)</f>
        <v>0</v>
      </c>
      <c r="I391" s="725"/>
      <c r="J391" s="718">
        <f>SUM(J386:K390)</f>
        <v>0</v>
      </c>
      <c r="K391" s="719"/>
      <c r="L391" s="639">
        <f t="shared" si="1"/>
        <v>0</v>
      </c>
      <c r="M391" s="640"/>
      <c r="N391" s="389"/>
      <c r="O391" s="389"/>
      <c r="P391" s="112"/>
      <c r="Q391" s="112"/>
      <c r="R391" s="112"/>
      <c r="S391" s="112"/>
      <c r="T391" s="112"/>
      <c r="U391" s="112"/>
      <c r="V391" s="112"/>
      <c r="W391" s="112"/>
      <c r="X391" s="112"/>
      <c r="Y391" s="81"/>
      <c r="Z391" s="81"/>
      <c r="AA391" s="81"/>
      <c r="AB391" s="81"/>
      <c r="AC391" s="81"/>
      <c r="AD391" s="81"/>
      <c r="AE391" s="81"/>
    </row>
    <row r="392" spans="1:31" ht="12.75" customHeight="1">
      <c r="B392" s="235"/>
      <c r="G392" s="147"/>
      <c r="H392" s="147"/>
      <c r="K392" s="348"/>
      <c r="L392" s="426"/>
      <c r="M392" s="426"/>
      <c r="AE392" s="1"/>
    </row>
    <row r="393" spans="1:31" ht="18" customHeight="1">
      <c r="C393" s="4"/>
      <c r="D393" s="4"/>
      <c r="E393" s="4"/>
      <c r="F393" s="4"/>
      <c r="G393" s="147"/>
      <c r="H393" s="147"/>
      <c r="K393" s="348"/>
      <c r="L393" s="348"/>
      <c r="M393" s="348"/>
      <c r="AE393" s="1"/>
    </row>
    <row r="394" spans="1:31" ht="14.25" customHeight="1">
      <c r="C394" s="4"/>
      <c r="D394" s="4"/>
      <c r="E394" s="4"/>
      <c r="F394" s="4"/>
      <c r="G394" s="147"/>
      <c r="H394" s="147"/>
      <c r="K394" s="348"/>
      <c r="L394" s="348"/>
      <c r="M394" s="348"/>
      <c r="O394" s="112"/>
      <c r="AE394" s="1"/>
    </row>
    <row r="395" spans="1:31" s="31" customFormat="1" ht="24.95" customHeight="1">
      <c r="A395" s="74"/>
      <c r="B395" s="407" t="s">
        <v>642</v>
      </c>
      <c r="C395" s="74"/>
      <c r="D395" s="74"/>
      <c r="E395" s="74"/>
      <c r="F395" s="74"/>
      <c r="G395" s="74"/>
      <c r="H395" s="74"/>
      <c r="I395" s="74"/>
      <c r="J395" s="74"/>
      <c r="K395" s="346"/>
      <c r="L395" s="346"/>
      <c r="M395" s="346"/>
      <c r="N395" s="389"/>
      <c r="O395" s="112"/>
      <c r="P395" s="112"/>
      <c r="Q395" s="112"/>
      <c r="R395" s="112"/>
      <c r="S395" s="112"/>
      <c r="T395" s="112"/>
      <c r="U395" s="112"/>
      <c r="V395" s="112"/>
      <c r="W395" s="112"/>
      <c r="X395" s="112"/>
      <c r="Y395" s="34"/>
      <c r="Z395" s="34"/>
      <c r="AA395" s="34"/>
      <c r="AB395" s="34"/>
      <c r="AC395" s="34"/>
      <c r="AD395" s="34"/>
    </row>
    <row r="396" spans="1:31" s="74" customFormat="1" ht="18" customHeight="1">
      <c r="A396" s="1"/>
      <c r="B396" s="132" t="s">
        <v>376</v>
      </c>
      <c r="C396" s="134"/>
      <c r="D396" s="136"/>
      <c r="E396" s="136"/>
      <c r="F396" s="360"/>
      <c r="G396" s="358"/>
      <c r="H396" s="358"/>
      <c r="I396" s="361"/>
      <c r="J396" s="174"/>
      <c r="K396" s="348"/>
      <c r="L396" s="348"/>
      <c r="M396" s="348"/>
      <c r="N396" s="389"/>
      <c r="O396" s="112"/>
      <c r="P396" s="112"/>
      <c r="Q396" s="112"/>
      <c r="R396" s="112"/>
      <c r="S396" s="112"/>
      <c r="T396" s="112"/>
      <c r="U396" s="112"/>
      <c r="V396" s="112"/>
      <c r="W396" s="112"/>
      <c r="X396" s="112"/>
      <c r="Y396" s="81"/>
      <c r="Z396" s="81"/>
      <c r="AA396" s="81"/>
      <c r="AB396" s="81"/>
      <c r="AC396" s="81"/>
      <c r="AD396" s="81"/>
    </row>
    <row r="397" spans="1:31" ht="9.75" customHeight="1">
      <c r="B397" s="235"/>
      <c r="G397" s="147"/>
      <c r="H397" s="112"/>
      <c r="I397" s="116"/>
      <c r="J397" s="116"/>
      <c r="K397" s="349"/>
      <c r="L397" s="348"/>
      <c r="M397" s="348"/>
      <c r="O397" s="112"/>
      <c r="AE397" s="1"/>
    </row>
    <row r="398" spans="1:31" ht="16.5" customHeight="1">
      <c r="B398" s="400" t="s">
        <v>603</v>
      </c>
      <c r="C398" s="549"/>
      <c r="D398" s="549"/>
      <c r="E398" s="549"/>
      <c r="F398" s="549"/>
      <c r="G398" s="553"/>
      <c r="H398" s="121"/>
      <c r="I398" s="554"/>
      <c r="J398" s="554"/>
      <c r="K398" s="531"/>
      <c r="L398" s="555"/>
      <c r="M398" s="522"/>
      <c r="N398" s="505"/>
      <c r="O398" s="112"/>
      <c r="AE398" s="1"/>
    </row>
    <row r="399" spans="1:31" ht="38.25" customHeight="1">
      <c r="B399" s="686" t="s">
        <v>666</v>
      </c>
      <c r="C399" s="686"/>
      <c r="D399" s="686"/>
      <c r="E399" s="686"/>
      <c r="F399" s="686"/>
      <c r="G399" s="686"/>
      <c r="H399" s="686"/>
      <c r="I399" s="686"/>
      <c r="J399" s="686"/>
      <c r="K399" s="686"/>
      <c r="L399" s="686"/>
      <c r="M399" s="686"/>
      <c r="N399" s="505"/>
      <c r="O399" s="112"/>
      <c r="AE399" s="1"/>
    </row>
    <row r="400" spans="1:31" s="74" customFormat="1" ht="27.75" customHeight="1">
      <c r="A400" s="1"/>
      <c r="B400" s="155"/>
      <c r="C400" s="331" t="s">
        <v>604</v>
      </c>
      <c r="D400" s="78"/>
      <c r="E400" s="78"/>
      <c r="F400" s="79"/>
      <c r="G400" s="79"/>
      <c r="H400" s="642"/>
      <c r="I400" s="642"/>
      <c r="J400" s="931" t="s">
        <v>720</v>
      </c>
      <c r="K400" s="931"/>
      <c r="L400" s="932"/>
      <c r="M400" s="389"/>
      <c r="N400" s="389"/>
      <c r="O400" s="112"/>
      <c r="P400" s="112"/>
      <c r="Q400" s="112"/>
      <c r="R400" s="112"/>
      <c r="S400" s="112"/>
      <c r="T400" s="112"/>
      <c r="U400" s="112"/>
      <c r="V400" s="112"/>
      <c r="W400" s="112" t="b">
        <v>0</v>
      </c>
      <c r="X400" s="81" t="b">
        <v>0</v>
      </c>
      <c r="Y400" s="81"/>
      <c r="Z400" s="81"/>
      <c r="AA400" s="81"/>
      <c r="AB400" s="81"/>
      <c r="AC400" s="81"/>
    </row>
    <row r="401" spans="1:31" ht="11.25" customHeight="1">
      <c r="B401" s="235"/>
      <c r="G401" s="147"/>
      <c r="H401" s="147"/>
      <c r="K401" s="348"/>
      <c r="L401" s="348"/>
      <c r="M401" s="348"/>
      <c r="O401" s="112"/>
      <c r="AE401" s="1"/>
    </row>
    <row r="402" spans="1:31" ht="18" customHeight="1">
      <c r="B402" s="235"/>
      <c r="C402" s="386"/>
      <c r="D402" s="386"/>
      <c r="E402" s="386"/>
      <c r="F402" s="703" t="s">
        <v>424</v>
      </c>
      <c r="G402" s="704"/>
      <c r="H402" s="216"/>
      <c r="I402" s="147" t="s">
        <v>394</v>
      </c>
      <c r="L402" s="350"/>
      <c r="M402" s="350"/>
      <c r="N402" s="350"/>
      <c r="O402" s="112"/>
      <c r="Y402" s="112"/>
    </row>
    <row r="403" spans="1:31" ht="12.75" customHeight="1">
      <c r="B403" s="235"/>
      <c r="G403" s="147"/>
      <c r="H403" s="147"/>
      <c r="K403" s="348"/>
      <c r="L403" s="348"/>
      <c r="M403" s="348"/>
      <c r="AE403" s="1"/>
    </row>
    <row r="404" spans="1:31" ht="20.100000000000001" customHeight="1">
      <c r="B404" s="691" t="s">
        <v>388</v>
      </c>
      <c r="C404" s="692"/>
      <c r="D404" s="734" t="s">
        <v>554</v>
      </c>
      <c r="E404" s="735"/>
      <c r="F404" s="486"/>
      <c r="G404" s="485"/>
      <c r="H404" s="666" t="s">
        <v>383</v>
      </c>
      <c r="I404" s="667"/>
      <c r="J404" s="695" t="s">
        <v>387</v>
      </c>
      <c r="K404" s="696"/>
      <c r="L404" s="666" t="s">
        <v>664</v>
      </c>
      <c r="M404" s="667"/>
      <c r="O404" s="112"/>
    </row>
    <row r="405" spans="1:31" ht="20.100000000000001" customHeight="1">
      <c r="B405" s="693"/>
      <c r="C405" s="694"/>
      <c r="D405" s="736"/>
      <c r="E405" s="737"/>
      <c r="F405" s="736" t="s">
        <v>555</v>
      </c>
      <c r="G405" s="740"/>
      <c r="H405" s="668"/>
      <c r="I405" s="669"/>
      <c r="J405" s="697"/>
      <c r="K405" s="698"/>
      <c r="L405" s="668"/>
      <c r="M405" s="669"/>
    </row>
    <row r="406" spans="1:31" ht="18" customHeight="1">
      <c r="B406" s="687" t="s">
        <v>381</v>
      </c>
      <c r="C406" s="688"/>
      <c r="D406" s="689"/>
      <c r="E406" s="690"/>
      <c r="F406" s="728"/>
      <c r="G406" s="729"/>
      <c r="H406" s="884"/>
      <c r="I406" s="885"/>
      <c r="J406" s="675">
        <v>0</v>
      </c>
      <c r="K406" s="676"/>
      <c r="L406" s="675">
        <v>0</v>
      </c>
      <c r="M406" s="676"/>
    </row>
    <row r="407" spans="1:31" s="74" customFormat="1" ht="18" customHeight="1">
      <c r="A407" s="1"/>
      <c r="B407" s="714" t="s">
        <v>382</v>
      </c>
      <c r="C407" s="715"/>
      <c r="D407" s="701"/>
      <c r="E407" s="702"/>
      <c r="F407" s="716"/>
      <c r="G407" s="702"/>
      <c r="H407" s="726"/>
      <c r="I407" s="727"/>
      <c r="J407" s="673">
        <v>0</v>
      </c>
      <c r="K407" s="674"/>
      <c r="L407" s="673">
        <v>0</v>
      </c>
      <c r="M407" s="674"/>
      <c r="N407" s="389"/>
      <c r="O407" s="389"/>
      <c r="P407" s="112"/>
      <c r="Q407" s="112"/>
      <c r="R407" s="112"/>
      <c r="S407" s="112"/>
      <c r="T407" s="112"/>
      <c r="U407" s="112"/>
      <c r="V407" s="112"/>
      <c r="W407" s="112"/>
      <c r="X407" s="112"/>
      <c r="Y407" s="81"/>
      <c r="Z407" s="81"/>
      <c r="AA407" s="81"/>
      <c r="AB407" s="81"/>
      <c r="AC407" s="81"/>
      <c r="AD407" s="81"/>
      <c r="AE407" s="81"/>
    </row>
    <row r="408" spans="1:31" s="74" customFormat="1" ht="18" customHeight="1">
      <c r="A408" s="1"/>
      <c r="B408" s="714" t="s">
        <v>384</v>
      </c>
      <c r="C408" s="715"/>
      <c r="D408" s="701"/>
      <c r="E408" s="702"/>
      <c r="F408" s="716"/>
      <c r="G408" s="702"/>
      <c r="H408" s="726"/>
      <c r="I408" s="727"/>
      <c r="J408" s="673">
        <v>0</v>
      </c>
      <c r="K408" s="674"/>
      <c r="L408" s="673">
        <v>0</v>
      </c>
      <c r="M408" s="674"/>
      <c r="N408" s="389"/>
      <c r="O408" s="389"/>
      <c r="P408" s="112"/>
      <c r="Q408" s="112"/>
      <c r="R408" s="112"/>
      <c r="S408" s="112"/>
      <c r="T408" s="112"/>
      <c r="U408" s="112"/>
      <c r="V408" s="112"/>
      <c r="W408" s="112"/>
      <c r="X408" s="112"/>
      <c r="Y408" s="81"/>
      <c r="Z408" s="81"/>
      <c r="AA408" s="81"/>
      <c r="AB408" s="81"/>
      <c r="AC408" s="81"/>
      <c r="AD408" s="81"/>
      <c r="AE408" s="81"/>
    </row>
    <row r="409" spans="1:31" s="74" customFormat="1" ht="18" customHeight="1">
      <c r="A409" s="1"/>
      <c r="B409" s="714" t="s">
        <v>34</v>
      </c>
      <c r="C409" s="715"/>
      <c r="D409" s="701"/>
      <c r="E409" s="702"/>
      <c r="F409" s="716"/>
      <c r="G409" s="702"/>
      <c r="H409" s="726"/>
      <c r="I409" s="727"/>
      <c r="J409" s="673">
        <v>0</v>
      </c>
      <c r="K409" s="674"/>
      <c r="L409" s="673">
        <v>0</v>
      </c>
      <c r="M409" s="674"/>
      <c r="N409" s="389"/>
      <c r="O409" s="389"/>
      <c r="P409" s="112"/>
      <c r="Q409" s="112"/>
      <c r="R409" s="112"/>
      <c r="S409" s="112"/>
      <c r="T409" s="112"/>
      <c r="U409" s="112"/>
      <c r="V409" s="112"/>
      <c r="W409" s="112"/>
      <c r="X409" s="112"/>
      <c r="Y409" s="81"/>
      <c r="Z409" s="81"/>
      <c r="AA409" s="81"/>
      <c r="AB409" s="81"/>
      <c r="AC409" s="81"/>
      <c r="AD409" s="81"/>
      <c r="AE409" s="81"/>
    </row>
    <row r="410" spans="1:31" s="74" customFormat="1" ht="18" customHeight="1">
      <c r="A410" s="1"/>
      <c r="B410" s="738" t="s">
        <v>3</v>
      </c>
      <c r="C410" s="739"/>
      <c r="D410" s="743"/>
      <c r="E410" s="731"/>
      <c r="F410" s="730"/>
      <c r="G410" s="731"/>
      <c r="H410" s="886"/>
      <c r="I410" s="887"/>
      <c r="J410" s="706">
        <v>0</v>
      </c>
      <c r="K410" s="707"/>
      <c r="L410" s="706">
        <v>0</v>
      </c>
      <c r="M410" s="707"/>
      <c r="N410" s="389"/>
      <c r="O410" s="389"/>
      <c r="P410" s="112"/>
      <c r="Q410" s="112"/>
      <c r="R410" s="112"/>
      <c r="S410" s="112"/>
      <c r="T410" s="112"/>
      <c r="U410" s="112"/>
      <c r="V410" s="112"/>
      <c r="W410" s="112"/>
      <c r="X410" s="112"/>
      <c r="Y410" s="81"/>
      <c r="Z410" s="81"/>
      <c r="AA410" s="81"/>
      <c r="AB410" s="81"/>
      <c r="AC410" s="81"/>
      <c r="AD410" s="81"/>
      <c r="AE410" s="81"/>
    </row>
    <row r="411" spans="1:31" s="74" customFormat="1" ht="15" customHeight="1">
      <c r="A411" s="1"/>
      <c r="B411" s="741" t="s">
        <v>4</v>
      </c>
      <c r="C411" s="741"/>
      <c r="D411" s="712">
        <f>SUM(D406:D410)</f>
        <v>0</v>
      </c>
      <c r="E411" s="713"/>
      <c r="F411" s="742">
        <f>SUM(E406:G410)</f>
        <v>0</v>
      </c>
      <c r="G411" s="742"/>
      <c r="H411" s="710"/>
      <c r="I411" s="711"/>
      <c r="J411" s="832">
        <f>SUM(J406:K410)</f>
        <v>0</v>
      </c>
      <c r="K411" s="832"/>
      <c r="L411" s="832">
        <f>SUM(L406:M410)</f>
        <v>0</v>
      </c>
      <c r="M411" s="832"/>
      <c r="N411" s="389"/>
      <c r="O411" s="389"/>
      <c r="P411" s="112"/>
      <c r="Q411" s="112"/>
      <c r="R411" s="112"/>
      <c r="S411" s="112"/>
      <c r="T411" s="112"/>
      <c r="U411" s="112"/>
      <c r="V411" s="112"/>
      <c r="W411" s="112"/>
      <c r="X411" s="112"/>
      <c r="Y411" s="81"/>
      <c r="Z411" s="81"/>
      <c r="AA411" s="81"/>
      <c r="AB411" s="81"/>
      <c r="AC411" s="81"/>
      <c r="AD411" s="81"/>
      <c r="AE411" s="81"/>
    </row>
    <row r="412" spans="1:31" s="74" customFormat="1" ht="18" customHeight="1">
      <c r="A412" s="1"/>
      <c r="B412" s="155"/>
      <c r="C412" s="174"/>
      <c r="D412" s="360"/>
      <c r="E412" s="360"/>
      <c r="F412" s="358"/>
      <c r="G412" s="356"/>
      <c r="H412" s="356"/>
      <c r="I412" s="361"/>
      <c r="J412" s="134"/>
      <c r="K412" s="348"/>
      <c r="L412" s="348"/>
      <c r="M412" s="348"/>
      <c r="N412" s="389"/>
      <c r="O412" s="112"/>
      <c r="P412" s="112"/>
      <c r="Q412" s="112"/>
      <c r="R412" s="112"/>
      <c r="S412" s="112"/>
      <c r="T412" s="112"/>
      <c r="U412" s="112"/>
      <c r="V412" s="112"/>
      <c r="W412" s="112"/>
      <c r="X412" s="112"/>
      <c r="Y412" s="81"/>
      <c r="Z412" s="81"/>
      <c r="AA412" s="81"/>
      <c r="AB412" s="81"/>
      <c r="AC412" s="81"/>
      <c r="AD412" s="81"/>
    </row>
    <row r="413" spans="1:31" s="74" customFormat="1" ht="18" customHeight="1">
      <c r="A413" s="1"/>
      <c r="B413" s="367" t="s">
        <v>377</v>
      </c>
      <c r="C413" s="174"/>
      <c r="D413" s="360"/>
      <c r="E413" s="360"/>
      <c r="F413" s="358"/>
      <c r="G413" s="356"/>
      <c r="H413" s="356"/>
      <c r="I413" s="361"/>
      <c r="J413" s="134"/>
      <c r="K413" s="348"/>
      <c r="L413" s="348"/>
      <c r="M413" s="348"/>
      <c r="N413" s="389"/>
      <c r="O413" s="112"/>
      <c r="P413" s="112"/>
      <c r="Q413" s="112"/>
      <c r="R413" s="112"/>
      <c r="S413" s="112"/>
      <c r="T413" s="112"/>
      <c r="U413" s="112"/>
      <c r="V413" s="112"/>
      <c r="W413" s="112"/>
      <c r="X413" s="112"/>
      <c r="Y413" s="81"/>
      <c r="Z413" s="81"/>
      <c r="AA413" s="81"/>
      <c r="AB413" s="81"/>
      <c r="AC413" s="81"/>
      <c r="AD413" s="81"/>
    </row>
    <row r="414" spans="1:31" ht="9.75" customHeight="1">
      <c r="B414" s="235"/>
      <c r="G414" s="147"/>
      <c r="H414" s="112"/>
      <c r="I414" s="116"/>
      <c r="J414" s="116"/>
      <c r="K414" s="608"/>
      <c r="L414" s="607"/>
      <c r="M414" s="607"/>
      <c r="N414" s="608"/>
      <c r="O414" s="112"/>
      <c r="AE414" s="1"/>
    </row>
    <row r="415" spans="1:31" ht="16.5" customHeight="1">
      <c r="B415" s="400" t="s">
        <v>665</v>
      </c>
      <c r="C415" s="549"/>
      <c r="D415" s="549"/>
      <c r="E415" s="549"/>
      <c r="F415" s="549"/>
      <c r="G415" s="553"/>
      <c r="H415" s="121"/>
      <c r="I415" s="554"/>
      <c r="J415" s="554"/>
      <c r="K415" s="606"/>
      <c r="L415" s="555"/>
      <c r="M415" s="607"/>
      <c r="N415" s="608"/>
      <c r="O415" s="112"/>
      <c r="AE415" s="1"/>
    </row>
    <row r="416" spans="1:31" ht="38.25" customHeight="1">
      <c r="B416" s="686" t="s">
        <v>667</v>
      </c>
      <c r="C416" s="686"/>
      <c r="D416" s="686"/>
      <c r="E416" s="686"/>
      <c r="F416" s="686"/>
      <c r="G416" s="686"/>
      <c r="H416" s="686"/>
      <c r="I416" s="686"/>
      <c r="J416" s="686"/>
      <c r="K416" s="686"/>
      <c r="L416" s="686"/>
      <c r="M416" s="686"/>
      <c r="N416" s="608"/>
      <c r="O416" s="112"/>
      <c r="AE416" s="1"/>
    </row>
    <row r="417" spans="1:31" s="74" customFormat="1" ht="27.75" customHeight="1">
      <c r="A417" s="1"/>
      <c r="B417" s="155"/>
      <c r="C417" s="331" t="s">
        <v>604</v>
      </c>
      <c r="D417" s="78"/>
      <c r="E417" s="78"/>
      <c r="F417" s="79"/>
      <c r="G417" s="79"/>
      <c r="H417" s="642"/>
      <c r="I417" s="642"/>
      <c r="J417" s="931" t="s">
        <v>721</v>
      </c>
      <c r="K417" s="931"/>
      <c r="L417" s="932"/>
      <c r="M417" s="608"/>
      <c r="N417" s="608"/>
      <c r="O417" s="112"/>
      <c r="P417" s="112"/>
      <c r="Q417" s="112"/>
      <c r="R417" s="112"/>
      <c r="S417" s="112"/>
      <c r="T417" s="112"/>
      <c r="U417" s="112"/>
      <c r="V417" s="112"/>
      <c r="W417" s="112"/>
      <c r="X417" s="81"/>
      <c r="Y417" s="81"/>
      <c r="Z417" s="81"/>
      <c r="AA417" s="81"/>
      <c r="AB417" s="81"/>
      <c r="AC417" s="81"/>
    </row>
    <row r="418" spans="1:31" ht="11.25" customHeight="1">
      <c r="B418" s="235"/>
      <c r="G418" s="147"/>
      <c r="H418" s="147"/>
      <c r="K418" s="607"/>
      <c r="L418" s="607"/>
      <c r="M418" s="607"/>
      <c r="N418" s="608"/>
      <c r="O418" s="112"/>
      <c r="AE418" s="1"/>
    </row>
    <row r="419" spans="1:31" ht="11.25" customHeight="1">
      <c r="B419" s="235"/>
      <c r="G419" s="147"/>
      <c r="H419" s="147"/>
      <c r="K419" s="348"/>
      <c r="L419" s="348"/>
      <c r="M419" s="348"/>
      <c r="O419" s="112"/>
      <c r="AE419" s="1"/>
    </row>
    <row r="420" spans="1:31" ht="18" customHeight="1">
      <c r="B420" s="235"/>
      <c r="C420" s="386"/>
      <c r="D420" s="386"/>
      <c r="E420" s="386"/>
      <c r="F420" s="703" t="s">
        <v>424</v>
      </c>
      <c r="G420" s="704"/>
      <c r="H420" s="216"/>
      <c r="I420" s="147" t="s">
        <v>394</v>
      </c>
      <c r="L420" s="350"/>
      <c r="M420" s="350"/>
      <c r="N420" s="350"/>
      <c r="O420" s="112"/>
      <c r="Y420" s="112"/>
    </row>
    <row r="421" spans="1:31" ht="12.75" customHeight="1">
      <c r="B421" s="235"/>
      <c r="G421" s="147"/>
      <c r="H421" s="147"/>
      <c r="K421" s="348"/>
      <c r="L421" s="427"/>
      <c r="M421" s="427"/>
      <c r="AE421" s="1"/>
    </row>
    <row r="422" spans="1:31" ht="20.100000000000001" customHeight="1">
      <c r="B422" s="691" t="s">
        <v>388</v>
      </c>
      <c r="C422" s="692"/>
      <c r="D422" s="734" t="s">
        <v>554</v>
      </c>
      <c r="E422" s="735"/>
      <c r="F422" s="486"/>
      <c r="G422" s="485"/>
      <c r="H422" s="666" t="s">
        <v>383</v>
      </c>
      <c r="I422" s="667"/>
      <c r="J422" s="695" t="s">
        <v>387</v>
      </c>
      <c r="K422" s="696"/>
      <c r="L422" s="666" t="s">
        <v>481</v>
      </c>
      <c r="M422" s="667"/>
      <c r="O422" s="112"/>
    </row>
    <row r="423" spans="1:31" ht="20.100000000000001" customHeight="1">
      <c r="B423" s="693"/>
      <c r="C423" s="694"/>
      <c r="D423" s="736"/>
      <c r="E423" s="737"/>
      <c r="F423" s="736" t="s">
        <v>555</v>
      </c>
      <c r="G423" s="740"/>
      <c r="H423" s="668"/>
      <c r="I423" s="669"/>
      <c r="J423" s="697"/>
      <c r="K423" s="698"/>
      <c r="L423" s="668"/>
      <c r="M423" s="669"/>
    </row>
    <row r="424" spans="1:31" ht="18" customHeight="1">
      <c r="B424" s="687" t="s">
        <v>381</v>
      </c>
      <c r="C424" s="688"/>
      <c r="D424" s="689"/>
      <c r="E424" s="690"/>
      <c r="F424" s="728"/>
      <c r="G424" s="729"/>
      <c r="H424" s="677">
        <v>0</v>
      </c>
      <c r="I424" s="678"/>
      <c r="J424" s="830">
        <v>0</v>
      </c>
      <c r="K424" s="831"/>
      <c r="L424" s="664">
        <f t="shared" ref="L424:L429" si="2">H424-J424</f>
        <v>0</v>
      </c>
      <c r="M424" s="665"/>
    </row>
    <row r="425" spans="1:31" s="74" customFormat="1" ht="18" customHeight="1">
      <c r="A425" s="1"/>
      <c r="B425" s="714" t="s">
        <v>382</v>
      </c>
      <c r="C425" s="715"/>
      <c r="D425" s="701"/>
      <c r="E425" s="702"/>
      <c r="F425" s="716"/>
      <c r="G425" s="702"/>
      <c r="H425" s="720">
        <v>0</v>
      </c>
      <c r="I425" s="721"/>
      <c r="J425" s="671">
        <v>0</v>
      </c>
      <c r="K425" s="672"/>
      <c r="L425" s="684">
        <f t="shared" si="2"/>
        <v>0</v>
      </c>
      <c r="M425" s="685"/>
      <c r="N425" s="389"/>
      <c r="O425" s="389"/>
      <c r="P425" s="112"/>
      <c r="Q425" s="112"/>
      <c r="R425" s="112"/>
      <c r="S425" s="112"/>
      <c r="T425" s="112"/>
      <c r="U425" s="112"/>
      <c r="V425" s="112"/>
      <c r="W425" s="112"/>
      <c r="X425" s="112"/>
      <c r="Y425" s="81"/>
      <c r="Z425" s="81"/>
      <c r="AA425" s="81"/>
      <c r="AB425" s="81"/>
      <c r="AC425" s="81"/>
      <c r="AD425" s="81"/>
      <c r="AE425" s="81"/>
    </row>
    <row r="426" spans="1:31" s="74" customFormat="1" ht="18" customHeight="1">
      <c r="A426" s="1"/>
      <c r="B426" s="714" t="s">
        <v>384</v>
      </c>
      <c r="C426" s="715"/>
      <c r="D426" s="701"/>
      <c r="E426" s="702"/>
      <c r="F426" s="716"/>
      <c r="G426" s="702"/>
      <c r="H426" s="720">
        <v>0</v>
      </c>
      <c r="I426" s="721"/>
      <c r="J426" s="671">
        <v>0</v>
      </c>
      <c r="K426" s="672"/>
      <c r="L426" s="684">
        <f t="shared" si="2"/>
        <v>0</v>
      </c>
      <c r="M426" s="685"/>
      <c r="N426" s="389"/>
      <c r="O426" s="389"/>
      <c r="P426" s="112"/>
      <c r="Q426" s="112"/>
      <c r="R426" s="112"/>
      <c r="S426" s="112"/>
      <c r="T426" s="112"/>
      <c r="U426" s="112"/>
      <c r="V426" s="112"/>
      <c r="W426" s="112"/>
      <c r="X426" s="112"/>
      <c r="Y426" s="81"/>
      <c r="Z426" s="81"/>
      <c r="AA426" s="81"/>
      <c r="AB426" s="81"/>
      <c r="AC426" s="81"/>
      <c r="AD426" s="81"/>
      <c r="AE426" s="81"/>
    </row>
    <row r="427" spans="1:31" s="74" customFormat="1" ht="18" customHeight="1">
      <c r="A427" s="1"/>
      <c r="B427" s="714" t="s">
        <v>34</v>
      </c>
      <c r="C427" s="715"/>
      <c r="D427" s="701"/>
      <c r="E427" s="702"/>
      <c r="F427" s="716"/>
      <c r="G427" s="702"/>
      <c r="H427" s="720">
        <v>0</v>
      </c>
      <c r="I427" s="721"/>
      <c r="J427" s="671">
        <v>0</v>
      </c>
      <c r="K427" s="672"/>
      <c r="L427" s="684">
        <f t="shared" si="2"/>
        <v>0</v>
      </c>
      <c r="M427" s="685"/>
      <c r="N427" s="389"/>
      <c r="O427" s="389"/>
      <c r="P427" s="112"/>
      <c r="Q427" s="112"/>
      <c r="R427" s="112"/>
      <c r="S427" s="112"/>
      <c r="T427" s="112"/>
      <c r="U427" s="112"/>
      <c r="V427" s="112"/>
      <c r="W427" s="112"/>
      <c r="X427" s="112"/>
      <c r="Y427" s="81"/>
      <c r="Z427" s="81"/>
      <c r="AA427" s="81"/>
      <c r="AB427" s="81"/>
      <c r="AC427" s="81"/>
      <c r="AD427" s="81"/>
      <c r="AE427" s="81"/>
    </row>
    <row r="428" spans="1:31" s="74" customFormat="1" ht="18" customHeight="1">
      <c r="A428" s="1"/>
      <c r="B428" s="738" t="s">
        <v>3</v>
      </c>
      <c r="C428" s="739"/>
      <c r="D428" s="743"/>
      <c r="E428" s="731"/>
      <c r="F428" s="730"/>
      <c r="G428" s="731"/>
      <c r="H428" s="699">
        <v>0</v>
      </c>
      <c r="I428" s="700"/>
      <c r="J428" s="722">
        <v>0</v>
      </c>
      <c r="K428" s="723"/>
      <c r="L428" s="662">
        <f t="shared" si="2"/>
        <v>0</v>
      </c>
      <c r="M428" s="663"/>
      <c r="N428" s="389"/>
      <c r="O428" s="389"/>
      <c r="P428" s="112"/>
      <c r="Q428" s="112"/>
      <c r="R428" s="112"/>
      <c r="S428" s="112"/>
      <c r="T428" s="112"/>
      <c r="U428" s="112"/>
      <c r="V428" s="112"/>
      <c r="W428" s="112"/>
      <c r="X428" s="112"/>
      <c r="Y428" s="81"/>
      <c r="Z428" s="81"/>
      <c r="AA428" s="81"/>
      <c r="AB428" s="81"/>
      <c r="AC428" s="81"/>
      <c r="AD428" s="81"/>
      <c r="AE428" s="81"/>
    </row>
    <row r="429" spans="1:31" s="74" customFormat="1" ht="15" customHeight="1">
      <c r="A429" s="1"/>
      <c r="B429" s="741" t="s">
        <v>4</v>
      </c>
      <c r="C429" s="741"/>
      <c r="D429" s="712">
        <f>SUM(D424:D428)</f>
        <v>0</v>
      </c>
      <c r="E429" s="713"/>
      <c r="F429" s="742">
        <f>SUM(E424:G428)</f>
        <v>0</v>
      </c>
      <c r="G429" s="742"/>
      <c r="H429" s="724">
        <f>SUM(H424:I428)</f>
        <v>0</v>
      </c>
      <c r="I429" s="725"/>
      <c r="J429" s="718">
        <f>SUM(J424:K428)</f>
        <v>0</v>
      </c>
      <c r="K429" s="719"/>
      <c r="L429" s="639">
        <f t="shared" si="2"/>
        <v>0</v>
      </c>
      <c r="M429" s="640"/>
      <c r="N429" s="389"/>
      <c r="O429" s="389"/>
      <c r="P429" s="112"/>
      <c r="Q429" s="112"/>
      <c r="R429" s="112"/>
      <c r="S429" s="112"/>
      <c r="T429" s="112"/>
      <c r="U429" s="112"/>
      <c r="V429" s="112"/>
      <c r="W429" s="112"/>
      <c r="X429" s="112"/>
      <c r="Y429" s="81"/>
      <c r="Z429" s="81"/>
      <c r="AA429" s="81"/>
      <c r="AB429" s="81"/>
      <c r="AC429" s="81"/>
      <c r="AD429" s="81"/>
      <c r="AE429" s="81"/>
    </row>
    <row r="430" spans="1:31" ht="9.75" customHeight="1">
      <c r="B430" s="235"/>
      <c r="G430" s="147"/>
      <c r="H430" s="147"/>
      <c r="K430" s="348"/>
      <c r="L430" s="348"/>
      <c r="M430" s="348"/>
      <c r="O430" s="112"/>
      <c r="AE430" s="1"/>
    </row>
    <row r="431" spans="1:31" s="25" customFormat="1" ht="18" customHeight="1">
      <c r="A431" s="1"/>
      <c r="B431" s="134"/>
      <c r="C431" s="134"/>
      <c r="D431" s="358"/>
      <c r="E431" s="358"/>
      <c r="F431" s="358"/>
      <c r="G431" s="358"/>
      <c r="H431" s="358"/>
      <c r="I431" s="134"/>
      <c r="J431" s="134"/>
      <c r="K431" s="348"/>
      <c r="L431" s="348"/>
      <c r="M431" s="348"/>
      <c r="N431" s="389"/>
      <c r="O431" s="389"/>
      <c r="P431" s="112"/>
      <c r="Q431" s="112"/>
      <c r="R431" s="112"/>
      <c r="S431" s="112"/>
      <c r="T431" s="112"/>
      <c r="U431" s="112"/>
      <c r="V431" s="112"/>
      <c r="W431" s="112"/>
      <c r="X431" s="112"/>
      <c r="Y431" s="36"/>
      <c r="Z431" s="36"/>
      <c r="AA431" s="36"/>
      <c r="AB431" s="36"/>
      <c r="AC431" s="36"/>
      <c r="AD431" s="36"/>
    </row>
    <row r="432" spans="1:31" s="74" customFormat="1" ht="18" customHeight="1">
      <c r="A432" s="1"/>
      <c r="B432" s="1"/>
      <c r="C432" s="1"/>
      <c r="D432" s="1"/>
      <c r="E432" s="1"/>
      <c r="F432" s="362"/>
      <c r="G432" s="362"/>
      <c r="H432" s="362"/>
      <c r="I432" s="362"/>
      <c r="J432" s="362"/>
      <c r="K432" s="174"/>
      <c r="L432" s="348"/>
      <c r="M432" s="348"/>
      <c r="N432" s="389"/>
      <c r="O432" s="112"/>
      <c r="P432" s="112"/>
      <c r="Q432" s="112"/>
      <c r="R432" s="112"/>
      <c r="S432" s="112"/>
      <c r="T432" s="112"/>
      <c r="U432" s="112"/>
      <c r="V432" s="112"/>
      <c r="W432" s="112"/>
      <c r="X432" s="112"/>
      <c r="Y432" s="81"/>
      <c r="Z432" s="81"/>
      <c r="AA432" s="81"/>
      <c r="AB432" s="81"/>
      <c r="AC432" s="81"/>
      <c r="AD432" s="81"/>
    </row>
    <row r="433" spans="1:30" s="74" customFormat="1" ht="26.25" customHeight="1">
      <c r="B433" s="407" t="s">
        <v>643</v>
      </c>
      <c r="C433" s="1"/>
      <c r="D433" s="1"/>
      <c r="E433" s="362"/>
      <c r="F433" s="362"/>
      <c r="G433" s="362"/>
      <c r="H433" s="362"/>
      <c r="I433" s="362"/>
      <c r="J433" s="174"/>
      <c r="K433" s="348"/>
      <c r="L433" s="348"/>
      <c r="M433" s="148"/>
      <c r="N433" s="112"/>
      <c r="O433" s="112"/>
      <c r="P433" s="112"/>
      <c r="Q433" s="112"/>
      <c r="R433" s="112"/>
      <c r="S433" s="112"/>
      <c r="T433" s="112"/>
      <c r="U433" s="112"/>
      <c r="V433" s="112"/>
      <c r="W433" s="112"/>
      <c r="X433" s="112"/>
      <c r="Y433" s="81"/>
      <c r="Z433" s="81"/>
      <c r="AA433" s="81"/>
      <c r="AB433" s="81"/>
      <c r="AC433" s="81"/>
    </row>
    <row r="434" spans="1:30" s="74" customFormat="1" ht="18" customHeight="1">
      <c r="A434" s="1"/>
      <c r="B434" s="1" t="s">
        <v>609</v>
      </c>
      <c r="C434" s="1"/>
      <c r="D434" s="1"/>
      <c r="E434" s="362"/>
      <c r="F434" s="362"/>
      <c r="G434" s="362"/>
      <c r="H434" s="362"/>
      <c r="I434" s="362"/>
      <c r="J434" s="174"/>
      <c r="K434" s="348"/>
      <c r="L434" s="348"/>
      <c r="M434" s="231"/>
      <c r="N434" s="112"/>
      <c r="O434" s="112"/>
      <c r="P434" s="112"/>
      <c r="Q434" s="112"/>
      <c r="R434" s="112"/>
      <c r="S434" s="112"/>
      <c r="T434" s="112"/>
      <c r="U434" s="112"/>
      <c r="V434" s="112"/>
      <c r="W434" s="112"/>
      <c r="X434" s="112"/>
      <c r="Y434" s="81"/>
      <c r="Z434" s="81"/>
      <c r="AA434" s="81"/>
      <c r="AB434" s="81"/>
      <c r="AC434" s="81"/>
    </row>
    <row r="435" spans="1:30" s="74" customFormat="1" ht="38.25" customHeight="1">
      <c r="A435" s="545"/>
      <c r="B435" s="545"/>
      <c r="C435" s="650"/>
      <c r="D435" s="651"/>
      <c r="E435" s="155" t="s">
        <v>610</v>
      </c>
      <c r="F435" s="647" t="s">
        <v>668</v>
      </c>
      <c r="G435" s="647"/>
      <c r="H435" s="647"/>
      <c r="I435" s="647"/>
      <c r="J435" s="647"/>
      <c r="K435" s="647"/>
      <c r="L435" s="647"/>
      <c r="M435" s="647"/>
      <c r="N435" s="545"/>
      <c r="O435" s="112"/>
      <c r="P435" s="112"/>
      <c r="Q435" s="112"/>
      <c r="R435" s="112"/>
      <c r="S435" s="112"/>
      <c r="T435" s="112"/>
      <c r="U435" s="112"/>
      <c r="V435" s="112"/>
      <c r="W435" s="112"/>
      <c r="X435" s="112"/>
      <c r="Y435" s="112"/>
      <c r="Z435" s="81"/>
      <c r="AA435" s="81"/>
      <c r="AB435" s="81"/>
      <c r="AC435" s="81"/>
    </row>
    <row r="436" spans="1:30" s="74" customFormat="1" ht="12.75" customHeight="1">
      <c r="A436" s="545"/>
      <c r="B436" s="545"/>
      <c r="C436" s="545"/>
      <c r="D436" s="545"/>
      <c r="E436" s="545"/>
      <c r="F436" s="647"/>
      <c r="G436" s="647"/>
      <c r="H436" s="647"/>
      <c r="I436" s="647"/>
      <c r="J436" s="647"/>
      <c r="K436" s="647"/>
      <c r="L436" s="647"/>
      <c r="M436" s="647"/>
      <c r="N436" s="112"/>
      <c r="O436" s="112"/>
      <c r="P436" s="112"/>
      <c r="Q436" s="112"/>
      <c r="R436" s="112"/>
      <c r="S436" s="112"/>
      <c r="T436" s="112"/>
      <c r="U436" s="112"/>
      <c r="V436" s="112"/>
      <c r="W436" s="112"/>
      <c r="X436" s="112"/>
      <c r="Y436" s="81"/>
      <c r="Z436" s="81"/>
      <c r="AA436" s="81"/>
      <c r="AB436" s="81"/>
    </row>
    <row r="437" spans="1:30" s="74" customFormat="1" ht="18" customHeight="1">
      <c r="B437" s="1" t="s">
        <v>611</v>
      </c>
      <c r="C437" s="1"/>
      <c r="D437" s="1"/>
      <c r="E437" s="1"/>
      <c r="F437" s="1"/>
      <c r="G437" s="1"/>
      <c r="H437" s="1"/>
      <c r="I437" s="1"/>
      <c r="J437" s="353"/>
      <c r="K437" s="353"/>
      <c r="L437" s="353"/>
      <c r="M437" s="349"/>
      <c r="N437" s="112"/>
      <c r="O437" s="112"/>
      <c r="P437" s="112"/>
      <c r="Q437" s="112"/>
      <c r="R437" s="112"/>
      <c r="S437" s="112"/>
      <c r="T437" s="112"/>
      <c r="U437" s="112"/>
      <c r="V437" s="112"/>
      <c r="W437" s="112"/>
      <c r="X437" s="112"/>
      <c r="Y437" s="81"/>
      <c r="Z437" s="81"/>
      <c r="AA437" s="81"/>
      <c r="AB437" s="81"/>
      <c r="AC437" s="81"/>
    </row>
    <row r="438" spans="1:30" s="74" customFormat="1" ht="38.25" customHeight="1">
      <c r="B438" s="82"/>
      <c r="C438" s="650"/>
      <c r="D438" s="651"/>
      <c r="E438" s="155" t="s">
        <v>610</v>
      </c>
      <c r="F438" s="116" t="s">
        <v>669</v>
      </c>
      <c r="G438" s="82"/>
      <c r="H438" s="544"/>
      <c r="I438" s="544"/>
      <c r="J438" s="544"/>
      <c r="K438" s="512"/>
      <c r="L438" s="148"/>
      <c r="M438" s="148"/>
      <c r="N438" s="389"/>
      <c r="O438" s="112"/>
      <c r="P438" s="112"/>
      <c r="Q438" s="112"/>
      <c r="R438" s="112"/>
      <c r="S438" s="112"/>
      <c r="T438" s="112"/>
      <c r="U438" s="112"/>
      <c r="V438" s="112"/>
      <c r="W438" s="112"/>
      <c r="X438" s="112"/>
      <c r="Y438" s="81"/>
      <c r="Z438" s="81"/>
      <c r="AA438" s="81"/>
      <c r="AB438" s="81"/>
      <c r="AC438" s="81"/>
      <c r="AD438" s="81"/>
    </row>
    <row r="439" spans="1:30" s="74" customFormat="1" ht="12" customHeight="1">
      <c r="B439" s="174"/>
      <c r="C439" s="174"/>
      <c r="D439" s="174"/>
      <c r="E439" s="174"/>
      <c r="F439" s="174"/>
      <c r="G439" s="174"/>
      <c r="H439" s="174"/>
      <c r="I439" s="174"/>
      <c r="J439" s="240"/>
      <c r="K439" s="240"/>
      <c r="L439" s="247"/>
      <c r="M439" s="247"/>
      <c r="N439" s="389"/>
      <c r="O439" s="112"/>
      <c r="P439" s="112"/>
      <c r="Q439" s="112"/>
      <c r="R439" s="112"/>
      <c r="S439" s="112"/>
      <c r="T439" s="112"/>
      <c r="U439" s="112"/>
      <c r="V439" s="112"/>
      <c r="W439" s="112"/>
      <c r="X439" s="112"/>
      <c r="Y439" s="81"/>
      <c r="Z439" s="81"/>
      <c r="AA439" s="81"/>
      <c r="AB439" s="81"/>
      <c r="AC439" s="81"/>
      <c r="AD439" s="81"/>
    </row>
    <row r="440" spans="1:30" s="74" customFormat="1" ht="9" customHeight="1">
      <c r="A440" s="31"/>
      <c r="B440" s="31"/>
      <c r="C440" s="31"/>
      <c r="D440" s="107"/>
      <c r="E440" s="107"/>
      <c r="F440" s="107"/>
      <c r="G440" s="107"/>
      <c r="H440" s="107"/>
      <c r="I440" s="31"/>
      <c r="J440" s="107"/>
      <c r="K440" s="37"/>
      <c r="L440" s="148"/>
      <c r="M440" s="148"/>
      <c r="N440" s="389"/>
      <c r="O440" s="112"/>
      <c r="P440" s="112"/>
      <c r="Q440" s="112"/>
      <c r="R440" s="112"/>
      <c r="S440" s="112"/>
      <c r="T440" s="112"/>
      <c r="U440" s="112"/>
      <c r="V440" s="112"/>
      <c r="W440" s="112"/>
      <c r="X440" s="112"/>
      <c r="Y440" s="81"/>
      <c r="Z440" s="81"/>
      <c r="AA440" s="81"/>
      <c r="AB440" s="81"/>
      <c r="AC440" s="81"/>
      <c r="AD440" s="81"/>
    </row>
    <row r="441" spans="1:30" s="74" customFormat="1" ht="20.100000000000001" customHeight="1">
      <c r="A441" s="31"/>
      <c r="B441" s="265" t="s">
        <v>644</v>
      </c>
      <c r="C441" s="145"/>
      <c r="D441" s="31"/>
      <c r="E441" s="227"/>
      <c r="F441" s="31"/>
      <c r="G441" s="31"/>
      <c r="H441" s="31"/>
      <c r="I441" s="24"/>
      <c r="J441" s="24"/>
      <c r="K441" s="31"/>
      <c r="L441" s="148"/>
      <c r="M441" s="148"/>
      <c r="N441" s="389"/>
      <c r="O441" s="112"/>
      <c r="P441" s="112"/>
      <c r="Q441" s="112"/>
      <c r="R441" s="112"/>
      <c r="S441" s="112"/>
      <c r="T441" s="112"/>
      <c r="U441" s="112"/>
      <c r="V441" s="112"/>
      <c r="W441" s="112"/>
      <c r="X441" s="112"/>
      <c r="Y441" s="81"/>
      <c r="Z441" s="81"/>
      <c r="AA441" s="81"/>
      <c r="AB441" s="81"/>
      <c r="AC441" s="81"/>
      <c r="AD441" s="81"/>
    </row>
    <row r="442" spans="1:30" s="74" customFormat="1" ht="9.75" customHeight="1">
      <c r="A442" s="31"/>
      <c r="B442" s="265"/>
      <c r="C442" s="145"/>
      <c r="D442" s="31"/>
      <c r="E442" s="227"/>
      <c r="F442" s="31"/>
      <c r="G442" s="31"/>
      <c r="H442" s="31"/>
      <c r="I442" s="24"/>
      <c r="J442" s="24"/>
      <c r="K442" s="31"/>
      <c r="L442" s="582"/>
      <c r="M442" s="582"/>
      <c r="N442" s="582"/>
      <c r="O442" s="112"/>
      <c r="P442" s="112"/>
      <c r="Q442" s="112"/>
      <c r="R442" s="112"/>
      <c r="S442" s="112"/>
      <c r="T442" s="112"/>
      <c r="U442" s="112"/>
      <c r="V442" s="112"/>
      <c r="W442" s="112"/>
      <c r="X442" s="112"/>
      <c r="Y442" s="81"/>
      <c r="Z442" s="81"/>
      <c r="AA442" s="81"/>
      <c r="AB442" s="81"/>
      <c r="AC442" s="81"/>
      <c r="AD442" s="81"/>
    </row>
    <row r="443" spans="1:30" s="74" customFormat="1" ht="17.25" customHeight="1">
      <c r="A443" s="31"/>
      <c r="B443" s="205" t="s">
        <v>656</v>
      </c>
      <c r="C443" s="145"/>
      <c r="D443" s="31"/>
      <c r="E443" s="227"/>
      <c r="F443" s="31"/>
      <c r="G443" s="31"/>
      <c r="H443" s="31"/>
      <c r="I443" s="24"/>
      <c r="J443" s="24"/>
      <c r="K443" s="31"/>
      <c r="L443" s="247"/>
      <c r="M443" s="247"/>
      <c r="N443" s="389"/>
      <c r="O443" s="112"/>
      <c r="P443" s="112"/>
      <c r="Q443" s="112"/>
      <c r="R443" s="112"/>
      <c r="S443" s="112"/>
      <c r="T443" s="112"/>
      <c r="U443" s="112"/>
      <c r="V443" s="112"/>
      <c r="W443" s="112"/>
      <c r="X443" s="112"/>
      <c r="Y443" s="81"/>
      <c r="Z443" s="81"/>
      <c r="AA443" s="81"/>
      <c r="AB443" s="81"/>
      <c r="AC443" s="81"/>
      <c r="AD443" s="81"/>
    </row>
    <row r="444" spans="1:30" s="74" customFormat="1" ht="17.25" customHeight="1">
      <c r="A444" s="25"/>
      <c r="B444" s="1" t="s">
        <v>650</v>
      </c>
      <c r="C444" s="24"/>
      <c r="D444" s="24"/>
      <c r="E444" s="24"/>
      <c r="F444" s="24"/>
      <c r="G444" s="24"/>
      <c r="H444" s="24"/>
      <c r="I444" s="24"/>
      <c r="J444" s="24"/>
      <c r="K444" s="250"/>
      <c r="L444" s="247"/>
      <c r="M444" s="247"/>
      <c r="N444" s="389"/>
      <c r="O444" s="112"/>
      <c r="P444" s="112"/>
      <c r="Q444" s="112"/>
      <c r="R444" s="112"/>
      <c r="S444" s="112"/>
      <c r="T444" s="112"/>
      <c r="U444" s="112"/>
      <c r="V444" s="112"/>
      <c r="W444" s="112"/>
      <c r="X444" s="112"/>
      <c r="Y444" s="81"/>
      <c r="Z444" s="81"/>
      <c r="AA444" s="81"/>
      <c r="AB444" s="81"/>
      <c r="AC444" s="81"/>
      <c r="AD444" s="81"/>
    </row>
    <row r="445" spans="1:30" s="74" customFormat="1" ht="24.75" customHeight="1">
      <c r="A445" s="25"/>
      <c r="B445" s="248"/>
      <c r="C445" s="185"/>
      <c r="D445" s="96"/>
      <c r="E445" s="96"/>
      <c r="F445" s="197"/>
      <c r="G445" s="197"/>
      <c r="H445" s="195"/>
      <c r="I445" s="187"/>
      <c r="J445" s="188"/>
      <c r="K445" s="250"/>
      <c r="L445" s="247"/>
      <c r="M445" s="247"/>
      <c r="N445" s="389"/>
      <c r="O445" s="112"/>
      <c r="P445" s="112"/>
      <c r="Q445" s="112"/>
      <c r="R445" s="112"/>
      <c r="S445" s="112"/>
      <c r="T445" s="112"/>
      <c r="U445" s="112"/>
      <c r="V445" s="112"/>
      <c r="W445" s="112"/>
      <c r="X445" s="112"/>
      <c r="Y445" s="81"/>
      <c r="Z445" s="81"/>
      <c r="AA445" s="81"/>
      <c r="AB445" s="81"/>
      <c r="AC445" s="81"/>
      <c r="AD445" s="81"/>
    </row>
    <row r="446" spans="1:30" s="74" customFormat="1" ht="15" customHeight="1">
      <c r="A446" s="31"/>
      <c r="B446" s="31"/>
      <c r="C446" s="24"/>
      <c r="D446" s="24"/>
      <c r="E446" s="24"/>
      <c r="F446" s="24"/>
      <c r="G446" s="24"/>
      <c r="H446" s="24"/>
      <c r="I446" s="24"/>
      <c r="J446" s="24"/>
      <c r="K446" s="31"/>
      <c r="L446" s="247"/>
      <c r="M446" s="247"/>
      <c r="N446" s="389"/>
      <c r="O446" s="112"/>
      <c r="P446" s="112"/>
      <c r="Q446" s="112"/>
      <c r="R446" s="112"/>
      <c r="S446" s="112"/>
      <c r="T446" s="112"/>
      <c r="U446" s="112"/>
      <c r="V446" s="112"/>
      <c r="W446" s="112"/>
      <c r="X446" s="112"/>
      <c r="Y446" s="81"/>
      <c r="Z446" s="81"/>
      <c r="AA446" s="81"/>
      <c r="AB446" s="81"/>
      <c r="AC446" s="81"/>
      <c r="AD446" s="81"/>
    </row>
    <row r="447" spans="1:30" s="74" customFormat="1" ht="17.25" customHeight="1" thickBot="1">
      <c r="A447" s="25"/>
      <c r="B447" s="501" t="s">
        <v>614</v>
      </c>
      <c r="C447" s="24"/>
      <c r="D447" s="24"/>
      <c r="E447" s="24"/>
      <c r="F447" s="24"/>
      <c r="G447" s="24"/>
      <c r="H447" s="24"/>
      <c r="I447" s="24"/>
      <c r="J447" s="24"/>
      <c r="K447" s="250"/>
      <c r="L447" s="247"/>
      <c r="M447" s="247"/>
      <c r="N447" s="389"/>
      <c r="O447" s="112"/>
      <c r="P447" s="112"/>
      <c r="Q447" s="112"/>
      <c r="R447" s="112"/>
      <c r="S447" s="112"/>
      <c r="T447" s="112"/>
      <c r="U447" s="112"/>
      <c r="V447" s="112"/>
      <c r="W447" s="112"/>
      <c r="X447" s="112"/>
      <c r="Y447" s="81"/>
      <c r="Z447" s="81"/>
      <c r="AA447" s="81"/>
      <c r="AB447" s="81"/>
      <c r="AC447" s="81"/>
      <c r="AD447" s="81"/>
    </row>
    <row r="448" spans="1:30" s="74" customFormat="1" ht="24.75" customHeight="1" thickBot="1">
      <c r="A448" s="25"/>
      <c r="B448" s="228"/>
      <c r="C448" s="229"/>
      <c r="D448" s="229"/>
      <c r="E448" s="229"/>
      <c r="F448" s="229"/>
      <c r="G448" s="229"/>
      <c r="H448" s="334"/>
      <c r="I448" s="654" t="s">
        <v>369</v>
      </c>
      <c r="J448" s="654"/>
      <c r="K448" s="655"/>
      <c r="L448" s="505"/>
      <c r="M448" s="247"/>
      <c r="N448" s="389"/>
      <c r="O448" s="112"/>
      <c r="P448" s="112"/>
      <c r="Q448" s="112"/>
      <c r="R448" s="112"/>
      <c r="S448" s="112"/>
      <c r="T448" s="112"/>
      <c r="U448" s="112"/>
      <c r="V448" s="112"/>
      <c r="W448" s="112"/>
      <c r="X448" s="112"/>
      <c r="Y448" s="81"/>
      <c r="Z448" s="81"/>
      <c r="AA448" s="81"/>
      <c r="AB448" s="81"/>
      <c r="AC448" s="81"/>
      <c r="AD448" s="81"/>
    </row>
    <row r="449" spans="1:30" s="74" customFormat="1" ht="15" customHeight="1">
      <c r="A449" s="31"/>
      <c r="B449" s="31"/>
      <c r="C449" s="24"/>
      <c r="D449" s="24"/>
      <c r="E449" s="24"/>
      <c r="F449" s="24"/>
      <c r="G449" s="24"/>
      <c r="H449" s="24"/>
      <c r="I449" s="24"/>
      <c r="J449" s="24"/>
      <c r="K449" s="31"/>
      <c r="L449" s="247"/>
      <c r="M449" s="247"/>
      <c r="N449" s="389"/>
      <c r="O449" s="112"/>
      <c r="P449" s="112"/>
      <c r="Q449" s="112"/>
      <c r="R449" s="112"/>
      <c r="S449" s="112"/>
      <c r="T449" s="112"/>
      <c r="U449" s="112"/>
      <c r="V449" s="112"/>
      <c r="W449" s="112"/>
      <c r="X449" s="112"/>
      <c r="Y449" s="81"/>
      <c r="Z449" s="81"/>
      <c r="AA449" s="81"/>
      <c r="AB449" s="81"/>
      <c r="AC449" s="81"/>
      <c r="AD449" s="81"/>
    </row>
    <row r="450" spans="1:30" s="74" customFormat="1" ht="17.25" customHeight="1" thickBot="1">
      <c r="A450" s="25"/>
      <c r="B450" s="501" t="s">
        <v>651</v>
      </c>
      <c r="C450" s="24"/>
      <c r="D450" s="235"/>
      <c r="E450" s="235"/>
      <c r="F450" s="235"/>
      <c r="G450" s="235"/>
      <c r="H450" s="235"/>
      <c r="I450" s="235"/>
      <c r="J450" s="24"/>
      <c r="K450" s="250"/>
      <c r="L450" s="247"/>
      <c r="M450" s="247"/>
      <c r="N450" s="389"/>
      <c r="O450" s="112"/>
      <c r="P450" s="112"/>
      <c r="Q450" s="112"/>
      <c r="R450" s="112"/>
      <c r="S450" s="112"/>
      <c r="T450" s="112"/>
      <c r="U450" s="112"/>
      <c r="V450" s="112"/>
      <c r="W450" s="112"/>
      <c r="X450" s="112"/>
      <c r="Y450" s="81"/>
      <c r="Z450" s="81"/>
      <c r="AA450" s="81"/>
      <c r="AB450" s="81"/>
      <c r="AC450" s="81"/>
      <c r="AD450" s="81"/>
    </row>
    <row r="451" spans="1:30" s="74" customFormat="1" ht="24.75" customHeight="1" thickBot="1">
      <c r="A451" s="31"/>
      <c r="B451" s="228"/>
      <c r="C451" s="229"/>
      <c r="D451" s="229"/>
      <c r="E451" s="229"/>
      <c r="F451" s="229"/>
      <c r="G451" s="229"/>
      <c r="H451" s="334"/>
      <c r="I451" s="654" t="s">
        <v>369</v>
      </c>
      <c r="J451" s="654"/>
      <c r="K451" s="655"/>
      <c r="L451" s="247"/>
      <c r="M451" s="247"/>
      <c r="N451" s="389"/>
      <c r="O451" s="112"/>
      <c r="P451" s="112"/>
      <c r="Q451" s="112"/>
      <c r="R451" s="112"/>
      <c r="S451" s="112"/>
      <c r="T451" s="112"/>
      <c r="U451" s="112"/>
      <c r="V451" s="112"/>
      <c r="W451" s="112"/>
      <c r="X451" s="112"/>
      <c r="Y451" s="81"/>
      <c r="Z451" s="81"/>
      <c r="AA451" s="81"/>
      <c r="AB451" s="81"/>
      <c r="AC451" s="81"/>
      <c r="AD451" s="81"/>
    </row>
    <row r="452" spans="1:30" s="74" customFormat="1" ht="15" customHeight="1">
      <c r="A452" s="31"/>
      <c r="B452" s="31"/>
      <c r="C452" s="24"/>
      <c r="D452" s="24"/>
      <c r="E452" s="24"/>
      <c r="F452" s="24"/>
      <c r="G452" s="24"/>
      <c r="H452" s="24"/>
      <c r="I452" s="24"/>
      <c r="J452" s="24"/>
      <c r="K452" s="31"/>
      <c r="L452" s="247"/>
      <c r="M452" s="247"/>
      <c r="N452" s="389"/>
      <c r="O452" s="112"/>
      <c r="P452" s="112"/>
      <c r="Q452" s="112"/>
      <c r="R452" s="112"/>
      <c r="S452" s="112"/>
      <c r="T452" s="112"/>
      <c r="U452" s="112"/>
      <c r="V452" s="112"/>
      <c r="W452" s="112"/>
      <c r="X452" s="112"/>
      <c r="Y452" s="81"/>
      <c r="Z452" s="81"/>
      <c r="AA452" s="81"/>
      <c r="AB452" s="81"/>
      <c r="AC452" s="81"/>
      <c r="AD452" s="81"/>
    </row>
    <row r="453" spans="1:30" s="74" customFormat="1" ht="17.25" customHeight="1" thickBot="1">
      <c r="A453" s="25"/>
      <c r="B453" s="501" t="s">
        <v>652</v>
      </c>
      <c r="C453" s="24"/>
      <c r="D453" s="24"/>
      <c r="E453" s="24"/>
      <c r="F453" s="24"/>
      <c r="G453" s="24"/>
      <c r="H453" s="24"/>
      <c r="I453" s="24"/>
      <c r="J453" s="24"/>
      <c r="K453" s="250"/>
      <c r="L453" s="247"/>
      <c r="M453" s="247"/>
      <c r="N453" s="389"/>
      <c r="O453" s="112"/>
      <c r="P453" s="112"/>
      <c r="Q453" s="112"/>
      <c r="R453" s="112"/>
      <c r="S453" s="112"/>
      <c r="T453" s="112"/>
      <c r="U453" s="112"/>
      <c r="V453" s="112"/>
      <c r="W453" s="112"/>
      <c r="X453" s="112"/>
      <c r="Y453" s="81"/>
      <c r="Z453" s="81"/>
      <c r="AA453" s="81"/>
      <c r="AB453" s="81"/>
      <c r="AC453" s="81"/>
      <c r="AD453" s="81"/>
    </row>
    <row r="454" spans="1:30" s="74" customFormat="1" ht="24.75" customHeight="1" thickBot="1">
      <c r="A454" s="25"/>
      <c r="B454" s="228"/>
      <c r="C454" s="229"/>
      <c r="D454" s="229"/>
      <c r="E454" s="229"/>
      <c r="F454" s="229"/>
      <c r="G454" s="229"/>
      <c r="H454" s="334"/>
      <c r="I454" s="654" t="s">
        <v>370</v>
      </c>
      <c r="J454" s="654"/>
      <c r="K454" s="655"/>
      <c r="L454" s="247"/>
      <c r="M454" s="247"/>
      <c r="N454" s="389"/>
      <c r="O454" s="112"/>
      <c r="P454" s="112"/>
      <c r="Q454" s="112"/>
      <c r="R454" s="112"/>
      <c r="S454" s="112"/>
      <c r="T454" s="112"/>
      <c r="U454" s="112"/>
      <c r="V454" s="112"/>
      <c r="W454" s="112"/>
      <c r="X454" s="112"/>
      <c r="Y454" s="81"/>
      <c r="Z454" s="81"/>
      <c r="AA454" s="81"/>
      <c r="AB454" s="81"/>
      <c r="AC454" s="81"/>
      <c r="AD454" s="81"/>
    </row>
    <row r="455" spans="1:30" s="109" customFormat="1" ht="19.5" customHeight="1">
      <c r="A455" s="60"/>
      <c r="B455" s="337"/>
      <c r="C455" s="337"/>
      <c r="D455" s="337"/>
      <c r="E455" s="337"/>
      <c r="F455" s="337"/>
      <c r="G455" s="337"/>
      <c r="H455" s="338"/>
      <c r="I455" s="339"/>
      <c r="J455" s="339"/>
      <c r="K455" s="339"/>
      <c r="L455" s="122"/>
      <c r="M455" s="122"/>
      <c r="N455" s="389"/>
      <c r="O455" s="112"/>
      <c r="P455" s="112"/>
      <c r="Q455" s="113"/>
      <c r="R455" s="113"/>
      <c r="S455" s="113"/>
      <c r="T455" s="113"/>
      <c r="U455" s="113"/>
      <c r="V455" s="113"/>
      <c r="W455" s="113"/>
      <c r="X455" s="113"/>
      <c r="Y455" s="340"/>
      <c r="Z455" s="340"/>
      <c r="AA455" s="340"/>
      <c r="AB455" s="340"/>
      <c r="AC455" s="340"/>
      <c r="AD455" s="340"/>
    </row>
    <row r="456" spans="1:30" s="109" customFormat="1" ht="19.5" customHeight="1">
      <c r="A456" s="25"/>
      <c r="B456" s="1" t="s">
        <v>657</v>
      </c>
      <c r="C456" s="24"/>
      <c r="D456" s="24"/>
      <c r="E456" s="24"/>
      <c r="F456" s="24"/>
      <c r="G456" s="24"/>
      <c r="H456" s="24"/>
      <c r="I456" s="24"/>
      <c r="J456" s="24"/>
      <c r="K456" s="563"/>
      <c r="L456" s="560"/>
      <c r="M456" s="560"/>
      <c r="N456" s="560"/>
      <c r="O456" s="113"/>
      <c r="P456" s="113"/>
      <c r="Q456" s="113"/>
      <c r="R456" s="113"/>
      <c r="S456" s="113"/>
      <c r="T456" s="113"/>
      <c r="U456" s="113"/>
      <c r="V456" s="113"/>
      <c r="W456" s="113"/>
      <c r="X456" s="113"/>
      <c r="Y456" s="340"/>
      <c r="Z456" s="340"/>
      <c r="AA456" s="340"/>
      <c r="AB456" s="340"/>
      <c r="AC456" s="340"/>
      <c r="AD456" s="340"/>
    </row>
    <row r="457" spans="1:30" s="109" customFormat="1" ht="24.75" customHeight="1">
      <c r="A457" s="25"/>
      <c r="B457" s="641" t="s">
        <v>679</v>
      </c>
      <c r="C457" s="642"/>
      <c r="D457" s="642"/>
      <c r="E457" s="643"/>
      <c r="F457" s="652">
        <v>0</v>
      </c>
      <c r="G457" s="653"/>
      <c r="H457" s="641" t="s">
        <v>682</v>
      </c>
      <c r="I457" s="642"/>
      <c r="J457" s="642"/>
      <c r="K457" s="643"/>
      <c r="L457" s="652">
        <v>0</v>
      </c>
      <c r="M457" s="653"/>
      <c r="N457" s="560"/>
      <c r="O457" s="113"/>
      <c r="P457" s="113"/>
      <c r="Q457" s="113"/>
      <c r="R457" s="113"/>
      <c r="S457" s="113"/>
      <c r="T457" s="113"/>
      <c r="U457" s="113"/>
      <c r="V457" s="113"/>
      <c r="W457" s="113"/>
      <c r="X457" s="113"/>
      <c r="Y457" s="340"/>
      <c r="Z457" s="340"/>
      <c r="AA457" s="340"/>
      <c r="AB457" s="340"/>
      <c r="AC457" s="340"/>
      <c r="AD457" s="340"/>
    </row>
    <row r="458" spans="1:30" s="109" customFormat="1" ht="24.75" customHeight="1">
      <c r="A458" s="25"/>
      <c r="B458" s="641" t="s">
        <v>680</v>
      </c>
      <c r="C458" s="642"/>
      <c r="D458" s="642"/>
      <c r="E458" s="643"/>
      <c r="F458" s="652">
        <v>0</v>
      </c>
      <c r="G458" s="653"/>
      <c r="H458" s="644" t="s">
        <v>683</v>
      </c>
      <c r="I458" s="645"/>
      <c r="J458" s="645"/>
      <c r="K458" s="646"/>
      <c r="L458" s="652">
        <v>0</v>
      </c>
      <c r="M458" s="653"/>
      <c r="N458" s="582"/>
      <c r="O458" s="113"/>
      <c r="P458" s="113"/>
      <c r="Q458" s="113"/>
      <c r="R458" s="113"/>
      <c r="S458" s="113"/>
      <c r="T458" s="113"/>
      <c r="U458" s="113"/>
      <c r="V458" s="113"/>
      <c r="W458" s="113"/>
      <c r="X458" s="113"/>
      <c r="Y458" s="340"/>
      <c r="Z458" s="340"/>
      <c r="AA458" s="340"/>
      <c r="AB458" s="340"/>
      <c r="AC458" s="340"/>
      <c r="AD458" s="340"/>
    </row>
    <row r="459" spans="1:30" s="109" customFormat="1" ht="24.75" customHeight="1">
      <c r="A459" s="25"/>
      <c r="B459" s="641" t="s">
        <v>681</v>
      </c>
      <c r="C459" s="642"/>
      <c r="D459" s="642"/>
      <c r="E459" s="643"/>
      <c r="F459" s="652">
        <v>0</v>
      </c>
      <c r="G459" s="653"/>
      <c r="H459" s="644" t="s">
        <v>683</v>
      </c>
      <c r="I459" s="645"/>
      <c r="J459" s="645"/>
      <c r="K459" s="646"/>
      <c r="L459" s="652">
        <v>0</v>
      </c>
      <c r="M459" s="653"/>
      <c r="N459" s="582"/>
      <c r="O459" s="113"/>
      <c r="P459" s="113"/>
      <c r="Q459" s="113"/>
      <c r="R459" s="113"/>
      <c r="S459" s="113"/>
      <c r="T459" s="113"/>
      <c r="U459" s="113"/>
      <c r="V459" s="113"/>
      <c r="W459" s="113"/>
      <c r="X459" s="113"/>
      <c r="Y459" s="340"/>
      <c r="Z459" s="340"/>
      <c r="AA459" s="340"/>
      <c r="AB459" s="340"/>
      <c r="AC459" s="340"/>
      <c r="AD459" s="340"/>
    </row>
    <row r="460" spans="1:30" s="109" customFormat="1" ht="19.5" customHeight="1">
      <c r="A460" s="31"/>
      <c r="B460" s="31"/>
      <c r="C460" s="24"/>
      <c r="D460" s="24"/>
      <c r="E460" s="24"/>
      <c r="F460" s="24"/>
      <c r="G460" s="24"/>
      <c r="H460" s="24"/>
      <c r="I460" s="24"/>
      <c r="J460" s="24"/>
      <c r="K460" s="31"/>
      <c r="L460" s="560"/>
      <c r="M460" s="560"/>
      <c r="N460" s="560"/>
      <c r="O460" s="113"/>
      <c r="P460" s="113"/>
      <c r="Q460" s="113"/>
      <c r="R460" s="113"/>
      <c r="S460" s="113"/>
      <c r="T460" s="113"/>
      <c r="U460" s="113"/>
      <c r="V460" s="113"/>
      <c r="W460" s="113"/>
      <c r="X460" s="113"/>
      <c r="Y460" s="340"/>
      <c r="Z460" s="340"/>
      <c r="AA460" s="340"/>
      <c r="AB460" s="340"/>
      <c r="AC460" s="340"/>
      <c r="AD460" s="340"/>
    </row>
    <row r="461" spans="1:30" s="109" customFormat="1" ht="19.5" customHeight="1">
      <c r="A461" s="25"/>
      <c r="B461" s="501" t="s">
        <v>653</v>
      </c>
      <c r="C461" s="24"/>
      <c r="D461" s="24"/>
      <c r="E461" s="24"/>
      <c r="F461" s="24"/>
      <c r="G461" s="24"/>
      <c r="H461" s="24"/>
      <c r="I461" s="24"/>
      <c r="J461" s="24"/>
      <c r="K461" s="563"/>
      <c r="L461" s="560"/>
      <c r="M461" s="560"/>
      <c r="N461" s="560"/>
      <c r="O461" s="113"/>
      <c r="P461" s="113"/>
      <c r="Q461" s="113"/>
      <c r="R461" s="113"/>
      <c r="S461" s="113"/>
      <c r="T461" s="113"/>
      <c r="U461" s="113"/>
      <c r="V461" s="113"/>
      <c r="W461" s="113"/>
      <c r="X461" s="113"/>
      <c r="Y461" s="340"/>
      <c r="Z461" s="340"/>
      <c r="AA461" s="340"/>
      <c r="AB461" s="340"/>
      <c r="AC461" s="340"/>
      <c r="AD461" s="340"/>
    </row>
    <row r="462" spans="1:30" s="109" customFormat="1" ht="24.75" customHeight="1">
      <c r="A462" s="25"/>
      <c r="B462" s="228"/>
      <c r="C462" s="229"/>
      <c r="D462" s="648">
        <v>0</v>
      </c>
      <c r="E462" s="649"/>
      <c r="F462" s="580"/>
      <c r="G462" s="337"/>
      <c r="H462" s="338"/>
      <c r="I462" s="590"/>
      <c r="J462" s="590"/>
      <c r="K462" s="590"/>
      <c r="L462" s="560"/>
      <c r="M462" s="560"/>
      <c r="N462" s="560"/>
      <c r="O462" s="113"/>
      <c r="P462" s="113"/>
      <c r="Q462" s="113"/>
      <c r="R462" s="113"/>
      <c r="S462" s="113"/>
      <c r="T462" s="113"/>
      <c r="U462" s="113"/>
      <c r="V462" s="113"/>
      <c r="W462" s="113"/>
      <c r="X462" s="113"/>
      <c r="Y462" s="340"/>
      <c r="Z462" s="340"/>
      <c r="AA462" s="340"/>
      <c r="AB462" s="340"/>
      <c r="AC462" s="340"/>
      <c r="AD462" s="340"/>
    </row>
    <row r="463" spans="1:30" s="109" customFormat="1" ht="24.75" customHeight="1">
      <c r="A463" s="25"/>
      <c r="B463" s="228"/>
      <c r="C463" s="229"/>
      <c r="D463" s="648">
        <v>0</v>
      </c>
      <c r="E463" s="649"/>
      <c r="F463" s="580"/>
      <c r="G463" s="337"/>
      <c r="H463" s="338"/>
      <c r="I463" s="581"/>
      <c r="J463" s="581"/>
      <c r="K463" s="581"/>
      <c r="L463" s="582"/>
      <c r="M463" s="582"/>
      <c r="N463" s="582"/>
      <c r="O463" s="113"/>
      <c r="P463" s="113"/>
      <c r="Q463" s="113"/>
      <c r="R463" s="113"/>
      <c r="S463" s="113"/>
      <c r="T463" s="113"/>
      <c r="U463" s="113"/>
      <c r="V463" s="113"/>
      <c r="W463" s="113"/>
      <c r="X463" s="113"/>
      <c r="Y463" s="340"/>
      <c r="Z463" s="340"/>
      <c r="AA463" s="340"/>
      <c r="AB463" s="340"/>
      <c r="AC463" s="340"/>
      <c r="AD463" s="340"/>
    </row>
    <row r="464" spans="1:30" s="109" customFormat="1" ht="24.75" customHeight="1">
      <c r="A464" s="25"/>
      <c r="B464" s="228"/>
      <c r="C464" s="229"/>
      <c r="D464" s="648">
        <v>0</v>
      </c>
      <c r="E464" s="649"/>
      <c r="F464" s="580"/>
      <c r="G464" s="337"/>
      <c r="H464" s="338"/>
      <c r="I464" s="581"/>
      <c r="J464" s="581"/>
      <c r="K464" s="581"/>
      <c r="L464" s="582"/>
      <c r="M464" s="582"/>
      <c r="N464" s="582"/>
      <c r="O464" s="113"/>
      <c r="P464" s="113"/>
      <c r="Q464" s="113"/>
      <c r="R464" s="113"/>
      <c r="S464" s="113"/>
      <c r="T464" s="113"/>
      <c r="U464" s="113"/>
      <c r="V464" s="113"/>
      <c r="W464" s="113"/>
      <c r="X464" s="113"/>
      <c r="Y464" s="340"/>
      <c r="Z464" s="340"/>
      <c r="AA464" s="340"/>
      <c r="AB464" s="340"/>
      <c r="AC464" s="340"/>
      <c r="AD464" s="340"/>
    </row>
    <row r="465" spans="1:30" s="109" customFormat="1" ht="19.5" customHeight="1">
      <c r="A465" s="31"/>
      <c r="B465" s="31"/>
      <c r="C465" s="24"/>
      <c r="D465" s="24"/>
      <c r="E465" s="24"/>
      <c r="F465" s="24"/>
      <c r="G465" s="24"/>
      <c r="H465" s="24"/>
      <c r="I465" s="24"/>
      <c r="J465" s="24"/>
      <c r="K465" s="31"/>
      <c r="L465" s="560"/>
      <c r="M465" s="560"/>
      <c r="N465" s="560"/>
      <c r="O465" s="113"/>
      <c r="P465" s="113"/>
      <c r="Q465" s="113"/>
      <c r="R465" s="113"/>
      <c r="S465" s="113"/>
      <c r="T465" s="113"/>
      <c r="U465" s="113"/>
      <c r="V465" s="113"/>
      <c r="W465" s="113"/>
      <c r="X465" s="113"/>
      <c r="Y465" s="340"/>
      <c r="Z465" s="340"/>
      <c r="AA465" s="340"/>
      <c r="AB465" s="340"/>
      <c r="AC465" s="340"/>
      <c r="AD465" s="340"/>
    </row>
    <row r="466" spans="1:30" s="109" customFormat="1" ht="19.5" customHeight="1">
      <c r="A466" s="25"/>
      <c r="B466" s="1" t="s">
        <v>658</v>
      </c>
      <c r="C466" s="24"/>
      <c r="D466" s="24"/>
      <c r="E466" s="24"/>
      <c r="F466" s="24"/>
      <c r="G466" s="24"/>
      <c r="H466" s="24"/>
      <c r="I466" s="24"/>
      <c r="J466" s="24"/>
      <c r="K466" s="563"/>
      <c r="L466" s="560"/>
      <c r="M466" s="560"/>
      <c r="N466" s="560"/>
      <c r="O466" s="113"/>
      <c r="P466" s="113"/>
      <c r="Q466" s="113"/>
      <c r="R466" s="113"/>
      <c r="S466" s="113"/>
      <c r="T466" s="113"/>
      <c r="U466" s="113"/>
      <c r="V466" s="113"/>
      <c r="W466" s="113"/>
      <c r="X466" s="113"/>
      <c r="Y466" s="340"/>
      <c r="Z466" s="340"/>
      <c r="AA466" s="340"/>
      <c r="AB466" s="340"/>
      <c r="AC466" s="340"/>
      <c r="AD466" s="340"/>
    </row>
    <row r="467" spans="1:30" s="109" customFormat="1" ht="24.75" customHeight="1">
      <c r="A467" s="25"/>
      <c r="B467" s="248"/>
      <c r="C467" s="185"/>
      <c r="D467" s="96"/>
      <c r="E467" s="96"/>
      <c r="F467" s="197"/>
      <c r="G467" s="195"/>
      <c r="H467" s="92"/>
      <c r="I467" s="187"/>
      <c r="J467" s="567"/>
      <c r="K467" s="563"/>
      <c r="L467" s="560"/>
      <c r="M467" s="560"/>
      <c r="N467" s="560"/>
      <c r="O467" s="113"/>
      <c r="P467" s="113"/>
      <c r="Q467" s="113"/>
      <c r="R467" s="113"/>
      <c r="S467" s="113"/>
      <c r="T467" s="113"/>
      <c r="U467" s="113"/>
      <c r="V467" s="113"/>
      <c r="W467" s="113"/>
      <c r="X467" s="113"/>
      <c r="Y467" s="340"/>
      <c r="Z467" s="340"/>
      <c r="AA467" s="340"/>
      <c r="AB467" s="340"/>
      <c r="AC467" s="340"/>
      <c r="AD467" s="340"/>
    </row>
    <row r="468" spans="1:30" s="109" customFormat="1" ht="19.5" customHeight="1">
      <c r="A468" s="31"/>
      <c r="B468" s="31"/>
      <c r="C468" s="24"/>
      <c r="D468" s="24"/>
      <c r="E468" s="24"/>
      <c r="F468" s="24"/>
      <c r="G468" s="24"/>
      <c r="H468" s="24"/>
      <c r="I468" s="24"/>
      <c r="J468" s="24"/>
      <c r="K468" s="31"/>
      <c r="L468" s="560"/>
      <c r="M468" s="560"/>
      <c r="N468" s="560"/>
      <c r="O468" s="113"/>
      <c r="P468" s="113"/>
      <c r="Q468" s="113"/>
      <c r="R468" s="113"/>
      <c r="S468" s="113"/>
      <c r="T468" s="113"/>
      <c r="U468" s="113"/>
      <c r="V468" s="113"/>
      <c r="W468" s="113"/>
      <c r="X468" s="113"/>
      <c r="Y468" s="340"/>
      <c r="Z468" s="340"/>
      <c r="AA468" s="340"/>
      <c r="AB468" s="340"/>
      <c r="AC468" s="340"/>
      <c r="AD468" s="340"/>
    </row>
    <row r="469" spans="1:30" s="109" customFormat="1" ht="19.5" customHeight="1" thickBot="1">
      <c r="A469" s="25"/>
      <c r="B469" s="501" t="s">
        <v>654</v>
      </c>
      <c r="C469" s="24"/>
      <c r="D469" s="235"/>
      <c r="E469" s="235"/>
      <c r="F469" s="235"/>
      <c r="G469" s="235"/>
      <c r="H469" s="235"/>
      <c r="I469" s="235"/>
      <c r="J469" s="24"/>
      <c r="K469" s="563"/>
      <c r="L469" s="560"/>
      <c r="M469" s="560"/>
      <c r="N469" s="560"/>
      <c r="O469" s="113"/>
      <c r="P469" s="113"/>
      <c r="Q469" s="113"/>
      <c r="R469" s="113"/>
      <c r="S469" s="113"/>
      <c r="T469" s="113"/>
      <c r="U469" s="113"/>
      <c r="V469" s="113"/>
      <c r="W469" s="113"/>
      <c r="X469" s="113"/>
      <c r="Y469" s="340"/>
      <c r="Z469" s="340"/>
      <c r="AA469" s="340"/>
      <c r="AB469" s="340"/>
      <c r="AC469" s="340"/>
      <c r="AD469" s="340"/>
    </row>
    <row r="470" spans="1:30" s="109" customFormat="1" ht="24.75" customHeight="1" thickBot="1">
      <c r="A470" s="31"/>
      <c r="B470" s="228"/>
      <c r="C470" s="229"/>
      <c r="D470" s="229"/>
      <c r="E470" s="229"/>
      <c r="F470" s="229"/>
      <c r="G470" s="229"/>
      <c r="H470" s="334"/>
      <c r="I470" s="654" t="s">
        <v>646</v>
      </c>
      <c r="J470" s="654"/>
      <c r="K470" s="655"/>
      <c r="L470" s="560"/>
      <c r="M470" s="560"/>
      <c r="N470" s="560"/>
      <c r="O470" s="113"/>
      <c r="P470" s="113"/>
      <c r="Q470" s="113"/>
      <c r="R470" s="113"/>
      <c r="S470" s="113"/>
      <c r="T470" s="113"/>
      <c r="U470" s="113"/>
      <c r="V470" s="113"/>
      <c r="W470" s="113"/>
      <c r="X470" s="113"/>
      <c r="Y470" s="340"/>
      <c r="Z470" s="340"/>
      <c r="AA470" s="340"/>
      <c r="AB470" s="340"/>
      <c r="AC470" s="340"/>
      <c r="AD470" s="340"/>
    </row>
    <row r="471" spans="1:30" s="109" customFormat="1" ht="19.5" customHeight="1">
      <c r="A471" s="25"/>
      <c r="B471" s="98"/>
      <c r="C471" s="588"/>
      <c r="D471" s="108"/>
      <c r="E471" s="108"/>
      <c r="F471" s="99"/>
      <c r="G471" s="99"/>
      <c r="H471" s="92"/>
      <c r="I471" s="187"/>
      <c r="J471" s="585"/>
      <c r="K471" s="586"/>
      <c r="L471" s="587"/>
      <c r="M471" s="587"/>
      <c r="N471" s="587"/>
      <c r="O471" s="113"/>
      <c r="P471" s="113"/>
      <c r="Q471" s="113"/>
      <c r="R471" s="113"/>
      <c r="S471" s="113"/>
      <c r="T471" s="113"/>
      <c r="U471" s="113"/>
      <c r="V471" s="113"/>
      <c r="W471" s="113"/>
      <c r="X471" s="113"/>
      <c r="Y471" s="340"/>
      <c r="Z471" s="340"/>
      <c r="AA471" s="340"/>
      <c r="AB471" s="340"/>
      <c r="AC471" s="340"/>
      <c r="AD471" s="340"/>
    </row>
    <row r="472" spans="1:30" s="109" customFormat="1" ht="19.5" customHeight="1">
      <c r="A472" s="25"/>
      <c r="B472" s="155" t="s">
        <v>659</v>
      </c>
      <c r="C472" s="588"/>
      <c r="D472" s="108"/>
      <c r="E472" s="108"/>
      <c r="F472" s="99"/>
      <c r="G472" s="99"/>
      <c r="H472" s="92"/>
      <c r="I472" s="187"/>
      <c r="J472" s="585"/>
      <c r="K472" s="586"/>
      <c r="L472" s="587"/>
      <c r="M472" s="587"/>
      <c r="N472" s="587"/>
      <c r="O472" s="113"/>
      <c r="P472" s="113"/>
      <c r="Q472" s="113"/>
      <c r="R472" s="113"/>
      <c r="S472" s="113"/>
      <c r="T472" s="113"/>
      <c r="U472" s="113"/>
      <c r="V472" s="113"/>
      <c r="W472" s="113"/>
      <c r="X472" s="113"/>
      <c r="Y472" s="340"/>
      <c r="Z472" s="340"/>
      <c r="AA472" s="340"/>
      <c r="AB472" s="340"/>
      <c r="AC472" s="340"/>
      <c r="AD472" s="340"/>
    </row>
    <row r="473" spans="1:30" s="109" customFormat="1" ht="24.75" customHeight="1">
      <c r="A473" s="25"/>
      <c r="B473" s="613" t="s">
        <v>670</v>
      </c>
      <c r="C473" s="248"/>
      <c r="D473" s="185"/>
      <c r="E473" s="96"/>
      <c r="F473" s="96"/>
      <c r="G473" s="197"/>
      <c r="H473" s="197"/>
      <c r="I473" s="197"/>
      <c r="J473" s="579"/>
      <c r="K473" s="593"/>
      <c r="L473" s="594"/>
      <c r="M473" s="587"/>
      <c r="N473" s="587"/>
      <c r="O473" s="113"/>
      <c r="P473" s="113"/>
      <c r="Q473" s="113"/>
      <c r="R473" s="113"/>
      <c r="S473" s="113"/>
      <c r="T473" s="113"/>
      <c r="U473" s="113"/>
      <c r="V473" s="113"/>
      <c r="W473" s="113"/>
      <c r="X473" s="113"/>
      <c r="Y473" s="340"/>
      <c r="Z473" s="340"/>
      <c r="AA473" s="340"/>
      <c r="AB473" s="340"/>
      <c r="AC473" s="340"/>
      <c r="AD473" s="340"/>
    </row>
    <row r="474" spans="1:30" s="109" customFormat="1" ht="24.75" customHeight="1">
      <c r="A474" s="25"/>
      <c r="B474" s="613" t="s">
        <v>671</v>
      </c>
      <c r="C474" s="248"/>
      <c r="D474" s="185"/>
      <c r="E474" s="96"/>
      <c r="F474" s="96"/>
      <c r="G474" s="197"/>
      <c r="H474" s="197"/>
      <c r="I474" s="197"/>
      <c r="J474" s="579"/>
      <c r="K474" s="593"/>
      <c r="L474" s="594"/>
      <c r="M474" s="608"/>
      <c r="N474" s="608"/>
      <c r="O474" s="113"/>
      <c r="P474" s="113"/>
      <c r="Q474" s="113"/>
      <c r="R474" s="113"/>
      <c r="S474" s="113"/>
      <c r="T474" s="113"/>
      <c r="U474" s="113"/>
      <c r="V474" s="113"/>
      <c r="W474" s="113"/>
      <c r="X474" s="113"/>
      <c r="Y474" s="340"/>
      <c r="Z474" s="340"/>
      <c r="AA474" s="340"/>
      <c r="AB474" s="340"/>
      <c r="AC474" s="340"/>
      <c r="AD474" s="340"/>
    </row>
    <row r="475" spans="1:30" s="109" customFormat="1" ht="19.5" customHeight="1">
      <c r="A475" s="31"/>
      <c r="B475" s="31"/>
      <c r="C475" s="24"/>
      <c r="D475" s="24"/>
      <c r="E475" s="24"/>
      <c r="F475" s="24"/>
      <c r="G475" s="24"/>
      <c r="H475" s="24"/>
      <c r="I475" s="24"/>
      <c r="J475" s="24"/>
      <c r="K475" s="31"/>
      <c r="L475" s="560"/>
      <c r="M475" s="560"/>
      <c r="N475" s="560"/>
      <c r="O475" s="113"/>
      <c r="P475" s="113"/>
      <c r="Q475" s="113"/>
      <c r="R475" s="113"/>
      <c r="S475" s="113"/>
      <c r="T475" s="113"/>
      <c r="U475" s="113"/>
      <c r="V475" s="113"/>
      <c r="W475" s="113"/>
      <c r="X475" s="113"/>
      <c r="Y475" s="340"/>
      <c r="Z475" s="340"/>
      <c r="AA475" s="340"/>
      <c r="AB475" s="340"/>
      <c r="AC475" s="340"/>
      <c r="AD475" s="340"/>
    </row>
    <row r="476" spans="1:30" s="109" customFormat="1" ht="19.5" customHeight="1">
      <c r="A476" s="25"/>
      <c r="B476" s="501" t="s">
        <v>655</v>
      </c>
      <c r="C476" s="24"/>
      <c r="D476" s="24"/>
      <c r="E476" s="24"/>
      <c r="F476" s="24"/>
      <c r="G476" s="24"/>
      <c r="H476" s="24"/>
      <c r="I476" s="24"/>
      <c r="J476" s="24"/>
      <c r="K476" s="563"/>
      <c r="L476" s="560"/>
      <c r="M476" s="560"/>
      <c r="N476" s="560"/>
      <c r="O476" s="113"/>
      <c r="P476" s="113"/>
      <c r="Q476" s="113"/>
      <c r="R476" s="113"/>
      <c r="S476" s="113"/>
      <c r="T476" s="113"/>
      <c r="U476" s="113"/>
      <c r="V476" s="113"/>
      <c r="W476" s="113"/>
      <c r="X476" s="113"/>
      <c r="Y476" s="340"/>
      <c r="Z476" s="340"/>
      <c r="AA476" s="340"/>
      <c r="AB476" s="340"/>
      <c r="AC476" s="340"/>
      <c r="AD476" s="340"/>
    </row>
    <row r="477" spans="1:30" s="109" customFormat="1" ht="24.75" customHeight="1">
      <c r="A477" s="25"/>
      <c r="B477" s="228"/>
      <c r="C477" s="229"/>
      <c r="D477" s="229"/>
      <c r="E477" s="580"/>
      <c r="F477" s="337"/>
      <c r="G477" s="337"/>
      <c r="H477" s="338"/>
      <c r="I477" s="656"/>
      <c r="J477" s="656"/>
      <c r="K477" s="656"/>
      <c r="L477" s="560"/>
      <c r="M477" s="560"/>
      <c r="N477" s="560"/>
      <c r="O477" s="113"/>
      <c r="P477" s="113"/>
      <c r="Q477" s="113"/>
      <c r="R477" s="113"/>
      <c r="S477" s="113"/>
      <c r="T477" s="113"/>
      <c r="U477" s="113"/>
      <c r="V477" s="113"/>
      <c r="W477" s="113"/>
      <c r="X477" s="113"/>
      <c r="Y477" s="340"/>
      <c r="Z477" s="340"/>
      <c r="AA477" s="340"/>
      <c r="AB477" s="340"/>
      <c r="AC477" s="340"/>
      <c r="AD477" s="340"/>
    </row>
    <row r="478" spans="1:30" s="109" customFormat="1" ht="19.5" customHeight="1">
      <c r="A478" s="25"/>
      <c r="B478" s="337"/>
      <c r="C478" s="337"/>
      <c r="D478" s="337"/>
      <c r="E478" s="337"/>
      <c r="F478" s="337"/>
      <c r="G478" s="337"/>
      <c r="H478" s="338"/>
      <c r="I478" s="581"/>
      <c r="J478" s="581"/>
      <c r="K478" s="581"/>
      <c r="L478" s="582"/>
      <c r="M478" s="582"/>
      <c r="N478" s="582"/>
      <c r="O478" s="113"/>
      <c r="P478" s="113"/>
      <c r="Q478" s="113"/>
      <c r="R478" s="113"/>
      <c r="S478" s="113"/>
      <c r="T478" s="113"/>
      <c r="U478" s="113"/>
      <c r="V478" s="113"/>
      <c r="W478" s="113"/>
      <c r="X478" s="113"/>
      <c r="Y478" s="340"/>
      <c r="Z478" s="340"/>
      <c r="AA478" s="340"/>
      <c r="AB478" s="340"/>
      <c r="AC478" s="340"/>
      <c r="AD478" s="340"/>
    </row>
    <row r="479" spans="1:30" s="109" customFormat="1" ht="19.5" customHeight="1">
      <c r="A479" s="25"/>
      <c r="B479" s="136" t="s">
        <v>660</v>
      </c>
      <c r="C479" s="337"/>
      <c r="D479" s="337"/>
      <c r="E479" s="337"/>
      <c r="F479" s="337"/>
      <c r="G479" s="337"/>
      <c r="H479" s="338"/>
      <c r="I479" s="581"/>
      <c r="J479" s="581"/>
      <c r="K479" s="581"/>
      <c r="L479" s="582"/>
      <c r="M479" s="582"/>
      <c r="N479" s="582"/>
      <c r="O479" s="113"/>
      <c r="P479" s="113"/>
      <c r="Q479" s="113"/>
      <c r="R479" s="113"/>
      <c r="S479" s="113"/>
      <c r="T479" s="113"/>
      <c r="U479" s="113"/>
      <c r="V479" s="113"/>
      <c r="W479" s="113"/>
      <c r="X479" s="113"/>
      <c r="Y479" s="340"/>
      <c r="Z479" s="340"/>
      <c r="AA479" s="340"/>
      <c r="AB479" s="340"/>
      <c r="AC479" s="340"/>
      <c r="AD479" s="340"/>
    </row>
    <row r="480" spans="1:30" s="109" customFormat="1" ht="24.75" customHeight="1">
      <c r="A480" s="25"/>
      <c r="B480" s="228"/>
      <c r="C480" s="229"/>
      <c r="D480" s="229"/>
      <c r="E480" s="229"/>
      <c r="F480" s="229"/>
      <c r="G480" s="229"/>
      <c r="H480" s="589"/>
      <c r="I480" s="591"/>
      <c r="J480" s="591"/>
      <c r="K480" s="592"/>
      <c r="L480" s="582"/>
      <c r="M480" s="582"/>
      <c r="N480" s="582"/>
      <c r="O480" s="113"/>
      <c r="P480" s="113"/>
      <c r="Q480" s="113"/>
      <c r="R480" s="113"/>
      <c r="S480" s="113"/>
      <c r="T480" s="113"/>
      <c r="U480" s="113"/>
      <c r="V480" s="113"/>
      <c r="W480" s="113"/>
      <c r="X480" s="113"/>
      <c r="Y480" s="340"/>
      <c r="Z480" s="340"/>
      <c r="AA480" s="340"/>
      <c r="AB480" s="340"/>
      <c r="AC480" s="340"/>
      <c r="AD480" s="340"/>
    </row>
    <row r="481" spans="1:30" s="109" customFormat="1" ht="19.5" customHeight="1">
      <c r="B481" s="383"/>
      <c r="C481" s="383"/>
      <c r="D481" s="383"/>
      <c r="E481" s="383"/>
      <c r="F481" s="383"/>
      <c r="G481" s="383"/>
      <c r="K481" s="392"/>
      <c r="L481" s="566"/>
      <c r="M481" s="566"/>
      <c r="N481" s="566"/>
      <c r="O481" s="113"/>
      <c r="P481" s="113"/>
      <c r="Q481" s="113"/>
      <c r="R481" s="113"/>
      <c r="S481" s="113"/>
      <c r="T481" s="113"/>
      <c r="U481" s="113"/>
      <c r="V481" s="113"/>
      <c r="W481" s="113"/>
      <c r="X481" s="113"/>
      <c r="Y481" s="340"/>
      <c r="Z481" s="340"/>
      <c r="AA481" s="340"/>
      <c r="AB481" s="340"/>
      <c r="AC481" s="340"/>
      <c r="AD481" s="340"/>
    </row>
    <row r="482" spans="1:30" s="109" customFormat="1" ht="19.5" customHeight="1">
      <c r="A482" s="25"/>
      <c r="B482" s="501" t="s">
        <v>661</v>
      </c>
      <c r="C482" s="24"/>
      <c r="D482" s="24"/>
      <c r="E482" s="24"/>
      <c r="F482" s="24"/>
      <c r="G482" s="24"/>
      <c r="H482" s="24"/>
      <c r="I482" s="24"/>
      <c r="J482" s="24"/>
      <c r="K482" s="563"/>
      <c r="L482" s="560"/>
      <c r="M482" s="560"/>
      <c r="N482" s="560"/>
      <c r="O482" s="113"/>
      <c r="P482" s="113"/>
      <c r="Q482" s="113"/>
      <c r="R482" s="113"/>
      <c r="S482" s="113"/>
      <c r="T482" s="113"/>
      <c r="U482" s="113"/>
      <c r="V482" s="113"/>
      <c r="W482" s="113"/>
      <c r="X482" s="113"/>
      <c r="Y482" s="340"/>
      <c r="Z482" s="340"/>
      <c r="AA482" s="340"/>
      <c r="AB482" s="340"/>
      <c r="AC482" s="340"/>
      <c r="AD482" s="340"/>
    </row>
    <row r="483" spans="1:30" s="109" customFormat="1" ht="24.75" customHeight="1">
      <c r="A483" s="25"/>
      <c r="B483" s="228"/>
      <c r="C483" s="229"/>
      <c r="D483" s="229"/>
      <c r="E483" s="580"/>
      <c r="F483" s="337"/>
      <c r="G483" s="337"/>
      <c r="H483" s="338"/>
      <c r="I483" s="656"/>
      <c r="J483" s="656"/>
      <c r="K483" s="656"/>
      <c r="L483" s="560"/>
      <c r="M483" s="560"/>
      <c r="N483" s="560"/>
      <c r="O483" s="113"/>
      <c r="P483" s="113"/>
      <c r="Q483" s="113"/>
      <c r="R483" s="113"/>
      <c r="S483" s="113"/>
      <c r="T483" s="113"/>
      <c r="U483" s="113"/>
      <c r="V483" s="113"/>
      <c r="W483" s="113"/>
      <c r="X483" s="113"/>
      <c r="Y483" s="340"/>
      <c r="Z483" s="340"/>
      <c r="AA483" s="340"/>
      <c r="AB483" s="340"/>
      <c r="AC483" s="340"/>
      <c r="AD483" s="340"/>
    </row>
    <row r="484" spans="1:30" s="109" customFormat="1" ht="19.5" customHeight="1">
      <c r="B484" s="383"/>
      <c r="C484" s="383"/>
      <c r="D484" s="383"/>
      <c r="E484" s="383"/>
      <c r="F484" s="383"/>
      <c r="G484" s="383"/>
      <c r="K484" s="392"/>
      <c r="L484" s="566"/>
      <c r="M484" s="566"/>
      <c r="N484" s="566"/>
      <c r="O484" s="113"/>
      <c r="P484" s="113"/>
      <c r="Q484" s="113"/>
      <c r="R484" s="113"/>
      <c r="S484" s="113"/>
      <c r="T484" s="113"/>
      <c r="U484" s="113"/>
      <c r="V484" s="113"/>
      <c r="W484" s="113"/>
      <c r="X484" s="113"/>
      <c r="Y484" s="340"/>
      <c r="Z484" s="340"/>
      <c r="AA484" s="340"/>
      <c r="AB484" s="340"/>
      <c r="AC484" s="340"/>
      <c r="AD484" s="340"/>
    </row>
    <row r="485" spans="1:30" s="109" customFormat="1" ht="19.5" customHeight="1">
      <c r="A485" s="25"/>
      <c r="B485" s="501" t="s">
        <v>662</v>
      </c>
      <c r="C485" s="24"/>
      <c r="D485" s="24"/>
      <c r="E485" s="24"/>
      <c r="F485" s="24"/>
      <c r="G485" s="24"/>
      <c r="H485" s="24"/>
      <c r="I485" s="24"/>
      <c r="J485" s="24"/>
      <c r="K485" s="563"/>
      <c r="L485" s="560"/>
      <c r="M485" s="560"/>
      <c r="N485" s="560"/>
      <c r="O485" s="113"/>
      <c r="P485" s="113"/>
      <c r="Q485" s="113"/>
      <c r="R485" s="113"/>
      <c r="S485" s="113"/>
      <c r="T485" s="113"/>
      <c r="U485" s="113"/>
      <c r="V485" s="113"/>
      <c r="W485" s="113"/>
      <c r="X485" s="113"/>
      <c r="Y485" s="340"/>
      <c r="Z485" s="340"/>
      <c r="AA485" s="340"/>
      <c r="AB485" s="340"/>
      <c r="AC485" s="340"/>
      <c r="AD485" s="340"/>
    </row>
    <row r="486" spans="1:30" s="109" customFormat="1" ht="24.75" customHeight="1">
      <c r="A486" s="25"/>
      <c r="B486" s="228"/>
      <c r="C486" s="229"/>
      <c r="D486" s="229"/>
      <c r="E486" s="580"/>
      <c r="F486" s="337"/>
      <c r="G486" s="337"/>
      <c r="H486" s="338"/>
      <c r="I486" s="656"/>
      <c r="J486" s="656"/>
      <c r="K486" s="656"/>
      <c r="L486" s="560"/>
      <c r="M486" s="560"/>
      <c r="N486" s="560"/>
      <c r="O486" s="113"/>
      <c r="P486" s="113"/>
      <c r="Q486" s="113"/>
      <c r="R486" s="113"/>
      <c r="S486" s="113"/>
      <c r="T486" s="113"/>
      <c r="U486" s="113"/>
      <c r="V486" s="113"/>
      <c r="W486" s="113"/>
      <c r="X486" s="113"/>
      <c r="Y486" s="340"/>
      <c r="Z486" s="340"/>
      <c r="AA486" s="340"/>
      <c r="AB486" s="340"/>
      <c r="AC486" s="340"/>
      <c r="AD486" s="340"/>
    </row>
    <row r="487" spans="1:30" s="74" customFormat="1" ht="17.25" customHeight="1">
      <c r="A487" s="25"/>
      <c r="B487" s="1"/>
      <c r="C487" s="24"/>
      <c r="D487" s="24"/>
      <c r="E487" s="24"/>
      <c r="F487" s="24"/>
      <c r="G487" s="24"/>
      <c r="H487" s="24"/>
      <c r="I487" s="24"/>
      <c r="J487" s="24"/>
      <c r="K487" s="250"/>
      <c r="L487" s="247"/>
      <c r="M487" s="247"/>
      <c r="N487" s="389"/>
      <c r="O487" s="112"/>
      <c r="P487" s="112"/>
      <c r="Q487" s="112"/>
      <c r="R487" s="112"/>
      <c r="S487" s="112"/>
      <c r="T487" s="112"/>
      <c r="U487" s="112"/>
      <c r="V487" s="112"/>
      <c r="W487" s="112"/>
      <c r="X487" s="112"/>
      <c r="Y487" s="81"/>
      <c r="Z487" s="81"/>
      <c r="AA487" s="81"/>
      <c r="AB487" s="81"/>
      <c r="AC487" s="81"/>
      <c r="AD487" s="81"/>
    </row>
    <row r="488" spans="1:30" s="74" customFormat="1" ht="24.75" customHeight="1">
      <c r="A488" s="25"/>
      <c r="B488" s="98"/>
      <c r="C488" s="588"/>
      <c r="D488" s="108"/>
      <c r="E488" s="108"/>
      <c r="F488" s="92"/>
      <c r="G488" s="92"/>
      <c r="H488" s="92"/>
      <c r="I488" s="187"/>
      <c r="J488" s="335"/>
      <c r="K488" s="250"/>
      <c r="L488" s="247"/>
      <c r="M488" s="247"/>
      <c r="N488" s="389"/>
      <c r="O488" s="112"/>
      <c r="P488" s="112"/>
      <c r="Q488" s="112"/>
      <c r="R488" s="112"/>
      <c r="S488" s="112"/>
      <c r="T488" s="112"/>
      <c r="U488" s="112"/>
      <c r="V488" s="112"/>
      <c r="W488" s="112"/>
      <c r="X488" s="112"/>
      <c r="Y488" s="81"/>
      <c r="Z488" s="81"/>
      <c r="AA488" s="81"/>
      <c r="AB488" s="81"/>
      <c r="AC488" s="81"/>
      <c r="AD488" s="81"/>
    </row>
    <row r="489" spans="1:30" s="109" customFormat="1" ht="19.5" customHeight="1">
      <c r="B489" s="383"/>
      <c r="C489" s="383"/>
      <c r="D489" s="383"/>
      <c r="E489" s="383"/>
      <c r="F489" s="383"/>
      <c r="G489" s="383"/>
      <c r="K489" s="392"/>
      <c r="L489" s="566"/>
      <c r="M489" s="566"/>
      <c r="N489" s="566"/>
      <c r="O489" s="113"/>
      <c r="P489" s="113"/>
      <c r="Q489" s="113"/>
      <c r="R489" s="113"/>
      <c r="S489" s="113"/>
      <c r="T489" s="113"/>
      <c r="U489" s="113"/>
      <c r="V489" s="113"/>
      <c r="W489" s="113"/>
      <c r="X489" s="113"/>
      <c r="Y489" s="340"/>
      <c r="Z489" s="340"/>
      <c r="AA489" s="340"/>
      <c r="AB489" s="340"/>
      <c r="AC489" s="340"/>
      <c r="AD489" s="340"/>
    </row>
    <row r="490" spans="1:30" s="109" customFormat="1" ht="25.5" customHeight="1">
      <c r="B490" s="502" t="s">
        <v>645</v>
      </c>
      <c r="C490" s="383"/>
      <c r="D490" s="383"/>
      <c r="E490" s="383"/>
      <c r="F490" s="383"/>
      <c r="G490" s="383"/>
      <c r="K490" s="392"/>
      <c r="L490" s="122"/>
      <c r="M490" s="122"/>
      <c r="N490" s="122"/>
      <c r="O490" s="113"/>
      <c r="P490" s="113"/>
      <c r="Q490" s="113"/>
      <c r="R490" s="113"/>
      <c r="S490" s="113"/>
      <c r="T490" s="113"/>
      <c r="U490" s="113"/>
      <c r="V490" s="113"/>
      <c r="W490" s="113"/>
      <c r="X490" s="113"/>
      <c r="Y490" s="340"/>
      <c r="Z490" s="340"/>
      <c r="AA490" s="340"/>
      <c r="AB490" s="340"/>
      <c r="AC490" s="340"/>
      <c r="AD490" s="340"/>
    </row>
    <row r="491" spans="1:30" s="109" customFormat="1" ht="59.25" customHeight="1">
      <c r="B491" s="933" t="s">
        <v>612</v>
      </c>
      <c r="C491" s="933"/>
      <c r="D491" s="933"/>
      <c r="E491" s="933"/>
      <c r="F491" s="933"/>
      <c r="G491" s="933"/>
      <c r="H491" s="933"/>
      <c r="I491" s="933"/>
      <c r="J491" s="933"/>
      <c r="K491" s="933"/>
      <c r="L491" s="403"/>
      <c r="M491" s="122"/>
      <c r="N491" s="122"/>
      <c r="O491" s="113"/>
      <c r="P491" s="113"/>
      <c r="Q491" s="113"/>
      <c r="R491" s="113"/>
      <c r="S491" s="113"/>
      <c r="T491" s="113"/>
      <c r="U491" s="113"/>
      <c r="V491" s="113"/>
      <c r="W491" s="113"/>
      <c r="X491" s="113"/>
      <c r="Y491" s="340"/>
      <c r="Z491" s="340"/>
      <c r="AA491" s="340"/>
      <c r="AB491" s="340"/>
      <c r="AC491" s="340"/>
      <c r="AD491" s="340"/>
    </row>
    <row r="492" spans="1:30" s="109" customFormat="1" ht="18" customHeight="1">
      <c r="B492" s="934"/>
      <c r="C492" s="935"/>
      <c r="D492" s="935"/>
      <c r="E492" s="935"/>
      <c r="F492" s="935"/>
      <c r="G492" s="935"/>
      <c r="H492" s="935"/>
      <c r="I492" s="935"/>
      <c r="J492" s="935"/>
      <c r="K492" s="936"/>
      <c r="L492" s="405"/>
      <c r="M492" s="122"/>
      <c r="N492" s="122"/>
      <c r="O492" s="113"/>
      <c r="P492" s="113"/>
      <c r="Q492" s="113"/>
      <c r="R492" s="113"/>
      <c r="S492" s="113"/>
      <c r="T492" s="113"/>
      <c r="U492" s="113"/>
      <c r="V492" s="113"/>
      <c r="W492" s="113"/>
      <c r="X492" s="113"/>
      <c r="Y492" s="340"/>
      <c r="Z492" s="340"/>
      <c r="AA492" s="340"/>
      <c r="AB492" s="340"/>
      <c r="AC492" s="340"/>
      <c r="AD492" s="340"/>
    </row>
    <row r="493" spans="1:30" s="109" customFormat="1" ht="18" customHeight="1">
      <c r="B493" s="937"/>
      <c r="C493" s="938"/>
      <c r="D493" s="938"/>
      <c r="E493" s="938"/>
      <c r="F493" s="938"/>
      <c r="G493" s="938"/>
      <c r="H493" s="938"/>
      <c r="I493" s="938"/>
      <c r="J493" s="938"/>
      <c r="K493" s="939"/>
      <c r="L493" s="405"/>
      <c r="M493" s="122"/>
      <c r="N493" s="122"/>
      <c r="O493" s="113"/>
      <c r="P493" s="113"/>
      <c r="Q493" s="113"/>
      <c r="R493" s="113"/>
      <c r="S493" s="113"/>
      <c r="T493" s="113"/>
      <c r="U493" s="113"/>
      <c r="V493" s="113"/>
      <c r="W493" s="113"/>
      <c r="X493" s="113"/>
      <c r="Y493" s="340"/>
      <c r="Z493" s="340"/>
      <c r="AA493" s="340"/>
      <c r="AB493" s="340"/>
      <c r="AC493" s="340"/>
      <c r="AD493" s="340"/>
    </row>
    <row r="494" spans="1:30" s="109" customFormat="1" ht="18" customHeight="1">
      <c r="B494" s="937"/>
      <c r="C494" s="938"/>
      <c r="D494" s="938"/>
      <c r="E494" s="938"/>
      <c r="F494" s="938"/>
      <c r="G494" s="938"/>
      <c r="H494" s="938"/>
      <c r="I494" s="938"/>
      <c r="J494" s="938"/>
      <c r="K494" s="939"/>
      <c r="L494" s="122"/>
      <c r="M494" s="122"/>
      <c r="N494" s="122"/>
      <c r="O494" s="113"/>
      <c r="P494" s="113"/>
      <c r="Q494" s="113"/>
      <c r="R494" s="113"/>
      <c r="S494" s="113"/>
      <c r="T494" s="113"/>
      <c r="U494" s="113"/>
      <c r="V494" s="113"/>
      <c r="W494" s="113"/>
      <c r="X494" s="113"/>
      <c r="Y494" s="340"/>
      <c r="Z494" s="340"/>
      <c r="AA494" s="340"/>
      <c r="AB494" s="340"/>
      <c r="AC494" s="340"/>
      <c r="AD494" s="340"/>
    </row>
    <row r="495" spans="1:30" s="109" customFormat="1" ht="18" customHeight="1">
      <c r="B495" s="937"/>
      <c r="C495" s="938"/>
      <c r="D495" s="938"/>
      <c r="E495" s="938"/>
      <c r="F495" s="938"/>
      <c r="G495" s="938"/>
      <c r="H495" s="938"/>
      <c r="I495" s="938"/>
      <c r="J495" s="938"/>
      <c r="K495" s="939"/>
      <c r="L495" s="122"/>
      <c r="M495" s="122"/>
      <c r="N495" s="122"/>
      <c r="O495" s="113"/>
      <c r="P495" s="113"/>
      <c r="Q495" s="113"/>
      <c r="R495" s="113"/>
      <c r="S495" s="113"/>
      <c r="T495" s="113"/>
      <c r="U495" s="113"/>
      <c r="V495" s="113"/>
      <c r="W495" s="113"/>
      <c r="X495" s="113"/>
      <c r="Y495" s="340"/>
      <c r="Z495" s="340"/>
      <c r="AA495" s="340"/>
      <c r="AB495" s="340"/>
      <c r="AC495" s="340"/>
      <c r="AD495" s="340"/>
    </row>
    <row r="496" spans="1:30" s="109" customFormat="1" ht="18" customHeight="1">
      <c r="B496" s="940"/>
      <c r="C496" s="941"/>
      <c r="D496" s="941"/>
      <c r="E496" s="941"/>
      <c r="F496" s="941"/>
      <c r="G496" s="941"/>
      <c r="H496" s="941"/>
      <c r="I496" s="941"/>
      <c r="J496" s="941"/>
      <c r="K496" s="942"/>
      <c r="L496" s="122"/>
      <c r="M496" s="122"/>
      <c r="N496" s="122"/>
      <c r="O496" s="113"/>
      <c r="P496" s="113"/>
      <c r="Q496" s="113"/>
      <c r="R496" s="113"/>
      <c r="S496" s="113"/>
      <c r="T496" s="113"/>
      <c r="U496" s="113"/>
      <c r="V496" s="113"/>
      <c r="W496" s="113"/>
      <c r="X496" s="113"/>
      <c r="Y496" s="340"/>
      <c r="Z496" s="340"/>
      <c r="AA496" s="340"/>
      <c r="AB496" s="340"/>
      <c r="AC496" s="340"/>
      <c r="AD496" s="340"/>
    </row>
    <row r="497" spans="2:31" s="109" customFormat="1" ht="10.5" customHeight="1">
      <c r="B497" s="406"/>
      <c r="C497" s="406"/>
      <c r="D497" s="406"/>
      <c r="E497" s="406"/>
      <c r="F497" s="406"/>
      <c r="G497" s="406"/>
      <c r="H497" s="406"/>
      <c r="I497" s="406"/>
      <c r="J497" s="406"/>
      <c r="K497" s="404"/>
      <c r="L497" s="122"/>
      <c r="M497" s="122"/>
      <c r="N497" s="122"/>
      <c r="O497" s="113"/>
      <c r="P497" s="113"/>
      <c r="Q497" s="113"/>
      <c r="R497" s="113"/>
      <c r="S497" s="113"/>
      <c r="T497" s="113"/>
      <c r="U497" s="113"/>
      <c r="V497" s="113"/>
      <c r="W497" s="113"/>
      <c r="X497" s="113"/>
      <c r="Y497" s="340"/>
      <c r="Z497" s="340"/>
      <c r="AA497" s="340"/>
      <c r="AB497" s="340"/>
      <c r="AC497" s="340"/>
      <c r="AD497" s="340"/>
    </row>
    <row r="498" spans="2:31" s="31" customFormat="1" ht="30" customHeight="1">
      <c r="B498" s="547" t="s">
        <v>613</v>
      </c>
      <c r="C498" s="546"/>
      <c r="D498" s="546"/>
      <c r="E498" s="546"/>
      <c r="F498" s="546"/>
      <c r="G498" s="546"/>
      <c r="H498" s="546"/>
      <c r="I498" s="546"/>
      <c r="J498" s="546"/>
      <c r="K498" s="392"/>
      <c r="L498" s="391"/>
      <c r="M498" s="389"/>
      <c r="N498" s="389"/>
      <c r="O498" s="389"/>
      <c r="P498" s="112"/>
      <c r="Q498" s="112"/>
      <c r="R498" s="112"/>
      <c r="S498" s="112"/>
      <c r="T498" s="112"/>
      <c r="U498" s="112"/>
      <c r="V498" s="112"/>
      <c r="W498" s="112"/>
      <c r="X498" s="112"/>
      <c r="Y498" s="34"/>
      <c r="Z498" s="34"/>
      <c r="AA498" s="34"/>
      <c r="AB498" s="34"/>
      <c r="AC498" s="34"/>
      <c r="AD498" s="34"/>
      <c r="AE498" s="34"/>
    </row>
    <row r="499" spans="2:31" s="31" customFormat="1" ht="20.100000000000001" customHeight="1">
      <c r="B499" s="109"/>
      <c r="C499" s="141"/>
      <c r="D499" s="141"/>
      <c r="E499" s="141"/>
      <c r="F499" s="141"/>
      <c r="G499" s="141"/>
      <c r="H499" s="141"/>
      <c r="I499" s="141"/>
      <c r="J499" s="141"/>
      <c r="K499" s="141"/>
      <c r="L499" s="391"/>
      <c r="M499" s="389"/>
      <c r="N499" s="389"/>
      <c r="O499" s="389"/>
      <c r="P499" s="112"/>
      <c r="Q499" s="112"/>
      <c r="R499" s="112"/>
      <c r="S499" s="112"/>
      <c r="T499" s="112"/>
      <c r="U499" s="112"/>
      <c r="V499" s="112"/>
      <c r="W499" s="112"/>
      <c r="X499" s="112"/>
      <c r="Y499" s="34"/>
      <c r="Z499" s="34"/>
      <c r="AA499" s="34"/>
      <c r="AB499" s="34"/>
      <c r="AC499" s="34"/>
      <c r="AD499" s="34"/>
      <c r="AE499" s="34"/>
    </row>
    <row r="500" spans="2:31" s="31" customFormat="1" ht="20.100000000000001" customHeight="1">
      <c r="B500" s="74"/>
      <c r="C500" s="110"/>
      <c r="D500" s="110"/>
      <c r="E500" s="110"/>
      <c r="F500" s="110"/>
      <c r="G500" s="110"/>
      <c r="H500" s="110"/>
      <c r="I500" s="110"/>
      <c r="J500" s="110"/>
      <c r="K500" s="110"/>
      <c r="L500" s="391"/>
      <c r="M500" s="389"/>
      <c r="N500" s="389"/>
      <c r="O500" s="389"/>
      <c r="P500" s="112"/>
      <c r="Q500" s="112"/>
      <c r="R500" s="112"/>
      <c r="S500" s="112"/>
      <c r="T500" s="112"/>
      <c r="U500" s="112"/>
      <c r="V500" s="112"/>
      <c r="W500" s="112"/>
      <c r="X500" s="112"/>
      <c r="Y500" s="34"/>
      <c r="Z500" s="34"/>
      <c r="AA500" s="34"/>
      <c r="AB500" s="34"/>
      <c r="AC500" s="34"/>
      <c r="AD500" s="34"/>
      <c r="AE500" s="34"/>
    </row>
    <row r="501" spans="2:31" s="31" customFormat="1" ht="20.100000000000001" customHeight="1">
      <c r="B501" s="74"/>
      <c r="C501" s="110"/>
      <c r="D501" s="110"/>
      <c r="E501" s="110"/>
      <c r="F501" s="110"/>
      <c r="G501" s="110"/>
      <c r="H501" s="110"/>
      <c r="I501" s="110"/>
      <c r="J501" s="110"/>
      <c r="K501" s="110"/>
      <c r="L501" s="391"/>
      <c r="M501" s="389"/>
      <c r="N501" s="389"/>
      <c r="O501" s="389"/>
      <c r="P501" s="112"/>
      <c r="Q501" s="112"/>
      <c r="R501" s="112"/>
      <c r="S501" s="112"/>
      <c r="T501" s="112"/>
      <c r="U501" s="112"/>
      <c r="V501" s="112"/>
      <c r="W501" s="112"/>
      <c r="X501" s="112"/>
      <c r="Y501" s="34"/>
      <c r="Z501" s="34"/>
      <c r="AA501" s="34"/>
      <c r="AB501" s="34"/>
      <c r="AC501" s="34"/>
      <c r="AD501" s="34"/>
      <c r="AE501" s="34"/>
    </row>
    <row r="502" spans="2:31" s="31" customFormat="1" ht="20.100000000000001" customHeight="1">
      <c r="C502" s="82"/>
      <c r="D502" s="82"/>
      <c r="E502" s="82"/>
      <c r="F502" s="82"/>
      <c r="G502" s="82"/>
      <c r="H502" s="82"/>
      <c r="I502" s="82"/>
      <c r="J502" s="82"/>
      <c r="K502" s="82"/>
      <c r="L502" s="391"/>
      <c r="M502" s="389"/>
      <c r="N502" s="389"/>
      <c r="O502" s="389"/>
      <c r="P502" s="112"/>
      <c r="Q502" s="112"/>
      <c r="R502" s="112"/>
      <c r="S502" s="112"/>
      <c r="T502" s="112"/>
      <c r="U502" s="112"/>
      <c r="V502" s="112"/>
      <c r="W502" s="112"/>
      <c r="X502" s="112"/>
      <c r="Y502" s="34"/>
      <c r="Z502" s="34"/>
      <c r="AA502" s="34"/>
      <c r="AB502" s="34"/>
      <c r="AC502" s="34"/>
      <c r="AD502" s="34"/>
      <c r="AE502" s="34"/>
    </row>
    <row r="503" spans="2:31" s="31" customFormat="1" ht="20.100000000000001" customHeight="1">
      <c r="C503" s="82"/>
      <c r="D503" s="82"/>
      <c r="E503" s="82"/>
      <c r="F503" s="82"/>
      <c r="G503" s="82"/>
      <c r="H503" s="82"/>
      <c r="I503" s="82"/>
      <c r="J503" s="82"/>
      <c r="K503" s="82"/>
      <c r="L503" s="391"/>
      <c r="M503" s="389"/>
      <c r="N503" s="389"/>
      <c r="O503" s="389"/>
      <c r="P503" s="112"/>
      <c r="Q503" s="112"/>
      <c r="R503" s="112"/>
      <c r="S503" s="112"/>
      <c r="T503" s="112"/>
      <c r="U503" s="112"/>
      <c r="V503" s="112"/>
      <c r="W503" s="112"/>
      <c r="X503" s="112"/>
      <c r="Y503" s="34"/>
      <c r="Z503" s="34"/>
      <c r="AA503" s="34"/>
      <c r="AB503" s="34"/>
      <c r="AC503" s="34"/>
      <c r="AD503" s="34"/>
      <c r="AE503" s="34"/>
    </row>
    <row r="504" spans="2:31" s="31" customFormat="1" ht="20.100000000000001" customHeight="1">
      <c r="C504" s="30"/>
      <c r="D504" s="30"/>
      <c r="E504" s="30"/>
      <c r="F504" s="30"/>
      <c r="G504" s="30"/>
      <c r="H504" s="30"/>
      <c r="I504" s="30"/>
      <c r="J504" s="30"/>
      <c r="K504" s="30"/>
      <c r="L504" s="391"/>
      <c r="M504" s="389"/>
      <c r="N504" s="389"/>
      <c r="O504" s="389"/>
      <c r="P504" s="112"/>
      <c r="Q504" s="112"/>
      <c r="R504" s="112"/>
      <c r="S504" s="112"/>
      <c r="T504" s="112"/>
      <c r="U504" s="112"/>
      <c r="V504" s="112"/>
      <c r="W504" s="112"/>
      <c r="X504" s="112"/>
      <c r="Y504" s="34"/>
      <c r="Z504" s="34"/>
      <c r="AA504" s="34"/>
      <c r="AB504" s="34"/>
      <c r="AC504" s="34"/>
      <c r="AD504" s="34"/>
      <c r="AE504" s="34"/>
    </row>
    <row r="505" spans="2:31" s="31" customFormat="1" ht="20.100000000000001" customHeight="1">
      <c r="C505" s="30"/>
      <c r="D505" s="30"/>
      <c r="E505" s="30"/>
      <c r="F505" s="30"/>
      <c r="G505" s="30"/>
      <c r="H505" s="30"/>
      <c r="I505" s="30"/>
      <c r="J505" s="30"/>
      <c r="K505" s="30"/>
      <c r="L505" s="391"/>
      <c r="M505" s="389"/>
      <c r="N505" s="389"/>
      <c r="O505" s="389"/>
      <c r="P505" s="112"/>
      <c r="Q505" s="112"/>
      <c r="R505" s="112"/>
      <c r="S505" s="112"/>
      <c r="T505" s="112"/>
      <c r="U505" s="112"/>
      <c r="V505" s="112"/>
      <c r="W505" s="112"/>
      <c r="X505" s="112"/>
      <c r="Y505" s="34"/>
      <c r="Z505" s="34"/>
      <c r="AA505" s="34"/>
      <c r="AB505" s="34"/>
      <c r="AC505" s="34"/>
      <c r="AD505" s="34"/>
      <c r="AE505" s="34"/>
    </row>
    <row r="506" spans="2:31" s="31" customFormat="1" ht="20.100000000000001" customHeight="1">
      <c r="C506" s="30"/>
      <c r="D506" s="30"/>
      <c r="E506" s="30"/>
      <c r="F506" s="30"/>
      <c r="G506" s="30"/>
      <c r="H506" s="30"/>
      <c r="I506" s="30"/>
      <c r="J506" s="30"/>
      <c r="K506" s="30"/>
      <c r="L506" s="391"/>
      <c r="M506" s="389"/>
      <c r="N506" s="389"/>
      <c r="O506" s="389"/>
      <c r="P506" s="112"/>
      <c r="Q506" s="112"/>
      <c r="R506" s="112"/>
      <c r="S506" s="112"/>
      <c r="T506" s="112"/>
      <c r="U506" s="112"/>
      <c r="V506" s="112"/>
      <c r="W506" s="112"/>
      <c r="X506" s="112"/>
      <c r="Y506" s="34"/>
      <c r="Z506" s="34"/>
      <c r="AA506" s="34"/>
      <c r="AB506" s="34"/>
      <c r="AC506" s="34"/>
      <c r="AD506" s="34"/>
      <c r="AE506" s="34"/>
    </row>
    <row r="507" spans="2:31" s="31" customFormat="1" ht="20.100000000000001" customHeight="1">
      <c r="C507" s="30"/>
      <c r="D507" s="30"/>
      <c r="E507" s="30"/>
      <c r="F507" s="30"/>
      <c r="G507" s="30"/>
      <c r="H507" s="30"/>
      <c r="I507" s="30"/>
      <c r="J507" s="30"/>
      <c r="K507" s="30"/>
      <c r="L507" s="391"/>
      <c r="M507" s="389"/>
      <c r="N507" s="389"/>
      <c r="O507" s="389"/>
      <c r="P507" s="112"/>
      <c r="Q507" s="112"/>
      <c r="R507" s="112"/>
      <c r="S507" s="112"/>
      <c r="T507" s="112"/>
      <c r="U507" s="112"/>
      <c r="V507" s="112"/>
      <c r="W507" s="112"/>
      <c r="X507" s="112"/>
      <c r="Y507" s="34"/>
      <c r="Z507" s="34"/>
      <c r="AA507" s="34"/>
      <c r="AB507" s="34"/>
      <c r="AC507" s="34"/>
      <c r="AD507" s="34"/>
      <c r="AE507" s="34"/>
    </row>
    <row r="508" spans="2:31" s="31" customFormat="1" ht="20.100000000000001" customHeight="1">
      <c r="C508" s="30"/>
      <c r="D508" s="30"/>
      <c r="E508" s="30"/>
      <c r="F508" s="30"/>
      <c r="G508" s="30"/>
      <c r="H508" s="30"/>
      <c r="I508" s="30"/>
      <c r="J508" s="30"/>
      <c r="K508" s="30"/>
      <c r="L508" s="391"/>
      <c r="M508" s="389"/>
      <c r="N508" s="389"/>
      <c r="O508" s="389"/>
      <c r="P508" s="112"/>
      <c r="Q508" s="112"/>
      <c r="R508" s="112"/>
      <c r="S508" s="112"/>
      <c r="T508" s="112"/>
      <c r="U508" s="112"/>
      <c r="V508" s="112"/>
      <c r="W508" s="112"/>
      <c r="X508" s="112"/>
      <c r="Y508" s="34"/>
      <c r="Z508" s="34"/>
      <c r="AA508" s="34"/>
      <c r="AB508" s="34"/>
      <c r="AC508" s="34"/>
      <c r="AD508" s="34"/>
      <c r="AE508" s="34"/>
    </row>
    <row r="509" spans="2:31" s="31" customFormat="1" ht="20.100000000000001" customHeight="1">
      <c r="C509" s="30"/>
      <c r="D509" s="30"/>
      <c r="E509" s="30"/>
      <c r="F509" s="30"/>
      <c r="G509" s="30"/>
      <c r="H509" s="30"/>
      <c r="I509" s="30"/>
      <c r="J509" s="30"/>
      <c r="K509" s="30"/>
      <c r="L509" s="391"/>
      <c r="M509" s="391"/>
      <c r="N509" s="389"/>
      <c r="O509" s="389"/>
      <c r="P509" s="112"/>
      <c r="Q509" s="112"/>
      <c r="R509" s="112"/>
      <c r="S509" s="112"/>
      <c r="T509" s="112"/>
      <c r="U509" s="112"/>
      <c r="V509" s="112"/>
      <c r="W509" s="112"/>
      <c r="X509" s="112"/>
      <c r="Y509" s="34"/>
      <c r="Z509" s="34"/>
      <c r="AA509" s="34"/>
      <c r="AB509" s="34"/>
      <c r="AC509" s="34"/>
      <c r="AD509" s="34"/>
      <c r="AE509" s="34"/>
    </row>
    <row r="510" spans="2:31" ht="24">
      <c r="B510" s="31"/>
      <c r="C510" s="30"/>
      <c r="D510" s="30"/>
      <c r="E510" s="30"/>
      <c r="F510" s="30"/>
      <c r="G510" s="30"/>
      <c r="H510" s="30"/>
      <c r="I510" s="30"/>
      <c r="J510" s="30"/>
      <c r="K510" s="30"/>
    </row>
    <row r="511" spans="2:31" ht="24">
      <c r="B511" s="31"/>
      <c r="C511" s="30"/>
      <c r="D511" s="31"/>
      <c r="E511" s="30"/>
      <c r="F511" s="30"/>
      <c r="G511" s="30"/>
      <c r="H511" s="30"/>
      <c r="I511" s="30"/>
      <c r="J511" s="30"/>
      <c r="K511" s="30"/>
    </row>
    <row r="512" spans="2:31" ht="24">
      <c r="C512" s="31"/>
      <c r="D512" s="30"/>
      <c r="E512" s="30"/>
      <c r="F512" s="30"/>
      <c r="G512" s="30"/>
      <c r="H512" s="30"/>
      <c r="I512" s="30"/>
      <c r="J512" s="30"/>
      <c r="K512" s="30"/>
    </row>
    <row r="513" spans="3:11" ht="24">
      <c r="C513" s="31"/>
      <c r="D513" s="31"/>
      <c r="E513" s="31"/>
      <c r="F513" s="31"/>
      <c r="G513" s="31"/>
      <c r="H513" s="31"/>
      <c r="I513" s="31"/>
      <c r="J513" s="31"/>
      <c r="K513" s="31"/>
    </row>
  </sheetData>
  <mergeCells count="429">
    <mergeCell ref="J400:L400"/>
    <mergeCell ref="J417:L417"/>
    <mergeCell ref="B491:K491"/>
    <mergeCell ref="B492:K496"/>
    <mergeCell ref="I448:K448"/>
    <mergeCell ref="B429:C429"/>
    <mergeCell ref="F426:G426"/>
    <mergeCell ref="B302:C302"/>
    <mergeCell ref="B389:C389"/>
    <mergeCell ref="D389:E389"/>
    <mergeCell ref="H400:I400"/>
    <mergeCell ref="F423:G423"/>
    <mergeCell ref="B425:C425"/>
    <mergeCell ref="B426:C426"/>
    <mergeCell ref="B427:C427"/>
    <mergeCell ref="D425:E425"/>
    <mergeCell ref="D426:E426"/>
    <mergeCell ref="B371:C372"/>
    <mergeCell ref="D429:E429"/>
    <mergeCell ref="F429:G429"/>
    <mergeCell ref="H429:I429"/>
    <mergeCell ref="J429:K429"/>
    <mergeCell ref="B390:C390"/>
    <mergeCell ref="H408:I408"/>
    <mergeCell ref="B428:C428"/>
    <mergeCell ref="B411:C411"/>
    <mergeCell ref="A2:M2"/>
    <mergeCell ref="D3:J3"/>
    <mergeCell ref="F5:I5"/>
    <mergeCell ref="B11:C12"/>
    <mergeCell ref="D11:H12"/>
    <mergeCell ref="D15:G15"/>
    <mergeCell ref="D16:G16"/>
    <mergeCell ref="B13:C14"/>
    <mergeCell ref="J9:M9"/>
    <mergeCell ref="J10:M10"/>
    <mergeCell ref="J11:M11"/>
    <mergeCell ref="J12:M12"/>
    <mergeCell ref="H15:M15"/>
    <mergeCell ref="H16:M16"/>
    <mergeCell ref="J13:M13"/>
    <mergeCell ref="J14:M14"/>
    <mergeCell ref="B15:C16"/>
    <mergeCell ref="J408:K408"/>
    <mergeCell ref="F427:G427"/>
    <mergeCell ref="D428:E428"/>
    <mergeCell ref="F428:G428"/>
    <mergeCell ref="H428:I428"/>
    <mergeCell ref="N5:O5"/>
    <mergeCell ref="J388:K388"/>
    <mergeCell ref="D255:E255"/>
    <mergeCell ref="F255:G255"/>
    <mergeCell ref="H255:I255"/>
    <mergeCell ref="J255:K255"/>
    <mergeCell ref="D256:E256"/>
    <mergeCell ref="F256:G256"/>
    <mergeCell ref="H389:I389"/>
    <mergeCell ref="F320:G321"/>
    <mergeCell ref="D319:E319"/>
    <mergeCell ref="F319:G319"/>
    <mergeCell ref="H319:I319"/>
    <mergeCell ref="D320:E321"/>
    <mergeCell ref="D374:E374"/>
    <mergeCell ref="B360:I360"/>
    <mergeCell ref="E64:G64"/>
    <mergeCell ref="G52:K52"/>
    <mergeCell ref="B9:C10"/>
    <mergeCell ref="D9:H10"/>
    <mergeCell ref="F77:G77"/>
    <mergeCell ref="B21:K22"/>
    <mergeCell ref="B23:D23"/>
    <mergeCell ref="B24:D24"/>
    <mergeCell ref="J428:K428"/>
    <mergeCell ref="F425:G425"/>
    <mergeCell ref="F406:G406"/>
    <mergeCell ref="H406:I406"/>
    <mergeCell ref="J404:K405"/>
    <mergeCell ref="J422:K423"/>
    <mergeCell ref="J411:K411"/>
    <mergeCell ref="D427:E427"/>
    <mergeCell ref="H404:I405"/>
    <mergeCell ref="H410:I410"/>
    <mergeCell ref="H409:I409"/>
    <mergeCell ref="D424:E424"/>
    <mergeCell ref="F424:G424"/>
    <mergeCell ref="F409:G409"/>
    <mergeCell ref="D410:E410"/>
    <mergeCell ref="D408:E408"/>
    <mergeCell ref="F405:G405"/>
    <mergeCell ref="F410:G410"/>
    <mergeCell ref="F420:G420"/>
    <mergeCell ref="D422:E423"/>
    <mergeCell ref="F411:G411"/>
    <mergeCell ref="B38:F38"/>
    <mergeCell ref="B43:F43"/>
    <mergeCell ref="G43:K43"/>
    <mergeCell ref="B27:K28"/>
    <mergeCell ref="B29:E29"/>
    <mergeCell ref="I30:K30"/>
    <mergeCell ref="I29:K29"/>
    <mergeCell ref="I34:K34"/>
    <mergeCell ref="I33:K33"/>
    <mergeCell ref="J31:J32"/>
    <mergeCell ref="B42:F42"/>
    <mergeCell ref="Y345:Z345"/>
    <mergeCell ref="Q345:R345"/>
    <mergeCell ref="S345:T345"/>
    <mergeCell ref="U345:V345"/>
    <mergeCell ref="Y114:AD114"/>
    <mergeCell ref="H306:I306"/>
    <mergeCell ref="J306:K306"/>
    <mergeCell ref="D305:E305"/>
    <mergeCell ref="C338:D338"/>
    <mergeCell ref="D316:E317"/>
    <mergeCell ref="F252:G252"/>
    <mergeCell ref="B305:C305"/>
    <mergeCell ref="C329:D329"/>
    <mergeCell ref="D302:E302"/>
    <mergeCell ref="U278:V278"/>
    <mergeCell ref="W278:X278"/>
    <mergeCell ref="J256:K256"/>
    <mergeCell ref="J305:K305"/>
    <mergeCell ref="B252:C252"/>
    <mergeCell ref="D252:E252"/>
    <mergeCell ref="D315:E315"/>
    <mergeCell ref="F303:G303"/>
    <mergeCell ref="L146:M146"/>
    <mergeCell ref="V290:W290"/>
    <mergeCell ref="P346:Q346"/>
    <mergeCell ref="H376:I376"/>
    <mergeCell ref="W345:X345"/>
    <mergeCell ref="N367:O367"/>
    <mergeCell ref="J373:K373"/>
    <mergeCell ref="G354:H354"/>
    <mergeCell ref="R346:S346"/>
    <mergeCell ref="H374:I374"/>
    <mergeCell ref="F315:G315"/>
    <mergeCell ref="F372:G372"/>
    <mergeCell ref="F374:G374"/>
    <mergeCell ref="J375:K375"/>
    <mergeCell ref="H320:I321"/>
    <mergeCell ref="T346:U346"/>
    <mergeCell ref="V346:W346"/>
    <mergeCell ref="O345:P345"/>
    <mergeCell ref="L371:M372"/>
    <mergeCell ref="H315:I315"/>
    <mergeCell ref="F316:G317"/>
    <mergeCell ref="B343:F343"/>
    <mergeCell ref="B319:C321"/>
    <mergeCell ref="B351:G351"/>
    <mergeCell ref="C336:D336"/>
    <mergeCell ref="B315:C317"/>
    <mergeCell ref="J386:K386"/>
    <mergeCell ref="K321:L321"/>
    <mergeCell ref="H425:I425"/>
    <mergeCell ref="J425:K425"/>
    <mergeCell ref="H427:I427"/>
    <mergeCell ref="J427:K427"/>
    <mergeCell ref="H426:I426"/>
    <mergeCell ref="L411:M411"/>
    <mergeCell ref="L425:M425"/>
    <mergeCell ref="L426:M426"/>
    <mergeCell ref="L427:M427"/>
    <mergeCell ref="J424:K424"/>
    <mergeCell ref="L377:M377"/>
    <mergeCell ref="J377:K377"/>
    <mergeCell ref="H378:I378"/>
    <mergeCell ref="L376:M376"/>
    <mergeCell ref="L375:M375"/>
    <mergeCell ref="H373:I373"/>
    <mergeCell ref="J374:K374"/>
    <mergeCell ref="H375:I375"/>
    <mergeCell ref="H371:I372"/>
    <mergeCell ref="J378:K378"/>
    <mergeCell ref="J376:K376"/>
    <mergeCell ref="J410:K410"/>
    <mergeCell ref="F368:G368"/>
    <mergeCell ref="C337:D337"/>
    <mergeCell ref="D303:E303"/>
    <mergeCell ref="D306:E306"/>
    <mergeCell ref="B303:C303"/>
    <mergeCell ref="B374:C374"/>
    <mergeCell ref="B373:C373"/>
    <mergeCell ref="D373:E373"/>
    <mergeCell ref="B354:C354"/>
    <mergeCell ref="D371:E372"/>
    <mergeCell ref="F373:G373"/>
    <mergeCell ref="E352:F352"/>
    <mergeCell ref="B347:H347"/>
    <mergeCell ref="H316:I317"/>
    <mergeCell ref="F306:G306"/>
    <mergeCell ref="B256:C256"/>
    <mergeCell ref="D253:E253"/>
    <mergeCell ref="S334:T334"/>
    <mergeCell ref="V118:W118"/>
    <mergeCell ref="U112:V112"/>
    <mergeCell ref="N201:Q201"/>
    <mergeCell ref="N124:O124"/>
    <mergeCell ref="Q124:R124"/>
    <mergeCell ref="W216:X216"/>
    <mergeCell ref="N161:O161"/>
    <mergeCell ref="Q161:T161"/>
    <mergeCell ref="U161:V161"/>
    <mergeCell ref="U171:X171"/>
    <mergeCell ref="N174:Q174"/>
    <mergeCell ref="S174:T174"/>
    <mergeCell ref="W179:AB179"/>
    <mergeCell ref="N180:S180"/>
    <mergeCell ref="U180:V180"/>
    <mergeCell ref="N112:S112"/>
    <mergeCell ref="B65:D66"/>
    <mergeCell ref="B64:D64"/>
    <mergeCell ref="L82:L83"/>
    <mergeCell ref="J109:K109"/>
    <mergeCell ref="U103:X103"/>
    <mergeCell ref="N106:Q106"/>
    <mergeCell ref="I103:J103"/>
    <mergeCell ref="I94:J94"/>
    <mergeCell ref="Q94:T94"/>
    <mergeCell ref="S106:T106"/>
    <mergeCell ref="H64:J64"/>
    <mergeCell ref="E82:G82"/>
    <mergeCell ref="J303:K303"/>
    <mergeCell ref="H303:I303"/>
    <mergeCell ref="K317:L317"/>
    <mergeCell ref="F302:G302"/>
    <mergeCell ref="H302:I302"/>
    <mergeCell ref="W111:AB111"/>
    <mergeCell ref="N94:O94"/>
    <mergeCell ref="F305:G305"/>
    <mergeCell ref="H305:I305"/>
    <mergeCell ref="N45:P45"/>
    <mergeCell ref="F253:G253"/>
    <mergeCell ref="H256:I256"/>
    <mergeCell ref="N118:S118"/>
    <mergeCell ref="B50:E50"/>
    <mergeCell ref="H51:J51"/>
    <mergeCell ref="D77:E77"/>
    <mergeCell ref="B76:C76"/>
    <mergeCell ref="J82:J83"/>
    <mergeCell ref="J115:K115"/>
    <mergeCell ref="B77:C77"/>
    <mergeCell ref="H65:J66"/>
    <mergeCell ref="B69:D69"/>
    <mergeCell ref="F75:G75"/>
    <mergeCell ref="I75:J75"/>
    <mergeCell ref="F51:G51"/>
    <mergeCell ref="C60:J60"/>
    <mergeCell ref="K82:K83"/>
    <mergeCell ref="B75:C75"/>
    <mergeCell ref="C82:C83"/>
    <mergeCell ref="B82:B83"/>
    <mergeCell ref="D75:E75"/>
    <mergeCell ref="D76:E76"/>
    <mergeCell ref="D82:D83"/>
    <mergeCell ref="R53:U53"/>
    <mergeCell ref="E147:F147"/>
    <mergeCell ref="B80:L81"/>
    <mergeCell ref="H253:I253"/>
    <mergeCell ref="H252:I252"/>
    <mergeCell ref="J252:K252"/>
    <mergeCell ref="I125:J125"/>
    <mergeCell ref="L112:M112"/>
    <mergeCell ref="B255:C255"/>
    <mergeCell ref="H82:H83"/>
    <mergeCell ref="F58:F59"/>
    <mergeCell ref="U94:V94"/>
    <mergeCell ref="J253:K253"/>
    <mergeCell ref="I161:J161"/>
    <mergeCell ref="I164:J164"/>
    <mergeCell ref="I171:J171"/>
    <mergeCell ref="J177:K177"/>
    <mergeCell ref="I76:J76"/>
    <mergeCell ref="I77:J77"/>
    <mergeCell ref="H185:J185"/>
    <mergeCell ref="H187:J187"/>
    <mergeCell ref="H189:J189"/>
    <mergeCell ref="G141:I141"/>
    <mergeCell ref="G142:I142"/>
    <mergeCell ref="Q11:X11"/>
    <mergeCell ref="N32:P32"/>
    <mergeCell ref="R32:S32"/>
    <mergeCell ref="B306:C306"/>
    <mergeCell ref="N56:P56"/>
    <mergeCell ref="D390:E390"/>
    <mergeCell ref="B391:C391"/>
    <mergeCell ref="D391:E391"/>
    <mergeCell ref="F391:G391"/>
    <mergeCell ref="D387:E387"/>
    <mergeCell ref="F387:G387"/>
    <mergeCell ref="B376:C376"/>
    <mergeCell ref="D376:E376"/>
    <mergeCell ref="F375:G375"/>
    <mergeCell ref="B375:C375"/>
    <mergeCell ref="D375:E375"/>
    <mergeCell ref="F376:G376"/>
    <mergeCell ref="O332:P332"/>
    <mergeCell ref="B253:C253"/>
    <mergeCell ref="C61:J61"/>
    <mergeCell ref="B70:C71"/>
    <mergeCell ref="D70:D71"/>
    <mergeCell ref="N53:P53"/>
    <mergeCell ref="L39:M39"/>
    <mergeCell ref="B384:C385"/>
    <mergeCell ref="B377:C377"/>
    <mergeCell ref="B386:C386"/>
    <mergeCell ref="F385:G385"/>
    <mergeCell ref="B378:C378"/>
    <mergeCell ref="D384:E385"/>
    <mergeCell ref="D378:E378"/>
    <mergeCell ref="D386:E386"/>
    <mergeCell ref="F378:G378"/>
    <mergeCell ref="D377:E377"/>
    <mergeCell ref="N6:O6"/>
    <mergeCell ref="J391:K391"/>
    <mergeCell ref="H388:I388"/>
    <mergeCell ref="H386:I386"/>
    <mergeCell ref="J387:K387"/>
    <mergeCell ref="F388:G388"/>
    <mergeCell ref="J389:K389"/>
    <mergeCell ref="J407:K407"/>
    <mergeCell ref="J390:K390"/>
    <mergeCell ref="H391:I391"/>
    <mergeCell ref="H387:I387"/>
    <mergeCell ref="H390:I390"/>
    <mergeCell ref="H407:I407"/>
    <mergeCell ref="F389:G389"/>
    <mergeCell ref="F386:G386"/>
    <mergeCell ref="F390:G390"/>
    <mergeCell ref="N38:O38"/>
    <mergeCell ref="E353:F353"/>
    <mergeCell ref="D407:E407"/>
    <mergeCell ref="D404:E405"/>
    <mergeCell ref="F407:G407"/>
    <mergeCell ref="F377:G377"/>
    <mergeCell ref="N11:O11"/>
    <mergeCell ref="J302:K302"/>
    <mergeCell ref="H384:I385"/>
    <mergeCell ref="J384:K385"/>
    <mergeCell ref="H377:I377"/>
    <mergeCell ref="D388:E388"/>
    <mergeCell ref="F382:G382"/>
    <mergeCell ref="F402:G402"/>
    <mergeCell ref="J1:M1"/>
    <mergeCell ref="L410:M410"/>
    <mergeCell ref="L422:M423"/>
    <mergeCell ref="L374:M374"/>
    <mergeCell ref="I97:J97"/>
    <mergeCell ref="H422:I423"/>
    <mergeCell ref="H411:I411"/>
    <mergeCell ref="H417:I417"/>
    <mergeCell ref="D411:E411"/>
    <mergeCell ref="D409:E409"/>
    <mergeCell ref="F408:G408"/>
    <mergeCell ref="G143:I143"/>
    <mergeCell ref="J136:L136"/>
    <mergeCell ref="J137:L137"/>
    <mergeCell ref="J138:L138"/>
    <mergeCell ref="H50:J50"/>
    <mergeCell ref="F76:G76"/>
    <mergeCell ref="E65:G66"/>
    <mergeCell ref="L424:M424"/>
    <mergeCell ref="L391:M391"/>
    <mergeCell ref="L390:M390"/>
    <mergeCell ref="L389:M389"/>
    <mergeCell ref="L388:M388"/>
    <mergeCell ref="L387:M387"/>
    <mergeCell ref="L404:M405"/>
    <mergeCell ref="L406:M406"/>
    <mergeCell ref="L407:M407"/>
    <mergeCell ref="L408:M408"/>
    <mergeCell ref="L409:M409"/>
    <mergeCell ref="B399:M399"/>
    <mergeCell ref="B416:M416"/>
    <mergeCell ref="B406:C406"/>
    <mergeCell ref="D406:E406"/>
    <mergeCell ref="B422:C423"/>
    <mergeCell ref="B409:C409"/>
    <mergeCell ref="B407:C407"/>
    <mergeCell ref="B408:C408"/>
    <mergeCell ref="B387:C387"/>
    <mergeCell ref="B388:C388"/>
    <mergeCell ref="B404:C405"/>
    <mergeCell ref="B410:C410"/>
    <mergeCell ref="B424:C424"/>
    <mergeCell ref="I470:K470"/>
    <mergeCell ref="I477:K477"/>
    <mergeCell ref="I483:K483"/>
    <mergeCell ref="I486:K486"/>
    <mergeCell ref="Y183:AD183"/>
    <mergeCell ref="N192:S192"/>
    <mergeCell ref="V192:W192"/>
    <mergeCell ref="L428:M428"/>
    <mergeCell ref="L373:M373"/>
    <mergeCell ref="L378:M378"/>
    <mergeCell ref="L386:M386"/>
    <mergeCell ref="L384:M385"/>
    <mergeCell ref="L380:M380"/>
    <mergeCell ref="J426:K426"/>
    <mergeCell ref="J409:K409"/>
    <mergeCell ref="J406:K406"/>
    <mergeCell ref="H424:I424"/>
    <mergeCell ref="M315:N315"/>
    <mergeCell ref="V240:W240"/>
    <mergeCell ref="U228:V228"/>
    <mergeCell ref="W228:X228"/>
    <mergeCell ref="W266:X266"/>
    <mergeCell ref="I451:K451"/>
    <mergeCell ref="J371:K372"/>
    <mergeCell ref="D463:E463"/>
    <mergeCell ref="D464:E464"/>
    <mergeCell ref="F457:G457"/>
    <mergeCell ref="F458:G458"/>
    <mergeCell ref="F459:G459"/>
    <mergeCell ref="L457:M457"/>
    <mergeCell ref="L458:M458"/>
    <mergeCell ref="L459:M459"/>
    <mergeCell ref="I454:K454"/>
    <mergeCell ref="L429:M429"/>
    <mergeCell ref="B457:E457"/>
    <mergeCell ref="B458:E458"/>
    <mergeCell ref="B459:E459"/>
    <mergeCell ref="H457:K457"/>
    <mergeCell ref="H458:K458"/>
    <mergeCell ref="H459:K459"/>
    <mergeCell ref="F435:M436"/>
    <mergeCell ref="D462:E462"/>
    <mergeCell ref="C435:D435"/>
    <mergeCell ref="C438:D438"/>
  </mergeCells>
  <phoneticPr fontId="2"/>
  <printOptions horizontalCentered="1"/>
  <pageMargins left="0.70866141732283472" right="0.70866141732283472" top="0.35433070866141736" bottom="0.35433070866141736" header="0.31496062992125984" footer="0.31496062992125984"/>
  <pageSetup paperSize="9" scale="88" fitToHeight="0" orientation="portrait" r:id="rId1"/>
  <headerFooter scaleWithDoc="0" alignWithMargins="0">
    <oddFooter>&amp;C&amp;"メイリオ,レギュラー"&amp;10&amp;P/&amp;Nページ</oddFooter>
  </headerFooter>
  <rowBreaks count="11" manualBreakCount="11">
    <brk id="45" max="13" man="1"/>
    <brk id="86" max="13" man="1"/>
    <brk id="128" max="13" man="1"/>
    <brk id="150" max="13" man="1"/>
    <brk id="197" max="13" man="1"/>
    <brk id="257" max="13" man="1"/>
    <brk id="322" max="13" man="1"/>
    <brk id="355" max="13" man="1"/>
    <brk id="393" max="13" man="1"/>
    <brk id="439" max="13" man="1"/>
    <brk id="487"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4122" r:id="rId4" name="Check Box 26">
              <controlPr defaultSize="0" autoFill="0" autoLine="0" autoPict="0">
                <anchor moveWithCells="1">
                  <from>
                    <xdr:col>7</xdr:col>
                    <xdr:colOff>28575</xdr:colOff>
                    <xdr:row>38</xdr:row>
                    <xdr:rowOff>66675</xdr:rowOff>
                  </from>
                  <to>
                    <xdr:col>7</xdr:col>
                    <xdr:colOff>47625</xdr:colOff>
                    <xdr:row>38</xdr:row>
                    <xdr:rowOff>76200</xdr:rowOff>
                  </to>
                </anchor>
              </controlPr>
            </control>
          </mc:Choice>
        </mc:AlternateContent>
        <mc:AlternateContent xmlns:mc="http://schemas.openxmlformats.org/markup-compatibility/2006">
          <mc:Choice Requires="x14">
            <control shapeId="4494" r:id="rId5" name="Check Box 398">
              <controlPr defaultSize="0" autoFill="0" autoLine="0" autoPict="0" altText="県北_x000a_">
                <anchor moveWithCells="1">
                  <from>
                    <xdr:col>3</xdr:col>
                    <xdr:colOff>38100</xdr:colOff>
                    <xdr:row>12</xdr:row>
                    <xdr:rowOff>28575</xdr:rowOff>
                  </from>
                  <to>
                    <xdr:col>4</xdr:col>
                    <xdr:colOff>333375</xdr:colOff>
                    <xdr:row>13</xdr:row>
                    <xdr:rowOff>171450</xdr:rowOff>
                  </to>
                </anchor>
              </controlPr>
            </control>
          </mc:Choice>
        </mc:AlternateContent>
        <mc:AlternateContent xmlns:mc="http://schemas.openxmlformats.org/markup-compatibility/2006">
          <mc:Choice Requires="x14">
            <control shapeId="4495" r:id="rId6" name="Check Box 399">
              <controlPr defaultSize="0" autoFill="0" autoLine="0" autoPict="0" altText="県北_x000a_">
                <anchor moveWithCells="1">
                  <from>
                    <xdr:col>4</xdr:col>
                    <xdr:colOff>28575</xdr:colOff>
                    <xdr:row>12</xdr:row>
                    <xdr:rowOff>28575</xdr:rowOff>
                  </from>
                  <to>
                    <xdr:col>5</xdr:col>
                    <xdr:colOff>323850</xdr:colOff>
                    <xdr:row>13</xdr:row>
                    <xdr:rowOff>171450</xdr:rowOff>
                  </to>
                </anchor>
              </controlPr>
            </control>
          </mc:Choice>
        </mc:AlternateContent>
        <mc:AlternateContent xmlns:mc="http://schemas.openxmlformats.org/markup-compatibility/2006">
          <mc:Choice Requires="x14">
            <control shapeId="4496" r:id="rId7" name="Check Box 400">
              <controlPr defaultSize="0" autoFill="0" autoLine="0" autoPict="0" altText="県北_x000a_">
                <anchor moveWithCells="1">
                  <from>
                    <xdr:col>5</xdr:col>
                    <xdr:colOff>76200</xdr:colOff>
                    <xdr:row>12</xdr:row>
                    <xdr:rowOff>28575</xdr:rowOff>
                  </from>
                  <to>
                    <xdr:col>6</xdr:col>
                    <xdr:colOff>381000</xdr:colOff>
                    <xdr:row>13</xdr:row>
                    <xdr:rowOff>171450</xdr:rowOff>
                  </to>
                </anchor>
              </controlPr>
            </control>
          </mc:Choice>
        </mc:AlternateContent>
        <mc:AlternateContent xmlns:mc="http://schemas.openxmlformats.org/markup-compatibility/2006">
          <mc:Choice Requires="x14">
            <control shapeId="4497" r:id="rId8" name="Check Box 401">
              <controlPr defaultSize="0" autoFill="0" autoLine="0" autoPict="0" altText="県北_x000a_">
                <anchor moveWithCells="1">
                  <from>
                    <xdr:col>6</xdr:col>
                    <xdr:colOff>123825</xdr:colOff>
                    <xdr:row>12</xdr:row>
                    <xdr:rowOff>28575</xdr:rowOff>
                  </from>
                  <to>
                    <xdr:col>7</xdr:col>
                    <xdr:colOff>438150</xdr:colOff>
                    <xdr:row>13</xdr:row>
                    <xdr:rowOff>171450</xdr:rowOff>
                  </to>
                </anchor>
              </controlPr>
            </control>
          </mc:Choice>
        </mc:AlternateContent>
        <mc:AlternateContent xmlns:mc="http://schemas.openxmlformats.org/markup-compatibility/2006">
          <mc:Choice Requires="x14">
            <control shapeId="4498" r:id="rId9" name="Check Box 402">
              <controlPr defaultSize="0" autoFill="0" autoLine="0" autoPict="0" altText="県北_x000a_">
                <anchor moveWithCells="1">
                  <from>
                    <xdr:col>7</xdr:col>
                    <xdr:colOff>133350</xdr:colOff>
                    <xdr:row>12</xdr:row>
                    <xdr:rowOff>28575</xdr:rowOff>
                  </from>
                  <to>
                    <xdr:col>8</xdr:col>
                    <xdr:colOff>352425</xdr:colOff>
                    <xdr:row>13</xdr:row>
                    <xdr:rowOff>171450</xdr:rowOff>
                  </to>
                </anchor>
              </controlPr>
            </control>
          </mc:Choice>
        </mc:AlternateContent>
        <mc:AlternateContent xmlns:mc="http://schemas.openxmlformats.org/markup-compatibility/2006">
          <mc:Choice Requires="x14">
            <control shapeId="4499" r:id="rId10" name="Check Box 403">
              <controlPr defaultSize="0" autoFill="0" autoLine="0" autoPict="0" altText="県北_x000a_">
                <anchor moveWithCells="1">
                  <from>
                    <xdr:col>8</xdr:col>
                    <xdr:colOff>171450</xdr:colOff>
                    <xdr:row>12</xdr:row>
                    <xdr:rowOff>28575</xdr:rowOff>
                  </from>
                  <to>
                    <xdr:col>9</xdr:col>
                    <xdr:colOff>142875</xdr:colOff>
                    <xdr:row>13</xdr:row>
                    <xdr:rowOff>171450</xdr:rowOff>
                  </to>
                </anchor>
              </controlPr>
            </control>
          </mc:Choice>
        </mc:AlternateContent>
        <mc:AlternateContent xmlns:mc="http://schemas.openxmlformats.org/markup-compatibility/2006">
          <mc:Choice Requires="x14">
            <control shapeId="4500" r:id="rId11" name="Check Box 404">
              <controlPr defaultSize="0" autoFill="0" autoLine="0" autoPict="0" altText="県北_x000a_">
                <anchor moveWithCells="1">
                  <from>
                    <xdr:col>10</xdr:col>
                    <xdr:colOff>238125</xdr:colOff>
                    <xdr:row>12</xdr:row>
                    <xdr:rowOff>28575</xdr:rowOff>
                  </from>
                  <to>
                    <xdr:col>12</xdr:col>
                    <xdr:colOff>9525</xdr:colOff>
                    <xdr:row>13</xdr:row>
                    <xdr:rowOff>171450</xdr:rowOff>
                  </to>
                </anchor>
              </controlPr>
            </control>
          </mc:Choice>
        </mc:AlternateContent>
        <mc:AlternateContent xmlns:mc="http://schemas.openxmlformats.org/markup-compatibility/2006">
          <mc:Choice Requires="x14">
            <control shapeId="4502" r:id="rId12" name="Check Box 406">
              <controlPr defaultSize="0" autoFill="0" autoLine="0" autoPict="0" altText="県北_x000a_">
                <anchor moveWithCells="1">
                  <from>
                    <xdr:col>1</xdr:col>
                    <xdr:colOff>133350</xdr:colOff>
                    <xdr:row>29</xdr:row>
                    <xdr:rowOff>0</xdr:rowOff>
                  </from>
                  <to>
                    <xdr:col>2</xdr:col>
                    <xdr:colOff>419100</xdr:colOff>
                    <xdr:row>30</xdr:row>
                    <xdr:rowOff>0</xdr:rowOff>
                  </to>
                </anchor>
              </controlPr>
            </control>
          </mc:Choice>
        </mc:AlternateContent>
        <mc:AlternateContent xmlns:mc="http://schemas.openxmlformats.org/markup-compatibility/2006">
          <mc:Choice Requires="x14">
            <control shapeId="4503" r:id="rId13" name="Check Box 407">
              <controlPr defaultSize="0" autoFill="0" autoLine="0" autoPict="0" altText="県北_x000a_">
                <anchor moveWithCells="1">
                  <from>
                    <xdr:col>4</xdr:col>
                    <xdr:colOff>19050</xdr:colOff>
                    <xdr:row>29</xdr:row>
                    <xdr:rowOff>0</xdr:rowOff>
                  </from>
                  <to>
                    <xdr:col>5</xdr:col>
                    <xdr:colOff>314325</xdr:colOff>
                    <xdr:row>30</xdr:row>
                    <xdr:rowOff>0</xdr:rowOff>
                  </to>
                </anchor>
              </controlPr>
            </control>
          </mc:Choice>
        </mc:AlternateContent>
        <mc:AlternateContent xmlns:mc="http://schemas.openxmlformats.org/markup-compatibility/2006">
          <mc:Choice Requires="x14">
            <control shapeId="4504" r:id="rId14" name="Check Box 408">
              <controlPr defaultSize="0" autoFill="0" autoLine="0" autoPict="0" altText="県北_x000a_">
                <anchor moveWithCells="1">
                  <from>
                    <xdr:col>2</xdr:col>
                    <xdr:colOff>381000</xdr:colOff>
                    <xdr:row>29</xdr:row>
                    <xdr:rowOff>0</xdr:rowOff>
                  </from>
                  <to>
                    <xdr:col>4</xdr:col>
                    <xdr:colOff>104775</xdr:colOff>
                    <xdr:row>30</xdr:row>
                    <xdr:rowOff>0</xdr:rowOff>
                  </to>
                </anchor>
              </controlPr>
            </control>
          </mc:Choice>
        </mc:AlternateContent>
        <mc:AlternateContent xmlns:mc="http://schemas.openxmlformats.org/markup-compatibility/2006">
          <mc:Choice Requires="x14">
            <control shapeId="4505" r:id="rId15" name="Check Box 409">
              <controlPr defaultSize="0" autoFill="0" autoLine="0" autoPict="0" altText="県北_x000a_">
                <anchor moveWithCells="1">
                  <from>
                    <xdr:col>8</xdr:col>
                    <xdr:colOff>257175</xdr:colOff>
                    <xdr:row>29</xdr:row>
                    <xdr:rowOff>9525</xdr:rowOff>
                  </from>
                  <to>
                    <xdr:col>9</xdr:col>
                    <xdr:colOff>561975</xdr:colOff>
                    <xdr:row>30</xdr:row>
                    <xdr:rowOff>9525</xdr:rowOff>
                  </to>
                </anchor>
              </controlPr>
            </control>
          </mc:Choice>
        </mc:AlternateContent>
        <mc:AlternateContent xmlns:mc="http://schemas.openxmlformats.org/markup-compatibility/2006">
          <mc:Choice Requires="x14">
            <control shapeId="4506" r:id="rId16" name="Check Box 410">
              <controlPr defaultSize="0" autoFill="0" autoLine="0" autoPict="0" altText="県北_x000a_">
                <anchor moveWithCells="1">
                  <from>
                    <xdr:col>9</xdr:col>
                    <xdr:colOff>581025</xdr:colOff>
                    <xdr:row>29</xdr:row>
                    <xdr:rowOff>9525</xdr:rowOff>
                  </from>
                  <to>
                    <xdr:col>11</xdr:col>
                    <xdr:colOff>304800</xdr:colOff>
                    <xdr:row>30</xdr:row>
                    <xdr:rowOff>9525</xdr:rowOff>
                  </to>
                </anchor>
              </controlPr>
            </control>
          </mc:Choice>
        </mc:AlternateContent>
        <mc:AlternateContent xmlns:mc="http://schemas.openxmlformats.org/markup-compatibility/2006">
          <mc:Choice Requires="x14">
            <control shapeId="4509" r:id="rId17" name="Check Box 413">
              <controlPr defaultSize="0" autoFill="0" autoLine="0" autoPict="0" altText="県北_x000a_">
                <anchor moveWithCells="1">
                  <from>
                    <xdr:col>1</xdr:col>
                    <xdr:colOff>123825</xdr:colOff>
                    <xdr:row>38</xdr:row>
                    <xdr:rowOff>9525</xdr:rowOff>
                  </from>
                  <to>
                    <xdr:col>2</xdr:col>
                    <xdr:colOff>419100</xdr:colOff>
                    <xdr:row>39</xdr:row>
                    <xdr:rowOff>19050</xdr:rowOff>
                  </to>
                </anchor>
              </controlPr>
            </control>
          </mc:Choice>
        </mc:AlternateContent>
        <mc:AlternateContent xmlns:mc="http://schemas.openxmlformats.org/markup-compatibility/2006">
          <mc:Choice Requires="x14">
            <control shapeId="4510" r:id="rId18" name="Check Box 414">
              <controlPr defaultSize="0" autoFill="0" autoLine="0" autoPict="0" altText="県北_x000a_">
                <anchor moveWithCells="1">
                  <from>
                    <xdr:col>2</xdr:col>
                    <xdr:colOff>381000</xdr:colOff>
                    <xdr:row>38</xdr:row>
                    <xdr:rowOff>9525</xdr:rowOff>
                  </from>
                  <to>
                    <xdr:col>4</xdr:col>
                    <xdr:colOff>104775</xdr:colOff>
                    <xdr:row>39</xdr:row>
                    <xdr:rowOff>19050</xdr:rowOff>
                  </to>
                </anchor>
              </controlPr>
            </control>
          </mc:Choice>
        </mc:AlternateContent>
        <mc:AlternateContent xmlns:mc="http://schemas.openxmlformats.org/markup-compatibility/2006">
          <mc:Choice Requires="x14">
            <control shapeId="4511" r:id="rId19" name="Check Box 415">
              <controlPr defaultSize="0" autoFill="0" autoLine="0" autoPict="0" altText="県北_x000a_">
                <anchor moveWithCells="1">
                  <from>
                    <xdr:col>4</xdr:col>
                    <xdr:colOff>19050</xdr:colOff>
                    <xdr:row>38</xdr:row>
                    <xdr:rowOff>9525</xdr:rowOff>
                  </from>
                  <to>
                    <xdr:col>5</xdr:col>
                    <xdr:colOff>314325</xdr:colOff>
                    <xdr:row>39</xdr:row>
                    <xdr:rowOff>19050</xdr:rowOff>
                  </to>
                </anchor>
              </controlPr>
            </control>
          </mc:Choice>
        </mc:AlternateContent>
        <mc:AlternateContent xmlns:mc="http://schemas.openxmlformats.org/markup-compatibility/2006">
          <mc:Choice Requires="x14">
            <control shapeId="4512" r:id="rId20" name="Check Box 416">
              <controlPr defaultSize="0" autoFill="0" autoLine="0" autoPict="0" altText="県北_x000a_">
                <anchor moveWithCells="1">
                  <from>
                    <xdr:col>1</xdr:col>
                    <xdr:colOff>228600</xdr:colOff>
                    <xdr:row>53</xdr:row>
                    <xdr:rowOff>19050</xdr:rowOff>
                  </from>
                  <to>
                    <xdr:col>2</xdr:col>
                    <xdr:colOff>514350</xdr:colOff>
                    <xdr:row>53</xdr:row>
                    <xdr:rowOff>295275</xdr:rowOff>
                  </to>
                </anchor>
              </controlPr>
            </control>
          </mc:Choice>
        </mc:AlternateContent>
        <mc:AlternateContent xmlns:mc="http://schemas.openxmlformats.org/markup-compatibility/2006">
          <mc:Choice Requires="x14">
            <control shapeId="4513" r:id="rId21" name="Check Box 417">
              <controlPr defaultSize="0" autoFill="0" autoLine="0" autoPict="0" altText="県北_x000a_">
                <anchor moveWithCells="1">
                  <from>
                    <xdr:col>1</xdr:col>
                    <xdr:colOff>228600</xdr:colOff>
                    <xdr:row>54</xdr:row>
                    <xdr:rowOff>9525</xdr:rowOff>
                  </from>
                  <to>
                    <xdr:col>2</xdr:col>
                    <xdr:colOff>514350</xdr:colOff>
                    <xdr:row>54</xdr:row>
                    <xdr:rowOff>276225</xdr:rowOff>
                  </to>
                </anchor>
              </controlPr>
            </control>
          </mc:Choice>
        </mc:AlternateContent>
        <mc:AlternateContent xmlns:mc="http://schemas.openxmlformats.org/markup-compatibility/2006">
          <mc:Choice Requires="x14">
            <control shapeId="4514" r:id="rId22" name="Check Box 418">
              <controlPr defaultSize="0" autoFill="0" autoLine="0" autoPict="0" altText="県北_x000a_">
                <anchor moveWithCells="1">
                  <from>
                    <xdr:col>1</xdr:col>
                    <xdr:colOff>228600</xdr:colOff>
                    <xdr:row>55</xdr:row>
                    <xdr:rowOff>9525</xdr:rowOff>
                  </from>
                  <to>
                    <xdr:col>2</xdr:col>
                    <xdr:colOff>514350</xdr:colOff>
                    <xdr:row>55</xdr:row>
                    <xdr:rowOff>276225</xdr:rowOff>
                  </to>
                </anchor>
              </controlPr>
            </control>
          </mc:Choice>
        </mc:AlternateContent>
        <mc:AlternateContent xmlns:mc="http://schemas.openxmlformats.org/markup-compatibility/2006">
          <mc:Choice Requires="x14">
            <control shapeId="4515" r:id="rId23" name="Check Box 419">
              <controlPr defaultSize="0" autoFill="0" autoLine="0" autoPict="0" altText="県北_x000a_">
                <anchor moveWithCells="1">
                  <from>
                    <xdr:col>1</xdr:col>
                    <xdr:colOff>228600</xdr:colOff>
                    <xdr:row>56</xdr:row>
                    <xdr:rowOff>0</xdr:rowOff>
                  </from>
                  <to>
                    <xdr:col>2</xdr:col>
                    <xdr:colOff>514350</xdr:colOff>
                    <xdr:row>56</xdr:row>
                    <xdr:rowOff>266700</xdr:rowOff>
                  </to>
                </anchor>
              </controlPr>
            </control>
          </mc:Choice>
        </mc:AlternateContent>
        <mc:AlternateContent xmlns:mc="http://schemas.openxmlformats.org/markup-compatibility/2006">
          <mc:Choice Requires="x14">
            <control shapeId="4516" r:id="rId24" name="Check Box 420">
              <controlPr defaultSize="0" autoFill="0" autoLine="0" autoPict="0" altText="県北_x000a_">
                <anchor moveWithCells="1">
                  <from>
                    <xdr:col>1</xdr:col>
                    <xdr:colOff>161925</xdr:colOff>
                    <xdr:row>90</xdr:row>
                    <xdr:rowOff>9525</xdr:rowOff>
                  </from>
                  <to>
                    <xdr:col>2</xdr:col>
                    <xdr:colOff>447675</xdr:colOff>
                    <xdr:row>90</xdr:row>
                    <xdr:rowOff>276225</xdr:rowOff>
                  </to>
                </anchor>
              </controlPr>
            </control>
          </mc:Choice>
        </mc:AlternateContent>
        <mc:AlternateContent xmlns:mc="http://schemas.openxmlformats.org/markup-compatibility/2006">
          <mc:Choice Requires="x14">
            <control shapeId="4517" r:id="rId25" name="Check Box 421">
              <controlPr defaultSize="0" autoFill="0" autoLine="0" autoPict="0" altText="県北_x000a_">
                <anchor moveWithCells="1">
                  <from>
                    <xdr:col>2</xdr:col>
                    <xdr:colOff>371475</xdr:colOff>
                    <xdr:row>90</xdr:row>
                    <xdr:rowOff>9525</xdr:rowOff>
                  </from>
                  <to>
                    <xdr:col>4</xdr:col>
                    <xdr:colOff>104775</xdr:colOff>
                    <xdr:row>90</xdr:row>
                    <xdr:rowOff>276225</xdr:rowOff>
                  </to>
                </anchor>
              </controlPr>
            </control>
          </mc:Choice>
        </mc:AlternateContent>
        <mc:AlternateContent xmlns:mc="http://schemas.openxmlformats.org/markup-compatibility/2006">
          <mc:Choice Requires="x14">
            <control shapeId="4518" r:id="rId26" name="Check Box 422">
              <controlPr defaultSize="0" autoFill="0" autoLine="0" autoPict="0" altText="県北_x000a_">
                <anchor moveWithCells="1">
                  <from>
                    <xdr:col>1</xdr:col>
                    <xdr:colOff>152400</xdr:colOff>
                    <xdr:row>93</xdr:row>
                    <xdr:rowOff>9525</xdr:rowOff>
                  </from>
                  <to>
                    <xdr:col>2</xdr:col>
                    <xdr:colOff>438150</xdr:colOff>
                    <xdr:row>93</xdr:row>
                    <xdr:rowOff>276225</xdr:rowOff>
                  </to>
                </anchor>
              </controlPr>
            </control>
          </mc:Choice>
        </mc:AlternateContent>
        <mc:AlternateContent xmlns:mc="http://schemas.openxmlformats.org/markup-compatibility/2006">
          <mc:Choice Requires="x14">
            <control shapeId="4519" r:id="rId27" name="Check Box 423">
              <controlPr defaultSize="0" autoFill="0" autoLine="0" autoPict="0" altText="県北_x000a_">
                <anchor moveWithCells="1">
                  <from>
                    <xdr:col>3</xdr:col>
                    <xdr:colOff>76200</xdr:colOff>
                    <xdr:row>93</xdr:row>
                    <xdr:rowOff>9525</xdr:rowOff>
                  </from>
                  <to>
                    <xdr:col>4</xdr:col>
                    <xdr:colOff>371475</xdr:colOff>
                    <xdr:row>93</xdr:row>
                    <xdr:rowOff>276225</xdr:rowOff>
                  </to>
                </anchor>
              </controlPr>
            </control>
          </mc:Choice>
        </mc:AlternateContent>
        <mc:AlternateContent xmlns:mc="http://schemas.openxmlformats.org/markup-compatibility/2006">
          <mc:Choice Requires="x14">
            <control shapeId="4520" r:id="rId28" name="Check Box 424">
              <controlPr defaultSize="0" autoFill="0" autoLine="0" autoPict="0" altText="県北_x000a_">
                <anchor moveWithCells="1">
                  <from>
                    <xdr:col>7</xdr:col>
                    <xdr:colOff>47625</xdr:colOff>
                    <xdr:row>93</xdr:row>
                    <xdr:rowOff>19050</xdr:rowOff>
                  </from>
                  <to>
                    <xdr:col>8</xdr:col>
                    <xdr:colOff>19050</xdr:colOff>
                    <xdr:row>93</xdr:row>
                    <xdr:rowOff>295275</xdr:rowOff>
                  </to>
                </anchor>
              </controlPr>
            </control>
          </mc:Choice>
        </mc:AlternateContent>
        <mc:AlternateContent xmlns:mc="http://schemas.openxmlformats.org/markup-compatibility/2006">
          <mc:Choice Requires="x14">
            <control shapeId="4521" r:id="rId29" name="Check Box 425">
              <controlPr defaultSize="0" autoFill="0" autoLine="0" autoPict="0" altText="県北_x000a_">
                <anchor moveWithCells="1">
                  <from>
                    <xdr:col>5</xdr:col>
                    <xdr:colOff>19050</xdr:colOff>
                    <xdr:row>93</xdr:row>
                    <xdr:rowOff>9525</xdr:rowOff>
                  </from>
                  <to>
                    <xdr:col>6</xdr:col>
                    <xdr:colOff>304800</xdr:colOff>
                    <xdr:row>93</xdr:row>
                    <xdr:rowOff>276225</xdr:rowOff>
                  </to>
                </anchor>
              </controlPr>
            </control>
          </mc:Choice>
        </mc:AlternateContent>
        <mc:AlternateContent xmlns:mc="http://schemas.openxmlformats.org/markup-compatibility/2006">
          <mc:Choice Requires="x14">
            <control shapeId="4525" r:id="rId30" name="Check Box 429">
              <controlPr defaultSize="0" autoFill="0" autoLine="0" autoPict="0" altText="県北_x000a_">
                <anchor moveWithCells="1">
                  <from>
                    <xdr:col>1</xdr:col>
                    <xdr:colOff>152400</xdr:colOff>
                    <xdr:row>108</xdr:row>
                    <xdr:rowOff>19050</xdr:rowOff>
                  </from>
                  <to>
                    <xdr:col>2</xdr:col>
                    <xdr:colOff>438150</xdr:colOff>
                    <xdr:row>108</xdr:row>
                    <xdr:rowOff>295275</xdr:rowOff>
                  </to>
                </anchor>
              </controlPr>
            </control>
          </mc:Choice>
        </mc:AlternateContent>
        <mc:AlternateContent xmlns:mc="http://schemas.openxmlformats.org/markup-compatibility/2006">
          <mc:Choice Requires="x14">
            <control shapeId="4526" r:id="rId31" name="Check Box 430">
              <controlPr defaultSize="0" autoFill="0" autoLine="0" autoPict="0" altText="県北_x000a_">
                <anchor moveWithCells="1">
                  <from>
                    <xdr:col>2</xdr:col>
                    <xdr:colOff>352425</xdr:colOff>
                    <xdr:row>108</xdr:row>
                    <xdr:rowOff>19050</xdr:rowOff>
                  </from>
                  <to>
                    <xdr:col>4</xdr:col>
                    <xdr:colOff>76200</xdr:colOff>
                    <xdr:row>108</xdr:row>
                    <xdr:rowOff>295275</xdr:rowOff>
                  </to>
                </anchor>
              </controlPr>
            </control>
          </mc:Choice>
        </mc:AlternateContent>
        <mc:AlternateContent xmlns:mc="http://schemas.openxmlformats.org/markup-compatibility/2006">
          <mc:Choice Requires="x14">
            <control shapeId="4527" r:id="rId32" name="Check Box 431">
              <controlPr defaultSize="0" autoFill="0" autoLine="0" autoPict="0" altText="県北_x000a_">
                <anchor moveWithCells="1">
                  <from>
                    <xdr:col>3</xdr:col>
                    <xdr:colOff>561975</xdr:colOff>
                    <xdr:row>108</xdr:row>
                    <xdr:rowOff>19050</xdr:rowOff>
                  </from>
                  <to>
                    <xdr:col>5</xdr:col>
                    <xdr:colOff>295275</xdr:colOff>
                    <xdr:row>108</xdr:row>
                    <xdr:rowOff>295275</xdr:rowOff>
                  </to>
                </anchor>
              </controlPr>
            </control>
          </mc:Choice>
        </mc:AlternateContent>
        <mc:AlternateContent xmlns:mc="http://schemas.openxmlformats.org/markup-compatibility/2006">
          <mc:Choice Requires="x14">
            <control shapeId="4529" r:id="rId33" name="Check Box 433">
              <controlPr defaultSize="0" autoFill="0" autoLine="0" autoPict="0" altText="県北_x000a_">
                <anchor moveWithCells="1">
                  <from>
                    <xdr:col>8</xdr:col>
                    <xdr:colOff>38100</xdr:colOff>
                    <xdr:row>108</xdr:row>
                    <xdr:rowOff>9525</xdr:rowOff>
                  </from>
                  <to>
                    <xdr:col>9</xdr:col>
                    <xdr:colOff>57150</xdr:colOff>
                    <xdr:row>108</xdr:row>
                    <xdr:rowOff>276225</xdr:rowOff>
                  </to>
                </anchor>
              </controlPr>
            </control>
          </mc:Choice>
        </mc:AlternateContent>
        <mc:AlternateContent xmlns:mc="http://schemas.openxmlformats.org/markup-compatibility/2006">
          <mc:Choice Requires="x14">
            <control shapeId="4532" r:id="rId34" name="Check Box 436">
              <controlPr defaultSize="0" autoFill="0" autoLine="0" autoPict="0" altText="県北_x000a_">
                <anchor moveWithCells="1">
                  <from>
                    <xdr:col>1</xdr:col>
                    <xdr:colOff>142875</xdr:colOff>
                    <xdr:row>111</xdr:row>
                    <xdr:rowOff>19050</xdr:rowOff>
                  </from>
                  <to>
                    <xdr:col>2</xdr:col>
                    <xdr:colOff>428625</xdr:colOff>
                    <xdr:row>111</xdr:row>
                    <xdr:rowOff>295275</xdr:rowOff>
                  </to>
                </anchor>
              </controlPr>
            </control>
          </mc:Choice>
        </mc:AlternateContent>
        <mc:AlternateContent xmlns:mc="http://schemas.openxmlformats.org/markup-compatibility/2006">
          <mc:Choice Requires="x14">
            <control shapeId="4533" r:id="rId35" name="Check Box 437">
              <controlPr defaultSize="0" autoFill="0" autoLine="0" autoPict="0" altText="県北_x000a_">
                <anchor moveWithCells="1">
                  <from>
                    <xdr:col>2</xdr:col>
                    <xdr:colOff>371475</xdr:colOff>
                    <xdr:row>111</xdr:row>
                    <xdr:rowOff>19050</xdr:rowOff>
                  </from>
                  <to>
                    <xdr:col>4</xdr:col>
                    <xdr:colOff>104775</xdr:colOff>
                    <xdr:row>111</xdr:row>
                    <xdr:rowOff>295275</xdr:rowOff>
                  </to>
                </anchor>
              </controlPr>
            </control>
          </mc:Choice>
        </mc:AlternateContent>
        <mc:AlternateContent xmlns:mc="http://schemas.openxmlformats.org/markup-compatibility/2006">
          <mc:Choice Requires="x14">
            <control shapeId="4534" r:id="rId36" name="Check Box 438">
              <controlPr defaultSize="0" autoFill="0" autoLine="0" autoPict="0" altText="県北_x000a_">
                <anchor moveWithCells="1">
                  <from>
                    <xdr:col>1</xdr:col>
                    <xdr:colOff>85725</xdr:colOff>
                    <xdr:row>124</xdr:row>
                    <xdr:rowOff>9525</xdr:rowOff>
                  </from>
                  <to>
                    <xdr:col>2</xdr:col>
                    <xdr:colOff>533400</xdr:colOff>
                    <xdr:row>124</xdr:row>
                    <xdr:rowOff>276225</xdr:rowOff>
                  </to>
                </anchor>
              </controlPr>
            </control>
          </mc:Choice>
        </mc:AlternateContent>
        <mc:AlternateContent xmlns:mc="http://schemas.openxmlformats.org/markup-compatibility/2006">
          <mc:Choice Requires="x14">
            <control shapeId="4535" r:id="rId37" name="Check Box 439">
              <controlPr defaultSize="0" autoFill="0" autoLine="0" autoPict="0" altText="県北_x000a_">
                <anchor moveWithCells="1">
                  <from>
                    <xdr:col>3</xdr:col>
                    <xdr:colOff>123825</xdr:colOff>
                    <xdr:row>124</xdr:row>
                    <xdr:rowOff>9525</xdr:rowOff>
                  </from>
                  <to>
                    <xdr:col>4</xdr:col>
                    <xdr:colOff>419100</xdr:colOff>
                    <xdr:row>124</xdr:row>
                    <xdr:rowOff>276225</xdr:rowOff>
                  </to>
                </anchor>
              </controlPr>
            </control>
          </mc:Choice>
        </mc:AlternateContent>
        <mc:AlternateContent xmlns:mc="http://schemas.openxmlformats.org/markup-compatibility/2006">
          <mc:Choice Requires="x14">
            <control shapeId="4536" r:id="rId38" name="Check Box 440">
              <controlPr defaultSize="0" autoFill="0" autoLine="0" autoPict="0" altText="県北_x000a_">
                <anchor moveWithCells="1">
                  <from>
                    <xdr:col>5</xdr:col>
                    <xdr:colOff>19050</xdr:colOff>
                    <xdr:row>124</xdr:row>
                    <xdr:rowOff>9525</xdr:rowOff>
                  </from>
                  <to>
                    <xdr:col>6</xdr:col>
                    <xdr:colOff>314325</xdr:colOff>
                    <xdr:row>124</xdr:row>
                    <xdr:rowOff>276225</xdr:rowOff>
                  </to>
                </anchor>
              </controlPr>
            </control>
          </mc:Choice>
        </mc:AlternateContent>
        <mc:AlternateContent xmlns:mc="http://schemas.openxmlformats.org/markup-compatibility/2006">
          <mc:Choice Requires="x14">
            <control shapeId="4538" r:id="rId39" name="Check Box 442">
              <controlPr defaultSize="0" autoFill="0" autoLine="0" autoPict="0" altText="県北_x000a_">
                <anchor moveWithCells="1">
                  <from>
                    <xdr:col>7</xdr:col>
                    <xdr:colOff>95250</xdr:colOff>
                    <xdr:row>124</xdr:row>
                    <xdr:rowOff>9525</xdr:rowOff>
                  </from>
                  <to>
                    <xdr:col>8</xdr:col>
                    <xdr:colOff>66675</xdr:colOff>
                    <xdr:row>124</xdr:row>
                    <xdr:rowOff>276225</xdr:rowOff>
                  </to>
                </anchor>
              </controlPr>
            </control>
          </mc:Choice>
        </mc:AlternateContent>
        <mc:AlternateContent xmlns:mc="http://schemas.openxmlformats.org/markup-compatibility/2006">
          <mc:Choice Requires="x14">
            <control shapeId="4557" r:id="rId40" name="Check Box 461">
              <controlPr defaultSize="0" autoFill="0" autoLine="0" autoPict="0" altText="県北_x000a_">
                <anchor moveWithCells="1">
                  <from>
                    <xdr:col>8</xdr:col>
                    <xdr:colOff>266700</xdr:colOff>
                    <xdr:row>33</xdr:row>
                    <xdr:rowOff>0</xdr:rowOff>
                  </from>
                  <to>
                    <xdr:col>9</xdr:col>
                    <xdr:colOff>571500</xdr:colOff>
                    <xdr:row>34</xdr:row>
                    <xdr:rowOff>9525</xdr:rowOff>
                  </to>
                </anchor>
              </controlPr>
            </control>
          </mc:Choice>
        </mc:AlternateContent>
        <mc:AlternateContent xmlns:mc="http://schemas.openxmlformats.org/markup-compatibility/2006">
          <mc:Choice Requires="x14">
            <control shapeId="4558" r:id="rId41" name="Check Box 462">
              <controlPr defaultSize="0" autoFill="0" autoLine="0" autoPict="0" altText="県北_x000a_">
                <anchor moveWithCells="1">
                  <from>
                    <xdr:col>9</xdr:col>
                    <xdr:colOff>581025</xdr:colOff>
                    <xdr:row>33</xdr:row>
                    <xdr:rowOff>0</xdr:rowOff>
                  </from>
                  <to>
                    <xdr:col>11</xdr:col>
                    <xdr:colOff>304800</xdr:colOff>
                    <xdr:row>34</xdr:row>
                    <xdr:rowOff>9525</xdr:rowOff>
                  </to>
                </anchor>
              </controlPr>
            </control>
          </mc:Choice>
        </mc:AlternateContent>
        <mc:AlternateContent xmlns:mc="http://schemas.openxmlformats.org/markup-compatibility/2006">
          <mc:Choice Requires="x14">
            <control shapeId="4559" r:id="rId42" name="Check Box 463">
              <controlPr defaultSize="0" autoFill="0" autoLine="0" autoPict="0" altText="県北_x000a_">
                <anchor moveWithCells="1">
                  <from>
                    <xdr:col>1</xdr:col>
                    <xdr:colOff>142875</xdr:colOff>
                    <xdr:row>49</xdr:row>
                    <xdr:rowOff>266700</xdr:rowOff>
                  </from>
                  <to>
                    <xdr:col>2</xdr:col>
                    <xdr:colOff>428625</xdr:colOff>
                    <xdr:row>50</xdr:row>
                    <xdr:rowOff>257175</xdr:rowOff>
                  </to>
                </anchor>
              </controlPr>
            </control>
          </mc:Choice>
        </mc:AlternateContent>
        <mc:AlternateContent xmlns:mc="http://schemas.openxmlformats.org/markup-compatibility/2006">
          <mc:Choice Requires="x14">
            <control shapeId="4560" r:id="rId43" name="Check Box 464">
              <controlPr defaultSize="0" autoFill="0" autoLine="0" autoPict="0" altText="県北_x000a_">
                <anchor moveWithCells="1">
                  <from>
                    <xdr:col>2</xdr:col>
                    <xdr:colOff>400050</xdr:colOff>
                    <xdr:row>49</xdr:row>
                    <xdr:rowOff>266700</xdr:rowOff>
                  </from>
                  <to>
                    <xdr:col>4</xdr:col>
                    <xdr:colOff>123825</xdr:colOff>
                    <xdr:row>50</xdr:row>
                    <xdr:rowOff>257175</xdr:rowOff>
                  </to>
                </anchor>
              </controlPr>
            </control>
          </mc:Choice>
        </mc:AlternateContent>
        <mc:AlternateContent xmlns:mc="http://schemas.openxmlformats.org/markup-compatibility/2006">
          <mc:Choice Requires="x14">
            <control shapeId="4561" r:id="rId44" name="Check Box 465">
              <controlPr defaultSize="0" autoFill="0" autoLine="0" autoPict="0" altText="県北_x000a_">
                <anchor moveWithCells="1">
                  <from>
                    <xdr:col>4</xdr:col>
                    <xdr:colOff>38100</xdr:colOff>
                    <xdr:row>49</xdr:row>
                    <xdr:rowOff>266700</xdr:rowOff>
                  </from>
                  <to>
                    <xdr:col>5</xdr:col>
                    <xdr:colOff>333375</xdr:colOff>
                    <xdr:row>50</xdr:row>
                    <xdr:rowOff>257175</xdr:rowOff>
                  </to>
                </anchor>
              </controlPr>
            </control>
          </mc:Choice>
        </mc:AlternateContent>
        <mc:AlternateContent xmlns:mc="http://schemas.openxmlformats.org/markup-compatibility/2006">
          <mc:Choice Requires="x14">
            <control shapeId="4562" r:id="rId45" name="Check Box 466">
              <controlPr defaultSize="0" autoFill="0" autoLine="0" autoPict="0" altText="県北_x000a_">
                <anchor moveWithCells="1">
                  <from>
                    <xdr:col>1</xdr:col>
                    <xdr:colOff>152400</xdr:colOff>
                    <xdr:row>102</xdr:row>
                    <xdr:rowOff>0</xdr:rowOff>
                  </from>
                  <to>
                    <xdr:col>2</xdr:col>
                    <xdr:colOff>438150</xdr:colOff>
                    <xdr:row>102</xdr:row>
                    <xdr:rowOff>266700</xdr:rowOff>
                  </to>
                </anchor>
              </controlPr>
            </control>
          </mc:Choice>
        </mc:AlternateContent>
        <mc:AlternateContent xmlns:mc="http://schemas.openxmlformats.org/markup-compatibility/2006">
          <mc:Choice Requires="x14">
            <control shapeId="4563" r:id="rId46" name="Check Box 467">
              <controlPr defaultSize="0" autoFill="0" autoLine="0" autoPict="0" altText="県北_x000a_">
                <anchor moveWithCells="1">
                  <from>
                    <xdr:col>3</xdr:col>
                    <xdr:colOff>76200</xdr:colOff>
                    <xdr:row>102</xdr:row>
                    <xdr:rowOff>0</xdr:rowOff>
                  </from>
                  <to>
                    <xdr:col>4</xdr:col>
                    <xdr:colOff>371475</xdr:colOff>
                    <xdr:row>102</xdr:row>
                    <xdr:rowOff>266700</xdr:rowOff>
                  </to>
                </anchor>
              </controlPr>
            </control>
          </mc:Choice>
        </mc:AlternateContent>
        <mc:AlternateContent xmlns:mc="http://schemas.openxmlformats.org/markup-compatibility/2006">
          <mc:Choice Requires="x14">
            <control shapeId="4564" r:id="rId47" name="Check Box 468">
              <controlPr defaultSize="0" autoFill="0" autoLine="0" autoPict="0" altText="県北_x000a_">
                <anchor moveWithCells="1">
                  <from>
                    <xdr:col>7</xdr:col>
                    <xdr:colOff>47625</xdr:colOff>
                    <xdr:row>102</xdr:row>
                    <xdr:rowOff>9525</xdr:rowOff>
                  </from>
                  <to>
                    <xdr:col>8</xdr:col>
                    <xdr:colOff>19050</xdr:colOff>
                    <xdr:row>102</xdr:row>
                    <xdr:rowOff>276225</xdr:rowOff>
                  </to>
                </anchor>
              </controlPr>
            </control>
          </mc:Choice>
        </mc:AlternateContent>
        <mc:AlternateContent xmlns:mc="http://schemas.openxmlformats.org/markup-compatibility/2006">
          <mc:Choice Requires="x14">
            <control shapeId="4565" r:id="rId48" name="Check Box 469">
              <controlPr defaultSize="0" autoFill="0" autoLine="0" autoPict="0" altText="県北_x000a_">
                <anchor moveWithCells="1">
                  <from>
                    <xdr:col>5</xdr:col>
                    <xdr:colOff>19050</xdr:colOff>
                    <xdr:row>102</xdr:row>
                    <xdr:rowOff>0</xdr:rowOff>
                  </from>
                  <to>
                    <xdr:col>6</xdr:col>
                    <xdr:colOff>304800</xdr:colOff>
                    <xdr:row>102</xdr:row>
                    <xdr:rowOff>266700</xdr:rowOff>
                  </to>
                </anchor>
              </controlPr>
            </control>
          </mc:Choice>
        </mc:AlternateContent>
        <mc:AlternateContent xmlns:mc="http://schemas.openxmlformats.org/markup-compatibility/2006">
          <mc:Choice Requires="x14">
            <control shapeId="4566" r:id="rId49" name="Check Box 470">
              <controlPr defaultSize="0" autoFill="0" autoLine="0" autoPict="0" altText="県北_x000a_">
                <anchor moveWithCells="1">
                  <from>
                    <xdr:col>1</xdr:col>
                    <xdr:colOff>142875</xdr:colOff>
                    <xdr:row>105</xdr:row>
                    <xdr:rowOff>9525</xdr:rowOff>
                  </from>
                  <to>
                    <xdr:col>2</xdr:col>
                    <xdr:colOff>428625</xdr:colOff>
                    <xdr:row>105</xdr:row>
                    <xdr:rowOff>276225</xdr:rowOff>
                  </to>
                </anchor>
              </controlPr>
            </control>
          </mc:Choice>
        </mc:AlternateContent>
        <mc:AlternateContent xmlns:mc="http://schemas.openxmlformats.org/markup-compatibility/2006">
          <mc:Choice Requires="x14">
            <control shapeId="4567" r:id="rId50" name="Check Box 471">
              <controlPr defaultSize="0" autoFill="0" autoLine="0" autoPict="0" altText="県北_x000a_">
                <anchor moveWithCells="1">
                  <from>
                    <xdr:col>2</xdr:col>
                    <xdr:colOff>352425</xdr:colOff>
                    <xdr:row>105</xdr:row>
                    <xdr:rowOff>9525</xdr:rowOff>
                  </from>
                  <to>
                    <xdr:col>4</xdr:col>
                    <xdr:colOff>76200</xdr:colOff>
                    <xdr:row>105</xdr:row>
                    <xdr:rowOff>276225</xdr:rowOff>
                  </to>
                </anchor>
              </controlPr>
            </control>
          </mc:Choice>
        </mc:AlternateContent>
        <mc:AlternateContent xmlns:mc="http://schemas.openxmlformats.org/markup-compatibility/2006">
          <mc:Choice Requires="x14">
            <control shapeId="4568" r:id="rId51" name="Check Box 472">
              <controlPr defaultSize="0" autoFill="0" autoLine="0" autoPict="0" altText="県北_x000a_">
                <anchor moveWithCells="1">
                  <from>
                    <xdr:col>5</xdr:col>
                    <xdr:colOff>133350</xdr:colOff>
                    <xdr:row>108</xdr:row>
                    <xdr:rowOff>19050</xdr:rowOff>
                  </from>
                  <to>
                    <xdr:col>6</xdr:col>
                    <xdr:colOff>428625</xdr:colOff>
                    <xdr:row>108</xdr:row>
                    <xdr:rowOff>295275</xdr:rowOff>
                  </to>
                </anchor>
              </controlPr>
            </control>
          </mc:Choice>
        </mc:AlternateContent>
        <mc:AlternateContent xmlns:mc="http://schemas.openxmlformats.org/markup-compatibility/2006">
          <mc:Choice Requires="x14">
            <control shapeId="4569" r:id="rId52" name="Check Box 473">
              <controlPr defaultSize="0" autoFill="0" autoLine="0" autoPict="0" altText="県北_x000a_">
                <anchor moveWithCells="1">
                  <from>
                    <xdr:col>6</xdr:col>
                    <xdr:colOff>419100</xdr:colOff>
                    <xdr:row>108</xdr:row>
                    <xdr:rowOff>19050</xdr:rowOff>
                  </from>
                  <to>
                    <xdr:col>8</xdr:col>
                    <xdr:colOff>47625</xdr:colOff>
                    <xdr:row>108</xdr:row>
                    <xdr:rowOff>295275</xdr:rowOff>
                  </to>
                </anchor>
              </controlPr>
            </control>
          </mc:Choice>
        </mc:AlternateContent>
        <mc:AlternateContent xmlns:mc="http://schemas.openxmlformats.org/markup-compatibility/2006">
          <mc:Choice Requires="x14">
            <control shapeId="4571" r:id="rId53" name="Check Box 475">
              <controlPr defaultSize="0" autoFill="0" autoLine="0" autoPict="0" altText="県北_x000a_">
                <anchor moveWithCells="1">
                  <from>
                    <xdr:col>1</xdr:col>
                    <xdr:colOff>152400</xdr:colOff>
                    <xdr:row>114</xdr:row>
                    <xdr:rowOff>9525</xdr:rowOff>
                  </from>
                  <to>
                    <xdr:col>2</xdr:col>
                    <xdr:colOff>438150</xdr:colOff>
                    <xdr:row>114</xdr:row>
                    <xdr:rowOff>276225</xdr:rowOff>
                  </to>
                </anchor>
              </controlPr>
            </control>
          </mc:Choice>
        </mc:AlternateContent>
        <mc:AlternateContent xmlns:mc="http://schemas.openxmlformats.org/markup-compatibility/2006">
          <mc:Choice Requires="x14">
            <control shapeId="4572" r:id="rId54" name="Check Box 476">
              <controlPr defaultSize="0" autoFill="0" autoLine="0" autoPict="0" altText="県北_x000a_">
                <anchor moveWithCells="1">
                  <from>
                    <xdr:col>2</xdr:col>
                    <xdr:colOff>352425</xdr:colOff>
                    <xdr:row>114</xdr:row>
                    <xdr:rowOff>9525</xdr:rowOff>
                  </from>
                  <to>
                    <xdr:col>4</xdr:col>
                    <xdr:colOff>76200</xdr:colOff>
                    <xdr:row>114</xdr:row>
                    <xdr:rowOff>276225</xdr:rowOff>
                  </to>
                </anchor>
              </controlPr>
            </control>
          </mc:Choice>
        </mc:AlternateContent>
        <mc:AlternateContent xmlns:mc="http://schemas.openxmlformats.org/markup-compatibility/2006">
          <mc:Choice Requires="x14">
            <control shapeId="4573" r:id="rId55" name="Check Box 477">
              <controlPr defaultSize="0" autoFill="0" autoLine="0" autoPict="0" altText="県北_x000a_">
                <anchor moveWithCells="1">
                  <from>
                    <xdr:col>3</xdr:col>
                    <xdr:colOff>561975</xdr:colOff>
                    <xdr:row>114</xdr:row>
                    <xdr:rowOff>9525</xdr:rowOff>
                  </from>
                  <to>
                    <xdr:col>5</xdr:col>
                    <xdr:colOff>295275</xdr:colOff>
                    <xdr:row>114</xdr:row>
                    <xdr:rowOff>276225</xdr:rowOff>
                  </to>
                </anchor>
              </controlPr>
            </control>
          </mc:Choice>
        </mc:AlternateContent>
        <mc:AlternateContent xmlns:mc="http://schemas.openxmlformats.org/markup-compatibility/2006">
          <mc:Choice Requires="x14">
            <control shapeId="4574" r:id="rId56" name="Check Box 478">
              <controlPr defaultSize="0" autoFill="0" autoLine="0" autoPict="0" altText="県北_x000a_">
                <anchor moveWithCells="1">
                  <from>
                    <xdr:col>8</xdr:col>
                    <xdr:colOff>38100</xdr:colOff>
                    <xdr:row>114</xdr:row>
                    <xdr:rowOff>0</xdr:rowOff>
                  </from>
                  <to>
                    <xdr:col>9</xdr:col>
                    <xdr:colOff>57150</xdr:colOff>
                    <xdr:row>114</xdr:row>
                    <xdr:rowOff>266700</xdr:rowOff>
                  </to>
                </anchor>
              </controlPr>
            </control>
          </mc:Choice>
        </mc:AlternateContent>
        <mc:AlternateContent xmlns:mc="http://schemas.openxmlformats.org/markup-compatibility/2006">
          <mc:Choice Requires="x14">
            <control shapeId="4575" r:id="rId57" name="Check Box 479">
              <controlPr defaultSize="0" autoFill="0" autoLine="0" autoPict="0" altText="県北_x000a_">
                <anchor moveWithCells="1">
                  <from>
                    <xdr:col>5</xdr:col>
                    <xdr:colOff>133350</xdr:colOff>
                    <xdr:row>114</xdr:row>
                    <xdr:rowOff>9525</xdr:rowOff>
                  </from>
                  <to>
                    <xdr:col>6</xdr:col>
                    <xdr:colOff>428625</xdr:colOff>
                    <xdr:row>114</xdr:row>
                    <xdr:rowOff>276225</xdr:rowOff>
                  </to>
                </anchor>
              </controlPr>
            </control>
          </mc:Choice>
        </mc:AlternateContent>
        <mc:AlternateContent xmlns:mc="http://schemas.openxmlformats.org/markup-compatibility/2006">
          <mc:Choice Requires="x14">
            <control shapeId="4576" r:id="rId58" name="Check Box 480">
              <controlPr defaultSize="0" autoFill="0" autoLine="0" autoPict="0" altText="県北_x000a_">
                <anchor moveWithCells="1">
                  <from>
                    <xdr:col>6</xdr:col>
                    <xdr:colOff>419100</xdr:colOff>
                    <xdr:row>114</xdr:row>
                    <xdr:rowOff>9525</xdr:rowOff>
                  </from>
                  <to>
                    <xdr:col>8</xdr:col>
                    <xdr:colOff>47625</xdr:colOff>
                    <xdr:row>114</xdr:row>
                    <xdr:rowOff>276225</xdr:rowOff>
                  </to>
                </anchor>
              </controlPr>
            </control>
          </mc:Choice>
        </mc:AlternateContent>
        <mc:AlternateContent xmlns:mc="http://schemas.openxmlformats.org/markup-compatibility/2006">
          <mc:Choice Requires="x14">
            <control shapeId="4577" r:id="rId59" name="Check Box 481">
              <controlPr defaultSize="0" autoFill="0" autoLine="0" autoPict="0" altText="県北_x000a_">
                <anchor moveWithCells="1">
                  <from>
                    <xdr:col>1</xdr:col>
                    <xdr:colOff>142875</xdr:colOff>
                    <xdr:row>118</xdr:row>
                    <xdr:rowOff>19050</xdr:rowOff>
                  </from>
                  <to>
                    <xdr:col>2</xdr:col>
                    <xdr:colOff>428625</xdr:colOff>
                    <xdr:row>118</xdr:row>
                    <xdr:rowOff>295275</xdr:rowOff>
                  </to>
                </anchor>
              </controlPr>
            </control>
          </mc:Choice>
        </mc:AlternateContent>
        <mc:AlternateContent xmlns:mc="http://schemas.openxmlformats.org/markup-compatibility/2006">
          <mc:Choice Requires="x14">
            <control shapeId="4578" r:id="rId60" name="Check Box 482">
              <controlPr defaultSize="0" autoFill="0" autoLine="0" autoPict="0" altText="県北_x000a_">
                <anchor moveWithCells="1">
                  <from>
                    <xdr:col>2</xdr:col>
                    <xdr:colOff>371475</xdr:colOff>
                    <xdr:row>118</xdr:row>
                    <xdr:rowOff>19050</xdr:rowOff>
                  </from>
                  <to>
                    <xdr:col>4</xdr:col>
                    <xdr:colOff>104775</xdr:colOff>
                    <xdr:row>118</xdr:row>
                    <xdr:rowOff>295275</xdr:rowOff>
                  </to>
                </anchor>
              </controlPr>
            </control>
          </mc:Choice>
        </mc:AlternateContent>
        <mc:AlternateContent xmlns:mc="http://schemas.openxmlformats.org/markup-compatibility/2006">
          <mc:Choice Requires="x14">
            <control shapeId="4579" r:id="rId61" name="Check Box 483">
              <controlPr defaultSize="0" autoFill="0" autoLine="0" autoPict="0" altText="県北_x000a_">
                <anchor moveWithCells="1">
                  <from>
                    <xdr:col>1</xdr:col>
                    <xdr:colOff>190500</xdr:colOff>
                    <xdr:row>121</xdr:row>
                    <xdr:rowOff>9525</xdr:rowOff>
                  </from>
                  <to>
                    <xdr:col>2</xdr:col>
                    <xdr:colOff>485775</xdr:colOff>
                    <xdr:row>121</xdr:row>
                    <xdr:rowOff>276225</xdr:rowOff>
                  </to>
                </anchor>
              </controlPr>
            </control>
          </mc:Choice>
        </mc:AlternateContent>
        <mc:AlternateContent xmlns:mc="http://schemas.openxmlformats.org/markup-compatibility/2006">
          <mc:Choice Requires="x14">
            <control shapeId="4580" r:id="rId62" name="Check Box 484">
              <controlPr defaultSize="0" autoFill="0" autoLine="0" autoPict="0" altText="県北_x000a_">
                <anchor moveWithCells="1">
                  <from>
                    <xdr:col>2</xdr:col>
                    <xdr:colOff>419100</xdr:colOff>
                    <xdr:row>121</xdr:row>
                    <xdr:rowOff>9525</xdr:rowOff>
                  </from>
                  <to>
                    <xdr:col>4</xdr:col>
                    <xdr:colOff>142875</xdr:colOff>
                    <xdr:row>121</xdr:row>
                    <xdr:rowOff>276225</xdr:rowOff>
                  </to>
                </anchor>
              </controlPr>
            </control>
          </mc:Choice>
        </mc:AlternateContent>
        <mc:AlternateContent xmlns:mc="http://schemas.openxmlformats.org/markup-compatibility/2006">
          <mc:Choice Requires="x14">
            <control shapeId="4581" r:id="rId63" name="Check Box 485">
              <controlPr defaultSize="0" autoFill="0" autoLine="0" autoPict="0" altText="県北_x000a_">
                <anchor moveWithCells="1">
                  <from>
                    <xdr:col>1</xdr:col>
                    <xdr:colOff>133350</xdr:colOff>
                    <xdr:row>146</xdr:row>
                    <xdr:rowOff>28575</xdr:rowOff>
                  </from>
                  <to>
                    <xdr:col>2</xdr:col>
                    <xdr:colOff>419100</xdr:colOff>
                    <xdr:row>146</xdr:row>
                    <xdr:rowOff>295275</xdr:rowOff>
                  </to>
                </anchor>
              </controlPr>
            </control>
          </mc:Choice>
        </mc:AlternateContent>
        <mc:AlternateContent xmlns:mc="http://schemas.openxmlformats.org/markup-compatibility/2006">
          <mc:Choice Requires="x14">
            <control shapeId="4582" r:id="rId64" name="Check Box 486">
              <controlPr defaultSize="0" autoFill="0" autoLine="0" autoPict="0" altText="県北_x000a_">
                <anchor moveWithCells="1">
                  <from>
                    <xdr:col>2</xdr:col>
                    <xdr:colOff>361950</xdr:colOff>
                    <xdr:row>146</xdr:row>
                    <xdr:rowOff>28575</xdr:rowOff>
                  </from>
                  <to>
                    <xdr:col>4</xdr:col>
                    <xdr:colOff>85725</xdr:colOff>
                    <xdr:row>146</xdr:row>
                    <xdr:rowOff>295275</xdr:rowOff>
                  </to>
                </anchor>
              </controlPr>
            </control>
          </mc:Choice>
        </mc:AlternateContent>
        <mc:AlternateContent xmlns:mc="http://schemas.openxmlformats.org/markup-compatibility/2006">
          <mc:Choice Requires="x14">
            <control shapeId="4587" r:id="rId65" name="Check Box 491">
              <controlPr defaultSize="0" autoFill="0" autoLine="0" autoPict="0" altText="県北_x000a_">
                <anchor moveWithCells="1">
                  <from>
                    <xdr:col>4</xdr:col>
                    <xdr:colOff>314325</xdr:colOff>
                    <xdr:row>309</xdr:row>
                    <xdr:rowOff>57150</xdr:rowOff>
                  </from>
                  <to>
                    <xdr:col>6</xdr:col>
                    <xdr:colOff>38100</xdr:colOff>
                    <xdr:row>310</xdr:row>
                    <xdr:rowOff>247650</xdr:rowOff>
                  </to>
                </anchor>
              </controlPr>
            </control>
          </mc:Choice>
        </mc:AlternateContent>
        <mc:AlternateContent xmlns:mc="http://schemas.openxmlformats.org/markup-compatibility/2006">
          <mc:Choice Requires="x14">
            <control shapeId="4589" r:id="rId66" name="Check Box 493">
              <controlPr defaultSize="0" autoFill="0" autoLine="0" autoPict="0" altText="県北_x000a_">
                <anchor moveWithCells="1">
                  <from>
                    <xdr:col>6</xdr:col>
                    <xdr:colOff>476250</xdr:colOff>
                    <xdr:row>309</xdr:row>
                    <xdr:rowOff>57150</xdr:rowOff>
                  </from>
                  <to>
                    <xdr:col>8</xdr:col>
                    <xdr:colOff>104775</xdr:colOff>
                    <xdr:row>310</xdr:row>
                    <xdr:rowOff>247650</xdr:rowOff>
                  </to>
                </anchor>
              </controlPr>
            </control>
          </mc:Choice>
        </mc:AlternateContent>
        <mc:AlternateContent xmlns:mc="http://schemas.openxmlformats.org/markup-compatibility/2006">
          <mc:Choice Requires="x14">
            <control shapeId="4590" r:id="rId67" name="Check Box 494">
              <controlPr defaultSize="0" autoFill="0" autoLine="0" autoPict="0" altText="県北_x000a_">
                <anchor moveWithCells="1">
                  <from>
                    <xdr:col>5</xdr:col>
                    <xdr:colOff>447675</xdr:colOff>
                    <xdr:row>363</xdr:row>
                    <xdr:rowOff>19050</xdr:rowOff>
                  </from>
                  <to>
                    <xdr:col>7</xdr:col>
                    <xdr:colOff>171450</xdr:colOff>
                    <xdr:row>363</xdr:row>
                    <xdr:rowOff>295275</xdr:rowOff>
                  </to>
                </anchor>
              </controlPr>
            </control>
          </mc:Choice>
        </mc:AlternateContent>
        <mc:AlternateContent xmlns:mc="http://schemas.openxmlformats.org/markup-compatibility/2006">
          <mc:Choice Requires="x14">
            <control shapeId="4591" r:id="rId68" name="Check Box 495">
              <controlPr defaultSize="0" autoFill="0" autoLine="0" autoPict="0" altText="県北_x000a_">
                <anchor moveWithCells="1">
                  <from>
                    <xdr:col>7</xdr:col>
                    <xdr:colOff>361950</xdr:colOff>
                    <xdr:row>363</xdr:row>
                    <xdr:rowOff>19050</xdr:rowOff>
                  </from>
                  <to>
                    <xdr:col>9</xdr:col>
                    <xdr:colOff>0</xdr:colOff>
                    <xdr:row>363</xdr:row>
                    <xdr:rowOff>295275</xdr:rowOff>
                  </to>
                </anchor>
              </controlPr>
            </control>
          </mc:Choice>
        </mc:AlternateContent>
        <mc:AlternateContent xmlns:mc="http://schemas.openxmlformats.org/markup-compatibility/2006">
          <mc:Choice Requires="x14">
            <control shapeId="4626" r:id="rId69" name="Check Box 530">
              <controlPr defaultSize="0" autoFill="0" autoLine="0" autoPict="0" altText="県北_x000a_">
                <anchor moveWithCells="1">
                  <from>
                    <xdr:col>1</xdr:col>
                    <xdr:colOff>161925</xdr:colOff>
                    <xdr:row>444</xdr:row>
                    <xdr:rowOff>28575</xdr:rowOff>
                  </from>
                  <to>
                    <xdr:col>2</xdr:col>
                    <xdr:colOff>447675</xdr:colOff>
                    <xdr:row>444</xdr:row>
                    <xdr:rowOff>295275</xdr:rowOff>
                  </to>
                </anchor>
              </controlPr>
            </control>
          </mc:Choice>
        </mc:AlternateContent>
        <mc:AlternateContent xmlns:mc="http://schemas.openxmlformats.org/markup-compatibility/2006">
          <mc:Choice Requires="x14">
            <control shapeId="4627" r:id="rId70" name="Check Box 531">
              <controlPr defaultSize="0" autoFill="0" autoLine="0" autoPict="0" altText="県北_x000a_">
                <anchor moveWithCells="1">
                  <from>
                    <xdr:col>3</xdr:col>
                    <xdr:colOff>152400</xdr:colOff>
                    <xdr:row>444</xdr:row>
                    <xdr:rowOff>19050</xdr:rowOff>
                  </from>
                  <to>
                    <xdr:col>4</xdr:col>
                    <xdr:colOff>466725</xdr:colOff>
                    <xdr:row>444</xdr:row>
                    <xdr:rowOff>285750</xdr:rowOff>
                  </to>
                </anchor>
              </controlPr>
            </control>
          </mc:Choice>
        </mc:AlternateContent>
        <mc:AlternateContent xmlns:mc="http://schemas.openxmlformats.org/markup-compatibility/2006">
          <mc:Choice Requires="x14">
            <control shapeId="4630" r:id="rId71" name="Check Box 534">
              <controlPr defaultSize="0" autoFill="0" autoLine="0" autoPict="0" altText="県北_x000a_">
                <anchor moveWithCells="1">
                  <from>
                    <xdr:col>1</xdr:col>
                    <xdr:colOff>161925</xdr:colOff>
                    <xdr:row>453</xdr:row>
                    <xdr:rowOff>19050</xdr:rowOff>
                  </from>
                  <to>
                    <xdr:col>2</xdr:col>
                    <xdr:colOff>447675</xdr:colOff>
                    <xdr:row>453</xdr:row>
                    <xdr:rowOff>295275</xdr:rowOff>
                  </to>
                </anchor>
              </controlPr>
            </control>
          </mc:Choice>
        </mc:AlternateContent>
        <mc:AlternateContent xmlns:mc="http://schemas.openxmlformats.org/markup-compatibility/2006">
          <mc:Choice Requires="x14">
            <control shapeId="4631" r:id="rId72" name="Check Box 535">
              <controlPr defaultSize="0" autoFill="0" autoLine="0" autoPict="0" altText="県北_x000a_">
                <anchor moveWithCells="1">
                  <from>
                    <xdr:col>3</xdr:col>
                    <xdr:colOff>133350</xdr:colOff>
                    <xdr:row>453</xdr:row>
                    <xdr:rowOff>19050</xdr:rowOff>
                  </from>
                  <to>
                    <xdr:col>4</xdr:col>
                    <xdr:colOff>428625</xdr:colOff>
                    <xdr:row>453</xdr:row>
                    <xdr:rowOff>295275</xdr:rowOff>
                  </to>
                </anchor>
              </controlPr>
            </control>
          </mc:Choice>
        </mc:AlternateContent>
        <mc:AlternateContent xmlns:mc="http://schemas.openxmlformats.org/markup-compatibility/2006">
          <mc:Choice Requires="x14">
            <control shapeId="4633" r:id="rId73" name="Check Box 537">
              <controlPr defaultSize="0" autoFill="0" autoLine="0" autoPict="0" altText="県北_x000a_">
                <anchor moveWithCells="1">
                  <from>
                    <xdr:col>5</xdr:col>
                    <xdr:colOff>104775</xdr:colOff>
                    <xdr:row>453</xdr:row>
                    <xdr:rowOff>19050</xdr:rowOff>
                  </from>
                  <to>
                    <xdr:col>6</xdr:col>
                    <xdr:colOff>400050</xdr:colOff>
                    <xdr:row>453</xdr:row>
                    <xdr:rowOff>295275</xdr:rowOff>
                  </to>
                </anchor>
              </controlPr>
            </control>
          </mc:Choice>
        </mc:AlternateContent>
        <mc:AlternateContent xmlns:mc="http://schemas.openxmlformats.org/markup-compatibility/2006">
          <mc:Choice Requires="x14">
            <control shapeId="4634" r:id="rId74" name="Check Box 538">
              <controlPr defaultSize="0" autoFill="0" autoLine="0" autoPict="0" altText="県北_x000a_">
                <anchor moveWithCells="1">
                  <from>
                    <xdr:col>1</xdr:col>
                    <xdr:colOff>161925</xdr:colOff>
                    <xdr:row>450</xdr:row>
                    <xdr:rowOff>38100</xdr:rowOff>
                  </from>
                  <to>
                    <xdr:col>2</xdr:col>
                    <xdr:colOff>447675</xdr:colOff>
                    <xdr:row>450</xdr:row>
                    <xdr:rowOff>304800</xdr:rowOff>
                  </to>
                </anchor>
              </controlPr>
            </control>
          </mc:Choice>
        </mc:AlternateContent>
        <mc:AlternateContent xmlns:mc="http://schemas.openxmlformats.org/markup-compatibility/2006">
          <mc:Choice Requires="x14">
            <control shapeId="4635" r:id="rId75" name="Check Box 539">
              <controlPr defaultSize="0" autoFill="0" autoLine="0" autoPict="0" altText="県北_x000a_">
                <anchor moveWithCells="1">
                  <from>
                    <xdr:col>3</xdr:col>
                    <xdr:colOff>133350</xdr:colOff>
                    <xdr:row>449</xdr:row>
                    <xdr:rowOff>219075</xdr:rowOff>
                  </from>
                  <to>
                    <xdr:col>5</xdr:col>
                    <xdr:colOff>457200</xdr:colOff>
                    <xdr:row>450</xdr:row>
                    <xdr:rowOff>304800</xdr:rowOff>
                  </to>
                </anchor>
              </controlPr>
            </control>
          </mc:Choice>
        </mc:AlternateContent>
        <mc:AlternateContent xmlns:mc="http://schemas.openxmlformats.org/markup-compatibility/2006">
          <mc:Choice Requires="x14">
            <control shapeId="4639" r:id="rId76" name="Check Box 543">
              <controlPr defaultSize="0" autoFill="0" autoLine="0" autoPict="0" altText="県北_x000a_">
                <anchor moveWithCells="1">
                  <from>
                    <xdr:col>7</xdr:col>
                    <xdr:colOff>76200</xdr:colOff>
                    <xdr:row>450</xdr:row>
                    <xdr:rowOff>28575</xdr:rowOff>
                  </from>
                  <to>
                    <xdr:col>8</xdr:col>
                    <xdr:colOff>76200</xdr:colOff>
                    <xdr:row>450</xdr:row>
                    <xdr:rowOff>295275</xdr:rowOff>
                  </to>
                </anchor>
              </controlPr>
            </control>
          </mc:Choice>
        </mc:AlternateContent>
        <mc:AlternateContent xmlns:mc="http://schemas.openxmlformats.org/markup-compatibility/2006">
          <mc:Choice Requires="x14">
            <control shapeId="4640" r:id="rId77" name="Check Box 544">
              <controlPr defaultSize="0" autoFill="0" autoLine="0" autoPict="0" altText="県北_x000a_">
                <anchor moveWithCells="1">
                  <from>
                    <xdr:col>7</xdr:col>
                    <xdr:colOff>76200</xdr:colOff>
                    <xdr:row>453</xdr:row>
                    <xdr:rowOff>9525</xdr:rowOff>
                  </from>
                  <to>
                    <xdr:col>8</xdr:col>
                    <xdr:colOff>38100</xdr:colOff>
                    <xdr:row>453</xdr:row>
                    <xdr:rowOff>295275</xdr:rowOff>
                  </to>
                </anchor>
              </controlPr>
            </control>
          </mc:Choice>
        </mc:AlternateContent>
        <mc:AlternateContent xmlns:mc="http://schemas.openxmlformats.org/markup-compatibility/2006">
          <mc:Choice Requires="x14">
            <control shapeId="4642" r:id="rId78" name="Check Box 546">
              <controlPr defaultSize="0" autoFill="0" autoLine="0" autoPict="0" altText="県北_x000a_">
                <anchor moveWithCells="1">
                  <from>
                    <xdr:col>9</xdr:col>
                    <xdr:colOff>200025</xdr:colOff>
                    <xdr:row>8</xdr:row>
                    <xdr:rowOff>0</xdr:rowOff>
                  </from>
                  <to>
                    <xdr:col>10</xdr:col>
                    <xdr:colOff>152400</xdr:colOff>
                    <xdr:row>9</xdr:row>
                    <xdr:rowOff>9525</xdr:rowOff>
                  </to>
                </anchor>
              </controlPr>
            </control>
          </mc:Choice>
        </mc:AlternateContent>
        <mc:AlternateContent xmlns:mc="http://schemas.openxmlformats.org/markup-compatibility/2006">
          <mc:Choice Requires="x14">
            <control shapeId="4643" r:id="rId79" name="Check Box 547">
              <controlPr defaultSize="0" autoFill="0" autoLine="0" autoPict="0" altText="県北_x000a_">
                <anchor moveWithCells="1">
                  <from>
                    <xdr:col>10</xdr:col>
                    <xdr:colOff>276225</xdr:colOff>
                    <xdr:row>8</xdr:row>
                    <xdr:rowOff>9525</xdr:rowOff>
                  </from>
                  <to>
                    <xdr:col>11</xdr:col>
                    <xdr:colOff>371475</xdr:colOff>
                    <xdr:row>9</xdr:row>
                    <xdr:rowOff>0</xdr:rowOff>
                  </to>
                </anchor>
              </controlPr>
            </control>
          </mc:Choice>
        </mc:AlternateContent>
        <mc:AlternateContent xmlns:mc="http://schemas.openxmlformats.org/markup-compatibility/2006">
          <mc:Choice Requires="x14">
            <control shapeId="4646" r:id="rId80" name="Check Box 550">
              <controlPr defaultSize="0" autoFill="0" autoLine="0" autoPict="0" altText="県北_x000a_">
                <anchor moveWithCells="1">
                  <from>
                    <xdr:col>1</xdr:col>
                    <xdr:colOff>266700</xdr:colOff>
                    <xdr:row>23</xdr:row>
                    <xdr:rowOff>0</xdr:rowOff>
                  </from>
                  <to>
                    <xdr:col>2</xdr:col>
                    <xdr:colOff>571500</xdr:colOff>
                    <xdr:row>24</xdr:row>
                    <xdr:rowOff>9525</xdr:rowOff>
                  </to>
                </anchor>
              </controlPr>
            </control>
          </mc:Choice>
        </mc:AlternateContent>
        <mc:AlternateContent xmlns:mc="http://schemas.openxmlformats.org/markup-compatibility/2006">
          <mc:Choice Requires="x14">
            <control shapeId="4647" r:id="rId81" name="Check Box 551">
              <controlPr defaultSize="0" autoFill="0" autoLine="0" autoPict="0" altText="県北_x000a_">
                <anchor moveWithCells="1">
                  <from>
                    <xdr:col>2</xdr:col>
                    <xdr:colOff>581025</xdr:colOff>
                    <xdr:row>23</xdr:row>
                    <xdr:rowOff>0</xdr:rowOff>
                  </from>
                  <to>
                    <xdr:col>4</xdr:col>
                    <xdr:colOff>304800</xdr:colOff>
                    <xdr:row>24</xdr:row>
                    <xdr:rowOff>9525</xdr:rowOff>
                  </to>
                </anchor>
              </controlPr>
            </control>
          </mc:Choice>
        </mc:AlternateContent>
        <mc:AlternateContent xmlns:mc="http://schemas.openxmlformats.org/markup-compatibility/2006">
          <mc:Choice Requires="x14">
            <control shapeId="4648" r:id="rId82" name="Check Box 552">
              <controlPr defaultSize="0" autoFill="0" autoLine="0" autoPict="0" altText="県北_x000a_">
                <anchor moveWithCells="1">
                  <from>
                    <xdr:col>1</xdr:col>
                    <xdr:colOff>152400</xdr:colOff>
                    <xdr:row>96</xdr:row>
                    <xdr:rowOff>0</xdr:rowOff>
                  </from>
                  <to>
                    <xdr:col>3</xdr:col>
                    <xdr:colOff>104775</xdr:colOff>
                    <xdr:row>97</xdr:row>
                    <xdr:rowOff>38100</xdr:rowOff>
                  </to>
                </anchor>
              </controlPr>
            </control>
          </mc:Choice>
        </mc:AlternateContent>
        <mc:AlternateContent xmlns:mc="http://schemas.openxmlformats.org/markup-compatibility/2006">
          <mc:Choice Requires="x14">
            <control shapeId="4649" r:id="rId83" name="Check Box 553">
              <controlPr defaultSize="0" autoFill="0" autoLine="0" autoPict="0" altText="県北_x000a_">
                <anchor moveWithCells="1">
                  <from>
                    <xdr:col>3</xdr:col>
                    <xdr:colOff>142875</xdr:colOff>
                    <xdr:row>96</xdr:row>
                    <xdr:rowOff>9525</xdr:rowOff>
                  </from>
                  <to>
                    <xdr:col>5</xdr:col>
                    <xdr:colOff>190500</xdr:colOff>
                    <xdr:row>97</xdr:row>
                    <xdr:rowOff>19050</xdr:rowOff>
                  </to>
                </anchor>
              </controlPr>
            </control>
          </mc:Choice>
        </mc:AlternateContent>
        <mc:AlternateContent xmlns:mc="http://schemas.openxmlformats.org/markup-compatibility/2006">
          <mc:Choice Requires="x14">
            <control shapeId="4650" r:id="rId84" name="Check Box 554">
              <controlPr defaultSize="0" autoFill="0" autoLine="0" autoPict="0" altText="県北_x000a_">
                <anchor moveWithCells="1">
                  <from>
                    <xdr:col>7</xdr:col>
                    <xdr:colOff>57150</xdr:colOff>
                    <xdr:row>95</xdr:row>
                    <xdr:rowOff>238125</xdr:rowOff>
                  </from>
                  <to>
                    <xdr:col>8</xdr:col>
                    <xdr:colOff>38100</xdr:colOff>
                    <xdr:row>97</xdr:row>
                    <xdr:rowOff>19050</xdr:rowOff>
                  </to>
                </anchor>
              </controlPr>
            </control>
          </mc:Choice>
        </mc:AlternateContent>
        <mc:AlternateContent xmlns:mc="http://schemas.openxmlformats.org/markup-compatibility/2006">
          <mc:Choice Requires="x14">
            <control shapeId="4651" r:id="rId85" name="Check Box 555">
              <controlPr defaultSize="0" autoFill="0" autoLine="0" autoPict="0" altText="県北_x000a_">
                <anchor moveWithCells="1">
                  <from>
                    <xdr:col>5</xdr:col>
                    <xdr:colOff>342900</xdr:colOff>
                    <xdr:row>96</xdr:row>
                    <xdr:rowOff>0</xdr:rowOff>
                  </from>
                  <to>
                    <xdr:col>7</xdr:col>
                    <xdr:colOff>47625</xdr:colOff>
                    <xdr:row>97</xdr:row>
                    <xdr:rowOff>19050</xdr:rowOff>
                  </to>
                </anchor>
              </controlPr>
            </control>
          </mc:Choice>
        </mc:AlternateContent>
        <mc:AlternateContent xmlns:mc="http://schemas.openxmlformats.org/markup-compatibility/2006">
          <mc:Choice Requires="x14">
            <control shapeId="4652" r:id="rId86" name="Check Box 556">
              <controlPr defaultSize="0" autoFill="0" autoLine="0" autoPict="0" altText="県北_x000a_">
                <anchor moveWithCells="1">
                  <from>
                    <xdr:col>1</xdr:col>
                    <xdr:colOff>95250</xdr:colOff>
                    <xdr:row>132</xdr:row>
                    <xdr:rowOff>9525</xdr:rowOff>
                  </from>
                  <to>
                    <xdr:col>2</xdr:col>
                    <xdr:colOff>381000</xdr:colOff>
                    <xdr:row>132</xdr:row>
                    <xdr:rowOff>276225</xdr:rowOff>
                  </to>
                </anchor>
              </controlPr>
            </control>
          </mc:Choice>
        </mc:AlternateContent>
        <mc:AlternateContent xmlns:mc="http://schemas.openxmlformats.org/markup-compatibility/2006">
          <mc:Choice Requires="x14">
            <control shapeId="4653" r:id="rId87" name="Check Box 557">
              <controlPr defaultSize="0" autoFill="0" autoLine="0" autoPict="0" altText="県北_x000a_">
                <anchor moveWithCells="1">
                  <from>
                    <xdr:col>3</xdr:col>
                    <xdr:colOff>171450</xdr:colOff>
                    <xdr:row>132</xdr:row>
                    <xdr:rowOff>9525</xdr:rowOff>
                  </from>
                  <to>
                    <xdr:col>4</xdr:col>
                    <xdr:colOff>466725</xdr:colOff>
                    <xdr:row>132</xdr:row>
                    <xdr:rowOff>276225</xdr:rowOff>
                  </to>
                </anchor>
              </controlPr>
            </control>
          </mc:Choice>
        </mc:AlternateContent>
        <mc:AlternateContent xmlns:mc="http://schemas.openxmlformats.org/markup-compatibility/2006">
          <mc:Choice Requires="x14">
            <control shapeId="4654" r:id="rId88" name="Check Box 558">
              <controlPr defaultSize="0" autoFill="0" autoLine="0" autoPict="0" altText="県北_x000a_">
                <anchor moveWithCells="1">
                  <from>
                    <xdr:col>5</xdr:col>
                    <xdr:colOff>238125</xdr:colOff>
                    <xdr:row>132</xdr:row>
                    <xdr:rowOff>9525</xdr:rowOff>
                  </from>
                  <to>
                    <xdr:col>6</xdr:col>
                    <xdr:colOff>533400</xdr:colOff>
                    <xdr:row>132</xdr:row>
                    <xdr:rowOff>276225</xdr:rowOff>
                  </to>
                </anchor>
              </controlPr>
            </control>
          </mc:Choice>
        </mc:AlternateContent>
        <mc:AlternateContent xmlns:mc="http://schemas.openxmlformats.org/markup-compatibility/2006">
          <mc:Choice Requires="x14">
            <control shapeId="4655" r:id="rId89" name="Check Box 559">
              <controlPr defaultSize="0" autoFill="0" autoLine="0" autoPict="0" altText="県北_x000a_">
                <anchor moveWithCells="1">
                  <from>
                    <xdr:col>7</xdr:col>
                    <xdr:colOff>123825</xdr:colOff>
                    <xdr:row>132</xdr:row>
                    <xdr:rowOff>9525</xdr:rowOff>
                  </from>
                  <to>
                    <xdr:col>8</xdr:col>
                    <xdr:colOff>323850</xdr:colOff>
                    <xdr:row>132</xdr:row>
                    <xdr:rowOff>276225</xdr:rowOff>
                  </to>
                </anchor>
              </controlPr>
            </control>
          </mc:Choice>
        </mc:AlternateContent>
        <mc:AlternateContent xmlns:mc="http://schemas.openxmlformats.org/markup-compatibility/2006">
          <mc:Choice Requires="x14">
            <control shapeId="4656" r:id="rId90" name="Check Box 560">
              <controlPr defaultSize="0" autoFill="0" autoLine="0" autoPict="0" altText="県北_x000a_">
                <anchor moveWithCells="1">
                  <from>
                    <xdr:col>1</xdr:col>
                    <xdr:colOff>161925</xdr:colOff>
                    <xdr:row>99</xdr:row>
                    <xdr:rowOff>9525</xdr:rowOff>
                  </from>
                  <to>
                    <xdr:col>2</xdr:col>
                    <xdr:colOff>447675</xdr:colOff>
                    <xdr:row>100</xdr:row>
                    <xdr:rowOff>38100</xdr:rowOff>
                  </to>
                </anchor>
              </controlPr>
            </control>
          </mc:Choice>
        </mc:AlternateContent>
        <mc:AlternateContent xmlns:mc="http://schemas.openxmlformats.org/markup-compatibility/2006">
          <mc:Choice Requires="x14">
            <control shapeId="4657" r:id="rId91" name="Check Box 561">
              <controlPr defaultSize="0" autoFill="0" autoLine="0" autoPict="0" altText="県北_x000a_">
                <anchor moveWithCells="1">
                  <from>
                    <xdr:col>2</xdr:col>
                    <xdr:colOff>371475</xdr:colOff>
                    <xdr:row>99</xdr:row>
                    <xdr:rowOff>9525</xdr:rowOff>
                  </from>
                  <to>
                    <xdr:col>4</xdr:col>
                    <xdr:colOff>104775</xdr:colOff>
                    <xdr:row>100</xdr:row>
                    <xdr:rowOff>38100</xdr:rowOff>
                  </to>
                </anchor>
              </controlPr>
            </control>
          </mc:Choice>
        </mc:AlternateContent>
        <mc:AlternateContent xmlns:mc="http://schemas.openxmlformats.org/markup-compatibility/2006">
          <mc:Choice Requires="x14">
            <control shapeId="4658" r:id="rId92" name="Check Box 562">
              <controlPr defaultSize="0" autoFill="0" autoLine="0" autoPict="0" altText="県北_x000a_">
                <anchor moveWithCells="1">
                  <from>
                    <xdr:col>4</xdr:col>
                    <xdr:colOff>419100</xdr:colOff>
                    <xdr:row>399</xdr:row>
                    <xdr:rowOff>28575</xdr:rowOff>
                  </from>
                  <to>
                    <xdr:col>6</xdr:col>
                    <xdr:colOff>190500</xdr:colOff>
                    <xdr:row>399</xdr:row>
                    <xdr:rowOff>304800</xdr:rowOff>
                  </to>
                </anchor>
              </controlPr>
            </control>
          </mc:Choice>
        </mc:AlternateContent>
        <mc:AlternateContent xmlns:mc="http://schemas.openxmlformats.org/markup-compatibility/2006">
          <mc:Choice Requires="x14">
            <control shapeId="4659" r:id="rId93" name="Check Box 563">
              <controlPr defaultSize="0" autoFill="0" autoLine="0" autoPict="0" altText="県北_x000a_">
                <anchor moveWithCells="1">
                  <from>
                    <xdr:col>8</xdr:col>
                    <xdr:colOff>104775</xdr:colOff>
                    <xdr:row>399</xdr:row>
                    <xdr:rowOff>38100</xdr:rowOff>
                  </from>
                  <to>
                    <xdr:col>9</xdr:col>
                    <xdr:colOff>76200</xdr:colOff>
                    <xdr:row>399</xdr:row>
                    <xdr:rowOff>314325</xdr:rowOff>
                  </to>
                </anchor>
              </controlPr>
            </control>
          </mc:Choice>
        </mc:AlternateContent>
        <mc:AlternateContent xmlns:mc="http://schemas.openxmlformats.org/markup-compatibility/2006">
          <mc:Choice Requires="x14">
            <control shapeId="4661" r:id="rId94" name="Check Box 565">
              <controlPr defaultSize="0" autoFill="0" autoLine="0" autoPict="0" altText="県北_x000a_">
                <anchor moveWithCells="1">
                  <from>
                    <xdr:col>1</xdr:col>
                    <xdr:colOff>161925</xdr:colOff>
                    <xdr:row>447</xdr:row>
                    <xdr:rowOff>38100</xdr:rowOff>
                  </from>
                  <to>
                    <xdr:col>2</xdr:col>
                    <xdr:colOff>447675</xdr:colOff>
                    <xdr:row>447</xdr:row>
                    <xdr:rowOff>304800</xdr:rowOff>
                  </to>
                </anchor>
              </controlPr>
            </control>
          </mc:Choice>
        </mc:AlternateContent>
        <mc:AlternateContent xmlns:mc="http://schemas.openxmlformats.org/markup-compatibility/2006">
          <mc:Choice Requires="x14">
            <control shapeId="4662" r:id="rId95" name="Check Box 566">
              <controlPr defaultSize="0" autoFill="0" autoLine="0" autoPict="0" altText="県北_x000a_">
                <anchor moveWithCells="1">
                  <from>
                    <xdr:col>3</xdr:col>
                    <xdr:colOff>133350</xdr:colOff>
                    <xdr:row>446</xdr:row>
                    <xdr:rowOff>219075</xdr:rowOff>
                  </from>
                  <to>
                    <xdr:col>5</xdr:col>
                    <xdr:colOff>457200</xdr:colOff>
                    <xdr:row>447</xdr:row>
                    <xdr:rowOff>304800</xdr:rowOff>
                  </to>
                </anchor>
              </controlPr>
            </control>
          </mc:Choice>
        </mc:AlternateContent>
        <mc:AlternateContent xmlns:mc="http://schemas.openxmlformats.org/markup-compatibility/2006">
          <mc:Choice Requires="x14">
            <control shapeId="4663" r:id="rId96" name="Check Box 567">
              <controlPr defaultSize="0" autoFill="0" autoLine="0" autoPict="0" altText="県北_x000a_">
                <anchor moveWithCells="1">
                  <from>
                    <xdr:col>7</xdr:col>
                    <xdr:colOff>76200</xdr:colOff>
                    <xdr:row>447</xdr:row>
                    <xdr:rowOff>28575</xdr:rowOff>
                  </from>
                  <to>
                    <xdr:col>8</xdr:col>
                    <xdr:colOff>104775</xdr:colOff>
                    <xdr:row>447</xdr:row>
                    <xdr:rowOff>295275</xdr:rowOff>
                  </to>
                </anchor>
              </controlPr>
            </control>
          </mc:Choice>
        </mc:AlternateContent>
        <mc:AlternateContent xmlns:mc="http://schemas.openxmlformats.org/markup-compatibility/2006">
          <mc:Choice Requires="x14">
            <control shapeId="4664" r:id="rId97" name="Check Box 568">
              <controlPr defaultSize="0" autoFill="0" autoLine="0" autoPict="0" altText="県北_x000a_">
                <anchor moveWithCells="1">
                  <from>
                    <xdr:col>1</xdr:col>
                    <xdr:colOff>161925</xdr:colOff>
                    <xdr:row>156</xdr:row>
                    <xdr:rowOff>9525</xdr:rowOff>
                  </from>
                  <to>
                    <xdr:col>2</xdr:col>
                    <xdr:colOff>447675</xdr:colOff>
                    <xdr:row>156</xdr:row>
                    <xdr:rowOff>276225</xdr:rowOff>
                  </to>
                </anchor>
              </controlPr>
            </control>
          </mc:Choice>
        </mc:AlternateContent>
        <mc:AlternateContent xmlns:mc="http://schemas.openxmlformats.org/markup-compatibility/2006">
          <mc:Choice Requires="x14">
            <control shapeId="4665" r:id="rId98" name="Check Box 569">
              <controlPr defaultSize="0" autoFill="0" autoLine="0" autoPict="0" altText="県北_x000a_">
                <anchor moveWithCells="1">
                  <from>
                    <xdr:col>2</xdr:col>
                    <xdr:colOff>371475</xdr:colOff>
                    <xdr:row>156</xdr:row>
                    <xdr:rowOff>9525</xdr:rowOff>
                  </from>
                  <to>
                    <xdr:col>4</xdr:col>
                    <xdr:colOff>104775</xdr:colOff>
                    <xdr:row>156</xdr:row>
                    <xdr:rowOff>276225</xdr:rowOff>
                  </to>
                </anchor>
              </controlPr>
            </control>
          </mc:Choice>
        </mc:AlternateContent>
        <mc:AlternateContent xmlns:mc="http://schemas.openxmlformats.org/markup-compatibility/2006">
          <mc:Choice Requires="x14">
            <control shapeId="4666" r:id="rId99" name="Check Box 570">
              <controlPr defaultSize="0" autoFill="0" autoLine="0" autoPict="0" altText="県北_x000a_">
                <anchor moveWithCells="1">
                  <from>
                    <xdr:col>1</xdr:col>
                    <xdr:colOff>152400</xdr:colOff>
                    <xdr:row>160</xdr:row>
                    <xdr:rowOff>9525</xdr:rowOff>
                  </from>
                  <to>
                    <xdr:col>2</xdr:col>
                    <xdr:colOff>438150</xdr:colOff>
                    <xdr:row>160</xdr:row>
                    <xdr:rowOff>276225</xdr:rowOff>
                  </to>
                </anchor>
              </controlPr>
            </control>
          </mc:Choice>
        </mc:AlternateContent>
        <mc:AlternateContent xmlns:mc="http://schemas.openxmlformats.org/markup-compatibility/2006">
          <mc:Choice Requires="x14">
            <control shapeId="4667" r:id="rId100" name="Check Box 571">
              <controlPr defaultSize="0" autoFill="0" autoLine="0" autoPict="0" altText="県北_x000a_">
                <anchor moveWithCells="1">
                  <from>
                    <xdr:col>2</xdr:col>
                    <xdr:colOff>352425</xdr:colOff>
                    <xdr:row>159</xdr:row>
                    <xdr:rowOff>247650</xdr:rowOff>
                  </from>
                  <to>
                    <xdr:col>4</xdr:col>
                    <xdr:colOff>66675</xdr:colOff>
                    <xdr:row>160</xdr:row>
                    <xdr:rowOff>266700</xdr:rowOff>
                  </to>
                </anchor>
              </controlPr>
            </control>
          </mc:Choice>
        </mc:AlternateContent>
        <mc:AlternateContent xmlns:mc="http://schemas.openxmlformats.org/markup-compatibility/2006">
          <mc:Choice Requires="x14">
            <control shapeId="4670" r:id="rId101" name="Check Box 574">
              <controlPr defaultSize="0" autoFill="0" autoLine="0" autoPict="0" altText="県北_x000a_">
                <anchor moveWithCells="1">
                  <from>
                    <xdr:col>1</xdr:col>
                    <xdr:colOff>152400</xdr:colOff>
                    <xdr:row>176</xdr:row>
                    <xdr:rowOff>19050</xdr:rowOff>
                  </from>
                  <to>
                    <xdr:col>2</xdr:col>
                    <xdr:colOff>438150</xdr:colOff>
                    <xdr:row>176</xdr:row>
                    <xdr:rowOff>295275</xdr:rowOff>
                  </to>
                </anchor>
              </controlPr>
            </control>
          </mc:Choice>
        </mc:AlternateContent>
        <mc:AlternateContent xmlns:mc="http://schemas.openxmlformats.org/markup-compatibility/2006">
          <mc:Choice Requires="x14">
            <control shapeId="4671" r:id="rId102" name="Check Box 575">
              <controlPr defaultSize="0" autoFill="0" autoLine="0" autoPict="0" altText="県北_x000a_">
                <anchor moveWithCells="1">
                  <from>
                    <xdr:col>2</xdr:col>
                    <xdr:colOff>352425</xdr:colOff>
                    <xdr:row>176</xdr:row>
                    <xdr:rowOff>19050</xdr:rowOff>
                  </from>
                  <to>
                    <xdr:col>4</xdr:col>
                    <xdr:colOff>76200</xdr:colOff>
                    <xdr:row>176</xdr:row>
                    <xdr:rowOff>295275</xdr:rowOff>
                  </to>
                </anchor>
              </controlPr>
            </control>
          </mc:Choice>
        </mc:AlternateContent>
        <mc:AlternateContent xmlns:mc="http://schemas.openxmlformats.org/markup-compatibility/2006">
          <mc:Choice Requires="x14">
            <control shapeId="4680" r:id="rId103" name="Check Box 584">
              <controlPr defaultSize="0" autoFill="0" autoLine="0" autoPict="0" altText="県北_x000a_">
                <anchor moveWithCells="1">
                  <from>
                    <xdr:col>1</xdr:col>
                    <xdr:colOff>152400</xdr:colOff>
                    <xdr:row>170</xdr:row>
                    <xdr:rowOff>0</xdr:rowOff>
                  </from>
                  <to>
                    <xdr:col>2</xdr:col>
                    <xdr:colOff>438150</xdr:colOff>
                    <xdr:row>170</xdr:row>
                    <xdr:rowOff>266700</xdr:rowOff>
                  </to>
                </anchor>
              </controlPr>
            </control>
          </mc:Choice>
        </mc:AlternateContent>
        <mc:AlternateContent xmlns:mc="http://schemas.openxmlformats.org/markup-compatibility/2006">
          <mc:Choice Requires="x14">
            <control shapeId="4681" r:id="rId104" name="Check Box 585">
              <controlPr defaultSize="0" autoFill="0" autoLine="0" autoPict="0" altText="県北_x000a_">
                <anchor moveWithCells="1">
                  <from>
                    <xdr:col>2</xdr:col>
                    <xdr:colOff>342900</xdr:colOff>
                    <xdr:row>170</xdr:row>
                    <xdr:rowOff>0</xdr:rowOff>
                  </from>
                  <to>
                    <xdr:col>4</xdr:col>
                    <xdr:colOff>57150</xdr:colOff>
                    <xdr:row>170</xdr:row>
                    <xdr:rowOff>266700</xdr:rowOff>
                  </to>
                </anchor>
              </controlPr>
            </control>
          </mc:Choice>
        </mc:AlternateContent>
        <mc:AlternateContent xmlns:mc="http://schemas.openxmlformats.org/markup-compatibility/2006">
          <mc:Choice Requires="x14">
            <control shapeId="4684" r:id="rId105" name="Check Box 588">
              <controlPr defaultSize="0" autoFill="0" autoLine="0" autoPict="0" altText="県北_x000a_">
                <anchor moveWithCells="1">
                  <from>
                    <xdr:col>1</xdr:col>
                    <xdr:colOff>142875</xdr:colOff>
                    <xdr:row>173</xdr:row>
                    <xdr:rowOff>9525</xdr:rowOff>
                  </from>
                  <to>
                    <xdr:col>2</xdr:col>
                    <xdr:colOff>428625</xdr:colOff>
                    <xdr:row>173</xdr:row>
                    <xdr:rowOff>276225</xdr:rowOff>
                  </to>
                </anchor>
              </controlPr>
            </control>
          </mc:Choice>
        </mc:AlternateContent>
        <mc:AlternateContent xmlns:mc="http://schemas.openxmlformats.org/markup-compatibility/2006">
          <mc:Choice Requires="x14">
            <control shapeId="4685" r:id="rId106" name="Check Box 589">
              <controlPr defaultSize="0" autoFill="0" autoLine="0" autoPict="0" altText="県北_x000a_">
                <anchor moveWithCells="1">
                  <from>
                    <xdr:col>2</xdr:col>
                    <xdr:colOff>352425</xdr:colOff>
                    <xdr:row>173</xdr:row>
                    <xdr:rowOff>9525</xdr:rowOff>
                  </from>
                  <to>
                    <xdr:col>4</xdr:col>
                    <xdr:colOff>76200</xdr:colOff>
                    <xdr:row>173</xdr:row>
                    <xdr:rowOff>276225</xdr:rowOff>
                  </to>
                </anchor>
              </controlPr>
            </control>
          </mc:Choice>
        </mc:AlternateContent>
        <mc:AlternateContent xmlns:mc="http://schemas.openxmlformats.org/markup-compatibility/2006">
          <mc:Choice Requires="x14">
            <control shapeId="4694" r:id="rId107" name="Check Box 598">
              <controlPr defaultSize="0" autoFill="0" autoLine="0" autoPict="0" altText="県北_x000a_">
                <anchor moveWithCells="1">
                  <from>
                    <xdr:col>1</xdr:col>
                    <xdr:colOff>142875</xdr:colOff>
                    <xdr:row>192</xdr:row>
                    <xdr:rowOff>19050</xdr:rowOff>
                  </from>
                  <to>
                    <xdr:col>2</xdr:col>
                    <xdr:colOff>428625</xdr:colOff>
                    <xdr:row>192</xdr:row>
                    <xdr:rowOff>295275</xdr:rowOff>
                  </to>
                </anchor>
              </controlPr>
            </control>
          </mc:Choice>
        </mc:AlternateContent>
        <mc:AlternateContent xmlns:mc="http://schemas.openxmlformats.org/markup-compatibility/2006">
          <mc:Choice Requires="x14">
            <control shapeId="4695" r:id="rId108" name="Check Box 599">
              <controlPr defaultSize="0" autoFill="0" autoLine="0" autoPict="0" altText="県北_x000a_">
                <anchor moveWithCells="1">
                  <from>
                    <xdr:col>2</xdr:col>
                    <xdr:colOff>371475</xdr:colOff>
                    <xdr:row>192</xdr:row>
                    <xdr:rowOff>19050</xdr:rowOff>
                  </from>
                  <to>
                    <xdr:col>4</xdr:col>
                    <xdr:colOff>104775</xdr:colOff>
                    <xdr:row>192</xdr:row>
                    <xdr:rowOff>295275</xdr:rowOff>
                  </to>
                </anchor>
              </controlPr>
            </control>
          </mc:Choice>
        </mc:AlternateContent>
        <mc:AlternateContent xmlns:mc="http://schemas.openxmlformats.org/markup-compatibility/2006">
          <mc:Choice Requires="x14">
            <control shapeId="4696" r:id="rId109" name="Check Box 600">
              <controlPr defaultSize="0" autoFill="0" autoLine="0" autoPict="0" altText="県北_x000a_">
                <anchor moveWithCells="1">
                  <from>
                    <xdr:col>1</xdr:col>
                    <xdr:colOff>190500</xdr:colOff>
                    <xdr:row>195</xdr:row>
                    <xdr:rowOff>9525</xdr:rowOff>
                  </from>
                  <to>
                    <xdr:col>2</xdr:col>
                    <xdr:colOff>485775</xdr:colOff>
                    <xdr:row>195</xdr:row>
                    <xdr:rowOff>276225</xdr:rowOff>
                  </to>
                </anchor>
              </controlPr>
            </control>
          </mc:Choice>
        </mc:AlternateContent>
        <mc:AlternateContent xmlns:mc="http://schemas.openxmlformats.org/markup-compatibility/2006">
          <mc:Choice Requires="x14">
            <control shapeId="4697" r:id="rId110" name="Check Box 601">
              <controlPr defaultSize="0" autoFill="0" autoLine="0" autoPict="0" altText="県北_x000a_">
                <anchor moveWithCells="1">
                  <from>
                    <xdr:col>2</xdr:col>
                    <xdr:colOff>419100</xdr:colOff>
                    <xdr:row>195</xdr:row>
                    <xdr:rowOff>9525</xdr:rowOff>
                  </from>
                  <to>
                    <xdr:col>4</xdr:col>
                    <xdr:colOff>142875</xdr:colOff>
                    <xdr:row>195</xdr:row>
                    <xdr:rowOff>276225</xdr:rowOff>
                  </to>
                </anchor>
              </controlPr>
            </control>
          </mc:Choice>
        </mc:AlternateContent>
        <mc:AlternateContent xmlns:mc="http://schemas.openxmlformats.org/markup-compatibility/2006">
          <mc:Choice Requires="x14">
            <control shapeId="4700" r:id="rId111" name="Check Box 604">
              <controlPr defaultSize="0" autoFill="0" autoLine="0" autoPict="0" altText="県北_x000a_">
                <anchor moveWithCells="1">
                  <from>
                    <xdr:col>1</xdr:col>
                    <xdr:colOff>152400</xdr:colOff>
                    <xdr:row>163</xdr:row>
                    <xdr:rowOff>0</xdr:rowOff>
                  </from>
                  <to>
                    <xdr:col>2</xdr:col>
                    <xdr:colOff>438150</xdr:colOff>
                    <xdr:row>163</xdr:row>
                    <xdr:rowOff>266700</xdr:rowOff>
                  </to>
                </anchor>
              </controlPr>
            </control>
          </mc:Choice>
        </mc:AlternateContent>
        <mc:AlternateContent xmlns:mc="http://schemas.openxmlformats.org/markup-compatibility/2006">
          <mc:Choice Requires="x14">
            <control shapeId="4701" r:id="rId112" name="Check Box 605">
              <controlPr defaultSize="0" autoFill="0" autoLine="0" autoPict="0" altText="県北_x000a_">
                <anchor moveWithCells="1">
                  <from>
                    <xdr:col>2</xdr:col>
                    <xdr:colOff>342900</xdr:colOff>
                    <xdr:row>162</xdr:row>
                    <xdr:rowOff>247650</xdr:rowOff>
                  </from>
                  <to>
                    <xdr:col>4</xdr:col>
                    <xdr:colOff>390525</xdr:colOff>
                    <xdr:row>163</xdr:row>
                    <xdr:rowOff>257175</xdr:rowOff>
                  </to>
                </anchor>
              </controlPr>
            </control>
          </mc:Choice>
        </mc:AlternateContent>
        <mc:AlternateContent xmlns:mc="http://schemas.openxmlformats.org/markup-compatibility/2006">
          <mc:Choice Requires="x14">
            <control shapeId="4712" r:id="rId113" name="Check Box 616">
              <controlPr defaultSize="0" autoFill="0" autoLine="0" autoPict="0" altText="県北_x000a_">
                <anchor moveWithCells="1">
                  <from>
                    <xdr:col>1</xdr:col>
                    <xdr:colOff>161925</xdr:colOff>
                    <xdr:row>466</xdr:row>
                    <xdr:rowOff>28575</xdr:rowOff>
                  </from>
                  <to>
                    <xdr:col>3</xdr:col>
                    <xdr:colOff>333375</xdr:colOff>
                    <xdr:row>466</xdr:row>
                    <xdr:rowOff>304800</xdr:rowOff>
                  </to>
                </anchor>
              </controlPr>
            </control>
          </mc:Choice>
        </mc:AlternateContent>
        <mc:AlternateContent xmlns:mc="http://schemas.openxmlformats.org/markup-compatibility/2006">
          <mc:Choice Requires="x14">
            <control shapeId="4713" r:id="rId114" name="Check Box 617">
              <controlPr defaultSize="0" autoFill="0" autoLine="0" autoPict="0" altText="県北_x000a_">
                <anchor moveWithCells="1">
                  <from>
                    <xdr:col>3</xdr:col>
                    <xdr:colOff>571500</xdr:colOff>
                    <xdr:row>466</xdr:row>
                    <xdr:rowOff>28575</xdr:rowOff>
                  </from>
                  <to>
                    <xdr:col>5</xdr:col>
                    <xdr:colOff>314325</xdr:colOff>
                    <xdr:row>466</xdr:row>
                    <xdr:rowOff>304800</xdr:rowOff>
                  </to>
                </anchor>
              </controlPr>
            </control>
          </mc:Choice>
        </mc:AlternateContent>
        <mc:AlternateContent xmlns:mc="http://schemas.openxmlformats.org/markup-compatibility/2006">
          <mc:Choice Requires="x14">
            <control shapeId="4714" r:id="rId115" name="Check Box 618">
              <controlPr defaultSize="0" autoFill="0" autoLine="0" autoPict="0" altText="県北_x000a_">
                <anchor moveWithCells="1">
                  <from>
                    <xdr:col>1</xdr:col>
                    <xdr:colOff>161925</xdr:colOff>
                    <xdr:row>476</xdr:row>
                    <xdr:rowOff>19050</xdr:rowOff>
                  </from>
                  <to>
                    <xdr:col>2</xdr:col>
                    <xdr:colOff>447675</xdr:colOff>
                    <xdr:row>476</xdr:row>
                    <xdr:rowOff>295275</xdr:rowOff>
                  </to>
                </anchor>
              </controlPr>
            </control>
          </mc:Choice>
        </mc:AlternateContent>
        <mc:AlternateContent xmlns:mc="http://schemas.openxmlformats.org/markup-compatibility/2006">
          <mc:Choice Requires="x14">
            <control shapeId="4715" r:id="rId116" name="Check Box 619">
              <controlPr defaultSize="0" autoFill="0" autoLine="0" autoPict="0" altText="県北_x000a_">
                <anchor moveWithCells="1">
                  <from>
                    <xdr:col>2</xdr:col>
                    <xdr:colOff>381000</xdr:colOff>
                    <xdr:row>476</xdr:row>
                    <xdr:rowOff>19050</xdr:rowOff>
                  </from>
                  <to>
                    <xdr:col>4</xdr:col>
                    <xdr:colOff>95250</xdr:colOff>
                    <xdr:row>476</xdr:row>
                    <xdr:rowOff>295275</xdr:rowOff>
                  </to>
                </anchor>
              </controlPr>
            </control>
          </mc:Choice>
        </mc:AlternateContent>
        <mc:AlternateContent xmlns:mc="http://schemas.openxmlformats.org/markup-compatibility/2006">
          <mc:Choice Requires="x14">
            <control shapeId="4717" r:id="rId117" name="Check Box 621">
              <controlPr defaultSize="0" autoFill="0" autoLine="0" autoPict="0" altText="県北_x000a_">
                <anchor moveWithCells="1">
                  <from>
                    <xdr:col>1</xdr:col>
                    <xdr:colOff>161925</xdr:colOff>
                    <xdr:row>469</xdr:row>
                    <xdr:rowOff>38100</xdr:rowOff>
                  </from>
                  <to>
                    <xdr:col>2</xdr:col>
                    <xdr:colOff>447675</xdr:colOff>
                    <xdr:row>469</xdr:row>
                    <xdr:rowOff>304800</xdr:rowOff>
                  </to>
                </anchor>
              </controlPr>
            </control>
          </mc:Choice>
        </mc:AlternateContent>
        <mc:AlternateContent xmlns:mc="http://schemas.openxmlformats.org/markup-compatibility/2006">
          <mc:Choice Requires="x14">
            <control shapeId="4718" r:id="rId118" name="Check Box 622">
              <controlPr defaultSize="0" autoFill="0" autoLine="0" autoPict="0" altText="県北_x000a_">
                <anchor moveWithCells="1">
                  <from>
                    <xdr:col>2</xdr:col>
                    <xdr:colOff>133350</xdr:colOff>
                    <xdr:row>469</xdr:row>
                    <xdr:rowOff>9525</xdr:rowOff>
                  </from>
                  <to>
                    <xdr:col>4</xdr:col>
                    <xdr:colOff>457200</xdr:colOff>
                    <xdr:row>470</xdr:row>
                    <xdr:rowOff>0</xdr:rowOff>
                  </to>
                </anchor>
              </controlPr>
            </control>
          </mc:Choice>
        </mc:AlternateContent>
        <mc:AlternateContent xmlns:mc="http://schemas.openxmlformats.org/markup-compatibility/2006">
          <mc:Choice Requires="x14">
            <control shapeId="4719" r:id="rId119" name="Check Box 623">
              <controlPr defaultSize="0" autoFill="0" autoLine="0" autoPict="0" altText="県北_x000a_">
                <anchor moveWithCells="1">
                  <from>
                    <xdr:col>3</xdr:col>
                    <xdr:colOff>581025</xdr:colOff>
                    <xdr:row>469</xdr:row>
                    <xdr:rowOff>19050</xdr:rowOff>
                  </from>
                  <to>
                    <xdr:col>5</xdr:col>
                    <xdr:colOff>285750</xdr:colOff>
                    <xdr:row>469</xdr:row>
                    <xdr:rowOff>285750</xdr:rowOff>
                  </to>
                </anchor>
              </controlPr>
            </control>
          </mc:Choice>
        </mc:AlternateContent>
        <mc:AlternateContent xmlns:mc="http://schemas.openxmlformats.org/markup-compatibility/2006">
          <mc:Choice Requires="x14">
            <control shapeId="4721" r:id="rId120" name="Check Box 625">
              <controlPr defaultSize="0" autoFill="0" autoLine="0" autoPict="0" altText="県北_x000a_">
                <anchor moveWithCells="1">
                  <from>
                    <xdr:col>1</xdr:col>
                    <xdr:colOff>171450</xdr:colOff>
                    <xdr:row>461</xdr:row>
                    <xdr:rowOff>28575</xdr:rowOff>
                  </from>
                  <to>
                    <xdr:col>2</xdr:col>
                    <xdr:colOff>457200</xdr:colOff>
                    <xdr:row>461</xdr:row>
                    <xdr:rowOff>295275</xdr:rowOff>
                  </to>
                </anchor>
              </controlPr>
            </control>
          </mc:Choice>
        </mc:AlternateContent>
        <mc:AlternateContent xmlns:mc="http://schemas.openxmlformats.org/markup-compatibility/2006">
          <mc:Choice Requires="x14">
            <control shapeId="4725" r:id="rId121" name="Check Box 629">
              <controlPr defaultSize="0" autoFill="0" autoLine="0" autoPict="0" altText="県北_x000a_">
                <anchor moveWithCells="1">
                  <from>
                    <xdr:col>5</xdr:col>
                    <xdr:colOff>200025</xdr:colOff>
                    <xdr:row>469</xdr:row>
                    <xdr:rowOff>19050</xdr:rowOff>
                  </from>
                  <to>
                    <xdr:col>6</xdr:col>
                    <xdr:colOff>495300</xdr:colOff>
                    <xdr:row>469</xdr:row>
                    <xdr:rowOff>285750</xdr:rowOff>
                  </to>
                </anchor>
              </controlPr>
            </control>
          </mc:Choice>
        </mc:AlternateContent>
        <mc:AlternateContent xmlns:mc="http://schemas.openxmlformats.org/markup-compatibility/2006">
          <mc:Choice Requires="x14">
            <control shapeId="4726" r:id="rId122" name="Check Box 630">
              <controlPr defaultSize="0" autoFill="0" autoLine="0" autoPict="0" altText="県北_x000a_">
                <anchor moveWithCells="1">
                  <from>
                    <xdr:col>7</xdr:col>
                    <xdr:colOff>76200</xdr:colOff>
                    <xdr:row>469</xdr:row>
                    <xdr:rowOff>9525</xdr:rowOff>
                  </from>
                  <to>
                    <xdr:col>8</xdr:col>
                    <xdr:colOff>85725</xdr:colOff>
                    <xdr:row>469</xdr:row>
                    <xdr:rowOff>295275</xdr:rowOff>
                  </to>
                </anchor>
              </controlPr>
            </control>
          </mc:Choice>
        </mc:AlternateContent>
        <mc:AlternateContent xmlns:mc="http://schemas.openxmlformats.org/markup-compatibility/2006">
          <mc:Choice Requires="x14">
            <control shapeId="4727" r:id="rId123" name="Check Box 631">
              <controlPr defaultSize="0" autoFill="0" autoLine="0" autoPict="0" altText="県北_x000a_">
                <anchor moveWithCells="1">
                  <from>
                    <xdr:col>1</xdr:col>
                    <xdr:colOff>161925</xdr:colOff>
                    <xdr:row>482</xdr:row>
                    <xdr:rowOff>19050</xdr:rowOff>
                  </from>
                  <to>
                    <xdr:col>2</xdr:col>
                    <xdr:colOff>447675</xdr:colOff>
                    <xdr:row>482</xdr:row>
                    <xdr:rowOff>295275</xdr:rowOff>
                  </to>
                </anchor>
              </controlPr>
            </control>
          </mc:Choice>
        </mc:AlternateContent>
        <mc:AlternateContent xmlns:mc="http://schemas.openxmlformats.org/markup-compatibility/2006">
          <mc:Choice Requires="x14">
            <control shapeId="4728" r:id="rId124" name="Check Box 632">
              <controlPr defaultSize="0" autoFill="0" autoLine="0" autoPict="0" altText="県北_x000a_">
                <anchor moveWithCells="1">
                  <from>
                    <xdr:col>2</xdr:col>
                    <xdr:colOff>381000</xdr:colOff>
                    <xdr:row>482</xdr:row>
                    <xdr:rowOff>19050</xdr:rowOff>
                  </from>
                  <to>
                    <xdr:col>4</xdr:col>
                    <xdr:colOff>95250</xdr:colOff>
                    <xdr:row>482</xdr:row>
                    <xdr:rowOff>295275</xdr:rowOff>
                  </to>
                </anchor>
              </controlPr>
            </control>
          </mc:Choice>
        </mc:AlternateContent>
        <mc:AlternateContent xmlns:mc="http://schemas.openxmlformats.org/markup-compatibility/2006">
          <mc:Choice Requires="x14">
            <control shapeId="4729" r:id="rId125" name="Check Box 633">
              <controlPr defaultSize="0" autoFill="0" autoLine="0" autoPict="0" altText="県北_x000a_">
                <anchor moveWithCells="1">
                  <from>
                    <xdr:col>1</xdr:col>
                    <xdr:colOff>161925</xdr:colOff>
                    <xdr:row>485</xdr:row>
                    <xdr:rowOff>19050</xdr:rowOff>
                  </from>
                  <to>
                    <xdr:col>2</xdr:col>
                    <xdr:colOff>447675</xdr:colOff>
                    <xdr:row>485</xdr:row>
                    <xdr:rowOff>295275</xdr:rowOff>
                  </to>
                </anchor>
              </controlPr>
            </control>
          </mc:Choice>
        </mc:AlternateContent>
        <mc:AlternateContent xmlns:mc="http://schemas.openxmlformats.org/markup-compatibility/2006">
          <mc:Choice Requires="x14">
            <control shapeId="4730" r:id="rId126" name="Check Box 634">
              <controlPr defaultSize="0" autoFill="0" autoLine="0" autoPict="0" altText="県北_x000a_">
                <anchor moveWithCells="1">
                  <from>
                    <xdr:col>2</xdr:col>
                    <xdr:colOff>381000</xdr:colOff>
                    <xdr:row>485</xdr:row>
                    <xdr:rowOff>19050</xdr:rowOff>
                  </from>
                  <to>
                    <xdr:col>4</xdr:col>
                    <xdr:colOff>95250</xdr:colOff>
                    <xdr:row>485</xdr:row>
                    <xdr:rowOff>295275</xdr:rowOff>
                  </to>
                </anchor>
              </controlPr>
            </control>
          </mc:Choice>
        </mc:AlternateContent>
        <mc:AlternateContent xmlns:mc="http://schemas.openxmlformats.org/markup-compatibility/2006">
          <mc:Choice Requires="x14">
            <control shapeId="4731" r:id="rId127" name="Check Box 635">
              <controlPr defaultSize="0" autoFill="0" autoLine="0" autoPict="0" altText="県北_x000a_">
                <anchor moveWithCells="1">
                  <from>
                    <xdr:col>5</xdr:col>
                    <xdr:colOff>104775</xdr:colOff>
                    <xdr:row>444</xdr:row>
                    <xdr:rowOff>19050</xdr:rowOff>
                  </from>
                  <to>
                    <xdr:col>7</xdr:col>
                    <xdr:colOff>485775</xdr:colOff>
                    <xdr:row>444</xdr:row>
                    <xdr:rowOff>285750</xdr:rowOff>
                  </to>
                </anchor>
              </controlPr>
            </control>
          </mc:Choice>
        </mc:AlternateContent>
        <mc:AlternateContent xmlns:mc="http://schemas.openxmlformats.org/markup-compatibility/2006">
          <mc:Choice Requires="x14">
            <control shapeId="4732" r:id="rId128" name="Check Box 636">
              <controlPr defaultSize="0" autoFill="0" autoLine="0" autoPict="0" altText="県北_x000a_">
                <anchor moveWithCells="1">
                  <from>
                    <xdr:col>1</xdr:col>
                    <xdr:colOff>171450</xdr:colOff>
                    <xdr:row>462</xdr:row>
                    <xdr:rowOff>28575</xdr:rowOff>
                  </from>
                  <to>
                    <xdr:col>3</xdr:col>
                    <xdr:colOff>276225</xdr:colOff>
                    <xdr:row>462</xdr:row>
                    <xdr:rowOff>295275</xdr:rowOff>
                  </to>
                </anchor>
              </controlPr>
            </control>
          </mc:Choice>
        </mc:AlternateContent>
        <mc:AlternateContent xmlns:mc="http://schemas.openxmlformats.org/markup-compatibility/2006">
          <mc:Choice Requires="x14">
            <control shapeId="4733" r:id="rId129" name="Check Box 637">
              <controlPr defaultSize="0" autoFill="0" autoLine="0" autoPict="0" altText="県北_x000a_">
                <anchor moveWithCells="1">
                  <from>
                    <xdr:col>1</xdr:col>
                    <xdr:colOff>171450</xdr:colOff>
                    <xdr:row>463</xdr:row>
                    <xdr:rowOff>28575</xdr:rowOff>
                  </from>
                  <to>
                    <xdr:col>2</xdr:col>
                    <xdr:colOff>457200</xdr:colOff>
                    <xdr:row>463</xdr:row>
                    <xdr:rowOff>295275</xdr:rowOff>
                  </to>
                </anchor>
              </controlPr>
            </control>
          </mc:Choice>
        </mc:AlternateContent>
        <mc:AlternateContent xmlns:mc="http://schemas.openxmlformats.org/markup-compatibility/2006">
          <mc:Choice Requires="x14">
            <control shapeId="4734" r:id="rId130" name="Check Box 638">
              <controlPr defaultSize="0" autoFill="0" autoLine="0" autoPict="0" altText="県北_x000a_">
                <anchor moveWithCells="1">
                  <from>
                    <xdr:col>1</xdr:col>
                    <xdr:colOff>161925</xdr:colOff>
                    <xdr:row>479</xdr:row>
                    <xdr:rowOff>38100</xdr:rowOff>
                  </from>
                  <to>
                    <xdr:col>2</xdr:col>
                    <xdr:colOff>447675</xdr:colOff>
                    <xdr:row>479</xdr:row>
                    <xdr:rowOff>304800</xdr:rowOff>
                  </to>
                </anchor>
              </controlPr>
            </control>
          </mc:Choice>
        </mc:AlternateContent>
        <mc:AlternateContent xmlns:mc="http://schemas.openxmlformats.org/markup-compatibility/2006">
          <mc:Choice Requires="x14">
            <control shapeId="4735" r:id="rId131" name="Check Box 639">
              <controlPr defaultSize="0" autoFill="0" autoLine="0" autoPict="0" altText="県北_x000a_">
                <anchor moveWithCells="1">
                  <from>
                    <xdr:col>3</xdr:col>
                    <xdr:colOff>133350</xdr:colOff>
                    <xdr:row>479</xdr:row>
                    <xdr:rowOff>38100</xdr:rowOff>
                  </from>
                  <to>
                    <xdr:col>6</xdr:col>
                    <xdr:colOff>276225</xdr:colOff>
                    <xdr:row>479</xdr:row>
                    <xdr:rowOff>304800</xdr:rowOff>
                  </to>
                </anchor>
              </controlPr>
            </control>
          </mc:Choice>
        </mc:AlternateContent>
        <mc:AlternateContent xmlns:mc="http://schemas.openxmlformats.org/markup-compatibility/2006">
          <mc:Choice Requires="x14">
            <control shapeId="4737" r:id="rId132" name="Check Box 641">
              <controlPr defaultSize="0" autoFill="0" autoLine="0" autoPict="0" altText="県北_x000a_">
                <anchor moveWithCells="1">
                  <from>
                    <xdr:col>6</xdr:col>
                    <xdr:colOff>114300</xdr:colOff>
                    <xdr:row>479</xdr:row>
                    <xdr:rowOff>38100</xdr:rowOff>
                  </from>
                  <to>
                    <xdr:col>9</xdr:col>
                    <xdr:colOff>171450</xdr:colOff>
                    <xdr:row>479</xdr:row>
                    <xdr:rowOff>304800</xdr:rowOff>
                  </to>
                </anchor>
              </controlPr>
            </control>
          </mc:Choice>
        </mc:AlternateContent>
        <mc:AlternateContent xmlns:mc="http://schemas.openxmlformats.org/markup-compatibility/2006">
          <mc:Choice Requires="x14">
            <control shapeId="4739" r:id="rId133" name="Check Box 643">
              <controlPr defaultSize="0" autoFill="0" autoLine="0" autoPict="0" altText="県北_x000a_">
                <anchor moveWithCells="1">
                  <from>
                    <xdr:col>9</xdr:col>
                    <xdr:colOff>76200</xdr:colOff>
                    <xdr:row>479</xdr:row>
                    <xdr:rowOff>38100</xdr:rowOff>
                  </from>
                  <to>
                    <xdr:col>12</xdr:col>
                    <xdr:colOff>209550</xdr:colOff>
                    <xdr:row>479</xdr:row>
                    <xdr:rowOff>304800</xdr:rowOff>
                  </to>
                </anchor>
              </controlPr>
            </control>
          </mc:Choice>
        </mc:AlternateContent>
        <mc:AlternateContent xmlns:mc="http://schemas.openxmlformats.org/markup-compatibility/2006">
          <mc:Choice Requires="x14">
            <control shapeId="4740" r:id="rId134" name="Check Box 644">
              <controlPr defaultSize="0" autoFill="0" autoLine="0" autoPict="0" altText="県北_x000a_">
                <anchor moveWithCells="1">
                  <from>
                    <xdr:col>2</xdr:col>
                    <xdr:colOff>161925</xdr:colOff>
                    <xdr:row>472</xdr:row>
                    <xdr:rowOff>38100</xdr:rowOff>
                  </from>
                  <to>
                    <xdr:col>5</xdr:col>
                    <xdr:colOff>19050</xdr:colOff>
                    <xdr:row>472</xdr:row>
                    <xdr:rowOff>304800</xdr:rowOff>
                  </to>
                </anchor>
              </controlPr>
            </control>
          </mc:Choice>
        </mc:AlternateContent>
        <mc:AlternateContent xmlns:mc="http://schemas.openxmlformats.org/markup-compatibility/2006">
          <mc:Choice Requires="x14">
            <control shapeId="4742" r:id="rId135" name="Check Box 646">
              <controlPr defaultSize="0" autoFill="0" autoLine="0" autoPict="0" altText="県北_x000a_">
                <anchor moveWithCells="1">
                  <from>
                    <xdr:col>4</xdr:col>
                    <xdr:colOff>419100</xdr:colOff>
                    <xdr:row>472</xdr:row>
                    <xdr:rowOff>38100</xdr:rowOff>
                  </from>
                  <to>
                    <xdr:col>6</xdr:col>
                    <xdr:colOff>381000</xdr:colOff>
                    <xdr:row>472</xdr:row>
                    <xdr:rowOff>304800</xdr:rowOff>
                  </to>
                </anchor>
              </controlPr>
            </control>
          </mc:Choice>
        </mc:AlternateContent>
        <mc:AlternateContent xmlns:mc="http://schemas.openxmlformats.org/markup-compatibility/2006">
          <mc:Choice Requires="x14">
            <control shapeId="4743" r:id="rId136" name="Check Box 647">
              <controlPr defaultSize="0" autoFill="0" autoLine="0" autoPict="0" altText="県北_x000a_">
                <anchor moveWithCells="1">
                  <from>
                    <xdr:col>7</xdr:col>
                    <xdr:colOff>95250</xdr:colOff>
                    <xdr:row>472</xdr:row>
                    <xdr:rowOff>28575</xdr:rowOff>
                  </from>
                  <to>
                    <xdr:col>9</xdr:col>
                    <xdr:colOff>0</xdr:colOff>
                    <xdr:row>472</xdr:row>
                    <xdr:rowOff>295275</xdr:rowOff>
                  </to>
                </anchor>
              </controlPr>
            </control>
          </mc:Choice>
        </mc:AlternateContent>
        <mc:AlternateContent xmlns:mc="http://schemas.openxmlformats.org/markup-compatibility/2006">
          <mc:Choice Requires="x14">
            <control shapeId="4744" r:id="rId137" name="Check Box 648">
              <controlPr defaultSize="0" autoFill="0" autoLine="0" autoPict="0" altText="県北_x000a_">
                <anchor moveWithCells="1">
                  <from>
                    <xdr:col>9</xdr:col>
                    <xdr:colOff>28575</xdr:colOff>
                    <xdr:row>472</xdr:row>
                    <xdr:rowOff>38100</xdr:rowOff>
                  </from>
                  <to>
                    <xdr:col>11</xdr:col>
                    <xdr:colOff>0</xdr:colOff>
                    <xdr:row>472</xdr:row>
                    <xdr:rowOff>304800</xdr:rowOff>
                  </to>
                </anchor>
              </controlPr>
            </control>
          </mc:Choice>
        </mc:AlternateContent>
        <mc:AlternateContent xmlns:mc="http://schemas.openxmlformats.org/markup-compatibility/2006">
          <mc:Choice Requires="x14">
            <control shapeId="4745" r:id="rId138" name="Check Box 649">
              <controlPr defaultSize="0" autoFill="0" autoLine="0" autoPict="0" altText="県北_x000a_">
                <anchor moveWithCells="1">
                  <from>
                    <xdr:col>11</xdr:col>
                    <xdr:colOff>333375</xdr:colOff>
                    <xdr:row>12</xdr:row>
                    <xdr:rowOff>28575</xdr:rowOff>
                  </from>
                  <to>
                    <xdr:col>26</xdr:col>
                    <xdr:colOff>57150</xdr:colOff>
                    <xdr:row>13</xdr:row>
                    <xdr:rowOff>171450</xdr:rowOff>
                  </to>
                </anchor>
              </controlPr>
            </control>
          </mc:Choice>
        </mc:AlternateContent>
        <mc:AlternateContent xmlns:mc="http://schemas.openxmlformats.org/markup-compatibility/2006">
          <mc:Choice Requires="x14">
            <control shapeId="4747" r:id="rId139" name="Check Box 651">
              <controlPr defaultSize="0" autoFill="0" autoLine="0" autoPict="0" altText="県北_x000a_">
                <anchor moveWithCells="1">
                  <from>
                    <xdr:col>9</xdr:col>
                    <xdr:colOff>142875</xdr:colOff>
                    <xdr:row>12</xdr:row>
                    <xdr:rowOff>28575</xdr:rowOff>
                  </from>
                  <to>
                    <xdr:col>10</xdr:col>
                    <xdr:colOff>247650</xdr:colOff>
                    <xdr:row>13</xdr:row>
                    <xdr:rowOff>171450</xdr:rowOff>
                  </to>
                </anchor>
              </controlPr>
            </control>
          </mc:Choice>
        </mc:AlternateContent>
        <mc:AlternateContent xmlns:mc="http://schemas.openxmlformats.org/markup-compatibility/2006">
          <mc:Choice Requires="x14">
            <control shapeId="4748" r:id="rId140" name="Check Box 652">
              <controlPr defaultSize="0" autoFill="0" autoLine="0" autoPict="0" altText="県北_x000a_">
                <anchor moveWithCells="1">
                  <from>
                    <xdr:col>1</xdr:col>
                    <xdr:colOff>161925</xdr:colOff>
                    <xdr:row>166</xdr:row>
                    <xdr:rowOff>28575</xdr:rowOff>
                  </from>
                  <to>
                    <xdr:col>3</xdr:col>
                    <xdr:colOff>238125</xdr:colOff>
                    <xdr:row>166</xdr:row>
                    <xdr:rowOff>295275</xdr:rowOff>
                  </to>
                </anchor>
              </controlPr>
            </control>
          </mc:Choice>
        </mc:AlternateContent>
        <mc:AlternateContent xmlns:mc="http://schemas.openxmlformats.org/markup-compatibility/2006">
          <mc:Choice Requires="x14">
            <control shapeId="4749" r:id="rId141" name="Check Box 653">
              <controlPr defaultSize="0" autoFill="0" autoLine="0" autoPict="0" altText="県北_x000a_">
                <anchor moveWithCells="1">
                  <from>
                    <xdr:col>3</xdr:col>
                    <xdr:colOff>361950</xdr:colOff>
                    <xdr:row>166</xdr:row>
                    <xdr:rowOff>38100</xdr:rowOff>
                  </from>
                  <to>
                    <xdr:col>6</xdr:col>
                    <xdr:colOff>457200</xdr:colOff>
                    <xdr:row>166</xdr:row>
                    <xdr:rowOff>304800</xdr:rowOff>
                  </to>
                </anchor>
              </controlPr>
            </control>
          </mc:Choice>
        </mc:AlternateContent>
        <mc:AlternateContent xmlns:mc="http://schemas.openxmlformats.org/markup-compatibility/2006">
          <mc:Choice Requires="x14">
            <control shapeId="4750" r:id="rId142" name="Check Box 654">
              <controlPr defaultSize="0" autoFill="0" autoLine="0" autoPict="0" altText="県北_x000a_">
                <anchor moveWithCells="1">
                  <from>
                    <xdr:col>7</xdr:col>
                    <xdr:colOff>123825</xdr:colOff>
                    <xdr:row>166</xdr:row>
                    <xdr:rowOff>28575</xdr:rowOff>
                  </from>
                  <to>
                    <xdr:col>10</xdr:col>
                    <xdr:colOff>142875</xdr:colOff>
                    <xdr:row>166</xdr:row>
                    <xdr:rowOff>295275</xdr:rowOff>
                  </to>
                </anchor>
              </controlPr>
            </control>
          </mc:Choice>
        </mc:AlternateContent>
        <mc:AlternateContent xmlns:mc="http://schemas.openxmlformats.org/markup-compatibility/2006">
          <mc:Choice Requires="x14">
            <control shapeId="4751" r:id="rId143" name="Check Box 655">
              <controlPr defaultSize="0" autoFill="0" autoLine="0" autoPict="0" altText="県北_x000a_">
                <anchor moveWithCells="1">
                  <from>
                    <xdr:col>1</xdr:col>
                    <xdr:colOff>161925</xdr:colOff>
                    <xdr:row>179</xdr:row>
                    <xdr:rowOff>28575</xdr:rowOff>
                  </from>
                  <to>
                    <xdr:col>3</xdr:col>
                    <xdr:colOff>238125</xdr:colOff>
                    <xdr:row>179</xdr:row>
                    <xdr:rowOff>295275</xdr:rowOff>
                  </to>
                </anchor>
              </controlPr>
            </control>
          </mc:Choice>
        </mc:AlternateContent>
        <mc:AlternateContent xmlns:mc="http://schemas.openxmlformats.org/markup-compatibility/2006">
          <mc:Choice Requires="x14">
            <control shapeId="4752" r:id="rId144" name="Check Box 656">
              <controlPr defaultSize="0" autoFill="0" autoLine="0" autoPict="0" altText="県北_x000a_">
                <anchor moveWithCells="1">
                  <from>
                    <xdr:col>3</xdr:col>
                    <xdr:colOff>371475</xdr:colOff>
                    <xdr:row>179</xdr:row>
                    <xdr:rowOff>38100</xdr:rowOff>
                  </from>
                  <to>
                    <xdr:col>6</xdr:col>
                    <xdr:colOff>466725</xdr:colOff>
                    <xdr:row>179</xdr:row>
                    <xdr:rowOff>304800</xdr:rowOff>
                  </to>
                </anchor>
              </controlPr>
            </control>
          </mc:Choice>
        </mc:AlternateContent>
        <mc:AlternateContent xmlns:mc="http://schemas.openxmlformats.org/markup-compatibility/2006">
          <mc:Choice Requires="x14">
            <control shapeId="4753" r:id="rId145" name="Check Box 657">
              <controlPr defaultSize="0" autoFill="0" autoLine="0" autoPict="0" altText="県北_x000a_">
                <anchor moveWithCells="1">
                  <from>
                    <xdr:col>7</xdr:col>
                    <xdr:colOff>123825</xdr:colOff>
                    <xdr:row>179</xdr:row>
                    <xdr:rowOff>28575</xdr:rowOff>
                  </from>
                  <to>
                    <xdr:col>10</xdr:col>
                    <xdr:colOff>142875</xdr:colOff>
                    <xdr:row>179</xdr:row>
                    <xdr:rowOff>295275</xdr:rowOff>
                  </to>
                </anchor>
              </controlPr>
            </control>
          </mc:Choice>
        </mc:AlternateContent>
        <mc:AlternateContent xmlns:mc="http://schemas.openxmlformats.org/markup-compatibility/2006">
          <mc:Choice Requires="x14">
            <control shapeId="4755" r:id="rId146" name="Check Box 659">
              <controlPr defaultSize="0" autoFill="0" autoLine="0" autoPict="0" altText="県北_x000a_">
                <anchor moveWithCells="1">
                  <from>
                    <xdr:col>6</xdr:col>
                    <xdr:colOff>257175</xdr:colOff>
                    <xdr:row>399</xdr:row>
                    <xdr:rowOff>28575</xdr:rowOff>
                  </from>
                  <to>
                    <xdr:col>7</xdr:col>
                    <xdr:colOff>561975</xdr:colOff>
                    <xdr:row>399</xdr:row>
                    <xdr:rowOff>304800</xdr:rowOff>
                  </to>
                </anchor>
              </controlPr>
            </control>
          </mc:Choice>
        </mc:AlternateContent>
        <mc:AlternateContent xmlns:mc="http://schemas.openxmlformats.org/markup-compatibility/2006">
          <mc:Choice Requires="x14">
            <control shapeId="4756" r:id="rId147" name="Check Box 660">
              <controlPr defaultSize="0" autoFill="0" autoLine="0" autoPict="0" altText="県北_x000a_">
                <anchor moveWithCells="1">
                  <from>
                    <xdr:col>4</xdr:col>
                    <xdr:colOff>419100</xdr:colOff>
                    <xdr:row>416</xdr:row>
                    <xdr:rowOff>28575</xdr:rowOff>
                  </from>
                  <to>
                    <xdr:col>6</xdr:col>
                    <xdr:colOff>190500</xdr:colOff>
                    <xdr:row>416</xdr:row>
                    <xdr:rowOff>304800</xdr:rowOff>
                  </to>
                </anchor>
              </controlPr>
            </control>
          </mc:Choice>
        </mc:AlternateContent>
        <mc:AlternateContent xmlns:mc="http://schemas.openxmlformats.org/markup-compatibility/2006">
          <mc:Choice Requires="x14">
            <control shapeId="4757" r:id="rId148" name="Check Box 661">
              <controlPr defaultSize="0" autoFill="0" autoLine="0" autoPict="0" altText="県北_x000a_">
                <anchor moveWithCells="1">
                  <from>
                    <xdr:col>8</xdr:col>
                    <xdr:colOff>104775</xdr:colOff>
                    <xdr:row>416</xdr:row>
                    <xdr:rowOff>38100</xdr:rowOff>
                  </from>
                  <to>
                    <xdr:col>9</xdr:col>
                    <xdr:colOff>104775</xdr:colOff>
                    <xdr:row>416</xdr:row>
                    <xdr:rowOff>314325</xdr:rowOff>
                  </to>
                </anchor>
              </controlPr>
            </control>
          </mc:Choice>
        </mc:AlternateContent>
        <mc:AlternateContent xmlns:mc="http://schemas.openxmlformats.org/markup-compatibility/2006">
          <mc:Choice Requires="x14">
            <control shapeId="4758" r:id="rId149" name="Check Box 662">
              <controlPr defaultSize="0" autoFill="0" autoLine="0" autoPict="0" altText="県北_x000a_">
                <anchor moveWithCells="1">
                  <from>
                    <xdr:col>6</xdr:col>
                    <xdr:colOff>257175</xdr:colOff>
                    <xdr:row>416</xdr:row>
                    <xdr:rowOff>28575</xdr:rowOff>
                  </from>
                  <to>
                    <xdr:col>7</xdr:col>
                    <xdr:colOff>561975</xdr:colOff>
                    <xdr:row>416</xdr:row>
                    <xdr:rowOff>304800</xdr:rowOff>
                  </to>
                </anchor>
              </controlPr>
            </control>
          </mc:Choice>
        </mc:AlternateContent>
        <mc:AlternateContent xmlns:mc="http://schemas.openxmlformats.org/markup-compatibility/2006">
          <mc:Choice Requires="x14">
            <control shapeId="4759" r:id="rId150" name="Check Box 663">
              <controlPr defaultSize="0" autoFill="0" autoLine="0" autoPict="0" altText="県北_x000a_">
                <anchor moveWithCells="1">
                  <from>
                    <xdr:col>2</xdr:col>
                    <xdr:colOff>161925</xdr:colOff>
                    <xdr:row>473</xdr:row>
                    <xdr:rowOff>38100</xdr:rowOff>
                  </from>
                  <to>
                    <xdr:col>4</xdr:col>
                    <xdr:colOff>123825</xdr:colOff>
                    <xdr:row>473</xdr:row>
                    <xdr:rowOff>304800</xdr:rowOff>
                  </to>
                </anchor>
              </controlPr>
            </control>
          </mc:Choice>
        </mc:AlternateContent>
        <mc:AlternateContent xmlns:mc="http://schemas.openxmlformats.org/markup-compatibility/2006">
          <mc:Choice Requires="x14">
            <control shapeId="4760" r:id="rId151" name="Check Box 664">
              <controlPr defaultSize="0" autoFill="0" autoLine="0" autoPict="0" altText="県北_x000a_">
                <anchor moveWithCells="1">
                  <from>
                    <xdr:col>4</xdr:col>
                    <xdr:colOff>419100</xdr:colOff>
                    <xdr:row>473</xdr:row>
                    <xdr:rowOff>38100</xdr:rowOff>
                  </from>
                  <to>
                    <xdr:col>6</xdr:col>
                    <xdr:colOff>381000</xdr:colOff>
                    <xdr:row>473</xdr:row>
                    <xdr:rowOff>304800</xdr:rowOff>
                  </to>
                </anchor>
              </controlPr>
            </control>
          </mc:Choice>
        </mc:AlternateContent>
        <mc:AlternateContent xmlns:mc="http://schemas.openxmlformats.org/markup-compatibility/2006">
          <mc:Choice Requires="x14">
            <control shapeId="4761" r:id="rId152" name="Check Box 665">
              <controlPr defaultSize="0" autoFill="0" autoLine="0" autoPict="0" altText="県北_x000a_">
                <anchor moveWithCells="1">
                  <from>
                    <xdr:col>2</xdr:col>
                    <xdr:colOff>95250</xdr:colOff>
                    <xdr:row>135</xdr:row>
                    <xdr:rowOff>9525</xdr:rowOff>
                  </from>
                  <to>
                    <xdr:col>3</xdr:col>
                    <xdr:colOff>381000</xdr:colOff>
                    <xdr:row>135</xdr:row>
                    <xdr:rowOff>276225</xdr:rowOff>
                  </to>
                </anchor>
              </controlPr>
            </control>
          </mc:Choice>
        </mc:AlternateContent>
        <mc:AlternateContent xmlns:mc="http://schemas.openxmlformats.org/markup-compatibility/2006">
          <mc:Choice Requires="x14">
            <control shapeId="4762" r:id="rId153" name="Check Box 666">
              <controlPr defaultSize="0" autoFill="0" autoLine="0" autoPict="0" altText="県北_x000a_">
                <anchor moveWithCells="1">
                  <from>
                    <xdr:col>4</xdr:col>
                    <xdr:colOff>171450</xdr:colOff>
                    <xdr:row>135</xdr:row>
                    <xdr:rowOff>9525</xdr:rowOff>
                  </from>
                  <to>
                    <xdr:col>5</xdr:col>
                    <xdr:colOff>466725</xdr:colOff>
                    <xdr:row>135</xdr:row>
                    <xdr:rowOff>276225</xdr:rowOff>
                  </to>
                </anchor>
              </controlPr>
            </control>
          </mc:Choice>
        </mc:AlternateContent>
        <mc:AlternateContent xmlns:mc="http://schemas.openxmlformats.org/markup-compatibility/2006">
          <mc:Choice Requires="x14">
            <control shapeId="4763" r:id="rId154" name="Check Box 667">
              <controlPr defaultSize="0" autoFill="0" autoLine="0" autoPict="0" altText="県北_x000a_">
                <anchor moveWithCells="1">
                  <from>
                    <xdr:col>6</xdr:col>
                    <xdr:colOff>238125</xdr:colOff>
                    <xdr:row>135</xdr:row>
                    <xdr:rowOff>9525</xdr:rowOff>
                  </from>
                  <to>
                    <xdr:col>7</xdr:col>
                    <xdr:colOff>581025</xdr:colOff>
                    <xdr:row>135</xdr:row>
                    <xdr:rowOff>276225</xdr:rowOff>
                  </to>
                </anchor>
              </controlPr>
            </control>
          </mc:Choice>
        </mc:AlternateContent>
        <mc:AlternateContent xmlns:mc="http://schemas.openxmlformats.org/markup-compatibility/2006">
          <mc:Choice Requires="x14">
            <control shapeId="4764" r:id="rId155" name="Check Box 668">
              <controlPr defaultSize="0" autoFill="0" autoLine="0" autoPict="0" altText="県北_x000a_">
                <anchor moveWithCells="1">
                  <from>
                    <xdr:col>8</xdr:col>
                    <xdr:colOff>123825</xdr:colOff>
                    <xdr:row>135</xdr:row>
                    <xdr:rowOff>9525</xdr:rowOff>
                  </from>
                  <to>
                    <xdr:col>9</xdr:col>
                    <xdr:colOff>95250</xdr:colOff>
                    <xdr:row>135</xdr:row>
                    <xdr:rowOff>276225</xdr:rowOff>
                  </to>
                </anchor>
              </controlPr>
            </control>
          </mc:Choice>
        </mc:AlternateContent>
        <mc:AlternateContent xmlns:mc="http://schemas.openxmlformats.org/markup-compatibility/2006">
          <mc:Choice Requires="x14">
            <control shapeId="4765" r:id="rId156" name="Check Box 669">
              <controlPr defaultSize="0" autoFill="0" autoLine="0" autoPict="0" altText="県北_x000a_">
                <anchor moveWithCells="1">
                  <from>
                    <xdr:col>2</xdr:col>
                    <xdr:colOff>95250</xdr:colOff>
                    <xdr:row>136</xdr:row>
                    <xdr:rowOff>9525</xdr:rowOff>
                  </from>
                  <to>
                    <xdr:col>3</xdr:col>
                    <xdr:colOff>381000</xdr:colOff>
                    <xdr:row>136</xdr:row>
                    <xdr:rowOff>276225</xdr:rowOff>
                  </to>
                </anchor>
              </controlPr>
            </control>
          </mc:Choice>
        </mc:AlternateContent>
        <mc:AlternateContent xmlns:mc="http://schemas.openxmlformats.org/markup-compatibility/2006">
          <mc:Choice Requires="x14">
            <control shapeId="4766" r:id="rId157" name="Check Box 670">
              <controlPr defaultSize="0" autoFill="0" autoLine="0" autoPict="0" altText="県北_x000a_">
                <anchor moveWithCells="1">
                  <from>
                    <xdr:col>4</xdr:col>
                    <xdr:colOff>171450</xdr:colOff>
                    <xdr:row>136</xdr:row>
                    <xdr:rowOff>9525</xdr:rowOff>
                  </from>
                  <to>
                    <xdr:col>6</xdr:col>
                    <xdr:colOff>152400</xdr:colOff>
                    <xdr:row>136</xdr:row>
                    <xdr:rowOff>276225</xdr:rowOff>
                  </to>
                </anchor>
              </controlPr>
            </control>
          </mc:Choice>
        </mc:AlternateContent>
        <mc:AlternateContent xmlns:mc="http://schemas.openxmlformats.org/markup-compatibility/2006">
          <mc:Choice Requires="x14">
            <control shapeId="4769" r:id="rId158" name="Check Box 673">
              <controlPr defaultSize="0" autoFill="0" autoLine="0" autoPict="0" altText="県北_x000a_">
                <anchor moveWithCells="1">
                  <from>
                    <xdr:col>2</xdr:col>
                    <xdr:colOff>95250</xdr:colOff>
                    <xdr:row>137</xdr:row>
                    <xdr:rowOff>9525</xdr:rowOff>
                  </from>
                  <to>
                    <xdr:col>3</xdr:col>
                    <xdr:colOff>381000</xdr:colOff>
                    <xdr:row>137</xdr:row>
                    <xdr:rowOff>276225</xdr:rowOff>
                  </to>
                </anchor>
              </controlPr>
            </control>
          </mc:Choice>
        </mc:AlternateContent>
        <mc:AlternateContent xmlns:mc="http://schemas.openxmlformats.org/markup-compatibility/2006">
          <mc:Choice Requires="x14">
            <control shapeId="4774" r:id="rId159" name="Check Box 678">
              <controlPr defaultSize="0" autoFill="0" autoLine="0" autoPict="0" altText="県北_x000a_">
                <anchor moveWithCells="1">
                  <from>
                    <xdr:col>2</xdr:col>
                    <xdr:colOff>95250</xdr:colOff>
                    <xdr:row>140</xdr:row>
                    <xdr:rowOff>9525</xdr:rowOff>
                  </from>
                  <to>
                    <xdr:col>3</xdr:col>
                    <xdr:colOff>571500</xdr:colOff>
                    <xdr:row>140</xdr:row>
                    <xdr:rowOff>276225</xdr:rowOff>
                  </to>
                </anchor>
              </controlPr>
            </control>
          </mc:Choice>
        </mc:AlternateContent>
        <mc:AlternateContent xmlns:mc="http://schemas.openxmlformats.org/markup-compatibility/2006">
          <mc:Choice Requires="x14">
            <control shapeId="4775" r:id="rId160" name="Check Box 679">
              <controlPr defaultSize="0" autoFill="0" autoLine="0" autoPict="0" altText="県北_x000a_">
                <anchor moveWithCells="1">
                  <from>
                    <xdr:col>5</xdr:col>
                    <xdr:colOff>171450</xdr:colOff>
                    <xdr:row>140</xdr:row>
                    <xdr:rowOff>9525</xdr:rowOff>
                  </from>
                  <to>
                    <xdr:col>6</xdr:col>
                    <xdr:colOff>200025</xdr:colOff>
                    <xdr:row>140</xdr:row>
                    <xdr:rowOff>276225</xdr:rowOff>
                  </to>
                </anchor>
              </controlPr>
            </control>
          </mc:Choice>
        </mc:AlternateContent>
        <mc:AlternateContent xmlns:mc="http://schemas.openxmlformats.org/markup-compatibility/2006">
          <mc:Choice Requires="x14">
            <control shapeId="4778" r:id="rId161" name="Check Box 682">
              <controlPr defaultSize="0" autoFill="0" autoLine="0" autoPict="0" altText="県北_x000a_">
                <anchor moveWithCells="1">
                  <from>
                    <xdr:col>2</xdr:col>
                    <xdr:colOff>95250</xdr:colOff>
                    <xdr:row>141</xdr:row>
                    <xdr:rowOff>9525</xdr:rowOff>
                  </from>
                  <to>
                    <xdr:col>3</xdr:col>
                    <xdr:colOff>523875</xdr:colOff>
                    <xdr:row>141</xdr:row>
                    <xdr:rowOff>276225</xdr:rowOff>
                  </to>
                </anchor>
              </controlPr>
            </control>
          </mc:Choice>
        </mc:AlternateContent>
        <mc:AlternateContent xmlns:mc="http://schemas.openxmlformats.org/markup-compatibility/2006">
          <mc:Choice Requires="x14">
            <control shapeId="4779" r:id="rId162" name="Check Box 683">
              <controlPr defaultSize="0" autoFill="0" autoLine="0" autoPict="0" altText="県北_x000a_">
                <anchor moveWithCells="1">
                  <from>
                    <xdr:col>5</xdr:col>
                    <xdr:colOff>171450</xdr:colOff>
                    <xdr:row>141</xdr:row>
                    <xdr:rowOff>9525</xdr:rowOff>
                  </from>
                  <to>
                    <xdr:col>6</xdr:col>
                    <xdr:colOff>142875</xdr:colOff>
                    <xdr:row>141</xdr:row>
                    <xdr:rowOff>276225</xdr:rowOff>
                  </to>
                </anchor>
              </controlPr>
            </control>
          </mc:Choice>
        </mc:AlternateContent>
        <mc:AlternateContent xmlns:mc="http://schemas.openxmlformats.org/markup-compatibility/2006">
          <mc:Choice Requires="x14">
            <control shapeId="4781" r:id="rId163" name="Check Box 685">
              <controlPr defaultSize="0" autoFill="0" autoLine="0" autoPict="0" altText="県北_x000a_">
                <anchor moveWithCells="1">
                  <from>
                    <xdr:col>2</xdr:col>
                    <xdr:colOff>95250</xdr:colOff>
                    <xdr:row>142</xdr:row>
                    <xdr:rowOff>9525</xdr:rowOff>
                  </from>
                  <to>
                    <xdr:col>3</xdr:col>
                    <xdr:colOff>381000</xdr:colOff>
                    <xdr:row>142</xdr:row>
                    <xdr:rowOff>276225</xdr:rowOff>
                  </to>
                </anchor>
              </controlPr>
            </control>
          </mc:Choice>
        </mc:AlternateContent>
        <mc:AlternateContent xmlns:mc="http://schemas.openxmlformats.org/markup-compatibility/2006">
          <mc:Choice Requires="x14">
            <control shapeId="4782" r:id="rId164" name="Check Box 686">
              <controlPr defaultSize="0" autoFill="0" autoLine="0" autoPict="0" altText="県北_x000a_">
                <anchor moveWithCells="1">
                  <from>
                    <xdr:col>5</xdr:col>
                    <xdr:colOff>171450</xdr:colOff>
                    <xdr:row>142</xdr:row>
                    <xdr:rowOff>9525</xdr:rowOff>
                  </from>
                  <to>
                    <xdr:col>6</xdr:col>
                    <xdr:colOff>180975</xdr:colOff>
                    <xdr:row>142</xdr:row>
                    <xdr:rowOff>276225</xdr:rowOff>
                  </to>
                </anchor>
              </controlPr>
            </control>
          </mc:Choice>
        </mc:AlternateContent>
        <mc:AlternateContent xmlns:mc="http://schemas.openxmlformats.org/markup-compatibility/2006">
          <mc:Choice Requires="x14">
            <control shapeId="4784" r:id="rId165" name="Check Box 688">
              <controlPr defaultSize="0" autoFill="0" autoLine="0" autoPict="0" altText="県北_x000a_">
                <anchor moveWithCells="1">
                  <from>
                    <xdr:col>8</xdr:col>
                    <xdr:colOff>123825</xdr:colOff>
                    <xdr:row>136</xdr:row>
                    <xdr:rowOff>9525</xdr:rowOff>
                  </from>
                  <to>
                    <xdr:col>9</xdr:col>
                    <xdr:colOff>95250</xdr:colOff>
                    <xdr:row>136</xdr:row>
                    <xdr:rowOff>276225</xdr:rowOff>
                  </to>
                </anchor>
              </controlPr>
            </control>
          </mc:Choice>
        </mc:AlternateContent>
        <mc:AlternateContent xmlns:mc="http://schemas.openxmlformats.org/markup-compatibility/2006">
          <mc:Choice Requires="x14">
            <control shapeId="4785" r:id="rId166" name="Check Box 689">
              <controlPr defaultSize="0" autoFill="0" autoLine="0" autoPict="0" altText="県北_x000a_">
                <anchor moveWithCells="1">
                  <from>
                    <xdr:col>8</xdr:col>
                    <xdr:colOff>123825</xdr:colOff>
                    <xdr:row>137</xdr:row>
                    <xdr:rowOff>9525</xdr:rowOff>
                  </from>
                  <to>
                    <xdr:col>9</xdr:col>
                    <xdr:colOff>95250</xdr:colOff>
                    <xdr:row>137</xdr:row>
                    <xdr:rowOff>276225</xdr:rowOff>
                  </to>
                </anchor>
              </controlPr>
            </control>
          </mc:Choice>
        </mc:AlternateContent>
        <mc:AlternateContent xmlns:mc="http://schemas.openxmlformats.org/markup-compatibility/2006">
          <mc:Choice Requires="x14">
            <control shapeId="4786" r:id="rId167" name="Check Box 690">
              <controlPr defaultSize="0" autoFill="0" autoLine="0" autoPict="0" altText="県北_x000a_">
                <anchor moveWithCells="1">
                  <from>
                    <xdr:col>3</xdr:col>
                    <xdr:colOff>371475</xdr:colOff>
                    <xdr:row>184</xdr:row>
                    <xdr:rowOff>19050</xdr:rowOff>
                  </from>
                  <to>
                    <xdr:col>5</xdr:col>
                    <xdr:colOff>447675</xdr:colOff>
                    <xdr:row>184</xdr:row>
                    <xdr:rowOff>285750</xdr:rowOff>
                  </to>
                </anchor>
              </controlPr>
            </control>
          </mc:Choice>
        </mc:AlternateContent>
        <mc:AlternateContent xmlns:mc="http://schemas.openxmlformats.org/markup-compatibility/2006">
          <mc:Choice Requires="x14">
            <control shapeId="4787" r:id="rId168" name="Check Box 691">
              <controlPr defaultSize="0" autoFill="0" autoLine="0" autoPict="0" altText="県北_x000a_">
                <anchor moveWithCells="1">
                  <from>
                    <xdr:col>1</xdr:col>
                    <xdr:colOff>161925</xdr:colOff>
                    <xdr:row>184</xdr:row>
                    <xdr:rowOff>28575</xdr:rowOff>
                  </from>
                  <to>
                    <xdr:col>3</xdr:col>
                    <xdr:colOff>238125</xdr:colOff>
                    <xdr:row>184</xdr:row>
                    <xdr:rowOff>295275</xdr:rowOff>
                  </to>
                </anchor>
              </controlPr>
            </control>
          </mc:Choice>
        </mc:AlternateContent>
        <mc:AlternateContent xmlns:mc="http://schemas.openxmlformats.org/markup-compatibility/2006">
          <mc:Choice Requires="x14">
            <control shapeId="4788" r:id="rId169" name="Check Box 692">
              <controlPr defaultSize="0" autoFill="0" autoLine="0" autoPict="0" altText="県北_x000a_">
                <anchor moveWithCells="1">
                  <from>
                    <xdr:col>6</xdr:col>
                    <xdr:colOff>85725</xdr:colOff>
                    <xdr:row>184</xdr:row>
                    <xdr:rowOff>19050</xdr:rowOff>
                  </from>
                  <to>
                    <xdr:col>7</xdr:col>
                    <xdr:colOff>247650</xdr:colOff>
                    <xdr:row>184</xdr:row>
                    <xdr:rowOff>285750</xdr:rowOff>
                  </to>
                </anchor>
              </controlPr>
            </control>
          </mc:Choice>
        </mc:AlternateContent>
        <mc:AlternateContent xmlns:mc="http://schemas.openxmlformats.org/markup-compatibility/2006">
          <mc:Choice Requires="x14">
            <control shapeId="4789" r:id="rId170" name="Check Box 693">
              <controlPr defaultSize="0" autoFill="0" autoLine="0" autoPict="0" altText="県北_x000a_">
                <anchor moveWithCells="1">
                  <from>
                    <xdr:col>1</xdr:col>
                    <xdr:colOff>161925</xdr:colOff>
                    <xdr:row>186</xdr:row>
                    <xdr:rowOff>19050</xdr:rowOff>
                  </from>
                  <to>
                    <xdr:col>2</xdr:col>
                    <xdr:colOff>180975</xdr:colOff>
                    <xdr:row>186</xdr:row>
                    <xdr:rowOff>285750</xdr:rowOff>
                  </to>
                </anchor>
              </controlPr>
            </control>
          </mc:Choice>
        </mc:AlternateContent>
        <mc:AlternateContent xmlns:mc="http://schemas.openxmlformats.org/markup-compatibility/2006">
          <mc:Choice Requires="x14">
            <control shapeId="4790" r:id="rId171" name="Check Box 694">
              <controlPr defaultSize="0" autoFill="0" autoLine="0" autoPict="0" altText="県北_x000a_">
                <anchor moveWithCells="1">
                  <from>
                    <xdr:col>1</xdr:col>
                    <xdr:colOff>161925</xdr:colOff>
                    <xdr:row>188</xdr:row>
                    <xdr:rowOff>19050</xdr:rowOff>
                  </from>
                  <to>
                    <xdr:col>2</xdr:col>
                    <xdr:colOff>180975</xdr:colOff>
                    <xdr:row>188</xdr:row>
                    <xdr:rowOff>285750</xdr:rowOff>
                  </to>
                </anchor>
              </controlPr>
            </control>
          </mc:Choice>
        </mc:AlternateContent>
        <mc:AlternateContent xmlns:mc="http://schemas.openxmlformats.org/markup-compatibility/2006">
          <mc:Choice Requires="x14">
            <control shapeId="4791" r:id="rId172" name="Check Box 695">
              <controlPr defaultSize="0" autoFill="0" autoLine="0" autoPict="0" altText="県北_x000a_">
                <anchor moveWithCells="1">
                  <from>
                    <xdr:col>3</xdr:col>
                    <xdr:colOff>371475</xdr:colOff>
                    <xdr:row>186</xdr:row>
                    <xdr:rowOff>9525</xdr:rowOff>
                  </from>
                  <to>
                    <xdr:col>4</xdr:col>
                    <xdr:colOff>390525</xdr:colOff>
                    <xdr:row>186</xdr:row>
                    <xdr:rowOff>276225</xdr:rowOff>
                  </to>
                </anchor>
              </controlPr>
            </control>
          </mc:Choice>
        </mc:AlternateContent>
        <mc:AlternateContent xmlns:mc="http://schemas.openxmlformats.org/markup-compatibility/2006">
          <mc:Choice Requires="x14">
            <control shapeId="4792" r:id="rId173" name="Check Box 696">
              <controlPr defaultSize="0" autoFill="0" autoLine="0" autoPict="0" altText="県北_x000a_">
                <anchor moveWithCells="1">
                  <from>
                    <xdr:col>3</xdr:col>
                    <xdr:colOff>371475</xdr:colOff>
                    <xdr:row>188</xdr:row>
                    <xdr:rowOff>28575</xdr:rowOff>
                  </from>
                  <to>
                    <xdr:col>4</xdr:col>
                    <xdr:colOff>390525</xdr:colOff>
                    <xdr:row>188</xdr:row>
                    <xdr:rowOff>295275</xdr:rowOff>
                  </to>
                </anchor>
              </controlPr>
            </control>
          </mc:Choice>
        </mc:AlternateContent>
        <mc:AlternateContent xmlns:mc="http://schemas.openxmlformats.org/markup-compatibility/2006">
          <mc:Choice Requires="x14">
            <control shapeId="4793" r:id="rId174" name="Check Box 697">
              <controlPr defaultSize="0" autoFill="0" autoLine="0" autoPict="0" altText="県北_x000a_">
                <anchor moveWithCells="1">
                  <from>
                    <xdr:col>6</xdr:col>
                    <xdr:colOff>85725</xdr:colOff>
                    <xdr:row>186</xdr:row>
                    <xdr:rowOff>19050</xdr:rowOff>
                  </from>
                  <to>
                    <xdr:col>7</xdr:col>
                    <xdr:colOff>247650</xdr:colOff>
                    <xdr:row>186</xdr:row>
                    <xdr:rowOff>285750</xdr:rowOff>
                  </to>
                </anchor>
              </controlPr>
            </control>
          </mc:Choice>
        </mc:AlternateContent>
        <mc:AlternateContent xmlns:mc="http://schemas.openxmlformats.org/markup-compatibility/2006">
          <mc:Choice Requires="x14">
            <control shapeId="4794" r:id="rId175" name="Check Box 698">
              <controlPr defaultSize="0" autoFill="0" autoLine="0" autoPict="0" altText="県北_x000a_">
                <anchor moveWithCells="1">
                  <from>
                    <xdr:col>6</xdr:col>
                    <xdr:colOff>85725</xdr:colOff>
                    <xdr:row>188</xdr:row>
                    <xdr:rowOff>19050</xdr:rowOff>
                  </from>
                  <to>
                    <xdr:col>7</xdr:col>
                    <xdr:colOff>247650</xdr:colOff>
                    <xdr:row>188</xdr:row>
                    <xdr:rowOff>285750</xdr:rowOff>
                  </to>
                </anchor>
              </controlPr>
            </control>
          </mc:Choice>
        </mc:AlternateContent>
        <mc:AlternateContent xmlns:mc="http://schemas.openxmlformats.org/markup-compatibility/2006">
          <mc:Choice Requires="x14">
            <control shapeId="4795" r:id="rId176" name="Check Box 699">
              <controlPr defaultSize="0" autoFill="0" autoLine="0" autoPict="0" altText="県北_x000a_">
                <anchor moveWithCells="1">
                  <from>
                    <xdr:col>6</xdr:col>
                    <xdr:colOff>85725</xdr:colOff>
                    <xdr:row>186</xdr:row>
                    <xdr:rowOff>19050</xdr:rowOff>
                  </from>
                  <to>
                    <xdr:col>7</xdr:col>
                    <xdr:colOff>247650</xdr:colOff>
                    <xdr:row>186</xdr:row>
                    <xdr:rowOff>285750</xdr:rowOff>
                  </to>
                </anchor>
              </controlPr>
            </control>
          </mc:Choice>
        </mc:AlternateContent>
        <mc:AlternateContent xmlns:mc="http://schemas.openxmlformats.org/markup-compatibility/2006">
          <mc:Choice Requires="x14">
            <control shapeId="4796" r:id="rId177" name="Check Box 700">
              <controlPr defaultSize="0" autoFill="0" autoLine="0" autoPict="0" altText="県北_x000a_">
                <anchor moveWithCells="1">
                  <from>
                    <xdr:col>6</xdr:col>
                    <xdr:colOff>85725</xdr:colOff>
                    <xdr:row>188</xdr:row>
                    <xdr:rowOff>19050</xdr:rowOff>
                  </from>
                  <to>
                    <xdr:col>7</xdr:col>
                    <xdr:colOff>247650</xdr:colOff>
                    <xdr:row>188</xdr:row>
                    <xdr:rowOff>285750</xdr:rowOff>
                  </to>
                </anchor>
              </controlPr>
            </control>
          </mc:Choice>
        </mc:AlternateContent>
        <mc:AlternateContent xmlns:mc="http://schemas.openxmlformats.org/markup-compatibility/2006">
          <mc:Choice Requires="x14">
            <control shapeId="4797" r:id="rId178" name="Check Box 701">
              <controlPr defaultSize="0" autoFill="0" autoLine="0" autoPict="0" altText="県北_x000a_">
                <anchor moveWithCells="1">
                  <from>
                    <xdr:col>5</xdr:col>
                    <xdr:colOff>171450</xdr:colOff>
                    <xdr:row>141</xdr:row>
                    <xdr:rowOff>9525</xdr:rowOff>
                  </from>
                  <to>
                    <xdr:col>6</xdr:col>
                    <xdr:colOff>200025</xdr:colOff>
                    <xdr:row>141</xdr:row>
                    <xdr:rowOff>276225</xdr:rowOff>
                  </to>
                </anchor>
              </controlPr>
            </control>
          </mc:Choice>
        </mc:AlternateContent>
        <mc:AlternateContent xmlns:mc="http://schemas.openxmlformats.org/markup-compatibility/2006">
          <mc:Choice Requires="x14">
            <control shapeId="4798" r:id="rId179" name="Check Box 702">
              <controlPr defaultSize="0" autoFill="0" autoLine="0" autoPict="0" altText="県北_x000a_">
                <anchor moveWithCells="1">
                  <from>
                    <xdr:col>5</xdr:col>
                    <xdr:colOff>171450</xdr:colOff>
                    <xdr:row>142</xdr:row>
                    <xdr:rowOff>9525</xdr:rowOff>
                  </from>
                  <to>
                    <xdr:col>6</xdr:col>
                    <xdr:colOff>200025</xdr:colOff>
                    <xdr:row>142</xdr:row>
                    <xdr:rowOff>276225</xdr:rowOff>
                  </to>
                </anchor>
              </controlPr>
            </control>
          </mc:Choice>
        </mc:AlternateContent>
        <mc:AlternateContent xmlns:mc="http://schemas.openxmlformats.org/markup-compatibility/2006">
          <mc:Choice Requires="x14">
            <control shapeId="4799" r:id="rId180" name="Check Box 703">
              <controlPr defaultSize="0" autoFill="0" autoLine="0" autoPict="0" altText="県北_x000a_">
                <anchor moveWithCells="1">
                  <from>
                    <xdr:col>8</xdr:col>
                    <xdr:colOff>123825</xdr:colOff>
                    <xdr:row>136</xdr:row>
                    <xdr:rowOff>9525</xdr:rowOff>
                  </from>
                  <to>
                    <xdr:col>9</xdr:col>
                    <xdr:colOff>95250</xdr:colOff>
                    <xdr:row>136</xdr:row>
                    <xdr:rowOff>276225</xdr:rowOff>
                  </to>
                </anchor>
              </controlPr>
            </control>
          </mc:Choice>
        </mc:AlternateContent>
        <mc:AlternateContent xmlns:mc="http://schemas.openxmlformats.org/markup-compatibility/2006">
          <mc:Choice Requires="x14">
            <control shapeId="4800" r:id="rId181" name="Check Box 704">
              <controlPr defaultSize="0" autoFill="0" autoLine="0" autoPict="0" altText="県北_x000a_">
                <anchor moveWithCells="1">
                  <from>
                    <xdr:col>8</xdr:col>
                    <xdr:colOff>123825</xdr:colOff>
                    <xdr:row>137</xdr:row>
                    <xdr:rowOff>9525</xdr:rowOff>
                  </from>
                  <to>
                    <xdr:col>9</xdr:col>
                    <xdr:colOff>95250</xdr:colOff>
                    <xdr:row>137</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K136"/>
  <sheetViews>
    <sheetView view="pageLayout" zoomScaleNormal="100" zoomScaleSheetLayoutView="85" workbookViewId="0">
      <selection activeCell="L124" sqref="L124"/>
    </sheetView>
  </sheetViews>
  <sheetFormatPr defaultRowHeight="18.75"/>
  <cols>
    <col min="1" max="1" width="4.5" style="1" customWidth="1"/>
    <col min="2" max="7" width="7.625" style="1" customWidth="1"/>
    <col min="8" max="8" width="8.75" style="1" customWidth="1"/>
    <col min="9" max="11" width="7.625" style="1" customWidth="1"/>
    <col min="12" max="13" width="7.625" style="505" customWidth="1"/>
    <col min="14" max="14" width="10.75" style="505" hidden="1" customWidth="1"/>
    <col min="15" max="15" width="16.125" style="505" hidden="1" customWidth="1"/>
    <col min="16" max="16" width="19.375" style="112" hidden="1" customWidth="1"/>
    <col min="17" max="17" width="24.875" style="112" hidden="1" customWidth="1"/>
    <col min="18" max="18" width="28.5" style="112" hidden="1" customWidth="1"/>
    <col min="19" max="19" width="23.5" style="112" hidden="1" customWidth="1"/>
    <col min="20" max="20" width="22.5" style="112" hidden="1" customWidth="1"/>
    <col min="21" max="21" width="23" style="112" hidden="1" customWidth="1"/>
    <col min="22" max="22" width="19.875" style="112" hidden="1" customWidth="1"/>
    <col min="23" max="23" width="23.375" style="112" hidden="1" customWidth="1"/>
    <col min="24" max="24" width="0.125" style="112" customWidth="1"/>
    <col min="25" max="25" width="14.375" style="147" customWidth="1"/>
    <col min="26" max="26" width="12.5" style="147" customWidth="1"/>
    <col min="27" max="27" width="16.125" style="147" customWidth="1"/>
    <col min="28" max="31" width="10.625" style="147" customWidth="1"/>
    <col min="32" max="36" width="10.625" style="1" customWidth="1"/>
    <col min="37" max="48" width="9" style="1" customWidth="1"/>
    <col min="49" max="51" width="9" style="1"/>
    <col min="52" max="52" width="9" style="1" customWidth="1"/>
    <col min="53" max="16384" width="9" style="1"/>
  </cols>
  <sheetData>
    <row r="1" spans="1:37" ht="19.5">
      <c r="J1" s="705"/>
      <c r="K1" s="705"/>
      <c r="L1" s="705"/>
      <c r="M1" s="705"/>
    </row>
    <row r="2" spans="1:37" s="38" customFormat="1" ht="27" customHeight="1">
      <c r="A2" s="909" t="s">
        <v>605</v>
      </c>
      <c r="B2" s="909"/>
      <c r="C2" s="909"/>
      <c r="D2" s="909"/>
      <c r="E2" s="909"/>
      <c r="F2" s="909"/>
      <c r="G2" s="909"/>
      <c r="H2" s="909"/>
      <c r="I2" s="909"/>
      <c r="J2" s="909"/>
      <c r="K2" s="909"/>
      <c r="L2" s="909"/>
      <c r="M2" s="909"/>
      <c r="N2" s="151"/>
      <c r="O2" s="505"/>
      <c r="P2" s="505"/>
      <c r="Q2" s="505"/>
      <c r="R2" s="505"/>
      <c r="S2" s="505"/>
      <c r="T2" s="505"/>
      <c r="U2" s="112"/>
      <c r="V2" s="112"/>
      <c r="W2" s="112"/>
      <c r="X2" s="112"/>
      <c r="Y2" s="39"/>
      <c r="Z2" s="39"/>
      <c r="AA2" s="39"/>
      <c r="AB2" s="39"/>
      <c r="AC2" s="39"/>
      <c r="AD2" s="39"/>
      <c r="AE2" s="39"/>
    </row>
    <row r="3" spans="1:37" s="24" customFormat="1" ht="18" customHeight="1">
      <c r="A3" s="107"/>
      <c r="B3" s="107"/>
      <c r="C3" s="107"/>
      <c r="D3" s="910" t="s">
        <v>617</v>
      </c>
      <c r="E3" s="910"/>
      <c r="F3" s="910"/>
      <c r="G3" s="910"/>
      <c r="H3" s="910"/>
      <c r="I3" s="910"/>
      <c r="J3" s="910"/>
      <c r="K3" s="107"/>
      <c r="L3" s="345"/>
      <c r="M3" s="345"/>
      <c r="N3" s="505"/>
      <c r="O3" s="505"/>
      <c r="P3" s="505"/>
      <c r="Q3" s="505"/>
      <c r="R3" s="505"/>
      <c r="S3" s="505"/>
      <c r="T3" s="505"/>
      <c r="U3" s="505"/>
      <c r="V3" s="505"/>
      <c r="W3" s="505"/>
      <c r="X3" s="112"/>
      <c r="Y3" s="92"/>
      <c r="Z3" s="92"/>
      <c r="AA3" s="92"/>
      <c r="AB3" s="92"/>
      <c r="AC3" s="92"/>
      <c r="AD3" s="92"/>
      <c r="AE3" s="92"/>
    </row>
    <row r="4" spans="1:37" s="38" customFormat="1" ht="8.25" customHeight="1">
      <c r="G4" s="40"/>
      <c r="H4" s="40"/>
      <c r="I4" s="40"/>
      <c r="J4" s="40"/>
      <c r="K4" s="40"/>
      <c r="L4" s="512"/>
      <c r="M4" s="512"/>
      <c r="N4" s="505"/>
      <c r="O4" s="505"/>
      <c r="P4" s="112"/>
      <c r="Q4" s="112"/>
      <c r="R4" s="112"/>
      <c r="S4" s="112"/>
      <c r="T4" s="112"/>
      <c r="U4" s="112"/>
      <c r="V4" s="112"/>
      <c r="W4" s="112"/>
      <c r="X4" s="112"/>
      <c r="Y4" s="39"/>
      <c r="Z4" s="39"/>
      <c r="AA4" s="39"/>
      <c r="AB4" s="39"/>
      <c r="AC4" s="39"/>
      <c r="AD4" s="39"/>
      <c r="AE4" s="39"/>
      <c r="AI4" s="39"/>
    </row>
    <row r="5" spans="1:37" s="31" customFormat="1" ht="21" customHeight="1">
      <c r="E5" s="212" t="s">
        <v>5</v>
      </c>
      <c r="F5" s="911"/>
      <c r="G5" s="911"/>
      <c r="H5" s="911"/>
      <c r="I5" s="911"/>
      <c r="J5" s="30"/>
      <c r="K5" s="37"/>
      <c r="L5" s="159" t="s">
        <v>307</v>
      </c>
      <c r="M5" s="159"/>
      <c r="N5" s="888" t="s">
        <v>397</v>
      </c>
      <c r="O5" s="888"/>
      <c r="P5" s="112"/>
      <c r="Q5" s="112"/>
      <c r="R5" s="112"/>
      <c r="S5" s="112"/>
      <c r="T5" s="112"/>
      <c r="U5" s="112"/>
      <c r="V5" s="112"/>
      <c r="W5" s="112"/>
      <c r="X5" s="112"/>
      <c r="Y5" s="34"/>
      <c r="Z5" s="34"/>
      <c r="AA5" s="34"/>
      <c r="AB5" s="34"/>
      <c r="AC5" s="34"/>
      <c r="AD5" s="34"/>
    </row>
    <row r="6" spans="1:37" s="116" customFormat="1" ht="18.75" customHeight="1">
      <c r="E6" s="418" t="s">
        <v>618</v>
      </c>
      <c r="F6" s="418"/>
      <c r="G6" s="418"/>
      <c r="H6" s="418"/>
      <c r="I6" s="418"/>
      <c r="J6" s="238"/>
      <c r="K6" s="111"/>
      <c r="L6" s="372"/>
      <c r="M6" s="372"/>
      <c r="N6" s="717" t="s">
        <v>255</v>
      </c>
      <c r="O6" s="717"/>
      <c r="P6" s="112"/>
      <c r="Q6" s="112"/>
      <c r="R6" s="112"/>
      <c r="S6" s="112"/>
      <c r="T6" s="112"/>
      <c r="U6" s="112"/>
      <c r="V6" s="112"/>
      <c r="W6" s="112"/>
      <c r="X6" s="112"/>
      <c r="Y6" s="112"/>
      <c r="Z6" s="112"/>
      <c r="AA6" s="112"/>
      <c r="AB6" s="112"/>
      <c r="AC6" s="112"/>
      <c r="AD6" s="112"/>
      <c r="AE6" s="112"/>
    </row>
    <row r="7" spans="1:37" s="116" customFormat="1" ht="14.25" customHeight="1">
      <c r="I7" s="238"/>
      <c r="J7" s="111"/>
      <c r="K7" s="249"/>
      <c r="L7" s="249"/>
      <c r="M7" s="249"/>
      <c r="N7" s="505" t="s">
        <v>399</v>
      </c>
      <c r="O7" s="112"/>
      <c r="P7" s="112"/>
      <c r="Q7" s="112" t="s">
        <v>225</v>
      </c>
      <c r="R7" s="112"/>
      <c r="S7" s="112"/>
      <c r="T7" s="112"/>
      <c r="U7" s="112"/>
      <c r="V7" s="112"/>
      <c r="W7" s="112"/>
      <c r="X7" s="112"/>
      <c r="Y7" s="112"/>
      <c r="Z7" s="112"/>
      <c r="AA7" s="112"/>
      <c r="AB7" s="112"/>
      <c r="AC7" s="112"/>
      <c r="AD7" s="112"/>
    </row>
    <row r="8" spans="1:37" s="26" customFormat="1" ht="21" customHeight="1">
      <c r="B8" s="75" t="s">
        <v>255</v>
      </c>
      <c r="C8" s="42"/>
      <c r="D8" s="41"/>
      <c r="E8" s="41"/>
      <c r="F8" s="41"/>
      <c r="G8" s="41"/>
      <c r="H8" s="41"/>
      <c r="K8" s="505"/>
      <c r="L8" s="512"/>
      <c r="M8" s="512"/>
      <c r="N8" s="517" t="s">
        <v>400</v>
      </c>
      <c r="O8" s="517" t="s">
        <v>401</v>
      </c>
      <c r="P8" s="112"/>
      <c r="Q8" s="517" t="s">
        <v>403</v>
      </c>
      <c r="R8" s="517" t="s">
        <v>404</v>
      </c>
      <c r="S8" s="517" t="s">
        <v>405</v>
      </c>
      <c r="T8" s="517" t="s">
        <v>406</v>
      </c>
      <c r="U8" s="517" t="s">
        <v>407</v>
      </c>
      <c r="V8" s="517" t="s">
        <v>408</v>
      </c>
      <c r="W8" s="517" t="s">
        <v>409</v>
      </c>
      <c r="X8" s="517"/>
      <c r="Y8" s="43"/>
      <c r="Z8" s="43"/>
      <c r="AA8" s="43"/>
      <c r="AB8" s="43"/>
      <c r="AC8" s="43"/>
      <c r="AD8" s="43"/>
      <c r="AE8" s="43"/>
      <c r="AF8" s="43"/>
    </row>
    <row r="9" spans="1:37" s="26" customFormat="1" ht="21" customHeight="1">
      <c r="B9" s="899" t="s">
        <v>73</v>
      </c>
      <c r="C9" s="900"/>
      <c r="D9" s="903"/>
      <c r="E9" s="904"/>
      <c r="F9" s="904"/>
      <c r="G9" s="904"/>
      <c r="H9" s="905"/>
      <c r="I9" s="517" t="s">
        <v>371</v>
      </c>
      <c r="J9" s="921"/>
      <c r="K9" s="922"/>
      <c r="L9" s="922"/>
      <c r="M9" s="923"/>
      <c r="N9" s="517" t="b">
        <v>0</v>
      </c>
      <c r="O9" s="374" t="b">
        <v>0</v>
      </c>
      <c r="P9" s="113"/>
      <c r="Q9" s="396" t="b">
        <v>0</v>
      </c>
      <c r="R9" s="396"/>
      <c r="S9" s="373"/>
      <c r="T9" s="373" t="b">
        <v>0</v>
      </c>
      <c r="U9" s="373"/>
      <c r="V9" s="373"/>
      <c r="W9" s="373" t="b">
        <v>0</v>
      </c>
      <c r="X9" s="373" t="b">
        <v>0</v>
      </c>
      <c r="Y9" s="43" t="b">
        <v>0</v>
      </c>
      <c r="Z9" s="43"/>
      <c r="AA9" s="43"/>
      <c r="AB9" s="43"/>
      <c r="AC9" s="43"/>
      <c r="AD9" s="43"/>
      <c r="AE9" s="43"/>
      <c r="AF9" s="43"/>
      <c r="AG9" s="43"/>
    </row>
    <row r="10" spans="1:37" s="31" customFormat="1" ht="25.5" customHeight="1">
      <c r="B10" s="901"/>
      <c r="C10" s="902"/>
      <c r="D10" s="906"/>
      <c r="E10" s="907"/>
      <c r="F10" s="907"/>
      <c r="G10" s="907"/>
      <c r="H10" s="908"/>
      <c r="I10" s="267" t="s">
        <v>298</v>
      </c>
      <c r="J10" s="924"/>
      <c r="K10" s="925"/>
      <c r="L10" s="925"/>
      <c r="M10" s="926"/>
      <c r="N10" s="374"/>
      <c r="O10" s="374"/>
      <c r="P10" s="377"/>
      <c r="Q10" s="374"/>
      <c r="R10" s="374"/>
      <c r="S10" s="374"/>
      <c r="T10" s="374"/>
      <c r="U10" s="374"/>
      <c r="V10" s="374"/>
      <c r="W10" s="374"/>
      <c r="X10" s="374"/>
      <c r="Y10" s="34"/>
      <c r="Z10" s="34"/>
      <c r="AA10" s="34"/>
      <c r="AB10" s="34"/>
      <c r="AC10" s="34"/>
      <c r="AD10" s="34"/>
      <c r="AE10" s="34"/>
      <c r="AF10" s="34"/>
      <c r="AG10" s="34"/>
      <c r="AH10" s="34"/>
    </row>
    <row r="11" spans="1:37" s="31" customFormat="1" ht="19.5" customHeight="1">
      <c r="B11" s="773" t="s">
        <v>75</v>
      </c>
      <c r="C11" s="773"/>
      <c r="D11" s="912"/>
      <c r="E11" s="913"/>
      <c r="F11" s="913"/>
      <c r="G11" s="913"/>
      <c r="H11" s="914"/>
      <c r="I11" s="517" t="s">
        <v>74</v>
      </c>
      <c r="J11" s="924"/>
      <c r="K11" s="925"/>
      <c r="L11" s="925"/>
      <c r="M11" s="926"/>
      <c r="N11" s="771" t="str">
        <f>CONCATENATE(N10,O10)</f>
        <v/>
      </c>
      <c r="O11" s="772"/>
      <c r="P11" s="378"/>
      <c r="Q11" s="658" t="str">
        <f>CONCATENATE(Q10,R10,T10,S10,U10,V10,W10,X10)</f>
        <v/>
      </c>
      <c r="R11" s="659"/>
      <c r="S11" s="659"/>
      <c r="T11" s="659"/>
      <c r="U11" s="659"/>
      <c r="V11" s="659"/>
      <c r="W11" s="659"/>
      <c r="X11" s="660"/>
      <c r="Y11" s="34"/>
      <c r="Z11" s="34"/>
      <c r="AA11" s="34"/>
      <c r="AB11" s="34"/>
      <c r="AC11" s="34"/>
      <c r="AD11" s="34"/>
      <c r="AE11" s="34"/>
      <c r="AF11" s="34"/>
      <c r="AG11" s="34"/>
      <c r="AH11" s="34"/>
    </row>
    <row r="12" spans="1:37" s="31" customFormat="1" ht="19.5" customHeight="1">
      <c r="B12" s="773"/>
      <c r="C12" s="773"/>
      <c r="D12" s="915"/>
      <c r="E12" s="916"/>
      <c r="F12" s="916"/>
      <c r="G12" s="916"/>
      <c r="H12" s="917"/>
      <c r="I12" s="517" t="s">
        <v>299</v>
      </c>
      <c r="J12" s="924"/>
      <c r="K12" s="925"/>
      <c r="L12" s="925"/>
      <c r="M12" s="927"/>
      <c r="N12" s="513"/>
      <c r="O12" s="513"/>
      <c r="P12" s="513"/>
      <c r="Q12" s="513"/>
      <c r="R12" s="513"/>
      <c r="S12" s="513"/>
      <c r="T12" s="112"/>
      <c r="U12" s="112"/>
      <c r="V12" s="112"/>
      <c r="W12" s="112"/>
      <c r="X12" s="112"/>
      <c r="Y12" s="34"/>
      <c r="Z12" s="34"/>
      <c r="AA12" s="34"/>
      <c r="AB12" s="34"/>
      <c r="AC12" s="34"/>
      <c r="AD12" s="34"/>
      <c r="AE12" s="45"/>
      <c r="AF12" s="34"/>
      <c r="AG12" s="34"/>
      <c r="AH12" s="34"/>
    </row>
    <row r="13" spans="1:37" s="31" customFormat="1" ht="9" customHeight="1">
      <c r="B13" s="773" t="s">
        <v>225</v>
      </c>
      <c r="C13" s="764"/>
      <c r="D13" s="114"/>
      <c r="E13" s="90"/>
      <c r="F13" s="90"/>
      <c r="G13" s="90"/>
      <c r="H13" s="90"/>
      <c r="I13" s="90"/>
      <c r="J13" s="602"/>
      <c r="K13" s="602"/>
      <c r="L13" s="602"/>
      <c r="M13" s="603"/>
      <c r="N13" s="601"/>
      <c r="O13" s="601"/>
      <c r="P13" s="601"/>
      <c r="Q13" s="601"/>
      <c r="R13" s="601"/>
      <c r="S13" s="601"/>
      <c r="T13" s="601"/>
      <c r="U13" s="112"/>
      <c r="V13" s="112"/>
      <c r="W13" s="112"/>
      <c r="X13" s="112"/>
      <c r="Y13" s="34"/>
      <c r="Z13" s="34"/>
      <c r="AA13" s="34"/>
      <c r="AB13" s="34"/>
      <c r="AC13" s="34"/>
      <c r="AD13" s="34"/>
      <c r="AE13" s="34"/>
      <c r="AF13" s="119"/>
      <c r="AG13" s="112"/>
      <c r="AH13" s="112"/>
      <c r="AI13" s="112"/>
      <c r="AJ13" s="116"/>
      <c r="AK13" s="116"/>
    </row>
    <row r="14" spans="1:37" s="31" customFormat="1" ht="16.5" customHeight="1">
      <c r="B14" s="773"/>
      <c r="C14" s="764"/>
      <c r="D14" s="115"/>
      <c r="E14" s="91"/>
      <c r="F14" s="91"/>
      <c r="G14" s="91"/>
      <c r="H14" s="91"/>
      <c r="I14" s="91"/>
      <c r="J14" s="604"/>
      <c r="K14" s="604"/>
      <c r="L14" s="604"/>
      <c r="M14" s="605"/>
      <c r="N14" s="380"/>
      <c r="O14" s="380"/>
      <c r="P14" s="410"/>
      <c r="Q14" s="375"/>
      <c r="R14" s="375"/>
      <c r="S14" s="375"/>
      <c r="T14" s="375"/>
      <c r="U14" s="112"/>
      <c r="V14" s="112"/>
      <c r="W14" s="112"/>
      <c r="X14" s="112"/>
      <c r="Y14" s="34"/>
      <c r="Z14" s="34"/>
      <c r="AA14" s="34"/>
      <c r="AB14" s="34"/>
      <c r="AC14" s="34"/>
      <c r="AD14" s="34"/>
      <c r="AE14" s="34"/>
      <c r="AF14" s="112"/>
      <c r="AG14" s="112"/>
      <c r="AH14" s="112"/>
      <c r="AI14" s="112"/>
      <c r="AJ14" s="116"/>
      <c r="AK14" s="116"/>
    </row>
    <row r="15" spans="1:37" s="31" customFormat="1" ht="20.100000000000001" customHeight="1">
      <c r="B15" s="773" t="s">
        <v>76</v>
      </c>
      <c r="C15" s="773"/>
      <c r="D15" s="764" t="s">
        <v>300</v>
      </c>
      <c r="E15" s="794"/>
      <c r="F15" s="794"/>
      <c r="G15" s="765"/>
      <c r="H15" s="899" t="s">
        <v>301</v>
      </c>
      <c r="I15" s="986"/>
      <c r="J15" s="986"/>
      <c r="K15" s="986"/>
      <c r="L15" s="986"/>
      <c r="M15" s="900"/>
      <c r="N15" s="160"/>
      <c r="O15" s="380"/>
      <c r="P15" s="411"/>
      <c r="Q15" s="411"/>
      <c r="R15" s="411"/>
      <c r="S15" s="375"/>
      <c r="T15" s="376"/>
      <c r="U15" s="118"/>
      <c r="V15" s="118"/>
      <c r="W15" s="118"/>
      <c r="X15" s="118"/>
      <c r="Y15" s="46"/>
      <c r="Z15" s="46"/>
      <c r="AA15" s="46"/>
      <c r="AB15" s="34"/>
      <c r="AC15" s="34"/>
      <c r="AD15" s="34"/>
      <c r="AE15" s="34"/>
      <c r="AF15" s="112"/>
      <c r="AG15" s="112"/>
      <c r="AH15" s="112"/>
      <c r="AI15" s="112"/>
      <c r="AJ15" s="112"/>
      <c r="AK15" s="112"/>
    </row>
    <row r="16" spans="1:37" s="31" customFormat="1" ht="36" customHeight="1">
      <c r="B16" s="773"/>
      <c r="C16" s="773"/>
      <c r="D16" s="918"/>
      <c r="E16" s="919"/>
      <c r="F16" s="919"/>
      <c r="G16" s="920"/>
      <c r="H16" s="918"/>
      <c r="I16" s="919"/>
      <c r="J16" s="919"/>
      <c r="K16" s="919"/>
      <c r="L16" s="919"/>
      <c r="M16" s="920"/>
      <c r="N16" s="160"/>
      <c r="O16" s="380"/>
      <c r="P16" s="411"/>
      <c r="Q16" s="411"/>
      <c r="R16" s="411"/>
      <c r="S16" s="375"/>
      <c r="T16" s="375"/>
      <c r="U16" s="112"/>
      <c r="V16" s="112"/>
      <c r="W16" s="112"/>
      <c r="X16" s="112"/>
      <c r="Y16" s="34"/>
      <c r="Z16" s="34"/>
      <c r="AA16" s="34"/>
      <c r="AB16" s="34"/>
      <c r="AC16" s="34"/>
      <c r="AD16" s="34"/>
      <c r="AE16" s="34"/>
      <c r="AF16" s="112"/>
      <c r="AG16" s="112"/>
      <c r="AH16" s="112"/>
      <c r="AI16" s="112"/>
      <c r="AJ16" s="112"/>
      <c r="AK16" s="112"/>
    </row>
    <row r="17" spans="1:37" s="31" customFormat="1" ht="20.100000000000001" customHeight="1">
      <c r="B17" s="29"/>
      <c r="J17" s="31" t="s">
        <v>308</v>
      </c>
      <c r="L17" s="514"/>
      <c r="M17" s="505"/>
      <c r="N17" s="505"/>
      <c r="O17" s="514"/>
      <c r="P17" s="113"/>
      <c r="Q17" s="113"/>
      <c r="R17" s="113"/>
      <c r="S17" s="112"/>
      <c r="T17" s="112"/>
      <c r="U17" s="112"/>
      <c r="V17" s="112"/>
      <c r="W17" s="112"/>
      <c r="X17" s="112"/>
      <c r="Y17" s="34"/>
      <c r="Z17" s="34"/>
      <c r="AA17" s="34"/>
      <c r="AB17" s="34"/>
      <c r="AC17" s="34"/>
      <c r="AD17" s="34"/>
      <c r="AE17" s="34"/>
      <c r="AF17" s="112"/>
      <c r="AG17" s="112"/>
      <c r="AH17" s="112"/>
      <c r="AI17" s="112"/>
      <c r="AJ17" s="112"/>
      <c r="AK17" s="112"/>
    </row>
    <row r="18" spans="1:37" s="31" customFormat="1" ht="20.100000000000001" customHeight="1">
      <c r="C18" s="35"/>
      <c r="D18" s="32"/>
      <c r="E18" s="32"/>
      <c r="F18" s="32"/>
      <c r="G18" s="32"/>
      <c r="H18" s="32"/>
      <c r="I18" s="32"/>
      <c r="J18" s="32"/>
      <c r="K18" s="32"/>
      <c r="L18" s="505"/>
      <c r="M18" s="505"/>
      <c r="N18" s="505"/>
      <c r="O18" s="514"/>
      <c r="P18" s="157"/>
      <c r="Q18" s="157"/>
      <c r="R18" s="157"/>
      <c r="S18" s="112"/>
      <c r="T18" s="112"/>
      <c r="U18" s="112"/>
      <c r="V18" s="112"/>
      <c r="W18" s="112"/>
      <c r="X18" s="112"/>
      <c r="Y18" s="34"/>
      <c r="Z18" s="34"/>
      <c r="AA18" s="34"/>
      <c r="AB18" s="34"/>
      <c r="AC18" s="34"/>
      <c r="AD18" s="34"/>
      <c r="AE18" s="34"/>
      <c r="AF18" s="112"/>
      <c r="AG18" s="112"/>
      <c r="AH18" s="112"/>
      <c r="AI18" s="112"/>
      <c r="AJ18" s="112"/>
      <c r="AK18" s="112"/>
    </row>
    <row r="19" spans="1:37" s="31" customFormat="1" ht="8.25" customHeight="1">
      <c r="C19" s="35"/>
      <c r="D19" s="32"/>
      <c r="E19" s="32"/>
      <c r="F19" s="32"/>
      <c r="G19" s="32"/>
      <c r="H19" s="32"/>
      <c r="I19" s="32"/>
      <c r="J19" s="32"/>
      <c r="K19" s="32"/>
      <c r="L19" s="505"/>
      <c r="M19" s="505"/>
      <c r="N19" s="505"/>
      <c r="O19" s="514"/>
      <c r="P19" s="157"/>
      <c r="Q19" s="157"/>
      <c r="R19" s="157"/>
      <c r="S19" s="112"/>
      <c r="T19" s="112"/>
      <c r="U19" s="112"/>
      <c r="V19" s="112"/>
      <c r="W19" s="112"/>
      <c r="X19" s="112"/>
      <c r="Y19" s="34"/>
      <c r="Z19" s="34"/>
      <c r="AA19" s="34"/>
      <c r="AB19" s="34"/>
      <c r="AC19" s="34"/>
      <c r="AD19" s="34"/>
      <c r="AE19" s="34"/>
      <c r="AF19" s="112"/>
      <c r="AG19" s="112"/>
      <c r="AH19" s="112"/>
      <c r="AI19" s="112"/>
      <c r="AJ19" s="112"/>
      <c r="AK19" s="112"/>
    </row>
    <row r="20" spans="1:37" s="31" customFormat="1" ht="20.100000000000001" customHeight="1">
      <c r="B20" s="29" t="s">
        <v>567</v>
      </c>
      <c r="C20" s="35"/>
      <c r="D20" s="32"/>
      <c r="E20" s="32"/>
      <c r="F20" s="32"/>
      <c r="G20" s="32"/>
      <c r="H20" s="32"/>
      <c r="I20" s="32"/>
      <c r="J20" s="32"/>
      <c r="K20" s="32"/>
      <c r="L20" s="505"/>
      <c r="M20" s="505"/>
      <c r="N20" s="505"/>
      <c r="O20" s="514"/>
      <c r="P20" s="157"/>
      <c r="Q20" s="157"/>
      <c r="R20" s="157"/>
      <c r="S20" s="112"/>
      <c r="T20" s="112"/>
      <c r="U20" s="112"/>
      <c r="V20" s="112"/>
      <c r="W20" s="112"/>
      <c r="X20" s="112"/>
      <c r="Y20" s="34"/>
      <c r="Z20" s="34"/>
      <c r="AA20" s="34"/>
      <c r="AB20" s="34"/>
      <c r="AC20" s="34"/>
      <c r="AD20" s="34"/>
      <c r="AE20" s="34"/>
      <c r="AF20" s="112"/>
      <c r="AG20" s="112"/>
      <c r="AH20" s="112"/>
      <c r="AI20" s="112"/>
      <c r="AJ20" s="112"/>
      <c r="AK20" s="112"/>
    </row>
    <row r="21" spans="1:37" s="31" customFormat="1" ht="20.100000000000001" customHeight="1">
      <c r="B21" s="985" t="s">
        <v>569</v>
      </c>
      <c r="C21" s="985"/>
      <c r="D21" s="985"/>
      <c r="E21" s="985"/>
      <c r="F21" s="985"/>
      <c r="G21" s="985"/>
      <c r="H21" s="985"/>
      <c r="I21" s="985"/>
      <c r="J21" s="985"/>
      <c r="K21" s="985"/>
      <c r="L21" s="505"/>
      <c r="M21" s="505"/>
      <c r="N21" s="505"/>
      <c r="O21" s="514"/>
      <c r="P21" s="157"/>
      <c r="Q21" s="157"/>
      <c r="R21" s="157"/>
      <c r="S21" s="112"/>
      <c r="T21" s="112"/>
      <c r="U21" s="112"/>
      <c r="V21" s="112"/>
      <c r="W21" s="112"/>
      <c r="X21" s="112"/>
      <c r="Y21" s="34"/>
      <c r="Z21" s="34"/>
      <c r="AA21" s="34"/>
      <c r="AB21" s="34"/>
      <c r="AC21" s="34"/>
      <c r="AD21" s="34"/>
      <c r="AE21" s="34"/>
      <c r="AF21" s="112"/>
      <c r="AG21" s="112"/>
      <c r="AH21" s="112"/>
      <c r="AI21" s="112"/>
      <c r="AJ21" s="112"/>
      <c r="AK21" s="112"/>
    </row>
    <row r="22" spans="1:37" s="31" customFormat="1" ht="33.75" customHeight="1">
      <c r="B22" s="985"/>
      <c r="C22" s="985"/>
      <c r="D22" s="985"/>
      <c r="E22" s="985"/>
      <c r="F22" s="985"/>
      <c r="G22" s="985"/>
      <c r="H22" s="985"/>
      <c r="I22" s="985"/>
      <c r="J22" s="985"/>
      <c r="K22" s="985"/>
      <c r="L22" s="505"/>
      <c r="M22" s="505"/>
      <c r="N22" s="505"/>
      <c r="O22" s="514"/>
      <c r="P22" s="157"/>
      <c r="Q22" s="157"/>
      <c r="R22" s="157"/>
      <c r="S22" s="112"/>
      <c r="T22" s="112"/>
      <c r="U22" s="112"/>
      <c r="V22" s="112"/>
      <c r="W22" s="112"/>
      <c r="X22" s="112"/>
      <c r="Y22" s="34"/>
      <c r="Z22" s="34"/>
      <c r="AA22" s="34"/>
      <c r="AB22" s="34"/>
      <c r="AC22" s="34"/>
      <c r="AD22" s="34"/>
      <c r="AE22" s="34"/>
      <c r="AF22" s="112"/>
      <c r="AG22" s="112"/>
      <c r="AH22" s="112"/>
      <c r="AI22" s="112"/>
      <c r="AJ22" s="112"/>
      <c r="AK22" s="112"/>
    </row>
    <row r="23" spans="1:37" s="31" customFormat="1" ht="20.100000000000001" customHeight="1">
      <c r="B23" s="773" t="s">
        <v>568</v>
      </c>
      <c r="C23" s="773"/>
      <c r="D23" s="773"/>
      <c r="E23" s="525"/>
      <c r="F23" s="525"/>
      <c r="G23" s="525"/>
      <c r="H23" s="525"/>
      <c r="I23" s="525"/>
      <c r="J23" s="525"/>
      <c r="K23" s="525"/>
      <c r="L23" s="505"/>
      <c r="M23" s="505"/>
      <c r="N23" s="505"/>
      <c r="O23" s="514"/>
      <c r="P23" s="157"/>
      <c r="Q23" s="157"/>
      <c r="R23" s="157"/>
      <c r="S23" s="112"/>
      <c r="T23" s="112"/>
      <c r="U23" s="112"/>
      <c r="V23" s="112"/>
      <c r="W23" s="112"/>
      <c r="X23" s="112"/>
      <c r="Y23" s="34"/>
      <c r="Z23" s="34"/>
      <c r="AA23" s="34"/>
      <c r="AB23" s="34"/>
      <c r="AC23" s="34"/>
      <c r="AD23" s="34"/>
      <c r="AE23" s="34"/>
      <c r="AF23" s="112"/>
      <c r="AG23" s="112"/>
      <c r="AH23" s="112"/>
      <c r="AI23" s="112"/>
      <c r="AJ23" s="112"/>
      <c r="AK23" s="112"/>
    </row>
    <row r="24" spans="1:37" ht="21" customHeight="1">
      <c r="B24" s="882"/>
      <c r="C24" s="882"/>
      <c r="D24" s="882"/>
      <c r="E24" s="24"/>
      <c r="F24" s="24"/>
      <c r="G24" s="24"/>
      <c r="H24" s="24"/>
      <c r="AF24" s="116"/>
      <c r="AG24" s="116"/>
      <c r="AH24" s="116"/>
      <c r="AI24" s="116"/>
      <c r="AJ24" s="116"/>
      <c r="AK24" s="116"/>
    </row>
    <row r="25" spans="1:37" ht="21" customHeight="1">
      <c r="B25" s="24"/>
      <c r="C25" s="24"/>
      <c r="D25" s="24"/>
      <c r="E25" s="24"/>
      <c r="F25" s="24"/>
      <c r="G25" s="24"/>
      <c r="H25" s="24"/>
      <c r="AF25" s="116"/>
      <c r="AG25" s="116"/>
      <c r="AH25" s="116"/>
      <c r="AI25" s="116"/>
      <c r="AJ25" s="116"/>
      <c r="AK25" s="116"/>
    </row>
    <row r="26" spans="1:37" s="25" customFormat="1" ht="15" customHeight="1">
      <c r="L26" s="505"/>
      <c r="M26" s="505"/>
      <c r="N26" s="744" t="e">
        <f>CONCATENATE(#REF!,#REF!,#REF!)</f>
        <v>#REF!</v>
      </c>
      <c r="O26" s="744"/>
      <c r="P26" s="744"/>
      <c r="Q26" s="112"/>
      <c r="R26" s="112"/>
      <c r="S26" s="112"/>
      <c r="T26" s="112"/>
      <c r="U26" s="112"/>
      <c r="V26" s="112"/>
      <c r="W26" s="112"/>
      <c r="X26" s="112"/>
      <c r="Y26" s="36"/>
      <c r="Z26" s="36"/>
      <c r="AA26" s="36"/>
      <c r="AB26" s="36"/>
      <c r="AC26" s="36"/>
      <c r="AD26" s="36"/>
      <c r="AE26" s="36"/>
      <c r="AF26" s="36"/>
      <c r="AG26" s="36"/>
    </row>
    <row r="27" spans="1:37" s="74" customFormat="1" ht="26.25" customHeight="1">
      <c r="A27" s="407" t="s">
        <v>607</v>
      </c>
      <c r="B27" s="1"/>
      <c r="C27" s="1"/>
      <c r="D27" s="1"/>
      <c r="E27" s="362"/>
      <c r="F27" s="362"/>
      <c r="G27" s="362"/>
      <c r="H27" s="362"/>
      <c r="I27" s="362"/>
      <c r="J27" s="526"/>
      <c r="K27" s="522"/>
      <c r="L27" s="522"/>
      <c r="M27" s="505"/>
      <c r="N27" s="112"/>
      <c r="O27" s="112"/>
      <c r="P27" s="112"/>
      <c r="Q27" s="112"/>
      <c r="R27" s="112"/>
      <c r="S27" s="112"/>
      <c r="T27" s="112"/>
      <c r="U27" s="112"/>
      <c r="V27" s="112"/>
      <c r="W27" s="112"/>
      <c r="X27" s="112"/>
      <c r="Y27" s="81"/>
      <c r="Z27" s="81"/>
      <c r="AA27" s="81"/>
      <c r="AB27" s="81"/>
      <c r="AC27" s="81"/>
    </row>
    <row r="28" spans="1:37" s="74" customFormat="1" ht="4.5" customHeight="1">
      <c r="A28" s="1"/>
      <c r="B28" s="1"/>
      <c r="C28" s="1"/>
      <c r="D28" s="1"/>
      <c r="E28" s="362"/>
      <c r="F28" s="362"/>
      <c r="G28" s="362"/>
      <c r="H28" s="362"/>
      <c r="I28" s="362"/>
      <c r="J28" s="526"/>
      <c r="K28" s="522"/>
      <c r="L28" s="522"/>
      <c r="M28" s="505"/>
      <c r="N28" s="112"/>
      <c r="O28" s="112"/>
      <c r="P28" s="112"/>
      <c r="Q28" s="112"/>
      <c r="R28" s="112"/>
      <c r="S28" s="112"/>
      <c r="T28" s="112"/>
      <c r="U28" s="112"/>
      <c r="V28" s="112"/>
      <c r="W28" s="112"/>
      <c r="X28" s="112"/>
      <c r="Y28" s="81"/>
      <c r="Z28" s="81"/>
      <c r="AA28" s="81"/>
      <c r="AB28" s="81"/>
      <c r="AC28" s="81"/>
    </row>
    <row r="29" spans="1:37" s="74" customFormat="1" ht="28.5" customHeight="1">
      <c r="A29" s="647" t="s">
        <v>425</v>
      </c>
      <c r="B29" s="647"/>
      <c r="C29" s="647"/>
      <c r="D29" s="647"/>
      <c r="E29" s="647"/>
      <c r="F29" s="647"/>
      <c r="G29" s="647"/>
      <c r="H29" s="647"/>
      <c r="I29" s="647"/>
      <c r="J29" s="647"/>
      <c r="K29" s="647"/>
      <c r="L29" s="647"/>
      <c r="M29" s="647"/>
      <c r="N29" s="112"/>
      <c r="O29" s="112"/>
      <c r="P29" s="112"/>
      <c r="Q29" s="112"/>
      <c r="R29" s="112"/>
      <c r="S29" s="112"/>
      <c r="T29" s="112"/>
      <c r="U29" s="112"/>
      <c r="V29" s="112"/>
      <c r="W29" s="112"/>
      <c r="X29" s="112"/>
      <c r="Y29" s="81"/>
      <c r="Z29" s="81"/>
      <c r="AA29" s="81"/>
      <c r="AB29" s="81"/>
    </row>
    <row r="30" spans="1:37" s="74" customFormat="1" ht="12.75" customHeight="1">
      <c r="A30" s="647"/>
      <c r="B30" s="647"/>
      <c r="C30" s="647"/>
      <c r="D30" s="647"/>
      <c r="E30" s="647"/>
      <c r="F30" s="647"/>
      <c r="G30" s="647"/>
      <c r="H30" s="647"/>
      <c r="I30" s="647"/>
      <c r="J30" s="647"/>
      <c r="K30" s="647"/>
      <c r="L30" s="647"/>
      <c r="M30" s="647"/>
      <c r="N30" s="112"/>
      <c r="O30" s="112"/>
      <c r="P30" s="112"/>
      <c r="Q30" s="112"/>
      <c r="R30" s="112"/>
      <c r="S30" s="112"/>
      <c r="T30" s="112"/>
      <c r="U30" s="112"/>
      <c r="V30" s="112"/>
      <c r="W30" s="112"/>
      <c r="X30" s="112"/>
      <c r="Y30" s="81"/>
      <c r="Z30" s="81"/>
      <c r="AA30" s="81"/>
      <c r="AB30" s="81"/>
    </row>
    <row r="31" spans="1:37" s="74" customFormat="1" ht="6" customHeight="1">
      <c r="B31" s="116"/>
      <c r="C31" s="1"/>
      <c r="D31" s="1"/>
      <c r="E31" s="1"/>
      <c r="F31" s="1"/>
      <c r="G31" s="1"/>
      <c r="H31" s="1"/>
      <c r="I31" s="1"/>
      <c r="J31" s="512"/>
      <c r="K31" s="512"/>
      <c r="L31" s="512"/>
      <c r="M31" s="505"/>
      <c r="N31" s="112"/>
      <c r="O31" s="112"/>
      <c r="P31" s="112"/>
      <c r="Q31" s="112"/>
      <c r="R31" s="112"/>
      <c r="S31" s="112"/>
      <c r="T31" s="112"/>
      <c r="U31" s="112"/>
      <c r="V31" s="112"/>
      <c r="W31" s="112"/>
      <c r="X31" s="112"/>
      <c r="Y31" s="81"/>
      <c r="Z31" s="81"/>
      <c r="AA31" s="81"/>
      <c r="AB31" s="81"/>
      <c r="AC31" s="81"/>
    </row>
    <row r="32" spans="1:37" s="74" customFormat="1" ht="22.5" customHeight="1">
      <c r="D32" s="236" t="s">
        <v>251</v>
      </c>
      <c r="E32" s="83"/>
      <c r="F32" s="84"/>
      <c r="G32" s="85"/>
      <c r="H32" s="86"/>
      <c r="I32" s="87"/>
      <c r="J32" s="81"/>
      <c r="K32" s="505"/>
      <c r="L32" s="505"/>
      <c r="M32" s="505"/>
      <c r="N32" s="112"/>
      <c r="O32" s="112"/>
      <c r="P32" s="112"/>
      <c r="Q32" s="112"/>
      <c r="R32" s="112"/>
      <c r="S32" s="112"/>
      <c r="T32" s="112"/>
      <c r="U32" s="112"/>
      <c r="V32" s="112"/>
      <c r="W32" s="112"/>
      <c r="X32" s="112"/>
      <c r="Y32" s="81"/>
      <c r="Z32" s="81"/>
      <c r="AA32" s="81"/>
      <c r="AB32" s="81"/>
      <c r="AC32" s="81"/>
      <c r="AD32" s="81"/>
    </row>
    <row r="33" spans="1:30" s="74" customFormat="1" ht="8.25" customHeight="1">
      <c r="B33" s="82"/>
      <c r="C33" s="82"/>
      <c r="D33" s="82"/>
      <c r="E33" s="82"/>
      <c r="F33" s="82"/>
      <c r="G33" s="82"/>
      <c r="H33" s="130"/>
      <c r="I33" s="130"/>
      <c r="J33" s="130"/>
      <c r="K33" s="234"/>
      <c r="L33" s="505"/>
      <c r="M33" s="505"/>
      <c r="N33" s="505"/>
      <c r="O33" s="112"/>
      <c r="P33" s="112"/>
      <c r="Q33" s="112"/>
      <c r="R33" s="112"/>
      <c r="S33" s="112"/>
      <c r="T33" s="112"/>
      <c r="U33" s="112"/>
      <c r="V33" s="112"/>
      <c r="W33" s="112"/>
      <c r="X33" s="112"/>
      <c r="Y33" s="81"/>
      <c r="Z33" s="81"/>
      <c r="AA33" s="81"/>
      <c r="AB33" s="81"/>
      <c r="AC33" s="81"/>
      <c r="AD33" s="81"/>
    </row>
    <row r="34" spans="1:30" s="74" customFormat="1" ht="24.75" customHeight="1">
      <c r="A34" s="748" t="s">
        <v>54</v>
      </c>
      <c r="B34" s="983"/>
      <c r="C34" s="983"/>
      <c r="D34" s="983"/>
      <c r="E34" s="983"/>
      <c r="F34" s="749"/>
      <c r="G34" s="987" t="s">
        <v>254</v>
      </c>
      <c r="H34" s="988"/>
      <c r="I34" s="989" t="s">
        <v>556</v>
      </c>
      <c r="J34" s="990"/>
      <c r="K34" s="991" t="s">
        <v>557</v>
      </c>
      <c r="L34" s="992"/>
      <c r="M34" s="505"/>
      <c r="N34" s="112"/>
      <c r="O34" s="112"/>
      <c r="P34" s="112"/>
      <c r="Q34" s="112"/>
      <c r="R34" s="112"/>
      <c r="S34" s="112"/>
      <c r="T34" s="112"/>
      <c r="U34" s="112"/>
      <c r="V34" s="112"/>
      <c r="W34" s="112"/>
      <c r="X34" s="112"/>
      <c r="Y34" s="81"/>
      <c r="Z34" s="81"/>
      <c r="AA34" s="81"/>
      <c r="AB34" s="81"/>
      <c r="AC34" s="81"/>
    </row>
    <row r="35" spans="1:30" s="24" customFormat="1" ht="12.75" customHeight="1">
      <c r="A35" s="949" t="s">
        <v>49</v>
      </c>
      <c r="B35" s="958" t="s">
        <v>50</v>
      </c>
      <c r="C35" s="959"/>
      <c r="D35" s="959"/>
      <c r="E35" s="959"/>
      <c r="F35" s="960"/>
      <c r="G35" s="993" t="s">
        <v>710</v>
      </c>
      <c r="H35" s="994"/>
      <c r="I35" s="995"/>
      <c r="J35" s="996"/>
      <c r="K35" s="997"/>
      <c r="L35" s="998"/>
      <c r="M35" s="505"/>
      <c r="N35" s="112"/>
      <c r="O35" s="112"/>
      <c r="P35" s="112"/>
      <c r="Q35" s="112"/>
      <c r="R35" s="112"/>
      <c r="S35" s="112"/>
      <c r="T35" s="112"/>
      <c r="U35" s="112"/>
      <c r="V35" s="112"/>
      <c r="W35" s="112"/>
      <c r="X35" s="112"/>
      <c r="Y35" s="92"/>
      <c r="Z35" s="92"/>
      <c r="AA35" s="92"/>
      <c r="AB35" s="92"/>
      <c r="AC35" s="92"/>
    </row>
    <row r="36" spans="1:30" s="74" customFormat="1" ht="12.75" customHeight="1">
      <c r="A36" s="950"/>
      <c r="B36" s="963"/>
      <c r="C36" s="964"/>
      <c r="D36" s="964"/>
      <c r="E36" s="964"/>
      <c r="F36" s="965"/>
      <c r="G36" s="999" t="s">
        <v>711</v>
      </c>
      <c r="H36" s="1000"/>
      <c r="I36" s="1001"/>
      <c r="J36" s="1002"/>
      <c r="K36" s="1003"/>
      <c r="L36" s="1004"/>
      <c r="M36" s="345"/>
      <c r="N36" s="112"/>
      <c r="O36" s="112"/>
      <c r="P36" s="112"/>
      <c r="Q36" s="112"/>
      <c r="R36" s="112"/>
      <c r="S36" s="112"/>
      <c r="T36" s="112"/>
      <c r="U36" s="112"/>
      <c r="V36" s="112"/>
      <c r="W36" s="112"/>
      <c r="X36" s="112"/>
      <c r="Y36" s="81"/>
      <c r="Z36" s="81"/>
      <c r="AA36" s="81"/>
      <c r="AB36" s="81"/>
      <c r="AC36" s="81"/>
    </row>
    <row r="37" spans="1:30" s="74" customFormat="1" ht="12.75" customHeight="1">
      <c r="A37" s="950"/>
      <c r="B37" s="958" t="s">
        <v>47</v>
      </c>
      <c r="C37" s="959"/>
      <c r="D37" s="959"/>
      <c r="E37" s="959"/>
      <c r="F37" s="960"/>
      <c r="G37" s="1005" t="s">
        <v>687</v>
      </c>
      <c r="H37" s="994"/>
      <c r="I37" s="1006"/>
      <c r="J37" s="1007"/>
      <c r="K37" s="1008"/>
      <c r="L37" s="1009"/>
      <c r="M37" s="505"/>
      <c r="N37" s="112"/>
      <c r="O37" s="112"/>
      <c r="P37" s="112"/>
      <c r="Q37" s="112"/>
      <c r="R37" s="112"/>
      <c r="S37" s="112"/>
      <c r="T37" s="112"/>
      <c r="U37" s="112"/>
      <c r="V37" s="112"/>
      <c r="W37" s="112"/>
      <c r="X37" s="112"/>
      <c r="Y37" s="81"/>
      <c r="Z37" s="81"/>
      <c r="AA37" s="81"/>
      <c r="AB37" s="81"/>
      <c r="AC37" s="81"/>
    </row>
    <row r="38" spans="1:30" s="74" customFormat="1" ht="12.75" customHeight="1">
      <c r="A38" s="950"/>
      <c r="B38" s="961"/>
      <c r="C38" s="679"/>
      <c r="D38" s="679"/>
      <c r="E38" s="679"/>
      <c r="F38" s="962"/>
      <c r="G38" s="952" t="s">
        <v>686</v>
      </c>
      <c r="H38" s="953"/>
      <c r="I38" s="954"/>
      <c r="J38" s="955"/>
      <c r="K38" s="956"/>
      <c r="L38" s="957"/>
      <c r="M38" s="505"/>
      <c r="N38" s="112"/>
      <c r="O38" s="112"/>
      <c r="P38" s="112"/>
      <c r="Q38" s="112"/>
      <c r="R38" s="112"/>
      <c r="S38" s="112"/>
      <c r="T38" s="112"/>
      <c r="U38" s="112"/>
      <c r="V38" s="112"/>
      <c r="W38" s="112"/>
      <c r="X38" s="112"/>
      <c r="Y38" s="81"/>
      <c r="Z38" s="81"/>
      <c r="AA38" s="81"/>
      <c r="AB38" s="81"/>
      <c r="AC38" s="81"/>
    </row>
    <row r="39" spans="1:30" s="74" customFormat="1" ht="12.75" customHeight="1">
      <c r="A39" s="950"/>
      <c r="B39" s="961"/>
      <c r="C39" s="679"/>
      <c r="D39" s="679"/>
      <c r="E39" s="679"/>
      <c r="F39" s="962"/>
      <c r="G39" s="952" t="s">
        <v>688</v>
      </c>
      <c r="H39" s="953"/>
      <c r="I39" s="954"/>
      <c r="J39" s="955"/>
      <c r="K39" s="956"/>
      <c r="L39" s="957"/>
      <c r="M39" s="614"/>
      <c r="N39" s="112"/>
      <c r="O39" s="112"/>
      <c r="P39" s="112"/>
      <c r="Q39" s="112"/>
      <c r="R39" s="112"/>
      <c r="S39" s="112"/>
      <c r="T39" s="112"/>
      <c r="U39" s="112"/>
      <c r="V39" s="112"/>
      <c r="W39" s="112"/>
      <c r="X39" s="112"/>
      <c r="Y39" s="81"/>
      <c r="Z39" s="81"/>
      <c r="AA39" s="81"/>
      <c r="AB39" s="81"/>
      <c r="AC39" s="81"/>
    </row>
    <row r="40" spans="1:30" s="74" customFormat="1" ht="12.75" customHeight="1">
      <c r="A40" s="950"/>
      <c r="B40" s="961"/>
      <c r="C40" s="679"/>
      <c r="D40" s="679"/>
      <c r="E40" s="679"/>
      <c r="F40" s="962"/>
      <c r="G40" s="952" t="s">
        <v>689</v>
      </c>
      <c r="H40" s="953"/>
      <c r="I40" s="954"/>
      <c r="J40" s="955"/>
      <c r="K40" s="956"/>
      <c r="L40" s="957"/>
      <c r="M40" s="505"/>
      <c r="N40" s="112"/>
      <c r="O40" s="112"/>
      <c r="P40" s="112"/>
      <c r="Q40" s="112"/>
      <c r="R40" s="112"/>
      <c r="S40" s="112"/>
      <c r="T40" s="112"/>
      <c r="U40" s="112"/>
      <c r="V40" s="112"/>
      <c r="W40" s="112"/>
      <c r="X40" s="112"/>
      <c r="Y40" s="81"/>
      <c r="Z40" s="81"/>
      <c r="AA40" s="81"/>
      <c r="AB40" s="81"/>
      <c r="AC40" s="81"/>
    </row>
    <row r="41" spans="1:30" s="74" customFormat="1" ht="12.75" customHeight="1">
      <c r="A41" s="950"/>
      <c r="B41" s="961"/>
      <c r="C41" s="679"/>
      <c r="D41" s="679"/>
      <c r="E41" s="679"/>
      <c r="F41" s="962"/>
      <c r="G41" s="952" t="s">
        <v>713</v>
      </c>
      <c r="H41" s="953"/>
      <c r="I41" s="954"/>
      <c r="J41" s="955"/>
      <c r="K41" s="956"/>
      <c r="L41" s="957"/>
      <c r="M41" s="505"/>
      <c r="N41" s="112"/>
      <c r="O41" s="112"/>
      <c r="P41" s="112"/>
      <c r="Q41" s="112"/>
      <c r="R41" s="112"/>
      <c r="S41" s="112"/>
      <c r="T41" s="112"/>
      <c r="U41" s="112"/>
      <c r="V41" s="112"/>
      <c r="W41" s="112"/>
      <c r="X41" s="112"/>
      <c r="Y41" s="81"/>
      <c r="Z41" s="81"/>
      <c r="AA41" s="81"/>
      <c r="AB41" s="81"/>
      <c r="AC41" s="81"/>
    </row>
    <row r="42" spans="1:30" s="74" customFormat="1" ht="12.75" customHeight="1">
      <c r="A42" s="950"/>
      <c r="B42" s="961"/>
      <c r="C42" s="679"/>
      <c r="D42" s="679"/>
      <c r="E42" s="679"/>
      <c r="F42" s="962"/>
      <c r="G42" s="952" t="s">
        <v>690</v>
      </c>
      <c r="H42" s="953"/>
      <c r="I42" s="954"/>
      <c r="J42" s="955"/>
      <c r="K42" s="956"/>
      <c r="L42" s="957"/>
      <c r="M42" s="614"/>
      <c r="N42" s="112"/>
      <c r="O42" s="112"/>
      <c r="P42" s="112"/>
      <c r="Q42" s="112"/>
      <c r="R42" s="112"/>
      <c r="S42" s="112"/>
      <c r="T42" s="112"/>
      <c r="U42" s="112"/>
      <c r="V42" s="112"/>
      <c r="W42" s="112"/>
      <c r="X42" s="112"/>
      <c r="Y42" s="81"/>
      <c r="Z42" s="81"/>
      <c r="AA42" s="81"/>
      <c r="AB42" s="81"/>
      <c r="AC42" s="81"/>
    </row>
    <row r="43" spans="1:30" s="74" customFormat="1" ht="12.75" customHeight="1">
      <c r="A43" s="950"/>
      <c r="B43" s="961"/>
      <c r="C43" s="679"/>
      <c r="D43" s="679"/>
      <c r="E43" s="679"/>
      <c r="F43" s="962"/>
      <c r="G43" s="952" t="s">
        <v>685</v>
      </c>
      <c r="H43" s="953"/>
      <c r="I43" s="954"/>
      <c r="J43" s="955"/>
      <c r="K43" s="956"/>
      <c r="L43" s="957"/>
      <c r="M43" s="614"/>
      <c r="N43" s="112"/>
      <c r="O43" s="112"/>
      <c r="P43" s="112"/>
      <c r="Q43" s="112"/>
      <c r="R43" s="112"/>
      <c r="S43" s="112"/>
      <c r="T43" s="112"/>
      <c r="U43" s="112"/>
      <c r="V43" s="112"/>
      <c r="W43" s="112"/>
      <c r="X43" s="112"/>
      <c r="Y43" s="81"/>
      <c r="Z43" s="81"/>
      <c r="AA43" s="81"/>
      <c r="AB43" s="81"/>
      <c r="AC43" s="81"/>
    </row>
    <row r="44" spans="1:30" s="74" customFormat="1" ht="12.75" customHeight="1">
      <c r="A44" s="950"/>
      <c r="B44" s="961"/>
      <c r="C44" s="679"/>
      <c r="D44" s="679"/>
      <c r="E44" s="679"/>
      <c r="F44" s="962"/>
      <c r="G44" s="952" t="s">
        <v>691</v>
      </c>
      <c r="H44" s="953"/>
      <c r="I44" s="954"/>
      <c r="J44" s="955"/>
      <c r="K44" s="956"/>
      <c r="L44" s="957"/>
      <c r="M44" s="505"/>
      <c r="N44" s="112"/>
      <c r="O44" s="112"/>
      <c r="P44" s="112"/>
      <c r="Q44" s="112"/>
      <c r="R44" s="112"/>
      <c r="S44" s="112"/>
      <c r="T44" s="112"/>
      <c r="U44" s="112"/>
      <c r="V44" s="112"/>
      <c r="W44" s="112"/>
      <c r="X44" s="112"/>
      <c r="Y44" s="81"/>
      <c r="Z44" s="81"/>
      <c r="AA44" s="81"/>
      <c r="AB44" s="81"/>
      <c r="AC44" s="81"/>
    </row>
    <row r="45" spans="1:30" s="74" customFormat="1" ht="12.75" customHeight="1">
      <c r="A45" s="950"/>
      <c r="B45" s="963"/>
      <c r="C45" s="964"/>
      <c r="D45" s="964"/>
      <c r="E45" s="964"/>
      <c r="F45" s="965"/>
      <c r="G45" s="1017" t="s">
        <v>692</v>
      </c>
      <c r="H45" s="1000"/>
      <c r="I45" s="1001"/>
      <c r="J45" s="1002"/>
      <c r="K45" s="1003"/>
      <c r="L45" s="1004"/>
      <c r="M45" s="505"/>
      <c r="N45" s="112"/>
      <c r="O45" s="112"/>
      <c r="P45" s="112"/>
      <c r="Q45" s="112"/>
      <c r="R45" s="112"/>
      <c r="S45" s="112"/>
      <c r="T45" s="112"/>
      <c r="U45" s="112"/>
      <c r="V45" s="112"/>
      <c r="W45" s="112"/>
      <c r="X45" s="112"/>
      <c r="Y45" s="81"/>
      <c r="Z45" s="81"/>
      <c r="AA45" s="81"/>
      <c r="AB45" s="81"/>
      <c r="AC45" s="81"/>
    </row>
    <row r="46" spans="1:30" s="74" customFormat="1" ht="12.75" customHeight="1">
      <c r="A46" s="950"/>
      <c r="B46" s="958" t="s">
        <v>286</v>
      </c>
      <c r="C46" s="959"/>
      <c r="D46" s="959"/>
      <c r="E46" s="959"/>
      <c r="F46" s="960"/>
      <c r="G46" s="1018" t="s">
        <v>712</v>
      </c>
      <c r="H46" s="1019"/>
      <c r="I46" s="995"/>
      <c r="J46" s="996"/>
      <c r="K46" s="1008"/>
      <c r="L46" s="1009"/>
      <c r="M46" s="505"/>
      <c r="N46" s="112"/>
      <c r="O46" s="112"/>
      <c r="P46" s="112"/>
      <c r="Q46" s="112"/>
      <c r="R46" s="112"/>
      <c r="S46" s="112"/>
      <c r="T46" s="112"/>
      <c r="U46" s="112"/>
      <c r="V46" s="112"/>
      <c r="W46" s="112"/>
      <c r="X46" s="112"/>
      <c r="Y46" s="81"/>
      <c r="Z46" s="81"/>
      <c r="AA46" s="81"/>
      <c r="AB46" s="81"/>
      <c r="AC46" s="81"/>
    </row>
    <row r="47" spans="1:30" s="74" customFormat="1" ht="12.75" customHeight="1">
      <c r="A47" s="950"/>
      <c r="B47" s="961"/>
      <c r="C47" s="679"/>
      <c r="D47" s="679"/>
      <c r="E47" s="679"/>
      <c r="F47" s="962"/>
      <c r="G47" s="1020" t="s">
        <v>287</v>
      </c>
      <c r="H47" s="1021"/>
      <c r="I47" s="1022"/>
      <c r="J47" s="1023"/>
      <c r="K47" s="956"/>
      <c r="L47" s="957"/>
      <c r="M47" s="505"/>
      <c r="N47" s="112"/>
      <c r="O47" s="112"/>
      <c r="P47" s="112"/>
      <c r="Q47" s="112"/>
      <c r="R47" s="112"/>
      <c r="S47" s="112"/>
      <c r="T47" s="112"/>
      <c r="U47" s="112"/>
      <c r="V47" s="112"/>
      <c r="W47" s="112"/>
      <c r="X47" s="112"/>
      <c r="Y47" s="81"/>
      <c r="Z47" s="81"/>
      <c r="AA47" s="81"/>
      <c r="AB47" s="81"/>
      <c r="AC47" s="81"/>
    </row>
    <row r="48" spans="1:30" s="74" customFormat="1" ht="12.75" customHeight="1">
      <c r="A48" s="950"/>
      <c r="B48" s="963"/>
      <c r="C48" s="964"/>
      <c r="D48" s="964"/>
      <c r="E48" s="964"/>
      <c r="F48" s="965"/>
      <c r="G48" s="1017" t="s">
        <v>288</v>
      </c>
      <c r="H48" s="1000"/>
      <c r="I48" s="1001"/>
      <c r="J48" s="1002"/>
      <c r="K48" s="1003"/>
      <c r="L48" s="1004"/>
      <c r="M48" s="505"/>
      <c r="N48" s="112"/>
      <c r="O48" s="112"/>
      <c r="P48" s="112"/>
      <c r="Q48" s="112"/>
      <c r="R48" s="112"/>
      <c r="S48" s="112"/>
      <c r="T48" s="112"/>
      <c r="U48" s="112"/>
      <c r="V48" s="112"/>
      <c r="W48" s="112"/>
      <c r="X48" s="112"/>
      <c r="Y48" s="81"/>
      <c r="Z48" s="81"/>
      <c r="AA48" s="81"/>
      <c r="AB48" s="81"/>
      <c r="AC48" s="81"/>
    </row>
    <row r="49" spans="1:29" s="74" customFormat="1" ht="12.75" customHeight="1">
      <c r="A49" s="950"/>
      <c r="B49" s="1040"/>
      <c r="C49" s="1042" t="s">
        <v>48</v>
      </c>
      <c r="D49" s="1042"/>
      <c r="E49" s="1042"/>
      <c r="F49" s="1042"/>
      <c r="G49" s="1005" t="s">
        <v>257</v>
      </c>
      <c r="H49" s="994"/>
      <c r="I49" s="1006"/>
      <c r="J49" s="1007"/>
      <c r="K49" s="1008"/>
      <c r="L49" s="1009"/>
      <c r="M49" s="505"/>
      <c r="N49" s="112"/>
      <c r="O49" s="112"/>
      <c r="P49" s="112"/>
      <c r="Q49" s="112"/>
      <c r="R49" s="112"/>
      <c r="S49" s="112"/>
      <c r="T49" s="112"/>
      <c r="U49" s="112"/>
      <c r="V49" s="112"/>
      <c r="W49" s="112"/>
      <c r="X49" s="112"/>
      <c r="Y49" s="81"/>
      <c r="Z49" s="81"/>
      <c r="AA49" s="81"/>
      <c r="AB49" s="81"/>
      <c r="AC49" s="81"/>
    </row>
    <row r="50" spans="1:29" s="74" customFormat="1" ht="12.75" customHeight="1">
      <c r="A50" s="950"/>
      <c r="B50" s="1041"/>
      <c r="C50" s="1042"/>
      <c r="D50" s="1042"/>
      <c r="E50" s="1042"/>
      <c r="F50" s="1042"/>
      <c r="G50" s="999" t="s">
        <v>258</v>
      </c>
      <c r="H50" s="1000"/>
      <c r="I50" s="1001"/>
      <c r="J50" s="1002"/>
      <c r="K50" s="1003"/>
      <c r="L50" s="1004"/>
      <c r="M50" s="505"/>
      <c r="N50" s="112"/>
      <c r="O50" s="112"/>
      <c r="P50" s="112"/>
      <c r="Q50" s="112"/>
      <c r="R50" s="112"/>
      <c r="S50" s="112"/>
      <c r="T50" s="112"/>
      <c r="U50" s="112"/>
      <c r="V50" s="112"/>
      <c r="W50" s="112"/>
      <c r="X50" s="112"/>
      <c r="Y50" s="81"/>
      <c r="Z50" s="81"/>
      <c r="AA50" s="81"/>
      <c r="AB50" s="81"/>
      <c r="AC50" s="81"/>
    </row>
    <row r="51" spans="1:29" s="74" customFormat="1" ht="12.75" customHeight="1">
      <c r="A51" s="950"/>
      <c r="B51" s="1041"/>
      <c r="C51" s="1042" t="s">
        <v>51</v>
      </c>
      <c r="D51" s="1042"/>
      <c r="E51" s="1042"/>
      <c r="F51" s="1042"/>
      <c r="G51" s="1005" t="s">
        <v>60</v>
      </c>
      <c r="H51" s="994"/>
      <c r="I51" s="1006"/>
      <c r="J51" s="1007"/>
      <c r="K51" s="1008"/>
      <c r="L51" s="1009"/>
      <c r="M51" s="505"/>
      <c r="N51" s="112"/>
      <c r="O51" s="112"/>
      <c r="P51" s="112"/>
      <c r="Q51" s="112"/>
      <c r="R51" s="112"/>
      <c r="S51" s="112"/>
      <c r="T51" s="112"/>
      <c r="U51" s="112"/>
      <c r="V51" s="112"/>
      <c r="W51" s="112"/>
      <c r="X51" s="112"/>
      <c r="Y51" s="81"/>
      <c r="Z51" s="81"/>
      <c r="AA51" s="81"/>
      <c r="AB51" s="81"/>
      <c r="AC51" s="81"/>
    </row>
    <row r="52" spans="1:29" s="74" customFormat="1" ht="12.75" customHeight="1">
      <c r="A52" s="950"/>
      <c r="B52" s="1041"/>
      <c r="C52" s="1042"/>
      <c r="D52" s="1042"/>
      <c r="E52" s="1042"/>
      <c r="F52" s="1042"/>
      <c r="G52" s="999" t="s">
        <v>61</v>
      </c>
      <c r="H52" s="1000"/>
      <c r="I52" s="1001"/>
      <c r="J52" s="1002"/>
      <c r="K52" s="1003"/>
      <c r="L52" s="1004"/>
      <c r="M52" s="505"/>
      <c r="N52" s="112"/>
      <c r="O52" s="112"/>
      <c r="P52" s="112"/>
      <c r="Q52" s="112"/>
      <c r="R52" s="112"/>
      <c r="S52" s="112"/>
      <c r="T52" s="112"/>
      <c r="U52" s="112"/>
      <c r="V52" s="112"/>
      <c r="W52" s="112"/>
      <c r="X52" s="112"/>
      <c r="Y52" s="81"/>
      <c r="Z52" s="81"/>
      <c r="AA52" s="81"/>
      <c r="AB52" s="81"/>
      <c r="AC52" s="81"/>
    </row>
    <row r="53" spans="1:29" s="74" customFormat="1" ht="12.75" customHeight="1">
      <c r="A53" s="950"/>
      <c r="B53" s="1041"/>
      <c r="C53" s="1026" t="s">
        <v>684</v>
      </c>
      <c r="D53" s="1026"/>
      <c r="E53" s="1026"/>
      <c r="F53" s="1026"/>
      <c r="G53" s="1027" t="s">
        <v>62</v>
      </c>
      <c r="H53" s="1028"/>
      <c r="I53" s="1029"/>
      <c r="J53" s="1030"/>
      <c r="K53" s="1031"/>
      <c r="L53" s="1032"/>
      <c r="M53" s="505"/>
      <c r="N53" s="112"/>
      <c r="O53" s="112"/>
      <c r="P53" s="112"/>
      <c r="Q53" s="112"/>
      <c r="R53" s="112"/>
      <c r="S53" s="112"/>
      <c r="T53" s="112"/>
      <c r="U53" s="112"/>
      <c r="V53" s="112"/>
      <c r="W53" s="112"/>
      <c r="X53" s="112"/>
      <c r="Y53" s="81"/>
      <c r="Z53" s="81"/>
      <c r="AA53" s="81"/>
      <c r="AB53" s="81"/>
      <c r="AC53" s="81"/>
    </row>
    <row r="54" spans="1:29" s="74" customFormat="1" ht="12.75" customHeight="1" thickBot="1">
      <c r="A54" s="951"/>
      <c r="B54" s="1041"/>
      <c r="C54" s="1033" t="s">
        <v>208</v>
      </c>
      <c r="D54" s="1033"/>
      <c r="E54" s="1033"/>
      <c r="F54" s="1033"/>
      <c r="G54" s="1034" t="s">
        <v>260</v>
      </c>
      <c r="H54" s="1035"/>
      <c r="I54" s="1036"/>
      <c r="J54" s="1037"/>
      <c r="K54" s="1038"/>
      <c r="L54" s="1039"/>
      <c r="M54" s="505"/>
      <c r="N54" s="112"/>
      <c r="O54" s="112"/>
      <c r="P54" s="112"/>
      <c r="Q54" s="112"/>
      <c r="R54" s="112"/>
      <c r="S54" s="112"/>
      <c r="T54" s="112"/>
      <c r="U54" s="112"/>
      <c r="V54" s="112"/>
      <c r="W54" s="112"/>
      <c r="X54" s="112"/>
      <c r="Y54" s="81"/>
      <c r="Z54" s="81"/>
      <c r="AA54" s="81"/>
      <c r="AB54" s="81"/>
      <c r="AC54" s="81"/>
    </row>
    <row r="55" spans="1:29" s="74" customFormat="1" ht="15" customHeight="1" thickBot="1">
      <c r="A55" s="1010" t="s">
        <v>230</v>
      </c>
      <c r="B55" s="1011"/>
      <c r="C55" s="1011"/>
      <c r="D55" s="1011"/>
      <c r="E55" s="1011"/>
      <c r="F55" s="1011"/>
      <c r="G55" s="1011"/>
      <c r="H55" s="1012"/>
      <c r="I55" s="1013">
        <f>SUM(I35:J54)</f>
        <v>0</v>
      </c>
      <c r="J55" s="1014"/>
      <c r="K55" s="1015">
        <f>SUM(K35:L54)</f>
        <v>0</v>
      </c>
      <c r="L55" s="1016"/>
      <c r="M55" s="505"/>
      <c r="N55" s="112"/>
      <c r="O55" s="112"/>
      <c r="P55" s="112"/>
      <c r="Q55" s="112"/>
      <c r="R55" s="112"/>
      <c r="S55" s="112"/>
      <c r="T55" s="112"/>
      <c r="U55" s="112"/>
      <c r="V55" s="112"/>
      <c r="W55" s="112"/>
      <c r="X55" s="112"/>
      <c r="Y55" s="81"/>
      <c r="Z55" s="81"/>
      <c r="AA55" s="81"/>
      <c r="AB55" s="81"/>
      <c r="AC55" s="81"/>
    </row>
    <row r="56" spans="1:29" s="74" customFormat="1" ht="9.75" customHeight="1">
      <c r="A56" s="232"/>
      <c r="B56" s="232"/>
      <c r="C56" s="232"/>
      <c r="D56" s="232"/>
      <c r="E56" s="232"/>
      <c r="F56" s="232"/>
      <c r="G56" s="232"/>
      <c r="H56" s="232"/>
      <c r="I56" s="240"/>
      <c r="J56" s="240"/>
      <c r="K56" s="505"/>
      <c r="L56" s="505"/>
      <c r="M56" s="505"/>
      <c r="N56" s="112"/>
      <c r="O56" s="112"/>
      <c r="P56" s="112"/>
      <c r="Q56" s="112"/>
      <c r="R56" s="112"/>
      <c r="S56" s="112"/>
      <c r="T56" s="112"/>
      <c r="U56" s="112"/>
      <c r="V56" s="112"/>
      <c r="W56" s="112"/>
      <c r="X56" s="112"/>
      <c r="Y56" s="81"/>
      <c r="Z56" s="81"/>
      <c r="AA56" s="81"/>
      <c r="AB56" s="81"/>
      <c r="AC56" s="81"/>
    </row>
    <row r="57" spans="1:29" s="74" customFormat="1" ht="23.25" customHeight="1">
      <c r="A57" s="748" t="s">
        <v>54</v>
      </c>
      <c r="B57" s="983"/>
      <c r="C57" s="983"/>
      <c r="D57" s="983"/>
      <c r="E57" s="983"/>
      <c r="F57" s="749"/>
      <c r="G57" s="748" t="s">
        <v>254</v>
      </c>
      <c r="H57" s="984"/>
      <c r="I57" s="1024" t="s">
        <v>556</v>
      </c>
      <c r="J57" s="1025"/>
      <c r="K57" s="989" t="s">
        <v>557</v>
      </c>
      <c r="L57" s="990"/>
      <c r="M57" s="505"/>
      <c r="N57" s="112"/>
      <c r="O57" s="112"/>
      <c r="P57" s="112"/>
      <c r="Q57" s="112"/>
      <c r="R57" s="112"/>
      <c r="S57" s="112"/>
      <c r="T57" s="112"/>
      <c r="U57" s="112"/>
      <c r="V57" s="112"/>
      <c r="W57" s="112"/>
      <c r="X57" s="112"/>
      <c r="Y57" s="81"/>
      <c r="Z57" s="81"/>
      <c r="AA57" s="81"/>
      <c r="AB57" s="81"/>
      <c r="AC57" s="81"/>
    </row>
    <row r="58" spans="1:29" s="74" customFormat="1" ht="12.75" customHeight="1">
      <c r="A58" s="949" t="s">
        <v>53</v>
      </c>
      <c r="B58" s="958" t="s">
        <v>52</v>
      </c>
      <c r="C58" s="959"/>
      <c r="D58" s="959"/>
      <c r="E58" s="959"/>
      <c r="F58" s="960"/>
      <c r="G58" s="1047" t="s">
        <v>261</v>
      </c>
      <c r="H58" s="1048"/>
      <c r="I58" s="1049"/>
      <c r="J58" s="1050"/>
      <c r="K58" s="1051"/>
      <c r="L58" s="1052"/>
      <c r="M58" s="505"/>
      <c r="N58" s="112"/>
      <c r="O58" s="112"/>
      <c r="P58" s="112"/>
      <c r="Q58" s="112"/>
      <c r="R58" s="112"/>
      <c r="S58" s="112"/>
      <c r="T58" s="112"/>
      <c r="U58" s="112"/>
      <c r="V58" s="112"/>
      <c r="W58" s="112"/>
      <c r="X58" s="112"/>
      <c r="Y58" s="81"/>
      <c r="Z58" s="81"/>
      <c r="AA58" s="81"/>
      <c r="AB58" s="81"/>
      <c r="AC58" s="81"/>
    </row>
    <row r="59" spans="1:29" s="74" customFormat="1" ht="12.75" customHeight="1">
      <c r="A59" s="950"/>
      <c r="B59" s="961"/>
      <c r="C59" s="679"/>
      <c r="D59" s="679"/>
      <c r="E59" s="679"/>
      <c r="F59" s="962"/>
      <c r="G59" s="1053" t="s">
        <v>262</v>
      </c>
      <c r="H59" s="1054"/>
      <c r="I59" s="1055"/>
      <c r="J59" s="1056"/>
      <c r="K59" s="1003"/>
      <c r="L59" s="1004"/>
      <c r="M59" s="505"/>
      <c r="N59" s="112"/>
      <c r="O59" s="112"/>
      <c r="P59" s="112"/>
      <c r="Q59" s="112"/>
      <c r="R59" s="112"/>
      <c r="S59" s="112"/>
      <c r="T59" s="112"/>
      <c r="U59" s="112"/>
      <c r="V59" s="112"/>
      <c r="W59" s="112"/>
      <c r="X59" s="112"/>
      <c r="Y59" s="81"/>
      <c r="Z59" s="81"/>
      <c r="AA59" s="81"/>
      <c r="AB59" s="81"/>
      <c r="AC59" s="81"/>
    </row>
    <row r="60" spans="1:29" s="74" customFormat="1" ht="12.75" customHeight="1">
      <c r="A60" s="950"/>
      <c r="B60" s="961"/>
      <c r="C60" s="679"/>
      <c r="D60" s="679"/>
      <c r="E60" s="679"/>
      <c r="F60" s="962"/>
      <c r="G60" s="1047" t="s">
        <v>263</v>
      </c>
      <c r="H60" s="1048"/>
      <c r="I60" s="1057"/>
      <c r="J60" s="1049"/>
      <c r="K60" s="1008"/>
      <c r="L60" s="1009"/>
      <c r="M60" s="505"/>
      <c r="N60" s="112"/>
      <c r="O60" s="112"/>
      <c r="P60" s="112"/>
      <c r="Q60" s="112"/>
      <c r="R60" s="112"/>
      <c r="S60" s="112"/>
      <c r="T60" s="112"/>
      <c r="U60" s="112"/>
      <c r="V60" s="112"/>
      <c r="W60" s="112"/>
      <c r="X60" s="112"/>
      <c r="Y60" s="81"/>
      <c r="Z60" s="81"/>
      <c r="AA60" s="81"/>
      <c r="AB60" s="81"/>
      <c r="AC60" s="81"/>
    </row>
    <row r="61" spans="1:29" s="74" customFormat="1" ht="12.75" customHeight="1">
      <c r="A61" s="950"/>
      <c r="B61" s="961"/>
      <c r="C61" s="679"/>
      <c r="D61" s="679"/>
      <c r="E61" s="679"/>
      <c r="F61" s="962"/>
      <c r="G61" s="1043" t="s">
        <v>264</v>
      </c>
      <c r="H61" s="1044"/>
      <c r="I61" s="1045"/>
      <c r="J61" s="1046"/>
      <c r="K61" s="956"/>
      <c r="L61" s="957"/>
      <c r="M61" s="505"/>
      <c r="N61" s="112"/>
      <c r="O61" s="112"/>
      <c r="P61" s="112"/>
      <c r="Q61" s="112"/>
      <c r="R61" s="112"/>
      <c r="S61" s="112"/>
      <c r="T61" s="112"/>
      <c r="U61" s="112"/>
      <c r="V61" s="112"/>
      <c r="W61" s="112"/>
      <c r="X61" s="112"/>
      <c r="Y61" s="81"/>
      <c r="Z61" s="81"/>
      <c r="AA61" s="81"/>
      <c r="AB61" s="81"/>
      <c r="AC61" s="81"/>
    </row>
    <row r="62" spans="1:29" s="74" customFormat="1" ht="12.75" customHeight="1">
      <c r="A62" s="950"/>
      <c r="B62" s="961"/>
      <c r="C62" s="679"/>
      <c r="D62" s="679"/>
      <c r="E62" s="679"/>
      <c r="F62" s="962"/>
      <c r="G62" s="1043" t="s">
        <v>265</v>
      </c>
      <c r="H62" s="1044"/>
      <c r="I62" s="1045"/>
      <c r="J62" s="1046"/>
      <c r="K62" s="956"/>
      <c r="L62" s="957"/>
      <c r="M62" s="505"/>
      <c r="N62" s="112"/>
      <c r="O62" s="112"/>
      <c r="P62" s="112"/>
      <c r="Q62" s="112"/>
      <c r="R62" s="112"/>
      <c r="S62" s="112"/>
      <c r="T62" s="112"/>
      <c r="U62" s="112"/>
      <c r="V62" s="112"/>
      <c r="W62" s="112"/>
      <c r="X62" s="112"/>
      <c r="Y62" s="81"/>
      <c r="Z62" s="81"/>
      <c r="AA62" s="81"/>
      <c r="AB62" s="81"/>
      <c r="AC62" s="81"/>
    </row>
    <row r="63" spans="1:29" s="74" customFormat="1" ht="12.75" customHeight="1">
      <c r="A63" s="950"/>
      <c r="B63" s="963"/>
      <c r="C63" s="964"/>
      <c r="D63" s="964"/>
      <c r="E63" s="964"/>
      <c r="F63" s="965"/>
      <c r="G63" s="1053" t="s">
        <v>266</v>
      </c>
      <c r="H63" s="1054"/>
      <c r="I63" s="1058"/>
      <c r="J63" s="1055"/>
      <c r="K63" s="1003"/>
      <c r="L63" s="1004"/>
      <c r="M63" s="505"/>
      <c r="N63" s="112"/>
      <c r="O63" s="112"/>
      <c r="P63" s="112"/>
      <c r="Q63" s="112"/>
      <c r="R63" s="112"/>
      <c r="S63" s="112"/>
      <c r="T63" s="112"/>
      <c r="U63" s="112"/>
      <c r="V63" s="112"/>
      <c r="W63" s="112"/>
      <c r="X63" s="112"/>
      <c r="Y63" s="81"/>
      <c r="Z63" s="81"/>
      <c r="AA63" s="81"/>
      <c r="AB63" s="81"/>
      <c r="AC63" s="81"/>
    </row>
    <row r="64" spans="1:29" s="74" customFormat="1" ht="12.75" customHeight="1">
      <c r="A64" s="950"/>
      <c r="B64" s="974" t="s">
        <v>285</v>
      </c>
      <c r="C64" s="975"/>
      <c r="D64" s="975"/>
      <c r="E64" s="975"/>
      <c r="F64" s="1059"/>
      <c r="G64" s="1047" t="s">
        <v>278</v>
      </c>
      <c r="H64" s="1048"/>
      <c r="I64" s="1057"/>
      <c r="J64" s="1049"/>
      <c r="K64" s="1008"/>
      <c r="L64" s="1009"/>
      <c r="M64" s="505"/>
      <c r="N64" s="112"/>
      <c r="O64" s="112"/>
      <c r="P64" s="112"/>
      <c r="Q64" s="112"/>
      <c r="R64" s="112"/>
      <c r="S64" s="112"/>
      <c r="T64" s="112"/>
      <c r="U64" s="112"/>
      <c r="V64" s="112"/>
      <c r="W64" s="112"/>
      <c r="X64" s="112"/>
      <c r="Y64" s="81"/>
      <c r="Z64" s="81"/>
      <c r="AA64" s="81"/>
      <c r="AB64" s="81"/>
      <c r="AC64" s="81"/>
    </row>
    <row r="65" spans="1:30" s="74" customFormat="1" ht="12.75" customHeight="1" thickBot="1">
      <c r="A65" s="951"/>
      <c r="B65" s="1060"/>
      <c r="C65" s="1061"/>
      <c r="D65" s="1061"/>
      <c r="E65" s="1061"/>
      <c r="F65" s="1062"/>
      <c r="G65" s="1063" t="s">
        <v>218</v>
      </c>
      <c r="H65" s="1064"/>
      <c r="I65" s="1065"/>
      <c r="J65" s="1066"/>
      <c r="K65" s="1067"/>
      <c r="L65" s="1068"/>
      <c r="M65" s="505"/>
      <c r="N65" s="112"/>
      <c r="O65" s="112"/>
      <c r="P65" s="112"/>
      <c r="Q65" s="112"/>
      <c r="R65" s="112"/>
      <c r="S65" s="112"/>
      <c r="T65" s="112"/>
      <c r="U65" s="112"/>
      <c r="V65" s="112"/>
      <c r="W65" s="112"/>
      <c r="X65" s="112"/>
      <c r="Y65" s="81"/>
      <c r="Z65" s="81"/>
      <c r="AA65" s="81"/>
      <c r="AB65" s="81"/>
      <c r="AC65" s="81"/>
    </row>
    <row r="66" spans="1:30" s="74" customFormat="1" ht="15" customHeight="1" thickBot="1">
      <c r="A66" s="1073" t="s">
        <v>231</v>
      </c>
      <c r="B66" s="1074"/>
      <c r="C66" s="1074"/>
      <c r="D66" s="1074"/>
      <c r="E66" s="1074"/>
      <c r="F66" s="1074"/>
      <c r="G66" s="1074"/>
      <c r="H66" s="1075"/>
      <c r="I66" s="1013">
        <f>SUM(I58:J65)</f>
        <v>0</v>
      </c>
      <c r="J66" s="1014"/>
      <c r="K66" s="1013">
        <f>SUM(K58:L65)</f>
        <v>0</v>
      </c>
      <c r="L66" s="1014"/>
      <c r="M66" s="505"/>
      <c r="N66" s="112"/>
      <c r="O66" s="112"/>
      <c r="P66" s="112"/>
      <c r="Q66" s="112"/>
      <c r="R66" s="112"/>
      <c r="S66" s="112"/>
      <c r="T66" s="112"/>
      <c r="U66" s="112"/>
      <c r="V66" s="112"/>
      <c r="W66" s="112"/>
      <c r="X66" s="112"/>
      <c r="Y66" s="81"/>
      <c r="Z66" s="81"/>
      <c r="AA66" s="81"/>
      <c r="AB66" s="81"/>
      <c r="AC66" s="81"/>
    </row>
    <row r="67" spans="1:30" s="74" customFormat="1" ht="7.5" customHeight="1">
      <c r="A67" s="332"/>
      <c r="B67" s="332"/>
      <c r="C67" s="332"/>
      <c r="D67" s="332"/>
      <c r="E67" s="332"/>
      <c r="F67" s="332"/>
      <c r="G67" s="332"/>
      <c r="H67" s="332"/>
      <c r="I67" s="243"/>
      <c r="J67" s="243"/>
      <c r="K67" s="505"/>
      <c r="L67" s="505"/>
      <c r="M67" s="505"/>
      <c r="N67" s="112"/>
      <c r="O67" s="112"/>
      <c r="P67" s="112"/>
      <c r="Q67" s="112"/>
      <c r="R67" s="112"/>
      <c r="S67" s="112"/>
      <c r="T67" s="112"/>
      <c r="U67" s="112"/>
      <c r="V67" s="112"/>
      <c r="W67" s="112"/>
      <c r="X67" s="112"/>
      <c r="Y67" s="81"/>
      <c r="Z67" s="81"/>
      <c r="AA67" s="81"/>
      <c r="AB67" s="81"/>
      <c r="AC67" s="81"/>
    </row>
    <row r="68" spans="1:30" s="74" customFormat="1" ht="20.100000000000001" customHeight="1">
      <c r="A68" s="748" t="s">
        <v>54</v>
      </c>
      <c r="B68" s="983"/>
      <c r="C68" s="983"/>
      <c r="D68" s="983"/>
      <c r="E68" s="983"/>
      <c r="F68" s="983"/>
      <c r="G68" s="984"/>
      <c r="H68" s="518" t="s">
        <v>362</v>
      </c>
      <c r="I68" s="1076" t="s">
        <v>374</v>
      </c>
      <c r="J68" s="1077"/>
      <c r="K68" s="505"/>
      <c r="L68" s="112"/>
      <c r="M68" s="112"/>
      <c r="N68" s="112"/>
      <c r="O68" s="112"/>
      <c r="P68" s="112"/>
      <c r="Q68" s="112"/>
      <c r="R68" s="112"/>
      <c r="S68" s="112"/>
      <c r="T68" s="112"/>
      <c r="U68" s="112"/>
      <c r="V68" s="112"/>
      <c r="W68" s="81"/>
      <c r="X68" s="81"/>
      <c r="Y68" s="81"/>
      <c r="Z68" s="81"/>
      <c r="AA68" s="81"/>
    </row>
    <row r="69" spans="1:30" s="74" customFormat="1" ht="20.100000000000001" customHeight="1">
      <c r="A69" s="958" t="s">
        <v>277</v>
      </c>
      <c r="B69" s="959"/>
      <c r="C69" s="959"/>
      <c r="D69" s="959"/>
      <c r="E69" s="959"/>
      <c r="F69" s="959"/>
      <c r="G69" s="969"/>
      <c r="H69" s="487" t="s">
        <v>70</v>
      </c>
      <c r="I69" s="1069"/>
      <c r="J69" s="1070"/>
      <c r="K69" s="505"/>
      <c r="L69" s="112"/>
      <c r="M69" s="112"/>
      <c r="N69" s="112"/>
      <c r="O69" s="112"/>
      <c r="P69" s="112"/>
      <c r="Q69" s="112"/>
      <c r="R69" s="112"/>
      <c r="S69" s="112"/>
      <c r="T69" s="112"/>
      <c r="U69" s="112"/>
      <c r="V69" s="112"/>
      <c r="W69" s="81"/>
      <c r="X69" s="81"/>
      <c r="Y69" s="81"/>
      <c r="Z69" s="81"/>
      <c r="AA69" s="81"/>
    </row>
    <row r="70" spans="1:30" s="74" customFormat="1" ht="20.100000000000001" customHeight="1">
      <c r="A70" s="963"/>
      <c r="B70" s="964"/>
      <c r="C70" s="964"/>
      <c r="D70" s="964"/>
      <c r="E70" s="964"/>
      <c r="F70" s="964"/>
      <c r="G70" s="971"/>
      <c r="H70" s="488" t="s">
        <v>71</v>
      </c>
      <c r="I70" s="1071"/>
      <c r="J70" s="1072"/>
      <c r="K70" s="505"/>
      <c r="L70" s="112"/>
      <c r="M70" s="112"/>
      <c r="N70" s="112"/>
      <c r="O70" s="112"/>
      <c r="P70" s="112"/>
      <c r="Q70" s="112"/>
      <c r="R70" s="112"/>
      <c r="S70" s="112"/>
      <c r="T70" s="112"/>
      <c r="U70" s="112"/>
      <c r="V70" s="112"/>
      <c r="W70" s="81"/>
      <c r="X70" s="81"/>
      <c r="Y70" s="81"/>
      <c r="Z70" s="81"/>
      <c r="AA70" s="81"/>
    </row>
    <row r="71" spans="1:30" s="74" customFormat="1" ht="20.100000000000001" customHeight="1">
      <c r="A71" s="1084" t="s">
        <v>364</v>
      </c>
      <c r="B71" s="806" t="s">
        <v>69</v>
      </c>
      <c r="C71" s="1090"/>
      <c r="D71" s="1090"/>
      <c r="E71" s="1090"/>
      <c r="F71" s="1090"/>
      <c r="G71" s="1091"/>
      <c r="H71" s="487" t="s">
        <v>219</v>
      </c>
      <c r="I71" s="1078"/>
      <c r="J71" s="1079"/>
      <c r="K71" s="505"/>
      <c r="L71" s="112"/>
      <c r="M71" s="112"/>
      <c r="N71" s="112"/>
      <c r="O71" s="112"/>
      <c r="P71" s="112"/>
      <c r="Q71" s="112"/>
      <c r="R71" s="112"/>
      <c r="S71" s="112"/>
      <c r="T71" s="112"/>
      <c r="U71" s="112"/>
      <c r="V71" s="112"/>
      <c r="W71" s="81"/>
      <c r="X71" s="81"/>
      <c r="Y71" s="81"/>
      <c r="Z71" s="81"/>
      <c r="AA71" s="81"/>
    </row>
    <row r="72" spans="1:30" s="74" customFormat="1" ht="20.100000000000001" customHeight="1">
      <c r="A72" s="1085"/>
      <c r="B72" s="1092"/>
      <c r="C72" s="1093"/>
      <c r="D72" s="1093"/>
      <c r="E72" s="1093"/>
      <c r="F72" s="1093"/>
      <c r="G72" s="1094"/>
      <c r="H72" s="489" t="s">
        <v>221</v>
      </c>
      <c r="I72" s="1080"/>
      <c r="J72" s="1081"/>
      <c r="K72" s="505"/>
      <c r="L72" s="112"/>
      <c r="M72" s="112"/>
      <c r="N72" s="112"/>
      <c r="O72" s="112"/>
      <c r="P72" s="112"/>
      <c r="Q72" s="112"/>
      <c r="R72" s="112"/>
      <c r="S72" s="112"/>
      <c r="T72" s="112"/>
      <c r="U72" s="112"/>
      <c r="V72" s="112"/>
      <c r="W72" s="81"/>
      <c r="X72" s="81"/>
      <c r="Y72" s="81"/>
      <c r="Z72" s="81"/>
      <c r="AA72" s="81"/>
    </row>
    <row r="73" spans="1:30" s="74" customFormat="1" ht="20.100000000000001" customHeight="1">
      <c r="A73" s="1085"/>
      <c r="B73" s="1092"/>
      <c r="C73" s="1093"/>
      <c r="D73" s="1093"/>
      <c r="E73" s="1093"/>
      <c r="F73" s="1093"/>
      <c r="G73" s="1094"/>
      <c r="H73" s="489" t="s">
        <v>698</v>
      </c>
      <c r="I73" s="1080"/>
      <c r="J73" s="1081"/>
      <c r="K73" s="505"/>
      <c r="L73" s="112"/>
      <c r="M73" s="112"/>
      <c r="N73" s="112"/>
      <c r="O73" s="112"/>
      <c r="P73" s="112"/>
      <c r="Q73" s="112"/>
      <c r="R73" s="112"/>
      <c r="S73" s="112"/>
      <c r="T73" s="112"/>
      <c r="U73" s="112"/>
      <c r="V73" s="112"/>
      <c r="W73" s="81"/>
      <c r="X73" s="81"/>
      <c r="Y73" s="81"/>
      <c r="Z73" s="81"/>
      <c r="AA73" s="81"/>
    </row>
    <row r="74" spans="1:30" s="74" customFormat="1" ht="20.100000000000001" customHeight="1">
      <c r="A74" s="1085"/>
      <c r="B74" s="1092"/>
      <c r="C74" s="1093"/>
      <c r="D74" s="1093"/>
      <c r="E74" s="1093"/>
      <c r="F74" s="1093"/>
      <c r="G74" s="1094"/>
      <c r="H74" s="489" t="s">
        <v>697</v>
      </c>
      <c r="I74" s="1080"/>
      <c r="J74" s="1081"/>
      <c r="K74" s="505"/>
      <c r="L74" s="112"/>
      <c r="M74" s="112"/>
      <c r="N74" s="112"/>
      <c r="O74" s="112"/>
      <c r="P74" s="112"/>
      <c r="Q74" s="112"/>
      <c r="R74" s="112"/>
      <c r="S74" s="112"/>
      <c r="T74" s="112"/>
      <c r="U74" s="112"/>
      <c r="V74" s="112"/>
      <c r="W74" s="81"/>
      <c r="X74" s="81"/>
      <c r="Y74" s="81"/>
      <c r="Z74" s="81"/>
      <c r="AA74" s="81"/>
    </row>
    <row r="75" spans="1:30" s="74" customFormat="1" ht="20.100000000000001" customHeight="1">
      <c r="A75" s="1085"/>
      <c r="B75" s="1095"/>
      <c r="C75" s="1096"/>
      <c r="D75" s="1096"/>
      <c r="E75" s="1096"/>
      <c r="F75" s="1096"/>
      <c r="G75" s="1097"/>
      <c r="H75" s="488" t="s">
        <v>220</v>
      </c>
      <c r="I75" s="1071"/>
      <c r="J75" s="1072"/>
      <c r="K75" s="505"/>
      <c r="L75" s="112"/>
      <c r="M75" s="112"/>
      <c r="N75" s="112"/>
      <c r="O75" s="112"/>
      <c r="P75" s="112"/>
      <c r="Q75" s="112"/>
      <c r="R75" s="112"/>
      <c r="S75" s="112"/>
      <c r="T75" s="112"/>
      <c r="U75" s="112"/>
      <c r="V75" s="112"/>
      <c r="W75" s="81"/>
      <c r="X75" s="81"/>
      <c r="Y75" s="81"/>
      <c r="Z75" s="81"/>
      <c r="AA75" s="81"/>
    </row>
    <row r="76" spans="1:30" s="74" customFormat="1" ht="20.100000000000001" customHeight="1">
      <c r="A76" s="1085"/>
      <c r="B76" s="958" t="s">
        <v>0</v>
      </c>
      <c r="C76" s="959"/>
      <c r="D76" s="959"/>
      <c r="E76" s="959"/>
      <c r="F76" s="959"/>
      <c r="G76" s="969"/>
      <c r="H76" s="487" t="s">
        <v>72</v>
      </c>
      <c r="I76" s="1078"/>
      <c r="J76" s="1079"/>
      <c r="K76" s="505"/>
      <c r="L76" s="112"/>
      <c r="M76" s="112"/>
      <c r="N76" s="112"/>
      <c r="O76" s="112"/>
      <c r="P76" s="112"/>
      <c r="Q76" s="112"/>
      <c r="R76" s="112"/>
      <c r="S76" s="112"/>
      <c r="T76" s="112"/>
      <c r="U76" s="112"/>
      <c r="V76" s="112"/>
      <c r="W76" s="81"/>
      <c r="X76" s="81"/>
      <c r="Y76" s="81"/>
      <c r="Z76" s="81"/>
      <c r="AA76" s="81"/>
    </row>
    <row r="77" spans="1:30" s="74" customFormat="1" ht="20.100000000000001" customHeight="1">
      <c r="A77" s="1085"/>
      <c r="B77" s="961"/>
      <c r="C77" s="679"/>
      <c r="D77" s="679"/>
      <c r="E77" s="679"/>
      <c r="F77" s="679"/>
      <c r="G77" s="970"/>
      <c r="H77" s="490" t="s">
        <v>222</v>
      </c>
      <c r="I77" s="1080"/>
      <c r="J77" s="1081"/>
      <c r="K77" s="505"/>
      <c r="L77" s="112"/>
      <c r="M77" s="112"/>
      <c r="N77" s="112"/>
      <c r="O77" s="112"/>
      <c r="P77" s="112"/>
      <c r="Q77" s="112"/>
      <c r="R77" s="112"/>
      <c r="S77" s="112"/>
      <c r="T77" s="112"/>
      <c r="U77" s="112"/>
      <c r="V77" s="112"/>
      <c r="W77" s="81"/>
      <c r="X77" s="81"/>
      <c r="Y77" s="81"/>
      <c r="Z77" s="81"/>
      <c r="AA77" s="81"/>
    </row>
    <row r="78" spans="1:30" s="74" customFormat="1" ht="20.100000000000001" customHeight="1" thickBot="1">
      <c r="A78" s="1086"/>
      <c r="B78" s="1087"/>
      <c r="C78" s="1088"/>
      <c r="D78" s="1088"/>
      <c r="E78" s="1088"/>
      <c r="F78" s="1088"/>
      <c r="G78" s="1089"/>
      <c r="H78" s="491" t="s">
        <v>223</v>
      </c>
      <c r="I78" s="1082"/>
      <c r="J78" s="1083"/>
      <c r="K78" s="505"/>
      <c r="L78" s="112"/>
      <c r="M78" s="112"/>
      <c r="N78" s="112"/>
      <c r="O78" s="112"/>
      <c r="P78" s="112"/>
      <c r="Q78" s="112"/>
      <c r="R78" s="112"/>
      <c r="S78" s="112"/>
      <c r="T78" s="112"/>
      <c r="U78" s="112"/>
      <c r="V78" s="112"/>
      <c r="W78" s="81"/>
      <c r="X78" s="81"/>
      <c r="Y78" s="81"/>
      <c r="Z78" s="81"/>
      <c r="AA78" s="81"/>
    </row>
    <row r="79" spans="1:30" s="74" customFormat="1" ht="20.100000000000001" customHeight="1" thickBot="1">
      <c r="A79" s="1010" t="s">
        <v>363</v>
      </c>
      <c r="B79" s="1011"/>
      <c r="C79" s="1011"/>
      <c r="D79" s="1011"/>
      <c r="E79" s="1011"/>
      <c r="F79" s="1011"/>
      <c r="G79" s="1011"/>
      <c r="H79" s="1012"/>
      <c r="I79" s="1106">
        <f>SUM(I69:J78)</f>
        <v>0</v>
      </c>
      <c r="J79" s="1107"/>
      <c r="K79" s="505"/>
      <c r="L79" s="112"/>
      <c r="M79" s="112"/>
      <c r="N79" s="112"/>
      <c r="O79" s="112"/>
      <c r="P79" s="112"/>
      <c r="Q79" s="112"/>
      <c r="R79" s="112"/>
      <c r="S79" s="112"/>
      <c r="T79" s="112"/>
      <c r="U79" s="112"/>
      <c r="V79" s="112"/>
      <c r="W79" s="81"/>
      <c r="X79" s="81"/>
      <c r="Y79" s="81"/>
      <c r="Z79" s="81"/>
      <c r="AA79" s="81"/>
    </row>
    <row r="80" spans="1:30" s="74" customFormat="1" ht="12" customHeight="1">
      <c r="B80" s="526"/>
      <c r="C80" s="526"/>
      <c r="D80" s="526"/>
      <c r="E80" s="526"/>
      <c r="F80" s="526"/>
      <c r="G80" s="526"/>
      <c r="H80" s="526"/>
      <c r="I80" s="526"/>
      <c r="J80" s="240"/>
      <c r="K80" s="240"/>
      <c r="L80" s="505"/>
      <c r="M80" s="505"/>
      <c r="N80" s="505"/>
      <c r="O80" s="112"/>
      <c r="P80" s="112"/>
      <c r="Q80" s="112"/>
      <c r="R80" s="112"/>
      <c r="S80" s="112"/>
      <c r="T80" s="112"/>
      <c r="U80" s="112"/>
      <c r="V80" s="112"/>
      <c r="W80" s="112"/>
      <c r="X80" s="112"/>
      <c r="Y80" s="81"/>
      <c r="Z80" s="81"/>
      <c r="AA80" s="81"/>
      <c r="AB80" s="81"/>
      <c r="AC80" s="81"/>
      <c r="AD80" s="81"/>
    </row>
    <row r="81" spans="1:30" s="74" customFormat="1" ht="19.5" customHeight="1">
      <c r="B81" s="407" t="s">
        <v>608</v>
      </c>
      <c r="C81" s="505"/>
      <c r="D81" s="505"/>
      <c r="E81" s="505"/>
      <c r="F81" s="505"/>
      <c r="G81" s="505"/>
      <c r="H81" s="505"/>
      <c r="I81" s="506"/>
      <c r="J81" s="244"/>
      <c r="K81" s="240"/>
      <c r="L81" s="505"/>
      <c r="M81" s="505"/>
      <c r="N81" s="505"/>
      <c r="O81" s="112"/>
      <c r="P81" s="112"/>
      <c r="Q81" s="112"/>
      <c r="R81" s="112"/>
      <c r="S81" s="112"/>
      <c r="T81" s="112"/>
      <c r="U81" s="112"/>
      <c r="V81" s="112"/>
      <c r="W81" s="112"/>
      <c r="X81" s="112"/>
      <c r="Y81" s="81"/>
      <c r="Z81" s="81"/>
      <c r="AA81" s="81"/>
      <c r="AB81" s="81"/>
      <c r="AC81" s="81"/>
      <c r="AD81" s="81"/>
    </row>
    <row r="82" spans="1:30" s="74" customFormat="1" ht="17.25" customHeight="1">
      <c r="A82" s="658" t="s">
        <v>54</v>
      </c>
      <c r="B82" s="659"/>
      <c r="C82" s="659"/>
      <c r="D82" s="659"/>
      <c r="E82" s="659"/>
      <c r="F82" s="659"/>
      <c r="G82" s="1108"/>
      <c r="H82" s="341" t="s">
        <v>361</v>
      </c>
      <c r="I82" s="1109" t="s">
        <v>367</v>
      </c>
      <c r="J82" s="1110"/>
      <c r="K82" s="618"/>
      <c r="L82" s="112"/>
      <c r="M82" s="112"/>
      <c r="N82" s="112"/>
      <c r="O82" s="112"/>
      <c r="P82" s="112"/>
      <c r="Q82" s="112"/>
      <c r="R82" s="112"/>
      <c r="S82" s="112"/>
      <c r="T82" s="112"/>
      <c r="U82" s="112"/>
      <c r="V82" s="112"/>
      <c r="W82" s="81"/>
      <c r="X82" s="81"/>
      <c r="Y82" s="81"/>
      <c r="Z82" s="81"/>
      <c r="AA82" s="81"/>
    </row>
    <row r="83" spans="1:30" s="74" customFormat="1" ht="12.95" customHeight="1">
      <c r="A83" s="949" t="s">
        <v>558</v>
      </c>
      <c r="B83" s="958" t="s">
        <v>55</v>
      </c>
      <c r="C83" s="959"/>
      <c r="D83" s="959"/>
      <c r="E83" s="959"/>
      <c r="F83" s="959"/>
      <c r="G83" s="969"/>
      <c r="H83" s="516" t="s">
        <v>226</v>
      </c>
      <c r="I83" s="1098"/>
      <c r="J83" s="1099"/>
      <c r="K83" s="505"/>
      <c r="L83" s="112"/>
      <c r="M83" s="112"/>
      <c r="N83" s="112"/>
      <c r="O83" s="112"/>
      <c r="P83" s="112"/>
      <c r="Q83" s="112"/>
      <c r="R83" s="112"/>
      <c r="S83" s="112"/>
      <c r="T83" s="112"/>
      <c r="U83" s="112"/>
      <c r="V83" s="112"/>
      <c r="W83" s="81"/>
      <c r="X83" s="81"/>
      <c r="Y83" s="81"/>
      <c r="Z83" s="81"/>
      <c r="AA83" s="81"/>
    </row>
    <row r="84" spans="1:30" s="74" customFormat="1" ht="12.95" customHeight="1">
      <c r="A84" s="950"/>
      <c r="B84" s="961"/>
      <c r="C84" s="679"/>
      <c r="D84" s="679"/>
      <c r="E84" s="679"/>
      <c r="F84" s="679"/>
      <c r="G84" s="970"/>
      <c r="H84" s="523" t="s">
        <v>227</v>
      </c>
      <c r="I84" s="1100"/>
      <c r="J84" s="1101"/>
      <c r="K84" s="505"/>
      <c r="L84" s="112"/>
      <c r="M84" s="112"/>
      <c r="N84" s="112"/>
      <c r="O84" s="112"/>
      <c r="P84" s="112"/>
      <c r="Q84" s="112"/>
      <c r="R84" s="112"/>
      <c r="S84" s="112"/>
      <c r="T84" s="112"/>
      <c r="U84" s="112"/>
      <c r="V84" s="112"/>
      <c r="W84" s="81"/>
      <c r="X84" s="81"/>
      <c r="Y84" s="81"/>
      <c r="Z84" s="81"/>
      <c r="AA84" s="81"/>
    </row>
    <row r="85" spans="1:30" s="74" customFormat="1" ht="12.95" customHeight="1">
      <c r="A85" s="950"/>
      <c r="B85" s="961"/>
      <c r="C85" s="679"/>
      <c r="D85" s="679"/>
      <c r="E85" s="679"/>
      <c r="F85" s="679"/>
      <c r="G85" s="970"/>
      <c r="H85" s="523" t="s">
        <v>228</v>
      </c>
      <c r="I85" s="1100"/>
      <c r="J85" s="1101"/>
      <c r="K85" s="505"/>
      <c r="L85" s="112"/>
      <c r="M85" s="112"/>
      <c r="N85" s="112"/>
      <c r="O85" s="112"/>
      <c r="P85" s="112"/>
      <c r="Q85" s="112"/>
      <c r="R85" s="112"/>
      <c r="S85" s="112"/>
      <c r="T85" s="112"/>
      <c r="U85" s="112"/>
      <c r="V85" s="112"/>
      <c r="W85" s="81"/>
      <c r="X85" s="81"/>
      <c r="Y85" s="81"/>
      <c r="Z85" s="81"/>
      <c r="AA85" s="81"/>
    </row>
    <row r="86" spans="1:30" s="74" customFormat="1" ht="12.95" customHeight="1">
      <c r="A86" s="950"/>
      <c r="B86" s="963"/>
      <c r="C86" s="964"/>
      <c r="D86" s="964"/>
      <c r="E86" s="964"/>
      <c r="F86" s="964"/>
      <c r="G86" s="971"/>
      <c r="H86" s="619" t="s">
        <v>693</v>
      </c>
      <c r="I86" s="1133"/>
      <c r="J86" s="1134"/>
      <c r="K86" s="614"/>
      <c r="L86" s="112"/>
      <c r="M86" s="112"/>
      <c r="N86" s="112"/>
      <c r="O86" s="112"/>
      <c r="P86" s="112"/>
      <c r="Q86" s="112"/>
      <c r="R86" s="112"/>
      <c r="S86" s="112"/>
      <c r="T86" s="112"/>
      <c r="U86" s="112"/>
      <c r="V86" s="112"/>
      <c r="W86" s="81"/>
      <c r="X86" s="81"/>
      <c r="Y86" s="81"/>
      <c r="Z86" s="81"/>
      <c r="AA86" s="81"/>
    </row>
    <row r="87" spans="1:30" s="74" customFormat="1" ht="12.95" customHeight="1">
      <c r="A87" s="950"/>
      <c r="B87" s="966" t="s">
        <v>694</v>
      </c>
      <c r="C87" s="967"/>
      <c r="D87" s="967"/>
      <c r="E87" s="967"/>
      <c r="F87" s="967"/>
      <c r="G87" s="968"/>
      <c r="H87" s="625" t="s">
        <v>709</v>
      </c>
      <c r="I87" s="1144"/>
      <c r="J87" s="1145"/>
      <c r="K87" s="505"/>
      <c r="L87" s="112"/>
      <c r="M87" s="112"/>
      <c r="N87" s="112"/>
      <c r="O87" s="112"/>
      <c r="P87" s="112"/>
      <c r="Q87" s="112"/>
      <c r="R87" s="112"/>
      <c r="S87" s="112"/>
      <c r="T87" s="112"/>
      <c r="U87" s="112"/>
      <c r="V87" s="112"/>
      <c r="W87" s="81"/>
      <c r="X87" s="81"/>
      <c r="Y87" s="81"/>
      <c r="Z87" s="81"/>
      <c r="AA87" s="81"/>
    </row>
    <row r="88" spans="1:30" s="74" customFormat="1" ht="12.95" customHeight="1">
      <c r="A88" s="950"/>
      <c r="B88" s="958" t="s">
        <v>289</v>
      </c>
      <c r="C88" s="959"/>
      <c r="D88" s="959"/>
      <c r="E88" s="959"/>
      <c r="F88" s="959"/>
      <c r="G88" s="969"/>
      <c r="H88" s="520" t="s">
        <v>60</v>
      </c>
      <c r="I88" s="1104"/>
      <c r="J88" s="1105"/>
      <c r="K88" s="505"/>
      <c r="L88" s="112"/>
      <c r="M88" s="112"/>
      <c r="N88" s="112"/>
      <c r="O88" s="112"/>
      <c r="P88" s="112"/>
      <c r="Q88" s="112"/>
      <c r="R88" s="112"/>
      <c r="S88" s="112"/>
      <c r="T88" s="112"/>
      <c r="U88" s="112"/>
      <c r="V88" s="112"/>
      <c r="W88" s="81"/>
      <c r="X88" s="81"/>
      <c r="Y88" s="81"/>
      <c r="Z88" s="81"/>
      <c r="AA88" s="81"/>
    </row>
    <row r="89" spans="1:30" s="74" customFormat="1" ht="12.95" customHeight="1">
      <c r="A89" s="950"/>
      <c r="B89" s="961"/>
      <c r="C89" s="679"/>
      <c r="D89" s="679"/>
      <c r="E89" s="679"/>
      <c r="F89" s="679"/>
      <c r="G89" s="970"/>
      <c r="H89" s="507" t="s">
        <v>63</v>
      </c>
      <c r="I89" s="972"/>
      <c r="J89" s="973"/>
      <c r="K89" s="505"/>
      <c r="L89" s="112"/>
      <c r="M89" s="112"/>
      <c r="N89" s="112"/>
      <c r="O89" s="112"/>
      <c r="P89" s="112"/>
      <c r="Q89" s="112"/>
      <c r="R89" s="112"/>
      <c r="S89" s="112"/>
      <c r="T89" s="112"/>
      <c r="U89" s="112"/>
      <c r="V89" s="112"/>
      <c r="W89" s="81"/>
      <c r="X89" s="81"/>
      <c r="Y89" s="81"/>
      <c r="Z89" s="81"/>
      <c r="AA89" s="81"/>
    </row>
    <row r="90" spans="1:30" s="74" customFormat="1" ht="12.95" customHeight="1">
      <c r="A90" s="950"/>
      <c r="B90" s="961"/>
      <c r="C90" s="679"/>
      <c r="D90" s="679"/>
      <c r="E90" s="679"/>
      <c r="F90" s="679"/>
      <c r="G90" s="970"/>
      <c r="H90" s="617" t="s">
        <v>59</v>
      </c>
      <c r="I90" s="972"/>
      <c r="J90" s="973"/>
      <c r="K90" s="614"/>
      <c r="L90" s="112"/>
      <c r="M90" s="112"/>
      <c r="N90" s="112"/>
      <c r="O90" s="112"/>
      <c r="P90" s="112"/>
      <c r="Q90" s="112"/>
      <c r="R90" s="112"/>
      <c r="S90" s="112"/>
      <c r="T90" s="112"/>
      <c r="U90" s="112"/>
      <c r="V90" s="112"/>
      <c r="W90" s="81"/>
      <c r="X90" s="81"/>
      <c r="Y90" s="81"/>
      <c r="Z90" s="81"/>
      <c r="AA90" s="81"/>
    </row>
    <row r="91" spans="1:30" s="74" customFormat="1" ht="12.95" customHeight="1">
      <c r="A91" s="950"/>
      <c r="B91" s="963"/>
      <c r="C91" s="964"/>
      <c r="D91" s="964"/>
      <c r="E91" s="964"/>
      <c r="F91" s="964"/>
      <c r="G91" s="971"/>
      <c r="H91" s="519" t="s">
        <v>64</v>
      </c>
      <c r="I91" s="1102"/>
      <c r="J91" s="1103"/>
      <c r="K91" s="505"/>
      <c r="L91" s="112"/>
      <c r="M91" s="112"/>
      <c r="N91" s="112"/>
      <c r="O91" s="112"/>
      <c r="P91" s="112"/>
      <c r="Q91" s="112"/>
      <c r="R91" s="112"/>
      <c r="S91" s="112"/>
      <c r="T91" s="112"/>
      <c r="U91" s="112"/>
      <c r="V91" s="112"/>
      <c r="W91" s="81"/>
      <c r="X91" s="81"/>
      <c r="Y91" s="81"/>
      <c r="Z91" s="81"/>
      <c r="AA91" s="81"/>
    </row>
    <row r="92" spans="1:30" s="74" customFormat="1" ht="12.95" customHeight="1">
      <c r="A92" s="950"/>
      <c r="B92" s="974" t="s">
        <v>290</v>
      </c>
      <c r="C92" s="975"/>
      <c r="D92" s="975"/>
      <c r="E92" s="975"/>
      <c r="F92" s="975"/>
      <c r="G92" s="976"/>
      <c r="H92" s="509" t="s">
        <v>60</v>
      </c>
      <c r="I92" s="1104"/>
      <c r="J92" s="1105"/>
      <c r="K92" s="505"/>
      <c r="L92" s="112"/>
      <c r="M92" s="112"/>
      <c r="N92" s="112"/>
      <c r="O92" s="112"/>
      <c r="P92" s="112"/>
      <c r="Q92" s="112"/>
      <c r="R92" s="112"/>
      <c r="S92" s="112"/>
      <c r="T92" s="112"/>
      <c r="U92" s="112"/>
      <c r="V92" s="112"/>
      <c r="W92" s="81"/>
      <c r="X92" s="81"/>
      <c r="Y92" s="81"/>
      <c r="Z92" s="81"/>
      <c r="AA92" s="81"/>
    </row>
    <row r="93" spans="1:30" s="74" customFormat="1" ht="12.95" customHeight="1">
      <c r="A93" s="950"/>
      <c r="B93" s="977"/>
      <c r="C93" s="978"/>
      <c r="D93" s="978"/>
      <c r="E93" s="978"/>
      <c r="F93" s="978"/>
      <c r="G93" s="979"/>
      <c r="H93" s="507" t="s">
        <v>63</v>
      </c>
      <c r="I93" s="972"/>
      <c r="J93" s="973"/>
      <c r="K93" s="505"/>
      <c r="L93" s="112"/>
      <c r="M93" s="112"/>
      <c r="N93" s="112"/>
      <c r="O93" s="112"/>
      <c r="P93" s="112"/>
      <c r="Q93" s="112"/>
      <c r="R93" s="112"/>
      <c r="S93" s="112"/>
      <c r="T93" s="112"/>
      <c r="U93" s="112"/>
      <c r="V93" s="112"/>
      <c r="W93" s="81"/>
      <c r="X93" s="81"/>
      <c r="Y93" s="81"/>
      <c r="Z93" s="81"/>
      <c r="AA93" s="81"/>
    </row>
    <row r="94" spans="1:30" s="74" customFormat="1" ht="12.95" customHeight="1">
      <c r="A94" s="950"/>
      <c r="B94" s="977"/>
      <c r="C94" s="978"/>
      <c r="D94" s="978"/>
      <c r="E94" s="978"/>
      <c r="F94" s="978"/>
      <c r="G94" s="979"/>
      <c r="H94" s="507" t="s">
        <v>291</v>
      </c>
      <c r="I94" s="972"/>
      <c r="J94" s="973"/>
      <c r="K94" s="505"/>
      <c r="L94" s="112"/>
      <c r="M94" s="112"/>
      <c r="N94" s="112"/>
      <c r="O94" s="112"/>
      <c r="P94" s="112"/>
      <c r="Q94" s="112"/>
      <c r="R94" s="112"/>
      <c r="S94" s="112"/>
      <c r="T94" s="112"/>
      <c r="U94" s="112"/>
      <c r="V94" s="112"/>
      <c r="W94" s="81"/>
      <c r="X94" s="81"/>
      <c r="Y94" s="81"/>
      <c r="Z94" s="81"/>
      <c r="AA94" s="81"/>
    </row>
    <row r="95" spans="1:30" s="74" customFormat="1" ht="12.95" customHeight="1">
      <c r="A95" s="950"/>
      <c r="B95" s="977"/>
      <c r="C95" s="978"/>
      <c r="D95" s="978"/>
      <c r="E95" s="978"/>
      <c r="F95" s="978"/>
      <c r="G95" s="979"/>
      <c r="H95" s="507" t="s">
        <v>59</v>
      </c>
      <c r="I95" s="972"/>
      <c r="J95" s="973"/>
      <c r="K95" s="505"/>
      <c r="L95" s="112"/>
      <c r="M95" s="112"/>
      <c r="N95" s="112"/>
      <c r="O95" s="112"/>
      <c r="P95" s="112"/>
      <c r="Q95" s="112"/>
      <c r="R95" s="112"/>
      <c r="S95" s="112"/>
      <c r="T95" s="112"/>
      <c r="U95" s="112"/>
      <c r="V95" s="112"/>
      <c r="W95" s="81"/>
      <c r="X95" s="81"/>
      <c r="Y95" s="81"/>
      <c r="Z95" s="81"/>
      <c r="AA95" s="81"/>
    </row>
    <row r="96" spans="1:30" s="74" customFormat="1" ht="12.95" customHeight="1">
      <c r="A96" s="950"/>
      <c r="B96" s="977"/>
      <c r="C96" s="978"/>
      <c r="D96" s="978"/>
      <c r="E96" s="978"/>
      <c r="F96" s="978"/>
      <c r="G96" s="979"/>
      <c r="H96" s="508" t="s">
        <v>61</v>
      </c>
      <c r="I96" s="972"/>
      <c r="J96" s="973"/>
      <c r="K96" s="505"/>
      <c r="L96" s="112"/>
      <c r="M96" s="112"/>
      <c r="N96" s="112"/>
      <c r="O96" s="112"/>
      <c r="P96" s="112"/>
      <c r="Q96" s="112"/>
      <c r="R96" s="112"/>
      <c r="S96" s="112"/>
      <c r="T96" s="112"/>
      <c r="U96" s="112"/>
      <c r="V96" s="112"/>
      <c r="W96" s="81"/>
      <c r="X96" s="81"/>
      <c r="Y96" s="81"/>
      <c r="Z96" s="81"/>
      <c r="AA96" s="81"/>
    </row>
    <row r="97" spans="1:27" s="74" customFormat="1" ht="12.95" customHeight="1">
      <c r="A97" s="950"/>
      <c r="B97" s="977"/>
      <c r="C97" s="978"/>
      <c r="D97" s="978"/>
      <c r="E97" s="978"/>
      <c r="F97" s="978"/>
      <c r="G97" s="979"/>
      <c r="H97" s="508" t="s">
        <v>64</v>
      </c>
      <c r="I97" s="1129"/>
      <c r="J97" s="1130"/>
      <c r="K97" s="505"/>
      <c r="L97" s="112"/>
      <c r="M97" s="112"/>
      <c r="N97" s="112"/>
      <c r="O97" s="112"/>
      <c r="P97" s="112"/>
      <c r="Q97" s="112"/>
      <c r="R97" s="112"/>
      <c r="S97" s="112"/>
      <c r="T97" s="112"/>
      <c r="U97" s="112"/>
      <c r="V97" s="112"/>
      <c r="W97" s="81"/>
      <c r="X97" s="81"/>
      <c r="Y97" s="81"/>
      <c r="Z97" s="81"/>
      <c r="AA97" s="81"/>
    </row>
    <row r="98" spans="1:27" s="74" customFormat="1" ht="12.95" customHeight="1">
      <c r="A98" s="950"/>
      <c r="B98" s="980"/>
      <c r="C98" s="981"/>
      <c r="D98" s="981"/>
      <c r="E98" s="981"/>
      <c r="F98" s="981"/>
      <c r="G98" s="982"/>
      <c r="H98" s="511" t="s">
        <v>259</v>
      </c>
      <c r="I98" s="1102"/>
      <c r="J98" s="1103"/>
      <c r="K98" s="505"/>
      <c r="L98" s="112"/>
      <c r="M98" s="112"/>
      <c r="N98" s="112"/>
      <c r="O98" s="112"/>
      <c r="P98" s="112"/>
      <c r="Q98" s="112"/>
      <c r="R98" s="112"/>
      <c r="S98" s="112"/>
      <c r="T98" s="112"/>
      <c r="U98" s="112"/>
      <c r="V98" s="112"/>
      <c r="W98" s="81"/>
      <c r="X98" s="81"/>
      <c r="Y98" s="81"/>
      <c r="Z98" s="81"/>
      <c r="AA98" s="81"/>
    </row>
    <row r="99" spans="1:27" s="74" customFormat="1" ht="12.95" customHeight="1">
      <c r="A99" s="950"/>
      <c r="B99" s="958" t="s">
        <v>292</v>
      </c>
      <c r="C99" s="959"/>
      <c r="D99" s="959"/>
      <c r="E99" s="959"/>
      <c r="F99" s="959"/>
      <c r="G99" s="969"/>
      <c r="H99" s="510" t="s">
        <v>67</v>
      </c>
      <c r="I99" s="1104"/>
      <c r="J99" s="1105"/>
      <c r="K99" s="505"/>
      <c r="L99" s="112"/>
      <c r="M99" s="112"/>
      <c r="N99" s="112"/>
      <c r="O99" s="112"/>
      <c r="P99" s="112"/>
      <c r="Q99" s="112"/>
      <c r="R99" s="112"/>
      <c r="S99" s="112"/>
      <c r="T99" s="112"/>
      <c r="U99" s="112"/>
      <c r="V99" s="112"/>
      <c r="W99" s="81"/>
      <c r="X99" s="81"/>
      <c r="Y99" s="81"/>
      <c r="Z99" s="81"/>
      <c r="AA99" s="81"/>
    </row>
    <row r="100" spans="1:27" s="74" customFormat="1" ht="12.95" customHeight="1">
      <c r="A100" s="950"/>
      <c r="B100" s="961"/>
      <c r="C100" s="679"/>
      <c r="D100" s="679"/>
      <c r="E100" s="679"/>
      <c r="F100" s="679"/>
      <c r="G100" s="970"/>
      <c r="H100" s="508" t="s">
        <v>63</v>
      </c>
      <c r="I100" s="972"/>
      <c r="J100" s="973"/>
      <c r="K100" s="505"/>
      <c r="L100" s="112"/>
      <c r="M100" s="112"/>
      <c r="N100" s="112"/>
      <c r="O100" s="112"/>
      <c r="P100" s="112"/>
      <c r="Q100" s="112"/>
      <c r="R100" s="112"/>
      <c r="S100" s="112"/>
      <c r="T100" s="112"/>
      <c r="U100" s="112"/>
      <c r="V100" s="112"/>
      <c r="W100" s="81"/>
      <c r="X100" s="81"/>
      <c r="Y100" s="81"/>
      <c r="Z100" s="81"/>
      <c r="AA100" s="81"/>
    </row>
    <row r="101" spans="1:27" s="74" customFormat="1" ht="12.95" customHeight="1">
      <c r="A101" s="950"/>
      <c r="B101" s="961"/>
      <c r="C101" s="679"/>
      <c r="D101" s="679"/>
      <c r="E101" s="679"/>
      <c r="F101" s="679"/>
      <c r="G101" s="970"/>
      <c r="H101" s="508" t="s">
        <v>59</v>
      </c>
      <c r="I101" s="972"/>
      <c r="J101" s="973"/>
      <c r="K101" s="505"/>
      <c r="L101" s="112"/>
      <c r="M101" s="112"/>
      <c r="N101" s="112"/>
      <c r="O101" s="112"/>
      <c r="P101" s="112"/>
      <c r="Q101" s="112"/>
      <c r="R101" s="112"/>
      <c r="S101" s="112"/>
      <c r="T101" s="112"/>
      <c r="U101" s="112"/>
      <c r="V101" s="112"/>
      <c r="W101" s="81"/>
      <c r="X101" s="81"/>
      <c r="Y101" s="81"/>
      <c r="Z101" s="81"/>
      <c r="AA101" s="81"/>
    </row>
    <row r="102" spans="1:27" s="74" customFormat="1" ht="12.95" customHeight="1">
      <c r="A102" s="950"/>
      <c r="B102" s="963"/>
      <c r="C102" s="964"/>
      <c r="D102" s="964"/>
      <c r="E102" s="964"/>
      <c r="F102" s="964"/>
      <c r="G102" s="971"/>
      <c r="H102" s="616" t="s">
        <v>64</v>
      </c>
      <c r="I102" s="1102"/>
      <c r="J102" s="1103"/>
      <c r="K102" s="505"/>
      <c r="L102" s="112"/>
      <c r="M102" s="112"/>
      <c r="N102" s="112"/>
      <c r="O102" s="112"/>
      <c r="P102" s="112"/>
      <c r="Q102" s="112"/>
      <c r="R102" s="112"/>
      <c r="S102" s="112"/>
      <c r="T102" s="112"/>
      <c r="U102" s="112"/>
      <c r="V102" s="112"/>
      <c r="W102" s="81"/>
      <c r="X102" s="81"/>
      <c r="Y102" s="81"/>
      <c r="Z102" s="81"/>
      <c r="AA102" s="81"/>
    </row>
    <row r="103" spans="1:27" s="74" customFormat="1" ht="12.95" customHeight="1">
      <c r="A103" s="950"/>
      <c r="B103" s="958" t="s">
        <v>695</v>
      </c>
      <c r="C103" s="959"/>
      <c r="D103" s="959"/>
      <c r="E103" s="959"/>
      <c r="F103" s="959"/>
      <c r="G103" s="969"/>
      <c r="H103" s="615" t="s">
        <v>293</v>
      </c>
      <c r="I103" s="1104"/>
      <c r="J103" s="1105"/>
      <c r="K103" s="505"/>
      <c r="L103" s="112"/>
      <c r="M103" s="112"/>
      <c r="N103" s="112"/>
      <c r="O103" s="112"/>
      <c r="P103" s="112"/>
      <c r="Q103" s="112"/>
      <c r="R103" s="112"/>
      <c r="S103" s="112"/>
      <c r="T103" s="112"/>
      <c r="U103" s="112"/>
      <c r="V103" s="112"/>
      <c r="W103" s="81"/>
      <c r="X103" s="81"/>
      <c r="Y103" s="81"/>
      <c r="Z103" s="81"/>
      <c r="AA103" s="81"/>
    </row>
    <row r="104" spans="1:27" s="74" customFormat="1" ht="12.95" customHeight="1">
      <c r="A104" s="950"/>
      <c r="B104" s="963"/>
      <c r="C104" s="964"/>
      <c r="D104" s="964"/>
      <c r="E104" s="964"/>
      <c r="F104" s="964"/>
      <c r="G104" s="971"/>
      <c r="H104" s="511" t="s">
        <v>63</v>
      </c>
      <c r="I104" s="1102"/>
      <c r="J104" s="1103"/>
      <c r="K104" s="505"/>
      <c r="L104" s="112"/>
      <c r="M104" s="112"/>
      <c r="N104" s="112"/>
      <c r="O104" s="112"/>
      <c r="P104" s="112"/>
      <c r="Q104" s="112"/>
      <c r="R104" s="112"/>
      <c r="S104" s="112"/>
      <c r="T104" s="112"/>
      <c r="U104" s="112"/>
      <c r="V104" s="112"/>
      <c r="W104" s="81"/>
      <c r="X104" s="81"/>
      <c r="Y104" s="81"/>
      <c r="Z104" s="81"/>
      <c r="AA104" s="81"/>
    </row>
    <row r="105" spans="1:27" s="74" customFormat="1" ht="12.95" customHeight="1">
      <c r="A105" s="950"/>
      <c r="B105" s="974" t="s">
        <v>65</v>
      </c>
      <c r="C105" s="975"/>
      <c r="D105" s="975"/>
      <c r="E105" s="975"/>
      <c r="F105" s="975"/>
      <c r="G105" s="976"/>
      <c r="H105" s="521" t="s">
        <v>60</v>
      </c>
      <c r="I105" s="1119"/>
      <c r="J105" s="1120"/>
      <c r="K105" s="505"/>
      <c r="L105" s="112"/>
      <c r="M105" s="112"/>
      <c r="N105" s="112"/>
      <c r="O105" s="112"/>
      <c r="P105" s="112"/>
      <c r="Q105" s="112"/>
      <c r="R105" s="112"/>
      <c r="S105" s="112"/>
      <c r="T105" s="112"/>
      <c r="U105" s="112"/>
      <c r="V105" s="112"/>
      <c r="W105" s="81"/>
      <c r="X105" s="81"/>
      <c r="Y105" s="81"/>
      <c r="Z105" s="81"/>
      <c r="AA105" s="81"/>
    </row>
    <row r="106" spans="1:27" s="74" customFormat="1" ht="12.95" customHeight="1">
      <c r="A106" s="950"/>
      <c r="B106" s="977"/>
      <c r="C106" s="978"/>
      <c r="D106" s="978"/>
      <c r="E106" s="978"/>
      <c r="F106" s="978"/>
      <c r="G106" s="979"/>
      <c r="H106" s="510" t="s">
        <v>63</v>
      </c>
      <c r="I106" s="972"/>
      <c r="J106" s="973"/>
      <c r="K106" s="505"/>
      <c r="L106" s="112"/>
      <c r="M106" s="112"/>
      <c r="N106" s="112"/>
      <c r="O106" s="112"/>
      <c r="P106" s="112"/>
      <c r="Q106" s="112"/>
      <c r="R106" s="112"/>
      <c r="S106" s="112"/>
      <c r="T106" s="112"/>
      <c r="U106" s="112"/>
      <c r="V106" s="112"/>
      <c r="W106" s="81"/>
      <c r="X106" s="81"/>
      <c r="Y106" s="81"/>
      <c r="Z106" s="81"/>
      <c r="AA106" s="81"/>
    </row>
    <row r="107" spans="1:27" s="74" customFormat="1" ht="12.95" customHeight="1">
      <c r="A107" s="950"/>
      <c r="B107" s="977"/>
      <c r="C107" s="978"/>
      <c r="D107" s="978"/>
      <c r="E107" s="978"/>
      <c r="F107" s="978"/>
      <c r="G107" s="979"/>
      <c r="H107" s="508" t="s">
        <v>59</v>
      </c>
      <c r="I107" s="972"/>
      <c r="J107" s="973"/>
      <c r="K107" s="505"/>
      <c r="L107" s="112"/>
      <c r="M107" s="112"/>
      <c r="N107" s="112"/>
      <c r="O107" s="112"/>
      <c r="P107" s="112"/>
      <c r="Q107" s="112"/>
      <c r="R107" s="112"/>
      <c r="S107" s="112"/>
      <c r="T107" s="112"/>
      <c r="U107" s="112"/>
      <c r="V107" s="112"/>
      <c r="W107" s="81"/>
      <c r="X107" s="81"/>
      <c r="Y107" s="81"/>
      <c r="Z107" s="81"/>
      <c r="AA107" s="81"/>
    </row>
    <row r="108" spans="1:27" s="74" customFormat="1" ht="12.95" customHeight="1">
      <c r="A108" s="950"/>
      <c r="B108" s="977"/>
      <c r="C108" s="978"/>
      <c r="D108" s="978"/>
      <c r="E108" s="978"/>
      <c r="F108" s="978"/>
      <c r="G108" s="979"/>
      <c r="H108" s="508" t="s">
        <v>64</v>
      </c>
      <c r="I108" s="972"/>
      <c r="J108" s="973"/>
      <c r="K108" s="505"/>
      <c r="L108" s="112"/>
      <c r="M108" s="112"/>
      <c r="N108" s="112"/>
      <c r="O108" s="112"/>
      <c r="P108" s="112"/>
      <c r="Q108" s="112"/>
      <c r="R108" s="112"/>
      <c r="S108" s="112"/>
      <c r="T108" s="112"/>
      <c r="U108" s="112"/>
      <c r="V108" s="112"/>
      <c r="W108" s="81"/>
      <c r="X108" s="81"/>
      <c r="Y108" s="81"/>
      <c r="Z108" s="81"/>
      <c r="AA108" s="81"/>
    </row>
    <row r="109" spans="1:27" s="74" customFormat="1" ht="12.95" customHeight="1">
      <c r="A109" s="950"/>
      <c r="B109" s="977"/>
      <c r="C109" s="978"/>
      <c r="D109" s="978"/>
      <c r="E109" s="978"/>
      <c r="F109" s="978"/>
      <c r="G109" s="979"/>
      <c r="H109" s="524" t="s">
        <v>259</v>
      </c>
      <c r="I109" s="972"/>
      <c r="J109" s="973"/>
      <c r="K109" s="505"/>
      <c r="L109" s="112"/>
      <c r="M109" s="112"/>
      <c r="N109" s="112"/>
      <c r="O109" s="112"/>
      <c r="P109" s="112"/>
      <c r="Q109" s="112"/>
      <c r="R109" s="112"/>
      <c r="S109" s="112"/>
      <c r="T109" s="112"/>
      <c r="U109" s="112"/>
      <c r="V109" s="112"/>
      <c r="W109" s="81"/>
      <c r="X109" s="81"/>
      <c r="Y109" s="81"/>
      <c r="Z109" s="81"/>
      <c r="AA109" s="81"/>
    </row>
    <row r="110" spans="1:27" s="74" customFormat="1" ht="12.95" customHeight="1">
      <c r="A110" s="950"/>
      <c r="B110" s="980"/>
      <c r="C110" s="981"/>
      <c r="D110" s="981"/>
      <c r="E110" s="981"/>
      <c r="F110" s="981"/>
      <c r="G110" s="982"/>
      <c r="H110" s="511" t="s">
        <v>696</v>
      </c>
      <c r="I110" s="1102"/>
      <c r="J110" s="1103"/>
      <c r="K110" s="505"/>
      <c r="L110" s="112"/>
      <c r="M110" s="112"/>
      <c r="N110" s="112"/>
      <c r="O110" s="112"/>
      <c r="P110" s="112"/>
      <c r="Q110" s="112"/>
      <c r="R110" s="112"/>
      <c r="S110" s="112"/>
      <c r="T110" s="112"/>
      <c r="U110" s="112"/>
      <c r="V110" s="112"/>
      <c r="W110" s="81"/>
      <c r="X110" s="81"/>
      <c r="Y110" s="81"/>
      <c r="Z110" s="81"/>
      <c r="AA110" s="81"/>
    </row>
    <row r="111" spans="1:27" s="74" customFormat="1" ht="12.95" customHeight="1">
      <c r="A111" s="950"/>
      <c r="B111" s="958" t="s">
        <v>294</v>
      </c>
      <c r="C111" s="959"/>
      <c r="D111" s="959"/>
      <c r="E111" s="959"/>
      <c r="F111" s="959"/>
      <c r="G111" s="969"/>
      <c r="H111" s="521" t="s">
        <v>63</v>
      </c>
      <c r="I111" s="1119"/>
      <c r="J111" s="1120"/>
      <c r="K111" s="505"/>
      <c r="L111" s="112"/>
      <c r="M111" s="112"/>
      <c r="N111" s="112"/>
      <c r="O111" s="112"/>
      <c r="P111" s="112"/>
      <c r="Q111" s="112"/>
      <c r="R111" s="112"/>
      <c r="S111" s="112"/>
      <c r="T111" s="112"/>
      <c r="U111" s="112"/>
      <c r="V111" s="112"/>
      <c r="W111" s="81"/>
      <c r="X111" s="81"/>
      <c r="Y111" s="81"/>
      <c r="Z111" s="81"/>
      <c r="AA111" s="81"/>
    </row>
    <row r="112" spans="1:27" s="74" customFormat="1" ht="12.95" customHeight="1">
      <c r="A112" s="950"/>
      <c r="B112" s="963"/>
      <c r="C112" s="964"/>
      <c r="D112" s="964"/>
      <c r="E112" s="964"/>
      <c r="F112" s="964"/>
      <c r="G112" s="971"/>
      <c r="H112" s="233" t="s">
        <v>59</v>
      </c>
      <c r="I112" s="1102"/>
      <c r="J112" s="1103"/>
      <c r="K112" s="505"/>
      <c r="L112" s="112"/>
      <c r="M112" s="112"/>
      <c r="N112" s="112"/>
      <c r="O112" s="112"/>
      <c r="P112" s="112"/>
      <c r="Q112" s="112"/>
      <c r="R112" s="112"/>
      <c r="S112" s="112"/>
      <c r="T112" s="112"/>
      <c r="U112" s="112"/>
      <c r="V112" s="112"/>
      <c r="W112" s="81"/>
      <c r="X112" s="81"/>
      <c r="Y112" s="81"/>
      <c r="Z112" s="81"/>
      <c r="AA112" s="81"/>
    </row>
    <row r="113" spans="1:31" s="74" customFormat="1" ht="12.95" customHeight="1">
      <c r="A113" s="1118"/>
      <c r="B113" s="748" t="s">
        <v>66</v>
      </c>
      <c r="C113" s="983"/>
      <c r="D113" s="983"/>
      <c r="E113" s="983"/>
      <c r="F113" s="983"/>
      <c r="G113" s="984"/>
      <c r="H113" s="233" t="s">
        <v>295</v>
      </c>
      <c r="I113" s="1140"/>
      <c r="J113" s="1141"/>
      <c r="K113" s="505"/>
      <c r="L113" s="112"/>
      <c r="M113" s="112"/>
      <c r="N113" s="112"/>
      <c r="O113" s="112"/>
      <c r="P113" s="112"/>
      <c r="Q113" s="112"/>
      <c r="R113" s="112"/>
      <c r="S113" s="112"/>
      <c r="T113" s="112"/>
      <c r="U113" s="112"/>
      <c r="V113" s="112"/>
      <c r="W113" s="81"/>
      <c r="X113" s="81"/>
      <c r="Y113" s="81"/>
      <c r="Z113" s="81"/>
      <c r="AA113" s="81"/>
    </row>
    <row r="114" spans="1:31" s="74" customFormat="1" ht="12.95" customHeight="1">
      <c r="A114" s="1135" t="s">
        <v>702</v>
      </c>
      <c r="B114" s="1136"/>
      <c r="C114" s="1136"/>
      <c r="D114" s="1136"/>
      <c r="E114" s="1136"/>
      <c r="F114" s="1136"/>
      <c r="G114" s="1137"/>
      <c r="H114" s="516" t="s">
        <v>296</v>
      </c>
      <c r="I114" s="1142"/>
      <c r="J114" s="1143"/>
      <c r="K114" s="505"/>
      <c r="L114" s="112"/>
      <c r="M114" s="112"/>
      <c r="N114" s="112"/>
      <c r="O114" s="112"/>
      <c r="P114" s="112"/>
      <c r="Q114" s="112"/>
      <c r="R114" s="112"/>
      <c r="S114" s="112"/>
      <c r="T114" s="112"/>
      <c r="U114" s="112"/>
      <c r="V114" s="112"/>
      <c r="W114" s="81"/>
      <c r="X114" s="81"/>
      <c r="Y114" s="81"/>
      <c r="Z114" s="81"/>
      <c r="AA114" s="81"/>
    </row>
    <row r="115" spans="1:31" s="74" customFormat="1" ht="12.95" customHeight="1">
      <c r="A115" s="1121" t="s">
        <v>703</v>
      </c>
      <c r="B115" s="1122"/>
      <c r="C115" s="1122"/>
      <c r="D115" s="1122"/>
      <c r="E115" s="1122"/>
      <c r="F115" s="1122"/>
      <c r="G115" s="1123"/>
      <c r="H115" s="521" t="s">
        <v>63</v>
      </c>
      <c r="I115" s="1119"/>
      <c r="J115" s="1120"/>
      <c r="K115" s="505"/>
      <c r="L115" s="112"/>
      <c r="M115" s="112"/>
      <c r="N115" s="112"/>
      <c r="O115" s="112"/>
      <c r="P115" s="112"/>
      <c r="Q115" s="112"/>
      <c r="R115" s="112"/>
      <c r="S115" s="112"/>
      <c r="T115" s="112"/>
      <c r="U115" s="112"/>
      <c r="V115" s="112"/>
      <c r="W115" s="81"/>
      <c r="X115" s="81"/>
      <c r="Y115" s="81"/>
      <c r="Z115" s="81"/>
      <c r="AA115" s="81"/>
    </row>
    <row r="116" spans="1:31" s="74" customFormat="1" ht="12.95" customHeight="1">
      <c r="A116" s="1124"/>
      <c r="B116" s="1125"/>
      <c r="C116" s="1125"/>
      <c r="D116" s="1125"/>
      <c r="E116" s="1125"/>
      <c r="F116" s="1125"/>
      <c r="G116" s="1126"/>
      <c r="H116" s="511" t="s">
        <v>61</v>
      </c>
      <c r="I116" s="1127"/>
      <c r="J116" s="1128"/>
      <c r="K116" s="505"/>
      <c r="L116" s="112"/>
      <c r="M116" s="112"/>
      <c r="N116" s="112"/>
      <c r="O116" s="112"/>
      <c r="P116" s="112"/>
      <c r="Q116" s="112"/>
      <c r="R116" s="112"/>
      <c r="S116" s="112"/>
      <c r="T116" s="112"/>
      <c r="U116" s="112"/>
      <c r="V116" s="112"/>
      <c r="W116" s="81"/>
      <c r="X116" s="81"/>
      <c r="Y116" s="81"/>
      <c r="Z116" s="81"/>
      <c r="AA116" s="81"/>
    </row>
    <row r="117" spans="1:31" s="74" customFormat="1" ht="12.95" customHeight="1">
      <c r="A117" s="1121" t="s">
        <v>708</v>
      </c>
      <c r="B117" s="1122"/>
      <c r="C117" s="1122"/>
      <c r="D117" s="1122"/>
      <c r="E117" s="1122"/>
      <c r="F117" s="1122"/>
      <c r="G117" s="1123"/>
      <c r="H117" s="633" t="s">
        <v>706</v>
      </c>
      <c r="I117" s="1104"/>
      <c r="J117" s="1105"/>
      <c r="K117" s="505"/>
      <c r="L117" s="112"/>
      <c r="M117" s="112"/>
      <c r="N117" s="112"/>
      <c r="O117" s="112"/>
      <c r="P117" s="112"/>
      <c r="Q117" s="112"/>
      <c r="R117" s="112"/>
      <c r="S117" s="112"/>
      <c r="T117" s="112"/>
      <c r="U117" s="112"/>
      <c r="V117" s="112"/>
      <c r="W117" s="81"/>
      <c r="X117" s="81"/>
      <c r="Y117" s="81"/>
      <c r="Z117" s="81"/>
      <c r="AA117" s="81"/>
    </row>
    <row r="118" spans="1:31" s="74" customFormat="1" ht="12.95" customHeight="1">
      <c r="A118" s="1124"/>
      <c r="B118" s="1125"/>
      <c r="C118" s="1125"/>
      <c r="D118" s="1125"/>
      <c r="E118" s="1125"/>
      <c r="F118" s="1125"/>
      <c r="G118" s="1126"/>
      <c r="H118" s="632" t="s">
        <v>707</v>
      </c>
      <c r="I118" s="1131"/>
      <c r="J118" s="1132"/>
      <c r="K118" s="505"/>
      <c r="L118" s="112"/>
      <c r="M118" s="112"/>
      <c r="N118" s="112"/>
      <c r="O118" s="112"/>
      <c r="P118" s="112"/>
      <c r="Q118" s="112"/>
      <c r="R118" s="112"/>
      <c r="S118" s="112"/>
      <c r="T118" s="112"/>
      <c r="U118" s="112"/>
      <c r="V118" s="112"/>
      <c r="W118" s="81"/>
      <c r="X118" s="81"/>
      <c r="Y118" s="81"/>
      <c r="Z118" s="81"/>
      <c r="AA118" s="81"/>
    </row>
    <row r="119" spans="1:31" s="74" customFormat="1" ht="15.75" customHeight="1">
      <c r="A119" s="1135" t="s">
        <v>704</v>
      </c>
      <c r="B119" s="1136"/>
      <c r="C119" s="1136"/>
      <c r="D119" s="1136"/>
      <c r="E119" s="1136"/>
      <c r="F119" s="1136"/>
      <c r="G119" s="1137"/>
      <c r="H119" s="515" t="s">
        <v>64</v>
      </c>
      <c r="I119" s="1138"/>
      <c r="J119" s="1139"/>
      <c r="K119" s="505"/>
      <c r="L119" s="112"/>
      <c r="M119" s="112"/>
      <c r="N119" s="112"/>
      <c r="O119" s="112"/>
      <c r="P119" s="112"/>
      <c r="Q119" s="112"/>
      <c r="R119" s="112"/>
      <c r="S119" s="112"/>
      <c r="T119" s="112"/>
      <c r="U119" s="112"/>
      <c r="V119" s="112"/>
      <c r="W119" s="81"/>
      <c r="X119" s="81"/>
      <c r="Y119" s="81"/>
      <c r="Z119" s="81"/>
      <c r="AA119" s="81"/>
    </row>
    <row r="120" spans="1:31" s="74" customFormat="1" ht="14.25" customHeight="1" thickBot="1">
      <c r="A120" s="946" t="s">
        <v>705</v>
      </c>
      <c r="B120" s="947"/>
      <c r="C120" s="947"/>
      <c r="D120" s="947"/>
      <c r="E120" s="947"/>
      <c r="F120" s="947"/>
      <c r="G120" s="948"/>
      <c r="H120" s="516" t="s">
        <v>297</v>
      </c>
      <c r="I120" s="1115"/>
      <c r="J120" s="1116"/>
      <c r="K120" s="505"/>
      <c r="L120" s="112"/>
      <c r="M120" s="112"/>
      <c r="N120" s="112"/>
      <c r="O120" s="112"/>
      <c r="P120" s="112"/>
      <c r="Q120" s="112"/>
      <c r="R120" s="112"/>
      <c r="S120" s="112"/>
      <c r="T120" s="112"/>
      <c r="U120" s="112"/>
      <c r="V120" s="112"/>
      <c r="W120" s="81"/>
      <c r="X120" s="81"/>
      <c r="Y120" s="81"/>
      <c r="Z120" s="81"/>
      <c r="AA120" s="81"/>
    </row>
    <row r="121" spans="1:31" s="74" customFormat="1" ht="14.25" customHeight="1" thickBot="1">
      <c r="A121" s="943" t="s">
        <v>559</v>
      </c>
      <c r="B121" s="944"/>
      <c r="C121" s="944"/>
      <c r="D121" s="944"/>
      <c r="E121" s="944"/>
      <c r="F121" s="944"/>
      <c r="G121" s="944"/>
      <c r="H121" s="945"/>
      <c r="I121" s="1117">
        <f>SUM(I83:J120)</f>
        <v>0</v>
      </c>
      <c r="J121" s="1107"/>
      <c r="K121" s="505"/>
      <c r="L121" s="112"/>
      <c r="M121" s="112"/>
      <c r="N121" s="112"/>
      <c r="O121" s="112"/>
      <c r="P121" s="112"/>
      <c r="Q121" s="112"/>
      <c r="R121" s="112"/>
      <c r="S121" s="112"/>
      <c r="T121" s="112"/>
      <c r="U121" s="112"/>
      <c r="V121" s="112"/>
      <c r="W121" s="81"/>
      <c r="X121" s="81"/>
      <c r="Y121" s="81"/>
      <c r="Z121" s="81"/>
      <c r="AA121" s="81"/>
    </row>
    <row r="122" spans="1:31" s="74" customFormat="1" ht="14.25" customHeight="1">
      <c r="A122" s="626" t="s">
        <v>366</v>
      </c>
      <c r="B122" s="155"/>
      <c r="C122" s="155"/>
      <c r="D122" s="155"/>
      <c r="E122" s="155"/>
      <c r="F122" s="129"/>
      <c r="G122" s="155"/>
      <c r="H122" s="627"/>
      <c r="I122" s="1111"/>
      <c r="J122" s="1112"/>
      <c r="K122" s="505"/>
      <c r="L122" s="112"/>
      <c r="M122" s="112"/>
      <c r="N122" s="112"/>
      <c r="O122" s="112"/>
      <c r="P122" s="112"/>
      <c r="Q122" s="112"/>
      <c r="R122" s="112"/>
      <c r="S122" s="112"/>
      <c r="T122" s="112"/>
      <c r="U122" s="112"/>
      <c r="V122" s="112"/>
      <c r="W122" s="81"/>
      <c r="X122" s="81"/>
      <c r="Y122" s="81"/>
      <c r="Z122" s="81"/>
      <c r="AA122" s="81"/>
    </row>
    <row r="123" spans="1:31" s="74" customFormat="1" ht="21" customHeight="1">
      <c r="A123" s="628" t="s">
        <v>366</v>
      </c>
      <c r="B123" s="155"/>
      <c r="C123" s="155"/>
      <c r="D123" s="155"/>
      <c r="E123" s="155"/>
      <c r="F123" s="129"/>
      <c r="G123" s="155"/>
      <c r="H123" s="627"/>
      <c r="I123" s="972"/>
      <c r="J123" s="973"/>
      <c r="K123" s="505"/>
      <c r="L123" s="112"/>
      <c r="M123" s="112"/>
      <c r="N123" s="112"/>
      <c r="O123" s="112"/>
      <c r="P123" s="112"/>
      <c r="Q123" s="112"/>
      <c r="R123" s="112"/>
      <c r="S123" s="112"/>
      <c r="T123" s="112"/>
      <c r="U123" s="112"/>
      <c r="V123" s="112"/>
      <c r="W123" s="81"/>
      <c r="X123" s="81"/>
      <c r="Y123" s="81"/>
      <c r="Z123" s="81"/>
      <c r="AA123" s="81"/>
    </row>
    <row r="124" spans="1:31" s="74" customFormat="1" ht="21" customHeight="1" thickBot="1">
      <c r="A124" s="626" t="s">
        <v>366</v>
      </c>
      <c r="B124" s="155"/>
      <c r="C124" s="155"/>
      <c r="D124" s="155"/>
      <c r="E124" s="155"/>
      <c r="F124" s="129"/>
      <c r="G124" s="155"/>
      <c r="H124" s="627"/>
      <c r="I124" s="1113"/>
      <c r="J124" s="1114"/>
      <c r="K124" s="408"/>
      <c r="L124" s="408"/>
      <c r="M124" s="505"/>
      <c r="N124" s="112"/>
      <c r="O124" s="112"/>
      <c r="P124" s="112"/>
      <c r="Q124" s="112"/>
      <c r="R124" s="112"/>
      <c r="S124" s="112"/>
      <c r="T124" s="112"/>
      <c r="U124" s="112"/>
      <c r="V124" s="112"/>
      <c r="W124" s="112"/>
      <c r="X124" s="112"/>
      <c r="Y124" s="81"/>
      <c r="Z124" s="81"/>
      <c r="AA124" s="81"/>
      <c r="AB124" s="81"/>
      <c r="AC124" s="81"/>
    </row>
    <row r="125" spans="1:31" s="31" customFormat="1" ht="20.100000000000001" customHeight="1" thickBot="1">
      <c r="A125" s="241" t="s">
        <v>68</v>
      </c>
      <c r="B125" s="242"/>
      <c r="C125" s="242"/>
      <c r="D125" s="242"/>
      <c r="E125" s="242"/>
      <c r="F125" s="242"/>
      <c r="G125" s="242"/>
      <c r="H125" s="242"/>
      <c r="I125" s="1106">
        <f>SUM(I121:J124)</f>
        <v>0</v>
      </c>
      <c r="J125" s="1107"/>
      <c r="K125" s="30"/>
      <c r="L125" s="512"/>
      <c r="M125" s="505"/>
      <c r="N125" s="505"/>
      <c r="O125" s="505"/>
      <c r="P125" s="112"/>
      <c r="Q125" s="112"/>
      <c r="R125" s="112"/>
      <c r="S125" s="112"/>
      <c r="T125" s="112"/>
      <c r="U125" s="112"/>
      <c r="V125" s="112"/>
      <c r="W125" s="112"/>
      <c r="X125" s="112"/>
      <c r="Y125" s="34"/>
      <c r="Z125" s="34"/>
      <c r="AA125" s="34"/>
      <c r="AB125" s="34"/>
      <c r="AC125" s="34"/>
      <c r="AD125" s="34"/>
      <c r="AE125" s="34"/>
    </row>
    <row r="126" spans="1:31" s="31" customFormat="1" ht="20.100000000000001" customHeight="1">
      <c r="A126" s="542"/>
      <c r="B126" s="542"/>
      <c r="C126" s="542"/>
      <c r="D126" s="542"/>
      <c r="E126" s="542"/>
      <c r="F126" s="542"/>
      <c r="G126" s="542"/>
      <c r="H126" s="542"/>
      <c r="I126" s="543"/>
      <c r="J126" s="543"/>
      <c r="K126" s="30"/>
      <c r="L126" s="512"/>
      <c r="M126" s="505"/>
      <c r="N126" s="505"/>
      <c r="O126" s="505"/>
      <c r="P126" s="112"/>
      <c r="Q126" s="112"/>
      <c r="R126" s="112"/>
      <c r="S126" s="112"/>
      <c r="T126" s="112"/>
      <c r="U126" s="112"/>
      <c r="V126" s="112"/>
      <c r="W126" s="112"/>
      <c r="X126" s="112"/>
      <c r="Y126" s="34"/>
      <c r="Z126" s="34"/>
      <c r="AA126" s="34"/>
      <c r="AB126" s="34"/>
      <c r="AC126" s="34"/>
      <c r="AD126" s="34"/>
      <c r="AE126" s="34"/>
    </row>
    <row r="127" spans="1:31" s="31" customFormat="1" ht="20.100000000000001" customHeight="1">
      <c r="C127" s="30"/>
      <c r="D127" s="30"/>
      <c r="E127" s="30"/>
      <c r="F127" s="30"/>
      <c r="G127" s="30"/>
      <c r="H127" s="30"/>
      <c r="I127" s="30"/>
      <c r="J127" s="30"/>
      <c r="K127" s="30"/>
      <c r="L127" s="512"/>
      <c r="M127" s="505"/>
      <c r="N127" s="505"/>
      <c r="O127" s="505"/>
      <c r="P127" s="112"/>
      <c r="Q127" s="112"/>
      <c r="R127" s="112"/>
      <c r="S127" s="112"/>
      <c r="T127" s="112"/>
      <c r="U127" s="112"/>
      <c r="V127" s="112"/>
      <c r="W127" s="112"/>
      <c r="X127" s="112"/>
      <c r="Y127" s="34"/>
      <c r="Z127" s="34"/>
      <c r="AA127" s="34"/>
      <c r="AB127" s="34"/>
      <c r="AC127" s="34"/>
      <c r="AD127" s="34"/>
      <c r="AE127" s="34"/>
    </row>
    <row r="128" spans="1:31" s="31" customFormat="1" ht="20.100000000000001" customHeight="1">
      <c r="C128" s="30"/>
      <c r="D128" s="30"/>
      <c r="E128" s="30"/>
      <c r="F128" s="30"/>
      <c r="G128" s="30"/>
      <c r="H128" s="30"/>
      <c r="I128" s="30"/>
      <c r="J128" s="30"/>
      <c r="K128" s="30"/>
      <c r="L128" s="512"/>
      <c r="M128" s="505"/>
      <c r="N128" s="505"/>
      <c r="O128" s="505"/>
      <c r="P128" s="112"/>
      <c r="Q128" s="112"/>
      <c r="R128" s="112"/>
      <c r="S128" s="112"/>
      <c r="T128" s="112"/>
      <c r="U128" s="112"/>
      <c r="V128" s="112"/>
      <c r="W128" s="112"/>
      <c r="X128" s="112"/>
      <c r="Y128" s="34"/>
      <c r="Z128" s="34"/>
      <c r="AA128" s="34"/>
      <c r="AB128" s="34"/>
      <c r="AC128" s="34"/>
      <c r="AD128" s="34"/>
      <c r="AE128" s="34"/>
    </row>
    <row r="129" spans="1:31" s="31" customFormat="1" ht="20.100000000000001" customHeight="1">
      <c r="C129" s="30"/>
      <c r="D129" s="30"/>
      <c r="E129" s="30"/>
      <c r="F129" s="30"/>
      <c r="G129" s="30"/>
      <c r="H129" s="30"/>
      <c r="I129" s="30"/>
      <c r="J129" s="30"/>
      <c r="K129" s="30"/>
      <c r="L129" s="512"/>
      <c r="M129" s="505"/>
      <c r="N129" s="505"/>
      <c r="O129" s="505"/>
      <c r="P129" s="112"/>
      <c r="Q129" s="112"/>
      <c r="R129" s="112"/>
      <c r="S129" s="112"/>
      <c r="T129" s="112"/>
      <c r="U129" s="112"/>
      <c r="V129" s="112"/>
      <c r="W129" s="112"/>
      <c r="X129" s="112"/>
      <c r="Y129" s="34"/>
      <c r="Z129" s="34"/>
      <c r="AA129" s="34"/>
      <c r="AB129" s="34"/>
      <c r="AC129" s="34"/>
      <c r="AD129" s="34"/>
      <c r="AE129" s="34"/>
    </row>
    <row r="130" spans="1:31" s="31" customFormat="1" ht="20.100000000000001" customHeight="1">
      <c r="C130" s="30"/>
      <c r="D130" s="30"/>
      <c r="E130" s="30"/>
      <c r="F130" s="30"/>
      <c r="G130" s="30"/>
      <c r="H130" s="30"/>
      <c r="I130" s="30"/>
      <c r="J130" s="30"/>
      <c r="K130" s="30"/>
      <c r="L130" s="512"/>
      <c r="M130" s="512"/>
      <c r="N130" s="505"/>
      <c r="O130" s="505"/>
      <c r="P130" s="112"/>
      <c r="Q130" s="112"/>
      <c r="R130" s="112"/>
      <c r="S130" s="112"/>
      <c r="T130" s="112"/>
      <c r="U130" s="112"/>
      <c r="V130" s="112"/>
      <c r="W130" s="112"/>
      <c r="X130" s="112"/>
      <c r="Y130" s="34"/>
      <c r="Z130" s="34"/>
      <c r="AA130" s="34"/>
      <c r="AB130" s="34"/>
      <c r="AC130" s="34"/>
      <c r="AD130" s="34"/>
      <c r="AE130" s="34"/>
    </row>
    <row r="131" spans="1:31" ht="24">
      <c r="A131" s="31"/>
      <c r="B131" s="31"/>
      <c r="C131" s="30"/>
      <c r="D131" s="30"/>
      <c r="E131" s="30"/>
      <c r="F131" s="30"/>
      <c r="G131" s="30"/>
      <c r="H131" s="30"/>
      <c r="I131" s="30"/>
      <c r="J131" s="30"/>
      <c r="K131" s="30"/>
    </row>
    <row r="132" spans="1:31" ht="24">
      <c r="A132" s="31"/>
      <c r="B132" s="31"/>
      <c r="C132" s="30"/>
      <c r="D132" s="30"/>
      <c r="E132" s="30"/>
      <c r="F132" s="30"/>
      <c r="G132" s="30"/>
      <c r="H132" s="30"/>
      <c r="I132" s="30"/>
      <c r="J132" s="30"/>
      <c r="K132" s="30"/>
    </row>
    <row r="133" spans="1:31" ht="24">
      <c r="B133" s="31"/>
      <c r="C133" s="30"/>
      <c r="D133" s="30"/>
      <c r="E133" s="30"/>
      <c r="F133" s="30"/>
      <c r="G133" s="30"/>
      <c r="H133" s="30"/>
      <c r="I133" s="30"/>
      <c r="J133" s="30"/>
      <c r="K133" s="30"/>
    </row>
    <row r="134" spans="1:31" ht="24">
      <c r="B134" s="31"/>
      <c r="C134" s="30"/>
      <c r="D134" s="31"/>
      <c r="E134" s="30"/>
      <c r="F134" s="30"/>
      <c r="G134" s="30"/>
      <c r="H134" s="30"/>
      <c r="I134" s="30"/>
      <c r="J134" s="30"/>
      <c r="K134" s="31"/>
    </row>
    <row r="135" spans="1:31" ht="24">
      <c r="C135" s="31"/>
      <c r="D135" s="30"/>
      <c r="E135" s="30"/>
      <c r="F135" s="30"/>
      <c r="G135" s="30"/>
      <c r="H135" s="30"/>
      <c r="I135" s="30"/>
      <c r="J135" s="30"/>
    </row>
    <row r="136" spans="1:31" ht="24">
      <c r="C136" s="31"/>
      <c r="D136" s="31"/>
      <c r="E136" s="31"/>
      <c r="F136" s="31"/>
      <c r="G136" s="31"/>
      <c r="H136" s="31"/>
      <c r="I136" s="31"/>
      <c r="J136" s="31"/>
    </row>
  </sheetData>
  <mergeCells count="216">
    <mergeCell ref="A117:G118"/>
    <mergeCell ref="I117:J117"/>
    <mergeCell ref="I118:J118"/>
    <mergeCell ref="I86:J86"/>
    <mergeCell ref="A119:G119"/>
    <mergeCell ref="I119:J119"/>
    <mergeCell ref="I113:J113"/>
    <mergeCell ref="A114:G114"/>
    <mergeCell ref="I114:J114"/>
    <mergeCell ref="I111:J111"/>
    <mergeCell ref="I112:J112"/>
    <mergeCell ref="I104:J104"/>
    <mergeCell ref="I101:J101"/>
    <mergeCell ref="I102:J102"/>
    <mergeCell ref="I87:J87"/>
    <mergeCell ref="I88:J88"/>
    <mergeCell ref="I89:J89"/>
    <mergeCell ref="I125:J125"/>
    <mergeCell ref="I122:J122"/>
    <mergeCell ref="I123:J123"/>
    <mergeCell ref="I124:J124"/>
    <mergeCell ref="I120:J120"/>
    <mergeCell ref="I121:J121"/>
    <mergeCell ref="A83:A113"/>
    <mergeCell ref="I106:J106"/>
    <mergeCell ref="I98:J98"/>
    <mergeCell ref="I107:J107"/>
    <mergeCell ref="I108:J108"/>
    <mergeCell ref="I110:J110"/>
    <mergeCell ref="I105:J105"/>
    <mergeCell ref="I109:J109"/>
    <mergeCell ref="A115:G116"/>
    <mergeCell ref="I115:J115"/>
    <mergeCell ref="I116:J116"/>
    <mergeCell ref="I96:J96"/>
    <mergeCell ref="I94:J94"/>
    <mergeCell ref="I95:J95"/>
    <mergeCell ref="I97:J97"/>
    <mergeCell ref="I99:J99"/>
    <mergeCell ref="I100:J100"/>
    <mergeCell ref="I103:J103"/>
    <mergeCell ref="I83:J83"/>
    <mergeCell ref="I84:J84"/>
    <mergeCell ref="I85:J85"/>
    <mergeCell ref="I91:J91"/>
    <mergeCell ref="I92:J92"/>
    <mergeCell ref="I93:J93"/>
    <mergeCell ref="A79:H79"/>
    <mergeCell ref="I79:J79"/>
    <mergeCell ref="A82:G82"/>
    <mergeCell ref="I82:J82"/>
    <mergeCell ref="I76:J76"/>
    <mergeCell ref="I77:J77"/>
    <mergeCell ref="I78:J78"/>
    <mergeCell ref="A71:A78"/>
    <mergeCell ref="B76:G78"/>
    <mergeCell ref="I74:J74"/>
    <mergeCell ref="I71:J71"/>
    <mergeCell ref="I72:J72"/>
    <mergeCell ref="I73:J73"/>
    <mergeCell ref="I75:J75"/>
    <mergeCell ref="B71:G75"/>
    <mergeCell ref="B64:F65"/>
    <mergeCell ref="G64:H64"/>
    <mergeCell ref="I64:J64"/>
    <mergeCell ref="K64:L64"/>
    <mergeCell ref="G65:H65"/>
    <mergeCell ref="I65:J65"/>
    <mergeCell ref="K65:L65"/>
    <mergeCell ref="I69:J69"/>
    <mergeCell ref="I70:J70"/>
    <mergeCell ref="A66:H66"/>
    <mergeCell ref="I66:J66"/>
    <mergeCell ref="K66:L66"/>
    <mergeCell ref="I68:J68"/>
    <mergeCell ref="A68:G68"/>
    <mergeCell ref="A69:G70"/>
    <mergeCell ref="K60:L60"/>
    <mergeCell ref="G61:H61"/>
    <mergeCell ref="I61:J61"/>
    <mergeCell ref="K61:L61"/>
    <mergeCell ref="G62:H62"/>
    <mergeCell ref="I62:J62"/>
    <mergeCell ref="K62:L62"/>
    <mergeCell ref="B58:F63"/>
    <mergeCell ref="G58:H58"/>
    <mergeCell ref="I58:J58"/>
    <mergeCell ref="K58:L58"/>
    <mergeCell ref="G59:H59"/>
    <mergeCell ref="I59:J59"/>
    <mergeCell ref="K59:L59"/>
    <mergeCell ref="G60:H60"/>
    <mergeCell ref="I60:J60"/>
    <mergeCell ref="G63:H63"/>
    <mergeCell ref="I63:J63"/>
    <mergeCell ref="K63:L63"/>
    <mergeCell ref="A57:F57"/>
    <mergeCell ref="G57:H57"/>
    <mergeCell ref="I57:J57"/>
    <mergeCell ref="K57:L57"/>
    <mergeCell ref="C53:F53"/>
    <mergeCell ref="G53:H53"/>
    <mergeCell ref="I53:J53"/>
    <mergeCell ref="K53:L53"/>
    <mergeCell ref="C54:F54"/>
    <mergeCell ref="G54:H54"/>
    <mergeCell ref="I54:J54"/>
    <mergeCell ref="K54:L54"/>
    <mergeCell ref="B49:B54"/>
    <mergeCell ref="K50:L50"/>
    <mergeCell ref="C51:F52"/>
    <mergeCell ref="G51:H51"/>
    <mergeCell ref="I51:J51"/>
    <mergeCell ref="K51:L51"/>
    <mergeCell ref="G52:H52"/>
    <mergeCell ref="I52:J52"/>
    <mergeCell ref="K52:L52"/>
    <mergeCell ref="C49:F50"/>
    <mergeCell ref="G49:H49"/>
    <mergeCell ref="I49:J49"/>
    <mergeCell ref="K49:L49"/>
    <mergeCell ref="G50:H50"/>
    <mergeCell ref="I50:J50"/>
    <mergeCell ref="A55:H55"/>
    <mergeCell ref="I55:J55"/>
    <mergeCell ref="K55:L55"/>
    <mergeCell ref="G45:H45"/>
    <mergeCell ref="I45:J45"/>
    <mergeCell ref="K45:L45"/>
    <mergeCell ref="B46:F48"/>
    <mergeCell ref="G46:H46"/>
    <mergeCell ref="I46:J46"/>
    <mergeCell ref="K46:L46"/>
    <mergeCell ref="G47:H47"/>
    <mergeCell ref="I47:J47"/>
    <mergeCell ref="K47:L47"/>
    <mergeCell ref="G48:H48"/>
    <mergeCell ref="I48:J48"/>
    <mergeCell ref="K48:L48"/>
    <mergeCell ref="G41:H41"/>
    <mergeCell ref="I41:J41"/>
    <mergeCell ref="K41:L41"/>
    <mergeCell ref="G44:H44"/>
    <mergeCell ref="I44:J44"/>
    <mergeCell ref="K44:L44"/>
    <mergeCell ref="G37:H37"/>
    <mergeCell ref="I37:J37"/>
    <mergeCell ref="K37:L37"/>
    <mergeCell ref="G38:H38"/>
    <mergeCell ref="I38:J38"/>
    <mergeCell ref="K38:L38"/>
    <mergeCell ref="G40:H40"/>
    <mergeCell ref="I40:J40"/>
    <mergeCell ref="K40:L40"/>
    <mergeCell ref="A29:M30"/>
    <mergeCell ref="A34:F34"/>
    <mergeCell ref="G34:H34"/>
    <mergeCell ref="I34:J34"/>
    <mergeCell ref="K34:L34"/>
    <mergeCell ref="B35:F36"/>
    <mergeCell ref="G35:H35"/>
    <mergeCell ref="I35:J35"/>
    <mergeCell ref="K35:L35"/>
    <mergeCell ref="G36:H36"/>
    <mergeCell ref="I36:J36"/>
    <mergeCell ref="K36:L36"/>
    <mergeCell ref="J12:M12"/>
    <mergeCell ref="B13:C14"/>
    <mergeCell ref="B9:C10"/>
    <mergeCell ref="D9:H10"/>
    <mergeCell ref="B11:C12"/>
    <mergeCell ref="D11:H12"/>
    <mergeCell ref="N26:P26"/>
    <mergeCell ref="B23:D23"/>
    <mergeCell ref="B24:D24"/>
    <mergeCell ref="B15:C16"/>
    <mergeCell ref="D15:G15"/>
    <mergeCell ref="D16:G16"/>
    <mergeCell ref="B21:K22"/>
    <mergeCell ref="H15:M15"/>
    <mergeCell ref="H16:M16"/>
    <mergeCell ref="J1:M1"/>
    <mergeCell ref="A2:M2"/>
    <mergeCell ref="D3:J3"/>
    <mergeCell ref="F5:I5"/>
    <mergeCell ref="N5:O5"/>
    <mergeCell ref="N6:O6"/>
    <mergeCell ref="N11:O11"/>
    <mergeCell ref="Q11:X11"/>
    <mergeCell ref="J9:M9"/>
    <mergeCell ref="J10:M10"/>
    <mergeCell ref="J11:M11"/>
    <mergeCell ref="A121:H121"/>
    <mergeCell ref="A120:G120"/>
    <mergeCell ref="A58:A65"/>
    <mergeCell ref="G42:H42"/>
    <mergeCell ref="G43:H43"/>
    <mergeCell ref="I43:J43"/>
    <mergeCell ref="K43:L43"/>
    <mergeCell ref="A35:A54"/>
    <mergeCell ref="B37:F45"/>
    <mergeCell ref="B87:G87"/>
    <mergeCell ref="B83:G86"/>
    <mergeCell ref="I90:J90"/>
    <mergeCell ref="B88:G91"/>
    <mergeCell ref="B92:G98"/>
    <mergeCell ref="B99:G102"/>
    <mergeCell ref="B103:G104"/>
    <mergeCell ref="B105:G110"/>
    <mergeCell ref="B111:G112"/>
    <mergeCell ref="B113:G113"/>
    <mergeCell ref="I42:J42"/>
    <mergeCell ref="K42:L42"/>
    <mergeCell ref="G39:H39"/>
    <mergeCell ref="I39:J39"/>
    <mergeCell ref="K39:L39"/>
  </mergeCells>
  <phoneticPr fontId="2"/>
  <printOptions horizontalCentered="1"/>
  <pageMargins left="0.39370078740157483" right="0.39370078740157483" top="0.19685039370078741" bottom="7.874015748031496E-2" header="0.11811023622047245" footer="0"/>
  <pageSetup paperSize="9" scale="89" orientation="portrait" r:id="rId1"/>
  <headerFooter scaleWithDoc="0" alignWithMargins="0">
    <oddFooter>&amp;C&amp;"メイリオ,レギュラー"&amp;10&amp;P/&amp;Nページ</oddFooter>
  </headerFooter>
  <rowBreaks count="3" manualBreakCount="3">
    <brk id="26" max="12" man="1"/>
    <brk id="80" max="12" man="1"/>
    <brk id="13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28575</xdr:colOff>
                    <xdr:row>25</xdr:row>
                    <xdr:rowOff>0</xdr:rowOff>
                  </from>
                  <to>
                    <xdr:col>7</xdr:col>
                    <xdr:colOff>47625</xdr:colOff>
                    <xdr:row>25</xdr:row>
                    <xdr:rowOff>9525</xdr:rowOff>
                  </to>
                </anchor>
              </controlPr>
            </control>
          </mc:Choice>
        </mc:AlternateContent>
        <mc:AlternateContent xmlns:mc="http://schemas.openxmlformats.org/markup-compatibility/2006">
          <mc:Choice Requires="x14">
            <control shapeId="8261" r:id="rId5" name="Check Box 69">
              <controlPr defaultSize="0" autoFill="0" autoLine="0" autoPict="0" altText="県北_x000a_">
                <anchor moveWithCells="1">
                  <from>
                    <xdr:col>5</xdr:col>
                    <xdr:colOff>114300</xdr:colOff>
                    <xdr:row>31</xdr:row>
                    <xdr:rowOff>19050</xdr:rowOff>
                  </from>
                  <to>
                    <xdr:col>6</xdr:col>
                    <xdr:colOff>419100</xdr:colOff>
                    <xdr:row>31</xdr:row>
                    <xdr:rowOff>276225</xdr:rowOff>
                  </to>
                </anchor>
              </controlPr>
            </control>
          </mc:Choice>
        </mc:AlternateContent>
        <mc:AlternateContent xmlns:mc="http://schemas.openxmlformats.org/markup-compatibility/2006">
          <mc:Choice Requires="x14">
            <control shapeId="8262" r:id="rId6" name="Check Box 70">
              <controlPr defaultSize="0" autoFill="0" autoLine="0" autoPict="0" altText="県北_x000a_">
                <anchor moveWithCells="1">
                  <from>
                    <xdr:col>6</xdr:col>
                    <xdr:colOff>485775</xdr:colOff>
                    <xdr:row>31</xdr:row>
                    <xdr:rowOff>19050</xdr:rowOff>
                  </from>
                  <to>
                    <xdr:col>8</xdr:col>
                    <xdr:colOff>114300</xdr:colOff>
                    <xdr:row>31</xdr:row>
                    <xdr:rowOff>276225</xdr:rowOff>
                  </to>
                </anchor>
              </controlPr>
            </control>
          </mc:Choice>
        </mc:AlternateContent>
        <mc:AlternateContent xmlns:mc="http://schemas.openxmlformats.org/markup-compatibility/2006">
          <mc:Choice Requires="x14">
            <control shapeId="8276" r:id="rId7" name="Check Box 84">
              <controlPr defaultSize="0" autoFill="0" autoLine="0" autoPict="0" altText="県北_x000a_">
                <anchor moveWithCells="1">
                  <from>
                    <xdr:col>9</xdr:col>
                    <xdr:colOff>200025</xdr:colOff>
                    <xdr:row>8</xdr:row>
                    <xdr:rowOff>0</xdr:rowOff>
                  </from>
                  <to>
                    <xdr:col>10</xdr:col>
                    <xdr:colOff>152400</xdr:colOff>
                    <xdr:row>9</xdr:row>
                    <xdr:rowOff>9525</xdr:rowOff>
                  </to>
                </anchor>
              </controlPr>
            </control>
          </mc:Choice>
        </mc:AlternateContent>
        <mc:AlternateContent xmlns:mc="http://schemas.openxmlformats.org/markup-compatibility/2006">
          <mc:Choice Requires="x14">
            <control shapeId="8277" r:id="rId8" name="Check Box 85">
              <controlPr defaultSize="0" autoFill="0" autoLine="0" autoPict="0" altText="県北_x000a_">
                <anchor moveWithCells="1">
                  <from>
                    <xdr:col>10</xdr:col>
                    <xdr:colOff>276225</xdr:colOff>
                    <xdr:row>8</xdr:row>
                    <xdr:rowOff>9525</xdr:rowOff>
                  </from>
                  <to>
                    <xdr:col>11</xdr:col>
                    <xdr:colOff>371475</xdr:colOff>
                    <xdr:row>9</xdr:row>
                    <xdr:rowOff>0</xdr:rowOff>
                  </to>
                </anchor>
              </controlPr>
            </control>
          </mc:Choice>
        </mc:AlternateContent>
        <mc:AlternateContent xmlns:mc="http://schemas.openxmlformats.org/markup-compatibility/2006">
          <mc:Choice Requires="x14">
            <control shapeId="8280" r:id="rId9" name="Check Box 88">
              <controlPr defaultSize="0" autoFill="0" autoLine="0" autoPict="0" altText="県北_x000a_">
                <anchor moveWithCells="1">
                  <from>
                    <xdr:col>1</xdr:col>
                    <xdr:colOff>266700</xdr:colOff>
                    <xdr:row>23</xdr:row>
                    <xdr:rowOff>0</xdr:rowOff>
                  </from>
                  <to>
                    <xdr:col>3</xdr:col>
                    <xdr:colOff>0</xdr:colOff>
                    <xdr:row>24</xdr:row>
                    <xdr:rowOff>9525</xdr:rowOff>
                  </to>
                </anchor>
              </controlPr>
            </control>
          </mc:Choice>
        </mc:AlternateContent>
        <mc:AlternateContent xmlns:mc="http://schemas.openxmlformats.org/markup-compatibility/2006">
          <mc:Choice Requires="x14">
            <control shapeId="8281" r:id="rId10" name="Check Box 89">
              <controlPr defaultSize="0" autoFill="0" autoLine="0" autoPict="0" altText="県北_x000a_">
                <anchor moveWithCells="1">
                  <from>
                    <xdr:col>2</xdr:col>
                    <xdr:colOff>581025</xdr:colOff>
                    <xdr:row>23</xdr:row>
                    <xdr:rowOff>0</xdr:rowOff>
                  </from>
                  <to>
                    <xdr:col>4</xdr:col>
                    <xdr:colOff>304800</xdr:colOff>
                    <xdr:row>24</xdr:row>
                    <xdr:rowOff>9525</xdr:rowOff>
                  </to>
                </anchor>
              </controlPr>
            </control>
          </mc:Choice>
        </mc:AlternateContent>
        <mc:AlternateContent xmlns:mc="http://schemas.openxmlformats.org/markup-compatibility/2006">
          <mc:Choice Requires="x14">
            <control shapeId="8282" r:id="rId11" name="Check Box 90">
              <controlPr defaultSize="0" autoFill="0" autoLine="0" autoPict="0" altText="県北_x000a_">
                <anchor moveWithCells="1">
                  <from>
                    <xdr:col>9</xdr:col>
                    <xdr:colOff>200025</xdr:colOff>
                    <xdr:row>8</xdr:row>
                    <xdr:rowOff>0</xdr:rowOff>
                  </from>
                  <to>
                    <xdr:col>10</xdr:col>
                    <xdr:colOff>104775</xdr:colOff>
                    <xdr:row>9</xdr:row>
                    <xdr:rowOff>9525</xdr:rowOff>
                  </to>
                </anchor>
              </controlPr>
            </control>
          </mc:Choice>
        </mc:AlternateContent>
        <mc:AlternateContent xmlns:mc="http://schemas.openxmlformats.org/markup-compatibility/2006">
          <mc:Choice Requires="x14">
            <control shapeId="8283" r:id="rId12" name="Check Box 91">
              <controlPr defaultSize="0" autoFill="0" autoLine="0" autoPict="0" altText="県北_x000a_">
                <anchor moveWithCells="1">
                  <from>
                    <xdr:col>10</xdr:col>
                    <xdr:colOff>276225</xdr:colOff>
                    <xdr:row>8</xdr:row>
                    <xdr:rowOff>9525</xdr:rowOff>
                  </from>
                  <to>
                    <xdr:col>11</xdr:col>
                    <xdr:colOff>323850</xdr:colOff>
                    <xdr:row>9</xdr:row>
                    <xdr:rowOff>0</xdr:rowOff>
                  </to>
                </anchor>
              </controlPr>
            </control>
          </mc:Choice>
        </mc:AlternateContent>
        <mc:AlternateContent xmlns:mc="http://schemas.openxmlformats.org/markup-compatibility/2006">
          <mc:Choice Requires="x14">
            <control shapeId="8284" r:id="rId13" name="Check Box 92">
              <controlPr defaultSize="0" autoFill="0" autoLine="0" autoPict="0" altText="県北_x000a_">
                <anchor moveWithCells="1">
                  <from>
                    <xdr:col>3</xdr:col>
                    <xdr:colOff>38100</xdr:colOff>
                    <xdr:row>12</xdr:row>
                    <xdr:rowOff>28575</xdr:rowOff>
                  </from>
                  <to>
                    <xdr:col>4</xdr:col>
                    <xdr:colOff>285750</xdr:colOff>
                    <xdr:row>13</xdr:row>
                    <xdr:rowOff>171450</xdr:rowOff>
                  </to>
                </anchor>
              </controlPr>
            </control>
          </mc:Choice>
        </mc:AlternateContent>
        <mc:AlternateContent xmlns:mc="http://schemas.openxmlformats.org/markup-compatibility/2006">
          <mc:Choice Requires="x14">
            <control shapeId="8285" r:id="rId14" name="Check Box 93">
              <controlPr defaultSize="0" autoFill="0" autoLine="0" autoPict="0" altText="県北_x000a_">
                <anchor moveWithCells="1">
                  <from>
                    <xdr:col>4</xdr:col>
                    <xdr:colOff>28575</xdr:colOff>
                    <xdr:row>12</xdr:row>
                    <xdr:rowOff>28575</xdr:rowOff>
                  </from>
                  <to>
                    <xdr:col>5</xdr:col>
                    <xdr:colOff>276225</xdr:colOff>
                    <xdr:row>13</xdr:row>
                    <xdr:rowOff>171450</xdr:rowOff>
                  </to>
                </anchor>
              </controlPr>
            </control>
          </mc:Choice>
        </mc:AlternateContent>
        <mc:AlternateContent xmlns:mc="http://schemas.openxmlformats.org/markup-compatibility/2006">
          <mc:Choice Requires="x14">
            <control shapeId="8286" r:id="rId15" name="Check Box 94">
              <controlPr defaultSize="0" autoFill="0" autoLine="0" autoPict="0" altText="県北_x000a_">
                <anchor moveWithCells="1">
                  <from>
                    <xdr:col>5</xdr:col>
                    <xdr:colOff>76200</xdr:colOff>
                    <xdr:row>12</xdr:row>
                    <xdr:rowOff>28575</xdr:rowOff>
                  </from>
                  <to>
                    <xdr:col>6</xdr:col>
                    <xdr:colOff>333375</xdr:colOff>
                    <xdr:row>13</xdr:row>
                    <xdr:rowOff>171450</xdr:rowOff>
                  </to>
                </anchor>
              </controlPr>
            </control>
          </mc:Choice>
        </mc:AlternateContent>
        <mc:AlternateContent xmlns:mc="http://schemas.openxmlformats.org/markup-compatibility/2006">
          <mc:Choice Requires="x14">
            <control shapeId="8287" r:id="rId16" name="Check Box 95">
              <controlPr defaultSize="0" autoFill="0" autoLine="0" autoPict="0" altText="県北_x000a_">
                <anchor moveWithCells="1">
                  <from>
                    <xdr:col>6</xdr:col>
                    <xdr:colOff>123825</xdr:colOff>
                    <xdr:row>12</xdr:row>
                    <xdr:rowOff>28575</xdr:rowOff>
                  </from>
                  <to>
                    <xdr:col>7</xdr:col>
                    <xdr:colOff>390525</xdr:colOff>
                    <xdr:row>13</xdr:row>
                    <xdr:rowOff>171450</xdr:rowOff>
                  </to>
                </anchor>
              </controlPr>
            </control>
          </mc:Choice>
        </mc:AlternateContent>
        <mc:AlternateContent xmlns:mc="http://schemas.openxmlformats.org/markup-compatibility/2006">
          <mc:Choice Requires="x14">
            <control shapeId="8288" r:id="rId17" name="Check Box 96">
              <controlPr defaultSize="0" autoFill="0" autoLine="0" autoPict="0" altText="県北_x000a_">
                <anchor moveWithCells="1">
                  <from>
                    <xdr:col>7</xdr:col>
                    <xdr:colOff>133350</xdr:colOff>
                    <xdr:row>12</xdr:row>
                    <xdr:rowOff>28575</xdr:rowOff>
                  </from>
                  <to>
                    <xdr:col>8</xdr:col>
                    <xdr:colOff>295275</xdr:colOff>
                    <xdr:row>13</xdr:row>
                    <xdr:rowOff>171450</xdr:rowOff>
                  </to>
                </anchor>
              </controlPr>
            </control>
          </mc:Choice>
        </mc:AlternateContent>
        <mc:AlternateContent xmlns:mc="http://schemas.openxmlformats.org/markup-compatibility/2006">
          <mc:Choice Requires="x14">
            <control shapeId="8289" r:id="rId18" name="Check Box 97">
              <controlPr defaultSize="0" autoFill="0" autoLine="0" autoPict="0" altText="県北_x000a_">
                <anchor moveWithCells="1">
                  <from>
                    <xdr:col>8</xdr:col>
                    <xdr:colOff>171450</xdr:colOff>
                    <xdr:row>12</xdr:row>
                    <xdr:rowOff>28575</xdr:rowOff>
                  </from>
                  <to>
                    <xdr:col>9</xdr:col>
                    <xdr:colOff>419100</xdr:colOff>
                    <xdr:row>13</xdr:row>
                    <xdr:rowOff>171450</xdr:rowOff>
                  </to>
                </anchor>
              </controlPr>
            </control>
          </mc:Choice>
        </mc:AlternateContent>
        <mc:AlternateContent xmlns:mc="http://schemas.openxmlformats.org/markup-compatibility/2006">
          <mc:Choice Requires="x14">
            <control shapeId="8290" r:id="rId19" name="Check Box 98">
              <controlPr defaultSize="0" autoFill="0" autoLine="0" autoPict="0" altText="県北_x000a_">
                <anchor moveWithCells="1">
                  <from>
                    <xdr:col>10</xdr:col>
                    <xdr:colOff>238125</xdr:colOff>
                    <xdr:row>12</xdr:row>
                    <xdr:rowOff>28575</xdr:rowOff>
                  </from>
                  <to>
                    <xdr:col>11</xdr:col>
                    <xdr:colOff>495300</xdr:colOff>
                    <xdr:row>13</xdr:row>
                    <xdr:rowOff>171450</xdr:rowOff>
                  </to>
                </anchor>
              </controlPr>
            </control>
          </mc:Choice>
        </mc:AlternateContent>
        <mc:AlternateContent xmlns:mc="http://schemas.openxmlformats.org/markup-compatibility/2006">
          <mc:Choice Requires="x14">
            <control shapeId="8291" r:id="rId20" name="Check Box 99">
              <controlPr defaultSize="0" autoFill="0" autoLine="0" autoPict="0" altText="県北_x000a_">
                <anchor moveWithCells="1">
                  <from>
                    <xdr:col>9</xdr:col>
                    <xdr:colOff>142875</xdr:colOff>
                    <xdr:row>12</xdr:row>
                    <xdr:rowOff>28575</xdr:rowOff>
                  </from>
                  <to>
                    <xdr:col>10</xdr:col>
                    <xdr:colOff>352425</xdr:colOff>
                    <xdr:row>13</xdr:row>
                    <xdr:rowOff>171450</xdr:rowOff>
                  </to>
                </anchor>
              </controlPr>
            </control>
          </mc:Choice>
        </mc:AlternateContent>
        <mc:AlternateContent xmlns:mc="http://schemas.openxmlformats.org/markup-compatibility/2006">
          <mc:Choice Requires="x14">
            <control shapeId="8292" r:id="rId21" name="Check Box 100">
              <controlPr defaultSize="0" autoFill="0" autoLine="0" autoPict="0" altText="県北_x000a_">
                <anchor moveWithCells="1">
                  <from>
                    <xdr:col>11</xdr:col>
                    <xdr:colOff>314325</xdr:colOff>
                    <xdr:row>12</xdr:row>
                    <xdr:rowOff>19050</xdr:rowOff>
                  </from>
                  <to>
                    <xdr:col>12</xdr:col>
                    <xdr:colOff>523875</xdr:colOff>
                    <xdr:row>13</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view="pageBreakPreview" zoomScaleNormal="100" zoomScaleSheetLayoutView="100" workbookViewId="0">
      <selection activeCell="F24" sqref="F24"/>
    </sheetView>
  </sheetViews>
  <sheetFormatPr defaultRowHeight="13.5"/>
  <cols>
    <col min="1" max="1" width="3.625" style="270" customWidth="1"/>
    <col min="2" max="2" width="30.75" customWidth="1"/>
    <col min="3" max="6" width="8.5" customWidth="1"/>
    <col min="7" max="7" width="10.25" bestFit="1" customWidth="1"/>
    <col min="8" max="8" width="57.375" customWidth="1"/>
  </cols>
  <sheetData>
    <row r="1" spans="1:8" ht="17.25" customHeight="1">
      <c r="A1" s="269" t="s">
        <v>187</v>
      </c>
      <c r="B1" s="19"/>
      <c r="C1" s="19"/>
      <c r="D1" s="19"/>
      <c r="E1" s="19"/>
      <c r="F1" s="19"/>
      <c r="G1" s="19"/>
      <c r="H1" s="19"/>
    </row>
    <row r="2" spans="1:8" ht="17.25">
      <c r="A2" s="1152" t="s">
        <v>188</v>
      </c>
      <c r="B2" s="1152"/>
      <c r="C2" s="1152"/>
      <c r="D2" s="1152"/>
      <c r="E2" s="1152"/>
      <c r="F2" s="1152"/>
      <c r="G2" s="1152"/>
      <c r="H2" s="1152"/>
    </row>
    <row r="3" spans="1:8">
      <c r="B3" s="18"/>
      <c r="C3" s="20"/>
      <c r="D3" s="20"/>
      <c r="E3" s="20"/>
      <c r="F3" s="20"/>
      <c r="G3" s="20"/>
      <c r="H3" s="19"/>
    </row>
    <row r="4" spans="1:8" ht="14.25" thickBot="1">
      <c r="A4" s="21" t="s">
        <v>189</v>
      </c>
      <c r="C4" s="19"/>
      <c r="D4" s="19"/>
      <c r="E4" s="19"/>
      <c r="F4" s="19"/>
      <c r="G4" s="19"/>
      <c r="H4" s="20"/>
    </row>
    <row r="5" spans="1:8" ht="15" customHeight="1">
      <c r="A5" s="1153" t="s">
        <v>318</v>
      </c>
      <c r="B5" s="1154"/>
      <c r="C5" s="271" t="s">
        <v>190</v>
      </c>
      <c r="D5" s="272" t="s">
        <v>191</v>
      </c>
      <c r="E5" s="272" t="s">
        <v>192</v>
      </c>
      <c r="F5" s="1157" t="s">
        <v>193</v>
      </c>
      <c r="G5" s="1159" t="s">
        <v>194</v>
      </c>
      <c r="H5" s="1161" t="s">
        <v>319</v>
      </c>
    </row>
    <row r="6" spans="1:8" ht="15" customHeight="1" thickBot="1">
      <c r="A6" s="1155"/>
      <c r="B6" s="1156"/>
      <c r="C6" s="273" t="s">
        <v>195</v>
      </c>
      <c r="D6" s="274" t="s">
        <v>195</v>
      </c>
      <c r="E6" s="274" t="s">
        <v>196</v>
      </c>
      <c r="F6" s="1158"/>
      <c r="G6" s="1160"/>
      <c r="H6" s="1162"/>
    </row>
    <row r="7" spans="1:8" ht="24">
      <c r="A7" s="442">
        <v>1</v>
      </c>
      <c r="B7" s="443" t="s">
        <v>487</v>
      </c>
      <c r="C7" s="444"/>
      <c r="D7" s="445"/>
      <c r="E7" s="446"/>
      <c r="F7" s="447" t="s">
        <v>488</v>
      </c>
      <c r="G7" s="448" t="s">
        <v>489</v>
      </c>
      <c r="H7" s="449" t="s">
        <v>490</v>
      </c>
    </row>
    <row r="8" spans="1:8" ht="24">
      <c r="A8" s="450">
        <v>2</v>
      </c>
      <c r="B8" s="451" t="s">
        <v>491</v>
      </c>
      <c r="C8" s="452"/>
      <c r="D8" s="453"/>
      <c r="E8" s="454" t="s">
        <v>492</v>
      </c>
      <c r="F8" s="455"/>
      <c r="G8" s="456" t="s">
        <v>493</v>
      </c>
      <c r="H8" s="457" t="s">
        <v>494</v>
      </c>
    </row>
    <row r="9" spans="1:8" ht="24">
      <c r="A9" s="450">
        <v>3</v>
      </c>
      <c r="B9" s="451" t="s">
        <v>495</v>
      </c>
      <c r="C9" s="452"/>
      <c r="D9" s="453"/>
      <c r="E9" s="454" t="s">
        <v>492</v>
      </c>
      <c r="F9" s="455"/>
      <c r="G9" s="456" t="s">
        <v>496</v>
      </c>
      <c r="H9" s="457" t="s">
        <v>497</v>
      </c>
    </row>
    <row r="10" spans="1:8" ht="24">
      <c r="A10" s="458">
        <v>4</v>
      </c>
      <c r="B10" s="459" t="s">
        <v>498</v>
      </c>
      <c r="C10" s="460"/>
      <c r="D10" s="461"/>
      <c r="E10" s="461" t="s">
        <v>197</v>
      </c>
      <c r="F10" s="462"/>
      <c r="G10" s="463" t="s">
        <v>198</v>
      </c>
      <c r="H10" s="464" t="s">
        <v>320</v>
      </c>
    </row>
    <row r="11" spans="1:8" ht="24">
      <c r="A11" s="450">
        <v>5</v>
      </c>
      <c r="B11" s="275" t="s">
        <v>499</v>
      </c>
      <c r="C11" s="276"/>
      <c r="D11" s="277"/>
      <c r="E11" s="278" t="s">
        <v>197</v>
      </c>
      <c r="F11" s="279"/>
      <c r="G11" s="280" t="s">
        <v>199</v>
      </c>
      <c r="H11" s="281" t="s">
        <v>321</v>
      </c>
    </row>
    <row r="12" spans="1:8" ht="24">
      <c r="A12" s="450">
        <v>6</v>
      </c>
      <c r="B12" s="275" t="s">
        <v>500</v>
      </c>
      <c r="C12" s="276"/>
      <c r="D12" s="277"/>
      <c r="E12" s="278" t="s">
        <v>197</v>
      </c>
      <c r="F12" s="279"/>
      <c r="G12" s="280" t="s">
        <v>199</v>
      </c>
      <c r="H12" s="281" t="s">
        <v>501</v>
      </c>
    </row>
    <row r="13" spans="1:8" ht="24">
      <c r="A13" s="465">
        <v>7</v>
      </c>
      <c r="B13" s="275" t="s">
        <v>502</v>
      </c>
      <c r="C13" s="276"/>
      <c r="D13" s="277"/>
      <c r="E13" s="278" t="s">
        <v>197</v>
      </c>
      <c r="F13" s="279"/>
      <c r="G13" s="280" t="s">
        <v>503</v>
      </c>
      <c r="H13" s="281" t="s">
        <v>504</v>
      </c>
    </row>
    <row r="14" spans="1:8" ht="27">
      <c r="A14" s="450">
        <v>8</v>
      </c>
      <c r="B14" s="282" t="s">
        <v>505</v>
      </c>
      <c r="C14" s="283"/>
      <c r="D14" s="284" t="s">
        <v>197</v>
      </c>
      <c r="E14" s="284"/>
      <c r="F14" s="285"/>
      <c r="G14" s="286" t="s">
        <v>506</v>
      </c>
      <c r="H14" s="287" t="s">
        <v>322</v>
      </c>
    </row>
    <row r="15" spans="1:8" ht="24">
      <c r="A15" s="450">
        <v>9</v>
      </c>
      <c r="B15" s="282" t="s">
        <v>507</v>
      </c>
      <c r="C15" s="283" t="s">
        <v>197</v>
      </c>
      <c r="D15" s="284"/>
      <c r="E15" s="284"/>
      <c r="F15" s="285"/>
      <c r="G15" s="288" t="s">
        <v>200</v>
      </c>
      <c r="H15" s="289" t="s">
        <v>323</v>
      </c>
    </row>
    <row r="16" spans="1:8" ht="27">
      <c r="A16" s="465">
        <v>10</v>
      </c>
      <c r="B16" s="282" t="s">
        <v>508</v>
      </c>
      <c r="C16" s="283" t="s">
        <v>197</v>
      </c>
      <c r="D16" s="284"/>
      <c r="E16" s="284"/>
      <c r="F16" s="285"/>
      <c r="G16" s="288" t="s">
        <v>201</v>
      </c>
      <c r="H16" s="290" t="s">
        <v>324</v>
      </c>
    </row>
    <row r="17" spans="1:8" ht="27">
      <c r="A17" s="450">
        <v>11</v>
      </c>
      <c r="B17" s="282" t="s">
        <v>509</v>
      </c>
      <c r="C17" s="291" t="s">
        <v>197</v>
      </c>
      <c r="D17" s="278"/>
      <c r="E17" s="278"/>
      <c r="F17" s="292"/>
      <c r="G17" s="280" t="s">
        <v>201</v>
      </c>
      <c r="H17" s="293" t="s">
        <v>325</v>
      </c>
    </row>
    <row r="18" spans="1:8" ht="40.5">
      <c r="A18" s="450">
        <v>12</v>
      </c>
      <c r="B18" s="282" t="s">
        <v>510</v>
      </c>
      <c r="C18" s="291" t="s">
        <v>197</v>
      </c>
      <c r="D18" s="278"/>
      <c r="E18" s="278"/>
      <c r="F18" s="292"/>
      <c r="G18" s="280" t="s">
        <v>201</v>
      </c>
      <c r="H18" s="293" t="s">
        <v>326</v>
      </c>
    </row>
    <row r="19" spans="1:8" ht="24" customHeight="1">
      <c r="A19" s="465">
        <v>13</v>
      </c>
      <c r="B19" s="282" t="s">
        <v>511</v>
      </c>
      <c r="C19" s="291" t="s">
        <v>197</v>
      </c>
      <c r="D19" s="278"/>
      <c r="E19" s="278"/>
      <c r="F19" s="292"/>
      <c r="G19" s="280" t="s">
        <v>200</v>
      </c>
      <c r="H19" s="281" t="s">
        <v>327</v>
      </c>
    </row>
    <row r="20" spans="1:8" ht="40.5">
      <c r="A20" s="450">
        <v>14</v>
      </c>
      <c r="B20" s="466" t="s">
        <v>512</v>
      </c>
      <c r="C20" s="283"/>
      <c r="D20" s="284"/>
      <c r="E20" s="284"/>
      <c r="F20" s="285" t="s">
        <v>197</v>
      </c>
      <c r="G20" s="288" t="s">
        <v>193</v>
      </c>
      <c r="H20" s="290" t="s">
        <v>328</v>
      </c>
    </row>
    <row r="21" spans="1:8" ht="24" customHeight="1">
      <c r="A21" s="450">
        <v>15</v>
      </c>
      <c r="B21" s="282" t="s">
        <v>513</v>
      </c>
      <c r="C21" s="291"/>
      <c r="D21" s="278"/>
      <c r="E21" s="278"/>
      <c r="F21" s="292" t="s">
        <v>197</v>
      </c>
      <c r="G21" s="280" t="s">
        <v>193</v>
      </c>
      <c r="H21" s="281" t="s">
        <v>329</v>
      </c>
    </row>
    <row r="22" spans="1:8" ht="40.5">
      <c r="A22" s="465">
        <v>16</v>
      </c>
      <c r="B22" s="282" t="s">
        <v>514</v>
      </c>
      <c r="C22" s="276"/>
      <c r="D22" s="277"/>
      <c r="E22" s="278" t="s">
        <v>197</v>
      </c>
      <c r="F22" s="292"/>
      <c r="G22" s="280" t="s">
        <v>199</v>
      </c>
      <c r="H22" s="290" t="s">
        <v>515</v>
      </c>
    </row>
    <row r="23" spans="1:8" ht="27">
      <c r="A23" s="450">
        <v>17</v>
      </c>
      <c r="B23" s="282" t="s">
        <v>516</v>
      </c>
      <c r="C23" s="291"/>
      <c r="D23" s="278"/>
      <c r="E23" s="278" t="s">
        <v>197</v>
      </c>
      <c r="F23" s="292"/>
      <c r="G23" s="280" t="s">
        <v>202</v>
      </c>
      <c r="H23" s="290" t="s">
        <v>517</v>
      </c>
    </row>
    <row r="24" spans="1:8" ht="24" customHeight="1">
      <c r="A24" s="450">
        <v>18</v>
      </c>
      <c r="B24" s="282" t="s">
        <v>340</v>
      </c>
      <c r="C24" s="291"/>
      <c r="D24" s="278"/>
      <c r="E24" s="278" t="s">
        <v>197</v>
      </c>
      <c r="F24" s="292"/>
      <c r="G24" s="280" t="s">
        <v>203</v>
      </c>
      <c r="H24" s="281" t="s">
        <v>341</v>
      </c>
    </row>
    <row r="25" spans="1:8" ht="24" customHeight="1">
      <c r="A25" s="465">
        <v>19</v>
      </c>
      <c r="B25" s="294" t="s">
        <v>518</v>
      </c>
      <c r="C25" s="291"/>
      <c r="D25" s="278"/>
      <c r="E25" s="278"/>
      <c r="F25" s="292" t="s">
        <v>197</v>
      </c>
      <c r="G25" s="280" t="s">
        <v>193</v>
      </c>
      <c r="H25" s="281" t="s">
        <v>330</v>
      </c>
    </row>
    <row r="26" spans="1:8" ht="24">
      <c r="A26" s="450">
        <v>20</v>
      </c>
      <c r="B26" s="282" t="s">
        <v>331</v>
      </c>
      <c r="C26" s="291"/>
      <c r="D26" s="278"/>
      <c r="E26" s="278" t="s">
        <v>197</v>
      </c>
      <c r="F26" s="292"/>
      <c r="G26" s="280" t="s">
        <v>202</v>
      </c>
      <c r="H26" s="281" t="s">
        <v>332</v>
      </c>
    </row>
    <row r="27" spans="1:8" ht="24" customHeight="1">
      <c r="A27" s="450">
        <v>21</v>
      </c>
      <c r="B27" s="282" t="s">
        <v>519</v>
      </c>
      <c r="C27" s="291"/>
      <c r="D27" s="278"/>
      <c r="E27" s="278" t="s">
        <v>197</v>
      </c>
      <c r="F27" s="292"/>
      <c r="G27" s="280" t="s">
        <v>202</v>
      </c>
      <c r="H27" s="281" t="s">
        <v>333</v>
      </c>
    </row>
    <row r="28" spans="1:8" ht="24" customHeight="1">
      <c r="A28" s="465">
        <v>22</v>
      </c>
      <c r="B28" s="282" t="s">
        <v>520</v>
      </c>
      <c r="C28" s="291"/>
      <c r="D28" s="278"/>
      <c r="E28" s="278" t="s">
        <v>197</v>
      </c>
      <c r="F28" s="292"/>
      <c r="G28" s="280" t="s">
        <v>521</v>
      </c>
      <c r="H28" s="281" t="s">
        <v>522</v>
      </c>
    </row>
    <row r="29" spans="1:8" ht="24" customHeight="1">
      <c r="A29" s="450">
        <v>23</v>
      </c>
      <c r="B29" s="282" t="s">
        <v>523</v>
      </c>
      <c r="C29" s="283"/>
      <c r="D29" s="284"/>
      <c r="E29" s="284" t="s">
        <v>197</v>
      </c>
      <c r="F29" s="285"/>
      <c r="G29" s="286" t="s">
        <v>193</v>
      </c>
      <c r="H29" s="295" t="s">
        <v>334</v>
      </c>
    </row>
    <row r="30" spans="1:8" ht="24" customHeight="1">
      <c r="A30" s="450">
        <v>24</v>
      </c>
      <c r="B30" s="282" t="s">
        <v>524</v>
      </c>
      <c r="C30" s="291" t="s">
        <v>197</v>
      </c>
      <c r="D30" s="278"/>
      <c r="E30" s="278"/>
      <c r="F30" s="292"/>
      <c r="G30" s="280" t="s">
        <v>200</v>
      </c>
      <c r="H30" s="281" t="s">
        <v>335</v>
      </c>
    </row>
    <row r="31" spans="1:8" ht="24" customHeight="1">
      <c r="A31" s="465">
        <v>25</v>
      </c>
      <c r="B31" s="282" t="s">
        <v>525</v>
      </c>
      <c r="C31" s="291" t="s">
        <v>197</v>
      </c>
      <c r="D31" s="278"/>
      <c r="E31" s="278"/>
      <c r="F31" s="292"/>
      <c r="G31" s="280" t="s">
        <v>200</v>
      </c>
      <c r="H31" s="281" t="s">
        <v>336</v>
      </c>
    </row>
    <row r="32" spans="1:8" ht="24" customHeight="1">
      <c r="A32" s="450">
        <v>26</v>
      </c>
      <c r="B32" s="282" t="s">
        <v>526</v>
      </c>
      <c r="C32" s="291" t="s">
        <v>197</v>
      </c>
      <c r="D32" s="278"/>
      <c r="E32" s="278"/>
      <c r="F32" s="292"/>
      <c r="G32" s="280" t="s">
        <v>200</v>
      </c>
      <c r="H32" s="281" t="s">
        <v>337</v>
      </c>
    </row>
    <row r="33" spans="1:8" ht="48" customHeight="1">
      <c r="A33" s="450">
        <v>27</v>
      </c>
      <c r="B33" s="296" t="s">
        <v>527</v>
      </c>
      <c r="C33" s="291" t="s">
        <v>197</v>
      </c>
      <c r="D33" s="277"/>
      <c r="E33" s="277"/>
      <c r="F33" s="279"/>
      <c r="G33" s="280" t="s">
        <v>201</v>
      </c>
      <c r="H33" s="293" t="s">
        <v>338</v>
      </c>
    </row>
    <row r="34" spans="1:8" ht="24" customHeight="1">
      <c r="A34" s="465">
        <v>28</v>
      </c>
      <c r="B34" s="282" t="s">
        <v>528</v>
      </c>
      <c r="C34" s="283" t="s">
        <v>197</v>
      </c>
      <c r="D34" s="284"/>
      <c r="E34" s="284"/>
      <c r="F34" s="285"/>
      <c r="G34" s="286" t="s">
        <v>201</v>
      </c>
      <c r="H34" s="295" t="s">
        <v>339</v>
      </c>
    </row>
    <row r="35" spans="1:8" ht="24">
      <c r="A35" s="450">
        <v>29</v>
      </c>
      <c r="B35" s="459" t="s">
        <v>529</v>
      </c>
      <c r="C35" s="283"/>
      <c r="D35" s="284"/>
      <c r="E35" s="284" t="s">
        <v>197</v>
      </c>
      <c r="F35" s="285"/>
      <c r="G35" s="288" t="s">
        <v>530</v>
      </c>
      <c r="H35" s="289" t="s">
        <v>531</v>
      </c>
    </row>
    <row r="36" spans="1:8" ht="24">
      <c r="A36" s="450">
        <v>30</v>
      </c>
      <c r="B36" s="297" t="s">
        <v>532</v>
      </c>
      <c r="C36" s="299"/>
      <c r="D36" s="300"/>
      <c r="E36" s="301" t="s">
        <v>533</v>
      </c>
      <c r="F36" s="302"/>
      <c r="G36" s="303" t="s">
        <v>534</v>
      </c>
      <c r="H36" s="295" t="s">
        <v>352</v>
      </c>
    </row>
    <row r="37" spans="1:8" ht="24">
      <c r="A37" s="465">
        <v>31</v>
      </c>
      <c r="B37" s="297" t="s">
        <v>535</v>
      </c>
      <c r="C37" s="299"/>
      <c r="D37" s="300"/>
      <c r="E37" s="301" t="s">
        <v>533</v>
      </c>
      <c r="F37" s="302"/>
      <c r="G37" s="303" t="s">
        <v>534</v>
      </c>
      <c r="H37" s="295" t="s">
        <v>536</v>
      </c>
    </row>
    <row r="38" spans="1:8" ht="24" customHeight="1">
      <c r="A38" s="450">
        <v>32</v>
      </c>
      <c r="B38" s="467" t="s">
        <v>353</v>
      </c>
      <c r="C38" s="468" t="s">
        <v>537</v>
      </c>
      <c r="D38" s="469"/>
      <c r="E38" s="470"/>
      <c r="F38" s="471"/>
      <c r="G38" s="472" t="s">
        <v>538</v>
      </c>
      <c r="H38" s="473" t="s">
        <v>354</v>
      </c>
    </row>
    <row r="39" spans="1:8" ht="108">
      <c r="A39" s="450">
        <v>33</v>
      </c>
      <c r="B39" s="474" t="s">
        <v>204</v>
      </c>
      <c r="C39" s="475"/>
      <c r="D39" s="476" t="s">
        <v>537</v>
      </c>
      <c r="E39" s="476"/>
      <c r="F39" s="477"/>
      <c r="G39" s="478" t="s">
        <v>539</v>
      </c>
      <c r="H39" s="479" t="s">
        <v>342</v>
      </c>
    </row>
    <row r="40" spans="1:8" ht="24">
      <c r="A40" s="465">
        <v>34</v>
      </c>
      <c r="B40" s="297" t="s">
        <v>343</v>
      </c>
      <c r="C40" s="283"/>
      <c r="D40" s="298" t="s">
        <v>533</v>
      </c>
      <c r="E40" s="284"/>
      <c r="F40" s="285"/>
      <c r="G40" s="288" t="s">
        <v>344</v>
      </c>
      <c r="H40" s="290" t="s">
        <v>345</v>
      </c>
    </row>
    <row r="41" spans="1:8" ht="24" customHeight="1">
      <c r="A41" s="450">
        <v>35</v>
      </c>
      <c r="B41" s="282" t="s">
        <v>540</v>
      </c>
      <c r="C41" s="283"/>
      <c r="D41" s="284"/>
      <c r="E41" s="284"/>
      <c r="F41" s="285" t="s">
        <v>197</v>
      </c>
      <c r="G41" s="286" t="s">
        <v>193</v>
      </c>
      <c r="H41" s="295" t="s">
        <v>346</v>
      </c>
    </row>
    <row r="42" spans="1:8" ht="54">
      <c r="A42" s="450">
        <v>36</v>
      </c>
      <c r="B42" s="282" t="s">
        <v>541</v>
      </c>
      <c r="C42" s="283" t="s">
        <v>197</v>
      </c>
      <c r="D42" s="284"/>
      <c r="E42" s="284"/>
      <c r="F42" s="285"/>
      <c r="G42" s="286" t="s">
        <v>201</v>
      </c>
      <c r="H42" s="287" t="s">
        <v>542</v>
      </c>
    </row>
    <row r="43" spans="1:8" ht="24" customHeight="1">
      <c r="A43" s="465">
        <v>37</v>
      </c>
      <c r="B43" s="282" t="s">
        <v>543</v>
      </c>
      <c r="C43" s="291" t="s">
        <v>197</v>
      </c>
      <c r="D43" s="278"/>
      <c r="E43" s="278"/>
      <c r="F43" s="292"/>
      <c r="G43" s="280" t="s">
        <v>200</v>
      </c>
      <c r="H43" s="281" t="s">
        <v>347</v>
      </c>
    </row>
    <row r="44" spans="1:8" ht="24" customHeight="1">
      <c r="A44" s="450">
        <v>38</v>
      </c>
      <c r="B44" s="282" t="s">
        <v>544</v>
      </c>
      <c r="C44" s="291" t="s">
        <v>197</v>
      </c>
      <c r="D44" s="278"/>
      <c r="E44" s="278"/>
      <c r="F44" s="292"/>
      <c r="G44" s="280" t="s">
        <v>538</v>
      </c>
      <c r="H44" s="281" t="s">
        <v>545</v>
      </c>
    </row>
    <row r="45" spans="1:8" ht="24">
      <c r="A45" s="450">
        <v>39</v>
      </c>
      <c r="B45" s="282" t="s">
        <v>546</v>
      </c>
      <c r="C45" s="291" t="s">
        <v>197</v>
      </c>
      <c r="D45" s="278"/>
      <c r="E45" s="278"/>
      <c r="F45" s="292"/>
      <c r="G45" s="280" t="s">
        <v>200</v>
      </c>
      <c r="H45" s="281" t="s">
        <v>348</v>
      </c>
    </row>
    <row r="46" spans="1:8" ht="24">
      <c r="A46" s="465">
        <v>40</v>
      </c>
      <c r="B46" s="282" t="s">
        <v>547</v>
      </c>
      <c r="C46" s="291" t="s">
        <v>197</v>
      </c>
      <c r="D46" s="278"/>
      <c r="E46" s="278"/>
      <c r="F46" s="292"/>
      <c r="G46" s="280" t="s">
        <v>200</v>
      </c>
      <c r="H46" s="281" t="s">
        <v>349</v>
      </c>
    </row>
    <row r="47" spans="1:8" ht="24">
      <c r="A47" s="450">
        <v>41</v>
      </c>
      <c r="B47" s="282" t="s">
        <v>548</v>
      </c>
      <c r="C47" s="291" t="s">
        <v>197</v>
      </c>
      <c r="D47" s="278"/>
      <c r="E47" s="278"/>
      <c r="F47" s="292"/>
      <c r="G47" s="280" t="s">
        <v>200</v>
      </c>
      <c r="H47" s="281" t="s">
        <v>350</v>
      </c>
    </row>
    <row r="48" spans="1:8" ht="24">
      <c r="A48" s="450">
        <v>42</v>
      </c>
      <c r="B48" s="282" t="s">
        <v>549</v>
      </c>
      <c r="C48" s="276"/>
      <c r="D48" s="277"/>
      <c r="E48" s="278" t="s">
        <v>197</v>
      </c>
      <c r="F48" s="279"/>
      <c r="G48" s="280" t="s">
        <v>199</v>
      </c>
      <c r="H48" s="281" t="s">
        <v>351</v>
      </c>
    </row>
    <row r="49" spans="1:9" ht="24.75" thickBot="1">
      <c r="A49" s="480">
        <v>43</v>
      </c>
      <c r="B49" s="282" t="s">
        <v>550</v>
      </c>
      <c r="C49" s="276"/>
      <c r="D49" s="277"/>
      <c r="E49" s="278" t="s">
        <v>197</v>
      </c>
      <c r="F49" s="279"/>
      <c r="G49" s="280" t="s">
        <v>199</v>
      </c>
      <c r="H49" s="281" t="s">
        <v>551</v>
      </c>
    </row>
    <row r="50" spans="1:9" ht="24" customHeight="1">
      <c r="A50" s="304"/>
      <c r="B50" s="305"/>
      <c r="C50" s="306"/>
      <c r="D50" s="306"/>
      <c r="E50" s="307"/>
      <c r="F50" s="306"/>
      <c r="G50" s="308"/>
      <c r="H50" s="306"/>
    </row>
    <row r="51" spans="1:9" ht="24" customHeight="1" thickBot="1">
      <c r="A51" s="309" t="s">
        <v>355</v>
      </c>
      <c r="B51" s="310"/>
      <c r="C51" s="311"/>
      <c r="D51" s="311"/>
      <c r="E51" s="312"/>
      <c r="F51" s="311"/>
      <c r="G51" s="313"/>
      <c r="H51" s="311"/>
    </row>
    <row r="52" spans="1:9" ht="24" customHeight="1" thickBot="1">
      <c r="A52" s="314" t="s">
        <v>356</v>
      </c>
      <c r="B52" s="22"/>
      <c r="C52" s="1163" t="s">
        <v>318</v>
      </c>
      <c r="D52" s="1164"/>
      <c r="E52" s="1164"/>
      <c r="F52" s="1164"/>
      <c r="G52" s="1165"/>
      <c r="H52" s="315" t="s">
        <v>357</v>
      </c>
      <c r="I52" s="316"/>
    </row>
    <row r="53" spans="1:9" ht="24" customHeight="1">
      <c r="A53" s="465">
        <v>34</v>
      </c>
      <c r="B53" s="317" t="s">
        <v>205</v>
      </c>
      <c r="C53" s="1146" t="s">
        <v>205</v>
      </c>
      <c r="D53" s="1147"/>
      <c r="E53" s="1147"/>
      <c r="F53" s="1147"/>
      <c r="G53" s="318"/>
      <c r="H53" s="319" t="s">
        <v>358</v>
      </c>
      <c r="I53" s="320"/>
    </row>
    <row r="54" spans="1:9" ht="24" customHeight="1">
      <c r="A54" s="481">
        <v>35</v>
      </c>
      <c r="B54" s="321" t="s">
        <v>359</v>
      </c>
      <c r="C54" s="1148" t="s">
        <v>206</v>
      </c>
      <c r="D54" s="1149"/>
      <c r="E54" s="1149"/>
      <c r="F54" s="1149"/>
      <c r="G54" s="322"/>
      <c r="H54" s="323" t="s">
        <v>552</v>
      </c>
      <c r="I54" s="320"/>
    </row>
    <row r="55" spans="1:9" ht="24" customHeight="1">
      <c r="A55" s="320"/>
      <c r="B55" s="321"/>
      <c r="C55" s="324"/>
      <c r="D55" s="325"/>
      <c r="E55" s="326"/>
      <c r="F55" s="326"/>
      <c r="G55" s="322"/>
      <c r="H55" s="323" t="s">
        <v>360</v>
      </c>
      <c r="I55" s="320"/>
    </row>
    <row r="56" spans="1:9" ht="24" customHeight="1" thickBot="1">
      <c r="A56" s="327"/>
      <c r="B56" s="328"/>
      <c r="C56" s="1150" t="s">
        <v>207</v>
      </c>
      <c r="D56" s="1151"/>
      <c r="E56" s="1151"/>
      <c r="F56" s="1151"/>
      <c r="G56" s="329"/>
      <c r="H56" s="330" t="s">
        <v>553</v>
      </c>
      <c r="I56" s="320"/>
    </row>
  </sheetData>
  <mergeCells count="9">
    <mergeCell ref="C53:F53"/>
    <mergeCell ref="C54:F54"/>
    <mergeCell ref="C56:F56"/>
    <mergeCell ref="A2:H2"/>
    <mergeCell ref="A5:B6"/>
    <mergeCell ref="F5:F6"/>
    <mergeCell ref="G5:G6"/>
    <mergeCell ref="H5:H6"/>
    <mergeCell ref="C52:G52"/>
  </mergeCells>
  <phoneticPr fontId="2"/>
  <printOptions horizontalCentered="1"/>
  <pageMargins left="0.70866141732283472" right="0.70866141732283472" top="0.74803149606299213" bottom="0.74803149606299213" header="0.31496062992125984" footer="0.31496062992125984"/>
  <pageSetup paperSize="9"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49"/>
  <sheetViews>
    <sheetView workbookViewId="0"/>
  </sheetViews>
  <sheetFormatPr defaultRowHeight="12.75"/>
  <cols>
    <col min="1" max="1" width="2.625" style="5" customWidth="1"/>
    <col min="2" max="5" width="4.125" style="5" customWidth="1"/>
    <col min="6" max="6" width="2.5" style="5" customWidth="1"/>
    <col min="7" max="10" width="6.875" style="5" customWidth="1"/>
    <col min="11" max="11" width="7" style="5" bestFit="1" customWidth="1"/>
    <col min="12" max="15" width="6" style="5" customWidth="1"/>
    <col min="16" max="32" width="4" style="5" customWidth="1"/>
    <col min="33" max="49" width="4.125" style="5" customWidth="1"/>
    <col min="50" max="16384" width="9" style="5"/>
  </cols>
  <sheetData>
    <row r="1" spans="1:32">
      <c r="B1" s="5" t="s">
        <v>90</v>
      </c>
      <c r="C1" s="1166" t="s">
        <v>186</v>
      </c>
      <c r="D1" s="1166"/>
      <c r="E1" s="1166"/>
      <c r="F1" s="1166"/>
      <c r="G1" s="1166"/>
      <c r="H1" s="1166"/>
      <c r="I1" s="1166"/>
      <c r="J1" s="1166"/>
      <c r="K1" s="1166"/>
      <c r="L1" s="1166"/>
      <c r="M1" s="1166"/>
      <c r="N1" s="1166"/>
      <c r="O1" s="1166"/>
      <c r="P1" s="1166"/>
      <c r="Q1" s="1166"/>
      <c r="R1" s="1166"/>
      <c r="S1" s="1166"/>
      <c r="T1" s="1166"/>
      <c r="U1" s="1166"/>
      <c r="V1" s="1166"/>
      <c r="W1" s="1166"/>
      <c r="X1" s="1166"/>
      <c r="Y1" s="1166"/>
      <c r="Z1" s="1166"/>
      <c r="AA1" s="1166"/>
      <c r="AB1" s="1166"/>
      <c r="AC1" s="1166"/>
      <c r="AD1" s="1166"/>
      <c r="AE1" s="1166"/>
    </row>
    <row r="2" spans="1:32">
      <c r="C2" s="1166"/>
      <c r="D2" s="1166"/>
      <c r="E2" s="1166"/>
      <c r="F2" s="1166"/>
      <c r="G2" s="1166"/>
      <c r="H2" s="1166"/>
      <c r="I2" s="1166"/>
      <c r="J2" s="1166"/>
      <c r="K2" s="1166"/>
      <c r="L2" s="1166"/>
      <c r="M2" s="1166"/>
      <c r="N2" s="1166"/>
      <c r="O2" s="1166"/>
      <c r="P2" s="1166"/>
      <c r="Q2" s="1166"/>
      <c r="R2" s="1166"/>
      <c r="S2" s="1166"/>
      <c r="T2" s="1166"/>
      <c r="U2" s="1166"/>
      <c r="V2" s="1166"/>
      <c r="W2" s="1166"/>
      <c r="X2" s="1166"/>
      <c r="Y2" s="1166"/>
      <c r="Z2" s="1166"/>
      <c r="AA2" s="1166"/>
      <c r="AB2" s="1166"/>
      <c r="AC2" s="1166"/>
      <c r="AD2" s="1166"/>
      <c r="AE2" s="1166"/>
    </row>
    <row r="3" spans="1:32">
      <c r="B3" s="5" t="s">
        <v>91</v>
      </c>
    </row>
    <row r="4" spans="1:32" ht="25.5">
      <c r="A4" s="1177" t="s">
        <v>184</v>
      </c>
      <c r="B4" s="1178"/>
      <c r="C4" s="1178"/>
      <c r="D4" s="1178"/>
      <c r="E4" s="1178"/>
      <c r="F4" s="1179"/>
      <c r="G4" s="17" t="s">
        <v>92</v>
      </c>
      <c r="H4" s="10" t="s">
        <v>93</v>
      </c>
      <c r="I4" s="10" t="s">
        <v>94</v>
      </c>
      <c r="J4" s="11" t="s">
        <v>3</v>
      </c>
      <c r="K4" s="11" t="s">
        <v>185</v>
      </c>
      <c r="L4" s="1219" t="s">
        <v>95</v>
      </c>
      <c r="M4" s="1219"/>
      <c r="N4" s="1219"/>
      <c r="O4" s="1219"/>
      <c r="P4" s="1219" t="s">
        <v>98</v>
      </c>
      <c r="Q4" s="1219"/>
      <c r="R4" s="1219"/>
      <c r="S4" s="1219"/>
      <c r="T4" s="1219"/>
      <c r="U4" s="1219"/>
      <c r="V4" s="1219"/>
      <c r="W4" s="1219"/>
      <c r="X4" s="1219"/>
      <c r="Y4" s="1219"/>
      <c r="Z4" s="1219"/>
      <c r="AA4" s="1219"/>
      <c r="AB4" s="1219"/>
      <c r="AC4" s="1219"/>
      <c r="AD4" s="1219"/>
      <c r="AE4" s="1219"/>
      <c r="AF4" s="1219"/>
    </row>
    <row r="5" spans="1:32" ht="12.75" customHeight="1">
      <c r="A5" s="8">
        <v>1</v>
      </c>
      <c r="B5" s="1172" t="s">
        <v>106</v>
      </c>
      <c r="C5" s="1173"/>
      <c r="D5" s="1173"/>
      <c r="E5" s="1173"/>
      <c r="F5" s="1174"/>
      <c r="G5" s="1171"/>
      <c r="H5" s="1170"/>
      <c r="I5" s="1170" t="s">
        <v>100</v>
      </c>
      <c r="J5" s="1170"/>
      <c r="K5" s="1170" t="s">
        <v>96</v>
      </c>
      <c r="L5" s="12" t="s">
        <v>115</v>
      </c>
      <c r="M5" s="12" t="s">
        <v>102</v>
      </c>
      <c r="N5" s="12"/>
      <c r="O5" s="12"/>
      <c r="P5" s="1169" t="s">
        <v>103</v>
      </c>
      <c r="Q5" s="1169"/>
      <c r="R5" s="1169"/>
      <c r="S5" s="1169"/>
      <c r="T5" s="1169"/>
      <c r="U5" s="1169"/>
      <c r="V5" s="1169"/>
      <c r="W5" s="1169"/>
      <c r="X5" s="1169"/>
      <c r="Y5" s="1169"/>
      <c r="Z5" s="1169"/>
      <c r="AA5" s="1169"/>
      <c r="AB5" s="1169"/>
      <c r="AC5" s="1169"/>
      <c r="AD5" s="1169"/>
      <c r="AE5" s="1169"/>
      <c r="AF5" s="1169"/>
    </row>
    <row r="6" spans="1:32" ht="12.75" customHeight="1">
      <c r="A6" s="9"/>
      <c r="B6" s="1221" t="s">
        <v>99</v>
      </c>
      <c r="C6" s="1222"/>
      <c r="D6" s="1222"/>
      <c r="E6" s="1222"/>
      <c r="F6" s="1223"/>
      <c r="G6" s="1171"/>
      <c r="H6" s="1170"/>
      <c r="I6" s="1170"/>
      <c r="J6" s="1170"/>
      <c r="K6" s="1170"/>
      <c r="L6" s="13" t="s">
        <v>97</v>
      </c>
      <c r="M6" s="13" t="s">
        <v>101</v>
      </c>
      <c r="N6" s="13"/>
      <c r="O6" s="13"/>
      <c r="P6" s="1169"/>
      <c r="Q6" s="1169"/>
      <c r="R6" s="1169"/>
      <c r="S6" s="1169"/>
      <c r="T6" s="1169"/>
      <c r="U6" s="1169"/>
      <c r="V6" s="1169"/>
      <c r="W6" s="1169"/>
      <c r="X6" s="1169"/>
      <c r="Y6" s="1169"/>
      <c r="Z6" s="1169"/>
      <c r="AA6" s="1169"/>
      <c r="AB6" s="1169"/>
      <c r="AC6" s="1169"/>
      <c r="AD6" s="1169"/>
      <c r="AE6" s="1169"/>
      <c r="AF6" s="1169"/>
    </row>
    <row r="7" spans="1:32" ht="12.75" customHeight="1">
      <c r="A7" s="8">
        <v>2</v>
      </c>
      <c r="B7" s="1172" t="s">
        <v>107</v>
      </c>
      <c r="C7" s="1173"/>
      <c r="D7" s="1173"/>
      <c r="E7" s="1173"/>
      <c r="F7" s="1174"/>
      <c r="G7" s="1171"/>
      <c r="H7" s="1170"/>
      <c r="I7" s="1170" t="s">
        <v>100</v>
      </c>
      <c r="J7" s="1170"/>
      <c r="K7" s="1170" t="s">
        <v>96</v>
      </c>
      <c r="L7" s="1169" t="s">
        <v>104</v>
      </c>
      <c r="M7" s="1169"/>
      <c r="N7" s="1169"/>
      <c r="O7" s="1169"/>
      <c r="P7" s="1169" t="s">
        <v>105</v>
      </c>
      <c r="Q7" s="1169"/>
      <c r="R7" s="1169"/>
      <c r="S7" s="1169"/>
      <c r="T7" s="1169"/>
      <c r="U7" s="1169"/>
      <c r="V7" s="1169"/>
      <c r="W7" s="1169"/>
      <c r="X7" s="1169"/>
      <c r="Y7" s="1169"/>
      <c r="Z7" s="1169"/>
      <c r="AA7" s="1169"/>
      <c r="AB7" s="1169"/>
      <c r="AC7" s="1169"/>
      <c r="AD7" s="1169"/>
      <c r="AE7" s="1169"/>
      <c r="AF7" s="1169"/>
    </row>
    <row r="8" spans="1:32" ht="12.75" customHeight="1">
      <c r="A8" s="9"/>
      <c r="B8" s="1221" t="s">
        <v>99</v>
      </c>
      <c r="C8" s="1222"/>
      <c r="D8" s="1222"/>
      <c r="E8" s="1222"/>
      <c r="F8" s="1223"/>
      <c r="G8" s="1171"/>
      <c r="H8" s="1170"/>
      <c r="I8" s="1170"/>
      <c r="J8" s="1170"/>
      <c r="K8" s="1170"/>
      <c r="L8" s="1169"/>
      <c r="M8" s="1169"/>
      <c r="N8" s="1169"/>
      <c r="O8" s="1169"/>
      <c r="P8" s="1169"/>
      <c r="Q8" s="1169"/>
      <c r="R8" s="1169"/>
      <c r="S8" s="1169"/>
      <c r="T8" s="1169"/>
      <c r="U8" s="1169"/>
      <c r="V8" s="1169"/>
      <c r="W8" s="1169"/>
      <c r="X8" s="1169"/>
      <c r="Y8" s="1169"/>
      <c r="Z8" s="1169"/>
      <c r="AA8" s="1169"/>
      <c r="AB8" s="1169"/>
      <c r="AC8" s="1169"/>
      <c r="AD8" s="1169"/>
      <c r="AE8" s="1169"/>
      <c r="AF8" s="1169"/>
    </row>
    <row r="9" spans="1:32" ht="12.75" customHeight="1">
      <c r="A9" s="8">
        <v>3</v>
      </c>
      <c r="B9" s="1185" t="s">
        <v>108</v>
      </c>
      <c r="C9" s="1186"/>
      <c r="D9" s="1186"/>
      <c r="E9" s="1186"/>
      <c r="F9" s="1187"/>
      <c r="G9" s="1171"/>
      <c r="H9" s="1170" t="s">
        <v>100</v>
      </c>
      <c r="I9" s="1170"/>
      <c r="J9" s="1170"/>
      <c r="K9" s="1224" t="s">
        <v>133</v>
      </c>
      <c r="L9" s="1167" t="s">
        <v>118</v>
      </c>
      <c r="M9" s="1167" t="s">
        <v>119</v>
      </c>
      <c r="N9" s="12"/>
      <c r="O9" s="12"/>
      <c r="P9" s="1220" t="s">
        <v>132</v>
      </c>
      <c r="Q9" s="1220"/>
      <c r="R9" s="1220"/>
      <c r="S9" s="1220"/>
      <c r="T9" s="1220"/>
      <c r="U9" s="1220"/>
      <c r="V9" s="1220"/>
      <c r="W9" s="1220"/>
      <c r="X9" s="1220"/>
      <c r="Y9" s="1220"/>
      <c r="Z9" s="1220"/>
      <c r="AA9" s="1220"/>
      <c r="AB9" s="1220"/>
      <c r="AC9" s="1220"/>
      <c r="AD9" s="1220"/>
      <c r="AE9" s="1220"/>
      <c r="AF9" s="1220"/>
    </row>
    <row r="10" spans="1:32" ht="12.75" customHeight="1">
      <c r="A10" s="9"/>
      <c r="B10" s="1188"/>
      <c r="C10" s="1189"/>
      <c r="D10" s="1189"/>
      <c r="E10" s="1189"/>
      <c r="F10" s="1190"/>
      <c r="G10" s="1171"/>
      <c r="H10" s="1170"/>
      <c r="I10" s="1170"/>
      <c r="J10" s="1170"/>
      <c r="K10" s="1170"/>
      <c r="L10" s="1168"/>
      <c r="M10" s="1168"/>
      <c r="N10" s="13"/>
      <c r="O10" s="13"/>
      <c r="P10" s="1220"/>
      <c r="Q10" s="1220"/>
      <c r="R10" s="1220"/>
      <c r="S10" s="1220"/>
      <c r="T10" s="1220"/>
      <c r="U10" s="1220"/>
      <c r="V10" s="1220"/>
      <c r="W10" s="1220"/>
      <c r="X10" s="1220"/>
      <c r="Y10" s="1220"/>
      <c r="Z10" s="1220"/>
      <c r="AA10" s="1220"/>
      <c r="AB10" s="1220"/>
      <c r="AC10" s="1220"/>
      <c r="AD10" s="1220"/>
      <c r="AE10" s="1220"/>
      <c r="AF10" s="1220"/>
    </row>
    <row r="11" spans="1:32" ht="12.75" customHeight="1">
      <c r="A11" s="8">
        <v>4</v>
      </c>
      <c r="B11" s="1172" t="s">
        <v>109</v>
      </c>
      <c r="C11" s="1173"/>
      <c r="D11" s="1173"/>
      <c r="E11" s="1173"/>
      <c r="F11" s="1174"/>
      <c r="G11" s="1171" t="s">
        <v>100</v>
      </c>
      <c r="H11" s="1170"/>
      <c r="I11" s="1170"/>
      <c r="J11" s="1170"/>
      <c r="K11" s="1170" t="s">
        <v>116</v>
      </c>
      <c r="L11" s="1169" t="s">
        <v>120</v>
      </c>
      <c r="M11" s="1169"/>
      <c r="N11" s="1169"/>
      <c r="O11" s="1169"/>
      <c r="P11" s="1169" t="s">
        <v>134</v>
      </c>
      <c r="Q11" s="1169"/>
      <c r="R11" s="1169"/>
      <c r="S11" s="1169"/>
      <c r="T11" s="1169"/>
      <c r="U11" s="1169"/>
      <c r="V11" s="1169"/>
      <c r="W11" s="1169"/>
      <c r="X11" s="1169"/>
      <c r="Y11" s="1169"/>
      <c r="Z11" s="1169"/>
      <c r="AA11" s="1169"/>
      <c r="AB11" s="1169"/>
      <c r="AC11" s="1169"/>
      <c r="AD11" s="1169"/>
      <c r="AE11" s="1169"/>
      <c r="AF11" s="1169"/>
    </row>
    <row r="12" spans="1:32" ht="12.75" customHeight="1">
      <c r="A12" s="9"/>
      <c r="B12" s="1182" t="s">
        <v>110</v>
      </c>
      <c r="C12" s="1183"/>
      <c r="D12" s="1183"/>
      <c r="E12" s="1183"/>
      <c r="F12" s="1184"/>
      <c r="G12" s="1171"/>
      <c r="H12" s="1170"/>
      <c r="I12" s="1170"/>
      <c r="J12" s="1170"/>
      <c r="K12" s="1170"/>
      <c r="L12" s="1169"/>
      <c r="M12" s="1169"/>
      <c r="N12" s="1169"/>
      <c r="O12" s="1169"/>
      <c r="P12" s="1169"/>
      <c r="Q12" s="1169"/>
      <c r="R12" s="1169"/>
      <c r="S12" s="1169"/>
      <c r="T12" s="1169"/>
      <c r="U12" s="1169"/>
      <c r="V12" s="1169"/>
      <c r="W12" s="1169"/>
      <c r="X12" s="1169"/>
      <c r="Y12" s="1169"/>
      <c r="Z12" s="1169"/>
      <c r="AA12" s="1169"/>
      <c r="AB12" s="1169"/>
      <c r="AC12" s="1169"/>
      <c r="AD12" s="1169"/>
      <c r="AE12" s="1169"/>
      <c r="AF12" s="1169"/>
    </row>
    <row r="13" spans="1:32" ht="12.75" customHeight="1">
      <c r="A13" s="8">
        <v>5</v>
      </c>
      <c r="B13" s="1172" t="s">
        <v>111</v>
      </c>
      <c r="C13" s="1173"/>
      <c r="D13" s="1173"/>
      <c r="E13" s="1173"/>
      <c r="F13" s="1174"/>
      <c r="G13" s="1171" t="s">
        <v>100</v>
      </c>
      <c r="H13" s="1170"/>
      <c r="I13" s="1170"/>
      <c r="J13" s="1170"/>
      <c r="K13" s="1170" t="s">
        <v>117</v>
      </c>
      <c r="L13" s="12" t="s">
        <v>121</v>
      </c>
      <c r="M13" s="14" t="s">
        <v>123</v>
      </c>
      <c r="N13" s="12"/>
      <c r="O13" s="12"/>
      <c r="P13" s="1169" t="s">
        <v>175</v>
      </c>
      <c r="Q13" s="1169"/>
      <c r="R13" s="1169"/>
      <c r="S13" s="1169"/>
      <c r="T13" s="1169"/>
      <c r="U13" s="1169"/>
      <c r="V13" s="1169"/>
      <c r="W13" s="1169"/>
      <c r="X13" s="1169"/>
      <c r="Y13" s="1169"/>
      <c r="Z13" s="1169"/>
      <c r="AA13" s="1169"/>
      <c r="AB13" s="1169"/>
      <c r="AC13" s="1169"/>
      <c r="AD13" s="1169"/>
      <c r="AE13" s="1169"/>
      <c r="AF13" s="1169"/>
    </row>
    <row r="14" spans="1:32" ht="12.75" customHeight="1">
      <c r="A14" s="9"/>
      <c r="B14" s="1182" t="s">
        <v>110</v>
      </c>
      <c r="C14" s="1183"/>
      <c r="D14" s="1183"/>
      <c r="E14" s="1183"/>
      <c r="F14" s="1184"/>
      <c r="G14" s="1171"/>
      <c r="H14" s="1170"/>
      <c r="I14" s="1170"/>
      <c r="J14" s="1170"/>
      <c r="K14" s="1170"/>
      <c r="L14" s="13" t="s">
        <v>122</v>
      </c>
      <c r="M14" s="13" t="s">
        <v>124</v>
      </c>
      <c r="N14" s="13"/>
      <c r="O14" s="13"/>
      <c r="P14" s="1169"/>
      <c r="Q14" s="1169"/>
      <c r="R14" s="1169"/>
      <c r="S14" s="1169"/>
      <c r="T14" s="1169"/>
      <c r="U14" s="1169"/>
      <c r="V14" s="1169"/>
      <c r="W14" s="1169"/>
      <c r="X14" s="1169"/>
      <c r="Y14" s="1169"/>
      <c r="Z14" s="1169"/>
      <c r="AA14" s="1169"/>
      <c r="AB14" s="1169"/>
      <c r="AC14" s="1169"/>
      <c r="AD14" s="1169"/>
      <c r="AE14" s="1169"/>
      <c r="AF14" s="1169"/>
    </row>
    <row r="15" spans="1:32" ht="12.75" customHeight="1">
      <c r="A15" s="8">
        <v>6</v>
      </c>
      <c r="B15" s="1172" t="s">
        <v>112</v>
      </c>
      <c r="C15" s="1173"/>
      <c r="D15" s="1173"/>
      <c r="E15" s="1173"/>
      <c r="F15" s="1174"/>
      <c r="G15" s="1171" t="s">
        <v>100</v>
      </c>
      <c r="H15" s="1170"/>
      <c r="I15" s="1170"/>
      <c r="J15" s="1170"/>
      <c r="K15" s="1170" t="s">
        <v>117</v>
      </c>
      <c r="L15" s="1167" t="s">
        <v>125</v>
      </c>
      <c r="M15" s="12"/>
      <c r="N15" s="12"/>
      <c r="O15" s="12"/>
      <c r="P15" s="1215" t="s">
        <v>176</v>
      </c>
      <c r="Q15" s="1215"/>
      <c r="R15" s="1215"/>
      <c r="S15" s="1215"/>
      <c r="T15" s="1215"/>
      <c r="U15" s="1215"/>
      <c r="V15" s="1215"/>
      <c r="W15" s="1215"/>
      <c r="X15" s="1215"/>
      <c r="Y15" s="1215"/>
      <c r="Z15" s="1215"/>
      <c r="AA15" s="1215"/>
      <c r="AB15" s="1215"/>
      <c r="AC15" s="1215"/>
      <c r="AD15" s="1215"/>
      <c r="AE15" s="1215"/>
      <c r="AF15" s="1215"/>
    </row>
    <row r="16" spans="1:32" ht="12.75" customHeight="1">
      <c r="A16" s="9"/>
      <c r="B16" s="1182" t="s">
        <v>110</v>
      </c>
      <c r="C16" s="1183"/>
      <c r="D16" s="1183"/>
      <c r="E16" s="1183"/>
      <c r="F16" s="1184"/>
      <c r="G16" s="1171"/>
      <c r="H16" s="1170"/>
      <c r="I16" s="1170"/>
      <c r="J16" s="1170"/>
      <c r="K16" s="1170"/>
      <c r="L16" s="1168"/>
      <c r="M16" s="13"/>
      <c r="N16" s="13"/>
      <c r="O16" s="13"/>
      <c r="P16" s="1215"/>
      <c r="Q16" s="1215"/>
      <c r="R16" s="1215"/>
      <c r="S16" s="1215"/>
      <c r="T16" s="1215"/>
      <c r="U16" s="1215"/>
      <c r="V16" s="1215"/>
      <c r="W16" s="1215"/>
      <c r="X16" s="1215"/>
      <c r="Y16" s="1215"/>
      <c r="Z16" s="1215"/>
      <c r="AA16" s="1215"/>
      <c r="AB16" s="1215"/>
      <c r="AC16" s="1215"/>
      <c r="AD16" s="1215"/>
      <c r="AE16" s="1215"/>
      <c r="AF16" s="1215"/>
    </row>
    <row r="17" spans="1:32" ht="12.75" customHeight="1">
      <c r="A17" s="8">
        <v>7</v>
      </c>
      <c r="B17" s="1172" t="s">
        <v>113</v>
      </c>
      <c r="C17" s="1173"/>
      <c r="D17" s="1173"/>
      <c r="E17" s="1173"/>
      <c r="F17" s="1174"/>
      <c r="G17" s="1171" t="s">
        <v>100</v>
      </c>
      <c r="H17" s="1170"/>
      <c r="I17" s="1170"/>
      <c r="J17" s="1170"/>
      <c r="K17" s="1170" t="s">
        <v>117</v>
      </c>
      <c r="L17" s="1169" t="s">
        <v>126</v>
      </c>
      <c r="M17" s="1169"/>
      <c r="N17" s="1169"/>
      <c r="O17" s="1169"/>
      <c r="P17" s="1215" t="s">
        <v>177</v>
      </c>
      <c r="Q17" s="1215"/>
      <c r="R17" s="1215"/>
      <c r="S17" s="1215"/>
      <c r="T17" s="1215"/>
      <c r="U17" s="1215"/>
      <c r="V17" s="1215"/>
      <c r="W17" s="1215"/>
      <c r="X17" s="1215"/>
      <c r="Y17" s="1215"/>
      <c r="Z17" s="1215"/>
      <c r="AA17" s="1215"/>
      <c r="AB17" s="1215"/>
      <c r="AC17" s="1215"/>
      <c r="AD17" s="1215"/>
      <c r="AE17" s="1215"/>
      <c r="AF17" s="1215"/>
    </row>
    <row r="18" spans="1:32" ht="12.75" customHeight="1">
      <c r="A18" s="9"/>
      <c r="B18" s="1182" t="s">
        <v>110</v>
      </c>
      <c r="C18" s="1183"/>
      <c r="D18" s="1183"/>
      <c r="E18" s="1183"/>
      <c r="F18" s="1184"/>
      <c r="G18" s="1171"/>
      <c r="H18" s="1170"/>
      <c r="I18" s="1170"/>
      <c r="J18" s="1170"/>
      <c r="K18" s="1170"/>
      <c r="L18" s="1169"/>
      <c r="M18" s="1169"/>
      <c r="N18" s="1169"/>
      <c r="O18" s="1169"/>
      <c r="P18" s="1215"/>
      <c r="Q18" s="1215"/>
      <c r="R18" s="1215"/>
      <c r="S18" s="1215"/>
      <c r="T18" s="1215"/>
      <c r="U18" s="1215"/>
      <c r="V18" s="1215"/>
      <c r="W18" s="1215"/>
      <c r="X18" s="1215"/>
      <c r="Y18" s="1215"/>
      <c r="Z18" s="1215"/>
      <c r="AA18" s="1215"/>
      <c r="AB18" s="1215"/>
      <c r="AC18" s="1215"/>
      <c r="AD18" s="1215"/>
      <c r="AE18" s="1215"/>
      <c r="AF18" s="1215"/>
    </row>
    <row r="19" spans="1:32" ht="12.75" customHeight="1">
      <c r="A19" s="8">
        <v>8</v>
      </c>
      <c r="B19" s="1172" t="s">
        <v>114</v>
      </c>
      <c r="C19" s="1173"/>
      <c r="D19" s="1173"/>
      <c r="E19" s="1173"/>
      <c r="F19" s="1174"/>
      <c r="G19" s="1171" t="s">
        <v>100</v>
      </c>
      <c r="H19" s="1170"/>
      <c r="I19" s="1170"/>
      <c r="J19" s="1170"/>
      <c r="K19" s="1170" t="s">
        <v>116</v>
      </c>
      <c r="L19" s="12" t="s">
        <v>127</v>
      </c>
      <c r="M19" s="12" t="s">
        <v>56</v>
      </c>
      <c r="N19" s="12" t="s">
        <v>57</v>
      </c>
      <c r="O19" s="1167" t="s">
        <v>131</v>
      </c>
      <c r="P19" s="1215" t="s">
        <v>135</v>
      </c>
      <c r="Q19" s="1215"/>
      <c r="R19" s="1215"/>
      <c r="S19" s="1215"/>
      <c r="T19" s="1215"/>
      <c r="U19" s="1215"/>
      <c r="V19" s="1215"/>
      <c r="W19" s="1215"/>
      <c r="X19" s="1215"/>
      <c r="Y19" s="1215"/>
      <c r="Z19" s="1215"/>
      <c r="AA19" s="1215"/>
      <c r="AB19" s="1215"/>
      <c r="AC19" s="1215"/>
      <c r="AD19" s="1215"/>
      <c r="AE19" s="1215"/>
      <c r="AF19" s="1215"/>
    </row>
    <row r="20" spans="1:32" ht="12.75" customHeight="1">
      <c r="A20" s="9"/>
      <c r="B20" s="1182" t="s">
        <v>110</v>
      </c>
      <c r="C20" s="1183"/>
      <c r="D20" s="1183"/>
      <c r="E20" s="1183"/>
      <c r="F20" s="1184"/>
      <c r="G20" s="1171"/>
      <c r="H20" s="1170"/>
      <c r="I20" s="1170"/>
      <c r="J20" s="1170"/>
      <c r="K20" s="1170"/>
      <c r="L20" s="13" t="s">
        <v>128</v>
      </c>
      <c r="M20" s="13" t="s">
        <v>129</v>
      </c>
      <c r="N20" s="13" t="s">
        <v>130</v>
      </c>
      <c r="O20" s="1168"/>
      <c r="P20" s="1215"/>
      <c r="Q20" s="1215"/>
      <c r="R20" s="1215"/>
      <c r="S20" s="1215"/>
      <c r="T20" s="1215"/>
      <c r="U20" s="1215"/>
      <c r="V20" s="1215"/>
      <c r="W20" s="1215"/>
      <c r="X20" s="1215"/>
      <c r="Y20" s="1215"/>
      <c r="Z20" s="1215"/>
      <c r="AA20" s="1215"/>
      <c r="AB20" s="1215"/>
      <c r="AC20" s="1215"/>
      <c r="AD20" s="1215"/>
      <c r="AE20" s="1215"/>
      <c r="AF20" s="1215"/>
    </row>
    <row r="21" spans="1:32" ht="12.75" customHeight="1">
      <c r="A21" s="1213">
        <v>9</v>
      </c>
      <c r="B21" s="1207" t="s">
        <v>138</v>
      </c>
      <c r="C21" s="1208"/>
      <c r="D21" s="1208"/>
      <c r="E21" s="1208"/>
      <c r="F21" s="1209"/>
      <c r="G21" s="1171"/>
      <c r="H21" s="1170"/>
      <c r="I21" s="1170"/>
      <c r="J21" s="1170" t="s">
        <v>100</v>
      </c>
      <c r="K21" s="1170" t="s">
        <v>3</v>
      </c>
      <c r="L21" s="1169" t="s">
        <v>136</v>
      </c>
      <c r="M21" s="1169"/>
      <c r="N21" s="1169"/>
      <c r="O21" s="1169"/>
      <c r="P21" s="1216" t="s">
        <v>137</v>
      </c>
      <c r="Q21" s="1216"/>
      <c r="R21" s="1216"/>
      <c r="S21" s="1216"/>
      <c r="T21" s="1216"/>
      <c r="U21" s="1216"/>
      <c r="V21" s="1216"/>
      <c r="W21" s="1216"/>
      <c r="X21" s="1216"/>
      <c r="Y21" s="1216"/>
      <c r="Z21" s="1216"/>
      <c r="AA21" s="1216"/>
      <c r="AB21" s="1216"/>
      <c r="AC21" s="1216"/>
      <c r="AD21" s="1216"/>
      <c r="AE21" s="1216"/>
      <c r="AF21" s="1216"/>
    </row>
    <row r="22" spans="1:32" ht="12.75" customHeight="1">
      <c r="A22" s="1214"/>
      <c r="B22" s="1210"/>
      <c r="C22" s="1211"/>
      <c r="D22" s="1211"/>
      <c r="E22" s="1211"/>
      <c r="F22" s="1212"/>
      <c r="G22" s="1171"/>
      <c r="H22" s="1170"/>
      <c r="I22" s="1170"/>
      <c r="J22" s="1170"/>
      <c r="K22" s="1170"/>
      <c r="L22" s="1169"/>
      <c r="M22" s="1169"/>
      <c r="N22" s="1169"/>
      <c r="O22" s="1169"/>
      <c r="P22" s="1217"/>
      <c r="Q22" s="1217"/>
      <c r="R22" s="1217"/>
      <c r="S22" s="1217"/>
      <c r="T22" s="1217"/>
      <c r="U22" s="1217"/>
      <c r="V22" s="1217"/>
      <c r="W22" s="1217"/>
      <c r="X22" s="1217"/>
      <c r="Y22" s="1217"/>
      <c r="Z22" s="1217"/>
      <c r="AA22" s="1217"/>
      <c r="AB22" s="1217"/>
      <c r="AC22" s="1217"/>
      <c r="AD22" s="1217"/>
      <c r="AE22" s="1217"/>
      <c r="AF22" s="1217"/>
    </row>
    <row r="23" spans="1:32" ht="12.75" customHeight="1">
      <c r="A23" s="6"/>
      <c r="B23" s="1201" t="s">
        <v>143</v>
      </c>
      <c r="C23" s="1202"/>
      <c r="D23" s="1202"/>
      <c r="E23" s="1202"/>
      <c r="F23" s="1203"/>
      <c r="G23" s="1171"/>
      <c r="H23" s="1170"/>
      <c r="I23" s="1170"/>
      <c r="J23" s="1170"/>
      <c r="K23" s="1170"/>
      <c r="L23" s="1169"/>
      <c r="M23" s="1169"/>
      <c r="N23" s="1169"/>
      <c r="O23" s="1169"/>
      <c r="P23" s="1217" t="s">
        <v>178</v>
      </c>
      <c r="Q23" s="1217"/>
      <c r="R23" s="1217"/>
      <c r="S23" s="1217"/>
      <c r="T23" s="1217"/>
      <c r="U23" s="1217"/>
      <c r="V23" s="1217"/>
      <c r="W23" s="1217"/>
      <c r="X23" s="1217"/>
      <c r="Y23" s="1217"/>
      <c r="Z23" s="1217"/>
      <c r="AA23" s="1217"/>
      <c r="AB23" s="1217"/>
      <c r="AC23" s="1217"/>
      <c r="AD23" s="1217"/>
      <c r="AE23" s="1217"/>
      <c r="AF23" s="1217"/>
    </row>
    <row r="24" spans="1:32" ht="12.75" customHeight="1">
      <c r="A24" s="9"/>
      <c r="B24" s="1204"/>
      <c r="C24" s="1205"/>
      <c r="D24" s="1205"/>
      <c r="E24" s="1205"/>
      <c r="F24" s="1206"/>
      <c r="G24" s="1171"/>
      <c r="H24" s="1170"/>
      <c r="I24" s="1170"/>
      <c r="J24" s="1170"/>
      <c r="K24" s="1170"/>
      <c r="L24" s="1169"/>
      <c r="M24" s="1169"/>
      <c r="N24" s="1169"/>
      <c r="O24" s="1169"/>
      <c r="P24" s="1218"/>
      <c r="Q24" s="1218"/>
      <c r="R24" s="1218"/>
      <c r="S24" s="1218"/>
      <c r="T24" s="1218"/>
      <c r="U24" s="1218"/>
      <c r="V24" s="1218"/>
      <c r="W24" s="1218"/>
      <c r="X24" s="1218"/>
      <c r="Y24" s="1218"/>
      <c r="Z24" s="1218"/>
      <c r="AA24" s="1218"/>
      <c r="AB24" s="1218"/>
      <c r="AC24" s="1218"/>
      <c r="AD24" s="1218"/>
      <c r="AE24" s="1218"/>
      <c r="AF24" s="1218"/>
    </row>
    <row r="25" spans="1:32" ht="12.75" customHeight="1">
      <c r="A25" s="8">
        <v>10</v>
      </c>
      <c r="B25" s="1172" t="s">
        <v>138</v>
      </c>
      <c r="C25" s="1173"/>
      <c r="D25" s="1173"/>
      <c r="E25" s="1173"/>
      <c r="F25" s="1174"/>
      <c r="G25" s="1171"/>
      <c r="H25" s="1170"/>
      <c r="I25" s="1170"/>
      <c r="J25" s="1170" t="s">
        <v>100</v>
      </c>
      <c r="K25" s="1170" t="s">
        <v>3</v>
      </c>
      <c r="L25" s="1169" t="s">
        <v>140</v>
      </c>
      <c r="M25" s="1169"/>
      <c r="N25" s="1169"/>
      <c r="O25" s="1169"/>
      <c r="P25" s="1215" t="s">
        <v>141</v>
      </c>
      <c r="Q25" s="1215"/>
      <c r="R25" s="1215"/>
      <c r="S25" s="1215"/>
      <c r="T25" s="1215"/>
      <c r="U25" s="1215"/>
      <c r="V25" s="1215"/>
      <c r="W25" s="1215"/>
      <c r="X25" s="1215"/>
      <c r="Y25" s="1215"/>
      <c r="Z25" s="1215"/>
      <c r="AA25" s="1215"/>
      <c r="AB25" s="1215"/>
      <c r="AC25" s="1215"/>
      <c r="AD25" s="1215"/>
      <c r="AE25" s="1215"/>
      <c r="AF25" s="1215"/>
    </row>
    <row r="26" spans="1:32" ht="12.75" customHeight="1">
      <c r="A26" s="9"/>
      <c r="B26" s="1182" t="s">
        <v>139</v>
      </c>
      <c r="C26" s="1183"/>
      <c r="D26" s="1183"/>
      <c r="E26" s="1183"/>
      <c r="F26" s="1184"/>
      <c r="G26" s="1171"/>
      <c r="H26" s="1170"/>
      <c r="I26" s="1170"/>
      <c r="J26" s="1170"/>
      <c r="K26" s="1170"/>
      <c r="L26" s="1169"/>
      <c r="M26" s="1169"/>
      <c r="N26" s="1169"/>
      <c r="O26" s="1169"/>
      <c r="P26" s="1215"/>
      <c r="Q26" s="1215"/>
      <c r="R26" s="1215"/>
      <c r="S26" s="1215"/>
      <c r="T26" s="1215"/>
      <c r="U26" s="1215"/>
      <c r="V26" s="1215"/>
      <c r="W26" s="1215"/>
      <c r="X26" s="1215"/>
      <c r="Y26" s="1215"/>
      <c r="Z26" s="1215"/>
      <c r="AA26" s="1215"/>
      <c r="AB26" s="1215"/>
      <c r="AC26" s="1215"/>
      <c r="AD26" s="1215"/>
      <c r="AE26" s="1215"/>
      <c r="AF26" s="1215"/>
    </row>
    <row r="27" spans="1:32" ht="12.75" customHeight="1">
      <c r="A27" s="1213">
        <v>11</v>
      </c>
      <c r="B27" s="1207" t="s">
        <v>138</v>
      </c>
      <c r="C27" s="1208"/>
      <c r="D27" s="1208"/>
      <c r="E27" s="1208"/>
      <c r="F27" s="1209"/>
      <c r="G27" s="1171"/>
      <c r="H27" s="1170"/>
      <c r="I27" s="1170" t="s">
        <v>100</v>
      </c>
      <c r="J27" s="1170"/>
      <c r="K27" s="1170" t="s">
        <v>144</v>
      </c>
      <c r="L27" s="1169" t="s">
        <v>145</v>
      </c>
      <c r="M27" s="1169"/>
      <c r="N27" s="1169"/>
      <c r="O27" s="1169"/>
      <c r="P27" s="1167" t="s">
        <v>146</v>
      </c>
      <c r="Q27" s="1167"/>
      <c r="R27" s="1167"/>
      <c r="S27" s="1167"/>
      <c r="T27" s="1167"/>
      <c r="U27" s="1167"/>
      <c r="V27" s="1167"/>
      <c r="W27" s="1167"/>
      <c r="X27" s="1167"/>
      <c r="Y27" s="1167"/>
      <c r="Z27" s="1167"/>
      <c r="AA27" s="1167"/>
      <c r="AB27" s="1167"/>
      <c r="AC27" s="1167"/>
      <c r="AD27" s="1167"/>
      <c r="AE27" s="1167"/>
      <c r="AF27" s="1167"/>
    </row>
    <row r="28" spans="1:32" ht="12.75" customHeight="1">
      <c r="A28" s="1214"/>
      <c r="B28" s="1210"/>
      <c r="C28" s="1211"/>
      <c r="D28" s="1211"/>
      <c r="E28" s="1211"/>
      <c r="F28" s="1212"/>
      <c r="G28" s="1171"/>
      <c r="H28" s="1170"/>
      <c r="I28" s="1170"/>
      <c r="J28" s="1170"/>
      <c r="K28" s="1170"/>
      <c r="L28" s="1169"/>
      <c r="M28" s="1169"/>
      <c r="N28" s="1169"/>
      <c r="O28" s="1169"/>
      <c r="P28" s="1194" t="s">
        <v>174</v>
      </c>
      <c r="Q28" s="1194"/>
      <c r="R28" s="1194"/>
      <c r="S28" s="1194"/>
      <c r="T28" s="1194"/>
      <c r="U28" s="1194"/>
      <c r="V28" s="1194"/>
      <c r="W28" s="1194"/>
      <c r="X28" s="1194"/>
      <c r="Y28" s="1194"/>
      <c r="Z28" s="1194"/>
      <c r="AA28" s="1194"/>
      <c r="AB28" s="1194"/>
      <c r="AC28" s="1194"/>
      <c r="AD28" s="1194"/>
      <c r="AE28" s="1194"/>
      <c r="AF28" s="1194"/>
    </row>
    <row r="29" spans="1:32" ht="12.75" customHeight="1">
      <c r="A29" s="6"/>
      <c r="B29" s="1201" t="s">
        <v>149</v>
      </c>
      <c r="C29" s="1202"/>
      <c r="D29" s="1202"/>
      <c r="E29" s="1202"/>
      <c r="F29" s="1203"/>
      <c r="G29" s="1171"/>
      <c r="H29" s="1170"/>
      <c r="I29" s="1170"/>
      <c r="J29" s="1170"/>
      <c r="K29" s="1170"/>
      <c r="L29" s="1169"/>
      <c r="M29" s="1169"/>
      <c r="N29" s="1169"/>
      <c r="O29" s="1169"/>
      <c r="P29" s="1194" t="s">
        <v>147</v>
      </c>
      <c r="Q29" s="1194"/>
      <c r="R29" s="1194"/>
      <c r="S29" s="1194"/>
      <c r="T29" s="1194"/>
      <c r="U29" s="1194"/>
      <c r="V29" s="1194"/>
      <c r="W29" s="1194"/>
      <c r="X29" s="1194"/>
      <c r="Y29" s="1194"/>
      <c r="Z29" s="1194"/>
      <c r="AA29" s="1194"/>
      <c r="AB29" s="1194"/>
      <c r="AC29" s="1194"/>
      <c r="AD29" s="1194"/>
      <c r="AE29" s="1194"/>
      <c r="AF29" s="1194"/>
    </row>
    <row r="30" spans="1:32" ht="12.75" customHeight="1">
      <c r="A30" s="9"/>
      <c r="B30" s="1204"/>
      <c r="C30" s="1205"/>
      <c r="D30" s="1205"/>
      <c r="E30" s="1205"/>
      <c r="F30" s="1206"/>
      <c r="G30" s="1171"/>
      <c r="H30" s="1170"/>
      <c r="I30" s="1170"/>
      <c r="J30" s="1170"/>
      <c r="K30" s="1170"/>
      <c r="L30" s="1169"/>
      <c r="M30" s="1169"/>
      <c r="N30" s="1169"/>
      <c r="O30" s="1169"/>
      <c r="P30" s="1168" t="s">
        <v>148</v>
      </c>
      <c r="Q30" s="1168"/>
      <c r="R30" s="1168"/>
      <c r="S30" s="1168"/>
      <c r="T30" s="1168"/>
      <c r="U30" s="1168"/>
      <c r="V30" s="1168"/>
      <c r="W30" s="1168"/>
      <c r="X30" s="1168"/>
      <c r="Y30" s="1168"/>
      <c r="Z30" s="1168"/>
      <c r="AA30" s="1168"/>
      <c r="AB30" s="1168"/>
      <c r="AC30" s="1168"/>
      <c r="AD30" s="1168"/>
      <c r="AE30" s="1168"/>
      <c r="AF30" s="1168"/>
    </row>
    <row r="31" spans="1:32" ht="12.75" customHeight="1">
      <c r="A31" s="8">
        <v>12</v>
      </c>
      <c r="B31" s="1172" t="s">
        <v>138</v>
      </c>
      <c r="C31" s="1173"/>
      <c r="D31" s="1173"/>
      <c r="E31" s="1173"/>
      <c r="F31" s="1174"/>
      <c r="G31" s="1171"/>
      <c r="H31" s="1170"/>
      <c r="I31" s="1170" t="s">
        <v>100</v>
      </c>
      <c r="J31" s="1170"/>
      <c r="K31" s="1170" t="s">
        <v>150</v>
      </c>
      <c r="L31" s="1169" t="s">
        <v>151</v>
      </c>
      <c r="M31" s="1169"/>
      <c r="N31" s="1169"/>
      <c r="O31" s="1169"/>
      <c r="P31" s="1167" t="s">
        <v>173</v>
      </c>
      <c r="Q31" s="1167"/>
      <c r="R31" s="1167"/>
      <c r="S31" s="1167"/>
      <c r="T31" s="1167"/>
      <c r="U31" s="1167"/>
      <c r="V31" s="1167"/>
      <c r="W31" s="1167"/>
      <c r="X31" s="1167"/>
      <c r="Y31" s="1167"/>
      <c r="Z31" s="1167"/>
      <c r="AA31" s="1167"/>
      <c r="AB31" s="1167"/>
      <c r="AC31" s="1167"/>
      <c r="AD31" s="1167"/>
      <c r="AE31" s="1167"/>
      <c r="AF31" s="1167"/>
    </row>
    <row r="32" spans="1:32" ht="12.75" customHeight="1">
      <c r="A32" s="6"/>
      <c r="B32" s="1195" t="s">
        <v>142</v>
      </c>
      <c r="C32" s="1196"/>
      <c r="D32" s="1196"/>
      <c r="E32" s="1196"/>
      <c r="F32" s="1197"/>
      <c r="G32" s="1171"/>
      <c r="H32" s="1170"/>
      <c r="I32" s="1170"/>
      <c r="J32" s="1170"/>
      <c r="K32" s="1170"/>
      <c r="L32" s="1169"/>
      <c r="M32" s="1169"/>
      <c r="N32" s="1169"/>
      <c r="O32" s="1169"/>
      <c r="P32" s="1194" t="s">
        <v>152</v>
      </c>
      <c r="Q32" s="1194"/>
      <c r="R32" s="1194"/>
      <c r="S32" s="1194"/>
      <c r="T32" s="1194"/>
      <c r="U32" s="1194"/>
      <c r="V32" s="1194"/>
      <c r="W32" s="1194"/>
      <c r="X32" s="1194"/>
      <c r="Y32" s="1194"/>
      <c r="Z32" s="1194"/>
      <c r="AA32" s="1194"/>
      <c r="AB32" s="1194"/>
      <c r="AC32" s="1194"/>
      <c r="AD32" s="1194"/>
      <c r="AE32" s="1194"/>
      <c r="AF32" s="1194"/>
    </row>
    <row r="33" spans="1:32" ht="12.75" customHeight="1">
      <c r="A33" s="9"/>
      <c r="B33" s="1198"/>
      <c r="C33" s="1199"/>
      <c r="D33" s="1199"/>
      <c r="E33" s="1199"/>
      <c r="F33" s="1200"/>
      <c r="G33" s="1171"/>
      <c r="H33" s="1170"/>
      <c r="I33" s="1170"/>
      <c r="J33" s="1170"/>
      <c r="K33" s="1170"/>
      <c r="L33" s="1169"/>
      <c r="M33" s="1169"/>
      <c r="N33" s="1169"/>
      <c r="O33" s="1169"/>
      <c r="P33" s="1168" t="s">
        <v>153</v>
      </c>
      <c r="Q33" s="1168"/>
      <c r="R33" s="1168"/>
      <c r="S33" s="1168"/>
      <c r="T33" s="1168"/>
      <c r="U33" s="1168"/>
      <c r="V33" s="1168"/>
      <c r="W33" s="1168"/>
      <c r="X33" s="1168"/>
      <c r="Y33" s="1168"/>
      <c r="Z33" s="1168"/>
      <c r="AA33" s="1168"/>
      <c r="AB33" s="1168"/>
      <c r="AC33" s="1168"/>
      <c r="AD33" s="1168"/>
      <c r="AE33" s="1168"/>
      <c r="AF33" s="1168"/>
    </row>
    <row r="34" spans="1:32" ht="12.75" customHeight="1">
      <c r="A34" s="8">
        <v>13</v>
      </c>
      <c r="B34" s="1172" t="s">
        <v>154</v>
      </c>
      <c r="C34" s="1173"/>
      <c r="D34" s="1173"/>
      <c r="E34" s="1173"/>
      <c r="F34" s="1174"/>
      <c r="G34" s="1171"/>
      <c r="H34" s="1170"/>
      <c r="I34" s="1170"/>
      <c r="J34" s="1170" t="s">
        <v>100</v>
      </c>
      <c r="K34" s="1170" t="s">
        <v>3</v>
      </c>
      <c r="L34" s="1167" t="s">
        <v>165</v>
      </c>
      <c r="M34" s="1167"/>
      <c r="N34" s="1167"/>
      <c r="O34" s="1167"/>
      <c r="P34" s="1169" t="s">
        <v>169</v>
      </c>
      <c r="Q34" s="1169"/>
      <c r="R34" s="1169"/>
      <c r="S34" s="1169"/>
      <c r="T34" s="1169"/>
      <c r="U34" s="1169"/>
      <c r="V34" s="1169"/>
      <c r="W34" s="1169"/>
      <c r="X34" s="1169"/>
      <c r="Y34" s="1169"/>
      <c r="Z34" s="1169"/>
      <c r="AA34" s="1169"/>
      <c r="AB34" s="1169"/>
      <c r="AC34" s="1169"/>
      <c r="AD34" s="1169"/>
      <c r="AE34" s="1169"/>
      <c r="AF34" s="1169"/>
    </row>
    <row r="35" spans="1:32" ht="12.75" customHeight="1">
      <c r="A35" s="9"/>
      <c r="B35" s="1182" t="s">
        <v>155</v>
      </c>
      <c r="C35" s="1183"/>
      <c r="D35" s="1183"/>
      <c r="E35" s="1183"/>
      <c r="F35" s="1184"/>
      <c r="G35" s="1171"/>
      <c r="H35" s="1170"/>
      <c r="I35" s="1170"/>
      <c r="J35" s="1170"/>
      <c r="K35" s="1170"/>
      <c r="L35" s="1168" t="s">
        <v>166</v>
      </c>
      <c r="M35" s="1168"/>
      <c r="N35" s="1168"/>
      <c r="O35" s="1168"/>
      <c r="P35" s="1169"/>
      <c r="Q35" s="1169"/>
      <c r="R35" s="1169"/>
      <c r="S35" s="1169"/>
      <c r="T35" s="1169"/>
      <c r="U35" s="1169"/>
      <c r="V35" s="1169"/>
      <c r="W35" s="1169"/>
      <c r="X35" s="1169"/>
      <c r="Y35" s="1169"/>
      <c r="Z35" s="1169"/>
      <c r="AA35" s="1169"/>
      <c r="AB35" s="1169"/>
      <c r="AC35" s="1169"/>
      <c r="AD35" s="1169"/>
      <c r="AE35" s="1169"/>
      <c r="AF35" s="1169"/>
    </row>
    <row r="36" spans="1:32" ht="12.75" customHeight="1">
      <c r="A36" s="8">
        <v>14</v>
      </c>
      <c r="B36" s="1172" t="s">
        <v>156</v>
      </c>
      <c r="C36" s="1173"/>
      <c r="D36" s="1173"/>
      <c r="E36" s="1173"/>
      <c r="F36" s="1174"/>
      <c r="G36" s="1171"/>
      <c r="H36" s="1170"/>
      <c r="I36" s="1170" t="s">
        <v>100</v>
      </c>
      <c r="J36" s="1170"/>
      <c r="K36" s="1170" t="s">
        <v>150</v>
      </c>
      <c r="L36" s="14" t="s">
        <v>167</v>
      </c>
      <c r="M36" s="14" t="s">
        <v>123</v>
      </c>
      <c r="N36" s="12"/>
      <c r="O36" s="12"/>
      <c r="P36" s="1169" t="s">
        <v>170</v>
      </c>
      <c r="Q36" s="1169"/>
      <c r="R36" s="1169"/>
      <c r="S36" s="1169"/>
      <c r="T36" s="1169"/>
      <c r="U36" s="1169"/>
      <c r="V36" s="1169"/>
      <c r="W36" s="1169"/>
      <c r="X36" s="1169"/>
      <c r="Y36" s="1169"/>
      <c r="Z36" s="1169"/>
      <c r="AA36" s="1169"/>
      <c r="AB36" s="1169"/>
      <c r="AC36" s="1169"/>
      <c r="AD36" s="1169"/>
      <c r="AE36" s="1169"/>
      <c r="AF36" s="1169"/>
    </row>
    <row r="37" spans="1:32" ht="12.75" customHeight="1">
      <c r="A37" s="9"/>
      <c r="B37" s="1182" t="s">
        <v>157</v>
      </c>
      <c r="C37" s="1183"/>
      <c r="D37" s="1183"/>
      <c r="E37" s="1183"/>
      <c r="F37" s="1184"/>
      <c r="G37" s="1171"/>
      <c r="H37" s="1170"/>
      <c r="I37" s="1170"/>
      <c r="J37" s="1170"/>
      <c r="K37" s="1170"/>
      <c r="L37" s="13" t="s">
        <v>122</v>
      </c>
      <c r="M37" s="13" t="s">
        <v>129</v>
      </c>
      <c r="N37" s="13"/>
      <c r="O37" s="13"/>
      <c r="P37" s="1169"/>
      <c r="Q37" s="1169"/>
      <c r="R37" s="1169"/>
      <c r="S37" s="1169"/>
      <c r="T37" s="1169"/>
      <c r="U37" s="1169"/>
      <c r="V37" s="1169"/>
      <c r="W37" s="1169"/>
      <c r="X37" s="1169"/>
      <c r="Y37" s="1169"/>
      <c r="Z37" s="1169"/>
      <c r="AA37" s="1169"/>
      <c r="AB37" s="1169"/>
      <c r="AC37" s="1169"/>
      <c r="AD37" s="1169"/>
      <c r="AE37" s="1169"/>
      <c r="AF37" s="1169"/>
    </row>
    <row r="38" spans="1:32" ht="12.75" customHeight="1">
      <c r="A38" s="8">
        <v>15</v>
      </c>
      <c r="B38" s="1172" t="s">
        <v>158</v>
      </c>
      <c r="C38" s="1173"/>
      <c r="D38" s="1173"/>
      <c r="E38" s="1173"/>
      <c r="F38" s="1174"/>
      <c r="G38" s="1171"/>
      <c r="H38" s="1170"/>
      <c r="I38" s="1170" t="s">
        <v>100</v>
      </c>
      <c r="J38" s="1170"/>
      <c r="K38" s="1170" t="s">
        <v>150</v>
      </c>
      <c r="L38" s="1169" t="s">
        <v>168</v>
      </c>
      <c r="M38" s="1169"/>
      <c r="N38" s="1169"/>
      <c r="O38" s="1169"/>
      <c r="P38" s="1169" t="s">
        <v>171</v>
      </c>
      <c r="Q38" s="1169"/>
      <c r="R38" s="1169"/>
      <c r="S38" s="1169"/>
      <c r="T38" s="1169"/>
      <c r="U38" s="1169"/>
      <c r="V38" s="1169"/>
      <c r="W38" s="1169"/>
      <c r="X38" s="1169"/>
      <c r="Y38" s="1169"/>
      <c r="Z38" s="1169"/>
      <c r="AA38" s="1169"/>
      <c r="AB38" s="1169"/>
      <c r="AC38" s="1169"/>
      <c r="AD38" s="1169"/>
      <c r="AE38" s="1169"/>
      <c r="AF38" s="1169"/>
    </row>
    <row r="39" spans="1:32" ht="12.75" customHeight="1">
      <c r="A39" s="9"/>
      <c r="B39" s="1182" t="s">
        <v>159</v>
      </c>
      <c r="C39" s="1183"/>
      <c r="D39" s="1183"/>
      <c r="E39" s="1183"/>
      <c r="F39" s="1184"/>
      <c r="G39" s="1171"/>
      <c r="H39" s="1170"/>
      <c r="I39" s="1170"/>
      <c r="J39" s="1170"/>
      <c r="K39" s="1170"/>
      <c r="L39" s="1169"/>
      <c r="M39" s="1169"/>
      <c r="N39" s="1169"/>
      <c r="O39" s="1169"/>
      <c r="P39" s="1169"/>
      <c r="Q39" s="1169"/>
      <c r="R39" s="1169"/>
      <c r="S39" s="1169"/>
      <c r="T39" s="1169"/>
      <c r="U39" s="1169"/>
      <c r="V39" s="1169"/>
      <c r="W39" s="1169"/>
      <c r="X39" s="1169"/>
      <c r="Y39" s="1169"/>
      <c r="Z39" s="1169"/>
      <c r="AA39" s="1169"/>
      <c r="AB39" s="1169"/>
      <c r="AC39" s="1169"/>
      <c r="AD39" s="1169"/>
      <c r="AE39" s="1169"/>
      <c r="AF39" s="1169"/>
    </row>
    <row r="40" spans="1:32" ht="12.75" customHeight="1">
      <c r="A40" s="8">
        <v>16</v>
      </c>
      <c r="B40" s="1185" t="s">
        <v>160</v>
      </c>
      <c r="C40" s="1186"/>
      <c r="D40" s="1186"/>
      <c r="E40" s="1186"/>
      <c r="F40" s="1187"/>
      <c r="G40" s="1171"/>
      <c r="H40" s="1170"/>
      <c r="I40" s="1170" t="s">
        <v>100</v>
      </c>
      <c r="J40" s="1170"/>
      <c r="K40" s="1170" t="s">
        <v>3</v>
      </c>
      <c r="L40" s="1169" t="s">
        <v>56</v>
      </c>
      <c r="M40" s="1169"/>
      <c r="N40" s="1169"/>
      <c r="O40" s="1169"/>
      <c r="P40" s="1169" t="s">
        <v>172</v>
      </c>
      <c r="Q40" s="1169"/>
      <c r="R40" s="1169"/>
      <c r="S40" s="1169"/>
      <c r="T40" s="1169"/>
      <c r="U40" s="1169"/>
      <c r="V40" s="1169"/>
      <c r="W40" s="1169"/>
      <c r="X40" s="1169"/>
      <c r="Y40" s="1169"/>
      <c r="Z40" s="1169"/>
      <c r="AA40" s="1169"/>
      <c r="AB40" s="1169"/>
      <c r="AC40" s="1169"/>
      <c r="AD40" s="1169"/>
      <c r="AE40" s="1169"/>
      <c r="AF40" s="1169"/>
    </row>
    <row r="41" spans="1:32" ht="12.75" customHeight="1">
      <c r="A41" s="9"/>
      <c r="B41" s="1188"/>
      <c r="C41" s="1189"/>
      <c r="D41" s="1189"/>
      <c r="E41" s="1189"/>
      <c r="F41" s="1190"/>
      <c r="G41" s="1171"/>
      <c r="H41" s="1170"/>
      <c r="I41" s="1170"/>
      <c r="J41" s="1170"/>
      <c r="K41" s="1170"/>
      <c r="L41" s="1169"/>
      <c r="M41" s="1169"/>
      <c r="N41" s="1169"/>
      <c r="O41" s="1169"/>
      <c r="P41" s="1169"/>
      <c r="Q41" s="1169"/>
      <c r="R41" s="1169"/>
      <c r="S41" s="1169"/>
      <c r="T41" s="1169"/>
      <c r="U41" s="1169"/>
      <c r="V41" s="1169"/>
      <c r="W41" s="1169"/>
      <c r="X41" s="1169"/>
      <c r="Y41" s="1169"/>
      <c r="Z41" s="1169"/>
      <c r="AA41" s="1169"/>
      <c r="AB41" s="1169"/>
      <c r="AC41" s="1169"/>
      <c r="AD41" s="1169"/>
      <c r="AE41" s="1169"/>
      <c r="AF41" s="1169"/>
    </row>
    <row r="42" spans="1:32" ht="12.75" customHeight="1">
      <c r="A42" s="8">
        <v>17</v>
      </c>
      <c r="B42" s="1172" t="s">
        <v>161</v>
      </c>
      <c r="C42" s="1173"/>
      <c r="D42" s="1173"/>
      <c r="E42" s="1173"/>
      <c r="F42" s="1174"/>
      <c r="G42" s="1171" t="s">
        <v>100</v>
      </c>
      <c r="H42" s="1170"/>
      <c r="I42" s="1170"/>
      <c r="J42" s="1170"/>
      <c r="K42" s="1170" t="s">
        <v>116</v>
      </c>
      <c r="L42" s="1169" t="s">
        <v>120</v>
      </c>
      <c r="M42" s="1169"/>
      <c r="N42" s="1169"/>
      <c r="O42" s="1169"/>
      <c r="P42" s="1169" t="s">
        <v>179</v>
      </c>
      <c r="Q42" s="1169"/>
      <c r="R42" s="1169"/>
      <c r="S42" s="1169"/>
      <c r="T42" s="1169"/>
      <c r="U42" s="1169"/>
      <c r="V42" s="1169"/>
      <c r="W42" s="1169"/>
      <c r="X42" s="1169"/>
      <c r="Y42" s="1169"/>
      <c r="Z42" s="1169"/>
      <c r="AA42" s="1169"/>
      <c r="AB42" s="1169"/>
      <c r="AC42" s="1169"/>
      <c r="AD42" s="1169"/>
      <c r="AE42" s="1169"/>
      <c r="AF42" s="1169"/>
    </row>
    <row r="43" spans="1:32" ht="12.75" customHeight="1">
      <c r="A43" s="9"/>
      <c r="B43" s="1182" t="s">
        <v>110</v>
      </c>
      <c r="C43" s="1183"/>
      <c r="D43" s="1183"/>
      <c r="E43" s="1183"/>
      <c r="F43" s="1184"/>
      <c r="G43" s="1171"/>
      <c r="H43" s="1170"/>
      <c r="I43" s="1170"/>
      <c r="J43" s="1170"/>
      <c r="K43" s="1170"/>
      <c r="L43" s="1169"/>
      <c r="M43" s="1169"/>
      <c r="N43" s="1169"/>
      <c r="O43" s="1169"/>
      <c r="P43" s="1169"/>
      <c r="Q43" s="1169"/>
      <c r="R43" s="1169"/>
      <c r="S43" s="1169"/>
      <c r="T43" s="1169"/>
      <c r="U43" s="1169"/>
      <c r="V43" s="1169"/>
      <c r="W43" s="1169"/>
      <c r="X43" s="1169"/>
      <c r="Y43" s="1169"/>
      <c r="Z43" s="1169"/>
      <c r="AA43" s="1169"/>
      <c r="AB43" s="1169"/>
      <c r="AC43" s="1169"/>
      <c r="AD43" s="1169"/>
      <c r="AE43" s="1169"/>
      <c r="AF43" s="1169"/>
    </row>
    <row r="44" spans="1:32" ht="12.75" customHeight="1">
      <c r="A44" s="8">
        <v>18</v>
      </c>
      <c r="B44" s="1172" t="s">
        <v>162</v>
      </c>
      <c r="C44" s="1173"/>
      <c r="D44" s="1173"/>
      <c r="E44" s="1173"/>
      <c r="F44" s="1174"/>
      <c r="G44" s="1171" t="s">
        <v>100</v>
      </c>
      <c r="H44" s="1170"/>
      <c r="I44" s="1170"/>
      <c r="J44" s="1170"/>
      <c r="K44" s="1170" t="s">
        <v>116</v>
      </c>
      <c r="L44" s="14" t="s">
        <v>127</v>
      </c>
      <c r="M44" s="14" t="s">
        <v>57</v>
      </c>
      <c r="N44" s="14"/>
      <c r="O44" s="14"/>
      <c r="P44" s="1167" t="s">
        <v>180</v>
      </c>
      <c r="Q44" s="1167"/>
      <c r="R44" s="1167"/>
      <c r="S44" s="1167"/>
      <c r="T44" s="1167"/>
      <c r="U44" s="1167"/>
      <c r="V44" s="1167"/>
      <c r="W44" s="1167"/>
      <c r="X44" s="1167"/>
      <c r="Y44" s="1167"/>
      <c r="Z44" s="1167"/>
      <c r="AA44" s="1167"/>
      <c r="AB44" s="1167"/>
      <c r="AC44" s="1167"/>
      <c r="AD44" s="1167"/>
      <c r="AE44" s="1167"/>
      <c r="AF44" s="1167"/>
    </row>
    <row r="45" spans="1:32" ht="12.75" customHeight="1">
      <c r="A45" s="9"/>
      <c r="B45" s="1182" t="s">
        <v>110</v>
      </c>
      <c r="C45" s="1183"/>
      <c r="D45" s="1183"/>
      <c r="E45" s="1183"/>
      <c r="F45" s="1184"/>
      <c r="G45" s="1171"/>
      <c r="H45" s="1170"/>
      <c r="I45" s="1170"/>
      <c r="J45" s="1170"/>
      <c r="K45" s="1170"/>
      <c r="L45" s="15" t="s">
        <v>128</v>
      </c>
      <c r="M45" s="15" t="s">
        <v>130</v>
      </c>
      <c r="N45" s="15"/>
      <c r="O45" s="15"/>
      <c r="P45" s="1175" t="s">
        <v>181</v>
      </c>
      <c r="Q45" s="1175"/>
      <c r="R45" s="1175"/>
      <c r="S45" s="1175"/>
      <c r="T45" s="1175"/>
      <c r="U45" s="1175"/>
      <c r="V45" s="1175"/>
      <c r="W45" s="1175"/>
      <c r="X45" s="1175"/>
      <c r="Y45" s="1175"/>
      <c r="Z45" s="1175"/>
      <c r="AA45" s="1175"/>
      <c r="AB45" s="1175"/>
      <c r="AC45" s="1175"/>
      <c r="AD45" s="1175"/>
      <c r="AE45" s="1175"/>
      <c r="AF45" s="1175"/>
    </row>
    <row r="46" spans="1:32" ht="12.75" customHeight="1">
      <c r="A46" s="8">
        <v>19</v>
      </c>
      <c r="B46" s="1172" t="s">
        <v>163</v>
      </c>
      <c r="C46" s="1173"/>
      <c r="D46" s="1173"/>
      <c r="E46" s="1173"/>
      <c r="F46" s="1174"/>
      <c r="G46" s="1171" t="s">
        <v>100</v>
      </c>
      <c r="H46" s="1170"/>
      <c r="I46" s="1170"/>
      <c r="J46" s="1170"/>
      <c r="K46" s="1170" t="s">
        <v>116</v>
      </c>
      <c r="L46" s="14" t="s">
        <v>127</v>
      </c>
      <c r="M46" s="14" t="s">
        <v>57</v>
      </c>
      <c r="N46" s="14" t="s">
        <v>58</v>
      </c>
      <c r="O46" s="14"/>
      <c r="P46" s="1169" t="s">
        <v>182</v>
      </c>
      <c r="Q46" s="1169"/>
      <c r="R46" s="1169"/>
      <c r="S46" s="1169"/>
      <c r="T46" s="1169"/>
      <c r="U46" s="1169"/>
      <c r="V46" s="1169"/>
      <c r="W46" s="1169"/>
      <c r="X46" s="1169"/>
      <c r="Y46" s="1169"/>
      <c r="Z46" s="1169"/>
      <c r="AA46" s="1169"/>
      <c r="AB46" s="1169"/>
      <c r="AC46" s="1169"/>
      <c r="AD46" s="1169"/>
      <c r="AE46" s="1169"/>
      <c r="AF46" s="1169"/>
    </row>
    <row r="47" spans="1:32" ht="12.75" customHeight="1">
      <c r="A47" s="9"/>
      <c r="B47" s="1182" t="s">
        <v>164</v>
      </c>
      <c r="C47" s="1183"/>
      <c r="D47" s="1183"/>
      <c r="E47" s="1183"/>
      <c r="F47" s="1184"/>
      <c r="G47" s="1171"/>
      <c r="H47" s="1170"/>
      <c r="I47" s="1170"/>
      <c r="J47" s="1170"/>
      <c r="K47" s="1170"/>
      <c r="L47" s="15" t="s">
        <v>128</v>
      </c>
      <c r="M47" s="15" t="s">
        <v>130</v>
      </c>
      <c r="N47" s="15" t="s">
        <v>118</v>
      </c>
      <c r="O47" s="15"/>
      <c r="P47" s="1169"/>
      <c r="Q47" s="1169"/>
      <c r="R47" s="1169"/>
      <c r="S47" s="1169"/>
      <c r="T47" s="1169"/>
      <c r="U47" s="1169"/>
      <c r="V47" s="1169"/>
      <c r="W47" s="1169"/>
      <c r="X47" s="1169"/>
      <c r="Y47" s="1169"/>
      <c r="Z47" s="1169"/>
      <c r="AA47" s="1169"/>
      <c r="AB47" s="1169"/>
      <c r="AC47" s="1169"/>
      <c r="AD47" s="1169"/>
      <c r="AE47" s="1169"/>
      <c r="AF47" s="1169"/>
    </row>
    <row r="48" spans="1:32" ht="12.75" customHeight="1">
      <c r="A48" s="8">
        <v>20</v>
      </c>
      <c r="B48" s="1185" t="s">
        <v>48</v>
      </c>
      <c r="C48" s="1186"/>
      <c r="D48" s="1186"/>
      <c r="E48" s="1186"/>
      <c r="F48" s="1187"/>
      <c r="G48" s="1171" t="s">
        <v>100</v>
      </c>
      <c r="H48" s="1170"/>
      <c r="I48" s="1170"/>
      <c r="J48" s="1170"/>
      <c r="K48" s="1170" t="s">
        <v>117</v>
      </c>
      <c r="L48" s="14" t="s">
        <v>121</v>
      </c>
      <c r="M48" s="14" t="s">
        <v>123</v>
      </c>
      <c r="N48" s="14"/>
      <c r="O48" s="14"/>
      <c r="P48" s="1169" t="s">
        <v>183</v>
      </c>
      <c r="Q48" s="1169"/>
      <c r="R48" s="1169"/>
      <c r="S48" s="1169"/>
      <c r="T48" s="1169"/>
      <c r="U48" s="1169"/>
      <c r="V48" s="1169"/>
      <c r="W48" s="1169"/>
      <c r="X48" s="1169"/>
      <c r="Y48" s="1169"/>
      <c r="Z48" s="1169"/>
      <c r="AA48" s="1169"/>
      <c r="AB48" s="1169"/>
      <c r="AC48" s="1169"/>
      <c r="AD48" s="1169"/>
      <c r="AE48" s="1169"/>
      <c r="AF48" s="1169"/>
    </row>
    <row r="49" spans="1:32" ht="12.75" customHeight="1">
      <c r="A49" s="7"/>
      <c r="B49" s="1191"/>
      <c r="C49" s="1192"/>
      <c r="D49" s="1192"/>
      <c r="E49" s="1192"/>
      <c r="F49" s="1193"/>
      <c r="G49" s="1181"/>
      <c r="H49" s="1180"/>
      <c r="I49" s="1180"/>
      <c r="J49" s="1180"/>
      <c r="K49" s="1180"/>
      <c r="L49" s="16" t="s">
        <v>122</v>
      </c>
      <c r="M49" s="16" t="s">
        <v>124</v>
      </c>
      <c r="N49" s="16"/>
      <c r="O49" s="16"/>
      <c r="P49" s="1176"/>
      <c r="Q49" s="1176"/>
      <c r="R49" s="1176"/>
      <c r="S49" s="1176"/>
      <c r="T49" s="1176"/>
      <c r="U49" s="1176"/>
      <c r="V49" s="1176"/>
      <c r="W49" s="1176"/>
      <c r="X49" s="1176"/>
      <c r="Y49" s="1176"/>
      <c r="Z49" s="1176"/>
      <c r="AA49" s="1176"/>
      <c r="AB49" s="1176"/>
      <c r="AC49" s="1176"/>
      <c r="AD49" s="1176"/>
      <c r="AE49" s="1176"/>
      <c r="AF49" s="1176"/>
    </row>
  </sheetData>
  <mergeCells count="187">
    <mergeCell ref="K5:K6"/>
    <mergeCell ref="B20:F20"/>
    <mergeCell ref="B13:F13"/>
    <mergeCell ref="B15:F15"/>
    <mergeCell ref="B17:F17"/>
    <mergeCell ref="B19:F19"/>
    <mergeCell ref="K7:K8"/>
    <mergeCell ref="I7:I8"/>
    <mergeCell ref="G7:G8"/>
    <mergeCell ref="H7:H8"/>
    <mergeCell ref="J7:J8"/>
    <mergeCell ref="B5:F5"/>
    <mergeCell ref="B6:F6"/>
    <mergeCell ref="G5:G6"/>
    <mergeCell ref="H5:H6"/>
    <mergeCell ref="I5:I6"/>
    <mergeCell ref="J5:J6"/>
    <mergeCell ref="B9:F10"/>
    <mergeCell ref="B11:F11"/>
    <mergeCell ref="B12:F12"/>
    <mergeCell ref="G9:G10"/>
    <mergeCell ref="H9:H10"/>
    <mergeCell ref="G11:G12"/>
    <mergeCell ref="H11:H12"/>
    <mergeCell ref="B7:F7"/>
    <mergeCell ref="B8:F8"/>
    <mergeCell ref="P4:AF4"/>
    <mergeCell ref="P5:AF6"/>
    <mergeCell ref="P7:AF8"/>
    <mergeCell ref="K9:K10"/>
    <mergeCell ref="K11:K12"/>
    <mergeCell ref="K13:K14"/>
    <mergeCell ref="G19:G20"/>
    <mergeCell ref="H19:H20"/>
    <mergeCell ref="J9:J10"/>
    <mergeCell ref="J11:J12"/>
    <mergeCell ref="J13:J14"/>
    <mergeCell ref="J15:J16"/>
    <mergeCell ref="J17:J18"/>
    <mergeCell ref="J19:J20"/>
    <mergeCell ref="I9:I10"/>
    <mergeCell ref="I11:I12"/>
    <mergeCell ref="G13:G14"/>
    <mergeCell ref="H13:H14"/>
    <mergeCell ref="G15:G16"/>
    <mergeCell ref="H15:H16"/>
    <mergeCell ref="G17:G18"/>
    <mergeCell ref="H17:H18"/>
    <mergeCell ref="L4:O4"/>
    <mergeCell ref="L7:O8"/>
    <mergeCell ref="A21:A22"/>
    <mergeCell ref="G21:G24"/>
    <mergeCell ref="P9:AF10"/>
    <mergeCell ref="P11:AF12"/>
    <mergeCell ref="P13:AF14"/>
    <mergeCell ref="P15:AF16"/>
    <mergeCell ref="P17:AF18"/>
    <mergeCell ref="P19:AF20"/>
    <mergeCell ref="K15:K16"/>
    <mergeCell ref="K17:K18"/>
    <mergeCell ref="K19:K20"/>
    <mergeCell ref="M9:M10"/>
    <mergeCell ref="L9:L10"/>
    <mergeCell ref="L11:O12"/>
    <mergeCell ref="L15:L16"/>
    <mergeCell ref="L17:O18"/>
    <mergeCell ref="O19:O20"/>
    <mergeCell ref="I13:I14"/>
    <mergeCell ref="I15:I16"/>
    <mergeCell ref="I17:I18"/>
    <mergeCell ref="I19:I20"/>
    <mergeCell ref="B14:F14"/>
    <mergeCell ref="B16:F16"/>
    <mergeCell ref="B18:F18"/>
    <mergeCell ref="H21:H24"/>
    <mergeCell ref="I21:I24"/>
    <mergeCell ref="J21:J24"/>
    <mergeCell ref="K21:K24"/>
    <mergeCell ref="L21:O24"/>
    <mergeCell ref="P21:AF22"/>
    <mergeCell ref="P23:AF24"/>
    <mergeCell ref="B21:F22"/>
    <mergeCell ref="B23:F24"/>
    <mergeCell ref="G25:G26"/>
    <mergeCell ref="H25:H26"/>
    <mergeCell ref="I25:I26"/>
    <mergeCell ref="B25:F25"/>
    <mergeCell ref="B26:F26"/>
    <mergeCell ref="K25:K26"/>
    <mergeCell ref="L25:O26"/>
    <mergeCell ref="P25:AF26"/>
    <mergeCell ref="J25:J26"/>
    <mergeCell ref="L27:O30"/>
    <mergeCell ref="P27:AF27"/>
    <mergeCell ref="P28:AF28"/>
    <mergeCell ref="P29:AF29"/>
    <mergeCell ref="P30:AF30"/>
    <mergeCell ref="B29:F30"/>
    <mergeCell ref="B27:F28"/>
    <mergeCell ref="A27:A28"/>
    <mergeCell ref="G27:G30"/>
    <mergeCell ref="H27:H30"/>
    <mergeCell ref="I27:I30"/>
    <mergeCell ref="J27:J30"/>
    <mergeCell ref="K27:K30"/>
    <mergeCell ref="P32:AF32"/>
    <mergeCell ref="P33:AF33"/>
    <mergeCell ref="B31:F31"/>
    <mergeCell ref="B32:F32"/>
    <mergeCell ref="B33:F33"/>
    <mergeCell ref="G31:G33"/>
    <mergeCell ref="H31:H33"/>
    <mergeCell ref="I31:I33"/>
    <mergeCell ref="H38:H39"/>
    <mergeCell ref="I38:I39"/>
    <mergeCell ref="J38:J39"/>
    <mergeCell ref="K38:K39"/>
    <mergeCell ref="B46:F46"/>
    <mergeCell ref="B47:F47"/>
    <mergeCell ref="B40:F41"/>
    <mergeCell ref="B48:F49"/>
    <mergeCell ref="B42:F42"/>
    <mergeCell ref="B43:F43"/>
    <mergeCell ref="B44:F44"/>
    <mergeCell ref="B45:F45"/>
    <mergeCell ref="B35:F35"/>
    <mergeCell ref="B36:F36"/>
    <mergeCell ref="B37:F37"/>
    <mergeCell ref="B38:F38"/>
    <mergeCell ref="B39:F39"/>
    <mergeCell ref="G44:G45"/>
    <mergeCell ref="H42:H43"/>
    <mergeCell ref="I42:I43"/>
    <mergeCell ref="J42:J43"/>
    <mergeCell ref="K42:K43"/>
    <mergeCell ref="H44:H45"/>
    <mergeCell ref="I44:I45"/>
    <mergeCell ref="J44:J45"/>
    <mergeCell ref="K44:K45"/>
    <mergeCell ref="P44:AF44"/>
    <mergeCell ref="P45:AF45"/>
    <mergeCell ref="P46:AF47"/>
    <mergeCell ref="P48:AF49"/>
    <mergeCell ref="A4:F4"/>
    <mergeCell ref="H46:H47"/>
    <mergeCell ref="I46:I47"/>
    <mergeCell ref="J46:J47"/>
    <mergeCell ref="K46:K47"/>
    <mergeCell ref="H48:H49"/>
    <mergeCell ref="I48:I49"/>
    <mergeCell ref="J48:J49"/>
    <mergeCell ref="K48:K49"/>
    <mergeCell ref="G46:G47"/>
    <mergeCell ref="G48:G49"/>
    <mergeCell ref="H34:H35"/>
    <mergeCell ref="I34:I35"/>
    <mergeCell ref="J34:J35"/>
    <mergeCell ref="K34:K35"/>
    <mergeCell ref="H36:H37"/>
    <mergeCell ref="I36:I37"/>
    <mergeCell ref="J36:J37"/>
    <mergeCell ref="K36:K37"/>
    <mergeCell ref="G34:G35"/>
    <mergeCell ref="C1:AE2"/>
    <mergeCell ref="L34:O34"/>
    <mergeCell ref="L35:O35"/>
    <mergeCell ref="L38:O39"/>
    <mergeCell ref="L40:O41"/>
    <mergeCell ref="L42:O43"/>
    <mergeCell ref="P34:AF35"/>
    <mergeCell ref="P36:AF37"/>
    <mergeCell ref="P38:AF39"/>
    <mergeCell ref="P40:AF41"/>
    <mergeCell ref="P42:AF43"/>
    <mergeCell ref="H40:H41"/>
    <mergeCell ref="I40:I41"/>
    <mergeCell ref="J40:J41"/>
    <mergeCell ref="K40:K41"/>
    <mergeCell ref="G36:G37"/>
    <mergeCell ref="G38:G39"/>
    <mergeCell ref="G40:G41"/>
    <mergeCell ref="G42:G43"/>
    <mergeCell ref="B34:F34"/>
    <mergeCell ref="J31:J33"/>
    <mergeCell ref="K31:K33"/>
    <mergeCell ref="L31:O33"/>
    <mergeCell ref="P31:AF31"/>
  </mergeCells>
  <phoneticPr fontId="2"/>
  <printOptions horizontalCentered="1"/>
  <pageMargins left="0.51181102362204722" right="0.51181102362204722" top="0.47244094488188981" bottom="0.47244094488188981"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41"/>
  <sheetViews>
    <sheetView workbookViewId="0">
      <selection sqref="A1:J1"/>
    </sheetView>
  </sheetViews>
  <sheetFormatPr defaultRowHeight="18.75"/>
  <cols>
    <col min="1" max="1" width="5.625" style="1" customWidth="1"/>
    <col min="2" max="16384" width="9" style="1"/>
  </cols>
  <sheetData>
    <row r="1" spans="1:10" ht="22.5">
      <c r="A1" s="1226" t="s">
        <v>26</v>
      </c>
      <c r="B1" s="1226"/>
      <c r="C1" s="1226"/>
      <c r="D1" s="1226"/>
      <c r="E1" s="1226"/>
      <c r="F1" s="1226"/>
      <c r="G1" s="1226"/>
      <c r="H1" s="1226"/>
      <c r="I1" s="1226"/>
      <c r="J1" s="1226"/>
    </row>
    <row r="2" spans="1:10" ht="24.75">
      <c r="A2" s="1225" t="s">
        <v>27</v>
      </c>
      <c r="B2" s="1225"/>
      <c r="C2" s="1225"/>
      <c r="D2" s="1225"/>
      <c r="E2" s="1225"/>
      <c r="F2" s="1225"/>
      <c r="G2" s="1225"/>
      <c r="H2" s="1225"/>
      <c r="I2" s="1225"/>
      <c r="J2" s="1225"/>
    </row>
    <row r="4" spans="1:10">
      <c r="A4" s="2" t="s">
        <v>10</v>
      </c>
    </row>
    <row r="5" spans="1:10">
      <c r="B5" s="1" t="s">
        <v>11</v>
      </c>
    </row>
    <row r="6" spans="1:10">
      <c r="B6" s="1" t="s">
        <v>12</v>
      </c>
    </row>
    <row r="7" spans="1:10">
      <c r="B7" s="1" t="s">
        <v>15</v>
      </c>
    </row>
    <row r="9" spans="1:10">
      <c r="B9" s="1" t="s">
        <v>13</v>
      </c>
    </row>
    <row r="10" spans="1:10">
      <c r="B10" s="1" t="s">
        <v>14</v>
      </c>
    </row>
    <row r="11" spans="1:10">
      <c r="B11" s="1" t="s">
        <v>16</v>
      </c>
    </row>
    <row r="16" spans="1:10">
      <c r="A16" s="2" t="s">
        <v>28</v>
      </c>
    </row>
    <row r="17" spans="1:7">
      <c r="A17" s="2"/>
      <c r="B17" s="1" t="s">
        <v>29</v>
      </c>
    </row>
    <row r="18" spans="1:7">
      <c r="A18" s="2"/>
      <c r="B18" s="1" t="s">
        <v>30</v>
      </c>
    </row>
    <row r="19" spans="1:7">
      <c r="A19" s="2"/>
    </row>
    <row r="20" spans="1:7">
      <c r="A20" s="2" t="s">
        <v>31</v>
      </c>
    </row>
    <row r="21" spans="1:7">
      <c r="B21" s="1" t="s">
        <v>17</v>
      </c>
    </row>
    <row r="22" spans="1:7">
      <c r="B22" s="1" t="s">
        <v>18</v>
      </c>
    </row>
    <row r="23" spans="1:7">
      <c r="B23" s="1" t="s">
        <v>19</v>
      </c>
    </row>
    <row r="24" spans="1:7">
      <c r="B24" s="1" t="s">
        <v>20</v>
      </c>
    </row>
    <row r="26" spans="1:7">
      <c r="B26" s="1" t="s">
        <v>21</v>
      </c>
    </row>
    <row r="27" spans="1:7">
      <c r="B27" s="1" t="s">
        <v>22</v>
      </c>
    </row>
    <row r="28" spans="1:7">
      <c r="B28" s="1" t="s">
        <v>23</v>
      </c>
    </row>
    <row r="29" spans="1:7">
      <c r="B29" s="1" t="s">
        <v>45</v>
      </c>
    </row>
    <row r="30" spans="1:7">
      <c r="G30" s="1" t="s">
        <v>46</v>
      </c>
    </row>
    <row r="32" spans="1:7">
      <c r="B32" s="1" t="s">
        <v>44</v>
      </c>
    </row>
    <row r="33" spans="2:7">
      <c r="B33" s="1" t="s">
        <v>35</v>
      </c>
    </row>
    <row r="34" spans="2:7">
      <c r="B34" s="1" t="s">
        <v>40</v>
      </c>
    </row>
    <row r="35" spans="2:7">
      <c r="B35" s="1" t="s">
        <v>43</v>
      </c>
    </row>
    <row r="37" spans="2:7">
      <c r="C37" s="1" t="s">
        <v>39</v>
      </c>
    </row>
    <row r="38" spans="2:7">
      <c r="C38" s="3" t="s">
        <v>36</v>
      </c>
      <c r="G38" s="1" t="s">
        <v>42</v>
      </c>
    </row>
    <row r="39" spans="2:7">
      <c r="C39" s="3" t="s">
        <v>37</v>
      </c>
    </row>
    <row r="40" spans="2:7">
      <c r="C40" s="3" t="s">
        <v>38</v>
      </c>
    </row>
    <row r="41" spans="2:7">
      <c r="C41" s="3" t="s">
        <v>41</v>
      </c>
    </row>
  </sheetData>
  <mergeCells count="2">
    <mergeCell ref="A2:J2"/>
    <mergeCell ref="A1:J1"/>
  </mergeCells>
  <phoneticPr fontId="2"/>
  <pageMargins left="0.7" right="0.7" top="0.75" bottom="0.75" header="0.3" footer="0.3"/>
  <pageSetup paperSize="9" orientation="portrait" r:id="rId1"/>
  <drawing r:id="rId2"/>
</worksheet>
</file>