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5.9\share\【新】01_kikakusoumu\01企画総務課（一般文書)\99永年\04財務係\財政部門（旧から移動）2019.3.18\13_決算\06_財務状況資料集\H30決算\提出\1回目（200306）\"/>
    </mc:Choice>
  </mc:AlternateContent>
  <bookViews>
    <workbookView xWindow="0" yWindow="0" windowWidth="15675" windowHeight="712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34" i="12"/>
  <c r="AA29" i="12"/>
  <c r="AA2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<sst xmlns="http://schemas.openxmlformats.org/spreadsheetml/2006/main" count="1062" uniqueCount="613">
  <si>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</si>
  <si>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</si>
  <si>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</si>
  <si>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</si>
  <si>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</si>
  <si>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</si>
  <si>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</si>
  <si>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</si>
  <si>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</si>
  <si>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</si>
  <si>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</si>
  <si>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</si>
  <si>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</si>
  <si>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</si>
  <si>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</si>
  <si>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</si>
  <si>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</si>
  <si>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</si>
  <si>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</si>
  <si>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</si>
  <si>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</si>
  <si>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</si>
  <si>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</si>
  <si>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</si>
  <si>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</si>
  <si>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</si>
  <si>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</si>
  <si>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</si>
  <si>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</si>
  <si>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</si>
  <si>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</si>
  <si>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</si>
  <si>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</si>
  <si>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</si>
  <si>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</si>
  <si>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</si>
  <si>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</si>
  <si>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</si>
  <si>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</si>
  <si>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</si>
  <si>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</si>
  <si>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</si>
  <si>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</si>
  <si>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</si>
  <si>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</si>
  <si>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</si>
  <si>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</si>
  <si>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</si>
  <si>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</si>
  <si>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</si>
  <si>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</si>
  <si>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</si>
  <si>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</si>
  <si>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</si>
  <si>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</si>
  <si>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</si>
  <si>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</si>
  <si>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</si>
  <si>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</si>
  <si>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</si>
  <si>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</si>
  <si>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</si>
  <si>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</si>
  <si>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</si>
  <si>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</si>
  <si>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</si>
  <si>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</si>
  <si>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</si>
  <si>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</si>
  <si>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</si>
  <si>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</si>
  <si>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</si>
  <si>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</si>
  <si>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</si>
  <si>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</si>
  <si>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</si>
  <si>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</si>
  <si>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</si>
  <si>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</si>
  <si>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</si>
  <si>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</si>
  <si>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</si>
  <si>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</si>
  <si>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</si>
  <si>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</si>
  <si>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</si>
  <si>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</si>
  <si>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</si>
  <si>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</si>
  <si>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</si>
  <si>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</si>
  <si>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</si>
  <si>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</si>
  <si>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</si>
  <si>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</si>
  <si>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</si>
  <si>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</si>
  <si>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</si>
  <si>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</si>
  <si>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</si>
  <si>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</si>
  <si>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</si>
  <si>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</si>
  <si>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</si>
  <si>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</si>
  <si>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</si>
  <si>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</si>
  <si>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</si>
  <si>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</si>
  <si>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</si>
  <si>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</si>
  <si>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</si>
  <si>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</si>
  <si>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</si>
  <si>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</si>
  <si>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</si>
  <si>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</si>
  <si>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</si>
  <si>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</si>
  <si>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</si>
  <si>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</si>
  <si>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</si>
  <si>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</si>
  <si>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</si>
  <si>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</si>
  <si>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</si>
  <si>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</si>
  <si>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</si>
  <si>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</si>
  <si>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</si>
  <si>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</si>
  <si>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</si>
  <si>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</si>
  <si>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</si>
  <si>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</si>
  <si>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</si>
  <si>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</si>
  <si>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</si>
  <si>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</si>
  <si>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</si>
  <si>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</si>
  <si>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</si>
  <si>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</si>
  <si>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</si>
  <si>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</si>
  <si>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</si>
  <si>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</si>
  <si>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</si>
  <si>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</si>
  <si>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</si>
  <si>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</si>
  <si>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</si>
  <si>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</si>
  <si>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</si>
  <si>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</si>
  <si>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</si>
  <si>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</si>
  <si>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</si>
  <si>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</si>
  <si>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</si>
  <si>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</si>
  <si>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</si>
  <si>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</si>
  <si>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</si>
  <si>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</si>
  <si>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</si>
  <si>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</si>
  <si>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</si>
  <si>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</si>
  <si>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</si>
  <si>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</si>
  <si>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</si>
  <si>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</si>
  <si>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</si>
  <si>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</si>
  <si>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</si>
  <si>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</si>
  <si>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</si>
  <si>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</si>
  <si>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</si>
  <si>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</si>
  <si>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</si>
  <si>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</si>
  <si>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</si>
  <si>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</si>
  <si>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</si>
  <si>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</si>
  <si>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</si>
  <si>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</si>
  <si>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</si>
  <si>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</si>
  <si>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</si>
  <si>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</si>
  <si>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</si>
  <si>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</si>
  <si>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</si>
  <si>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</si>
  <si>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</si>
  <si>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</si>
  <si>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</si>
  <si>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</si>
  <si>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</si>
  <si>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</si>
  <si>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</si>
  <si>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</si>
  <si>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</si>
  <si>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</si>
  <si>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</si>
  <si>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</si>
  <si>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</si>
  <si>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</si>
  <si>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</si>
  <si>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</si>
  <si>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</si>
  <si>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</si>
  <si>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</si>
  <si>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</si>
  <si>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</si>
  <si>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福島県矢吹町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</si>
  <si>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</si>
  <si>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</si>
  <si>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</si>
  <si>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</si>
  <si>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</si>
  <si>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</si>
  <si>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</si>
  <si>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</si>
  <si>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</si>
  <si>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</si>
  <si>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</si>
  <si>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</si>
  <si>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</si>
  <si>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</si>
  <si>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</si>
  <si>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</si>
  <si>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</si>
  <si>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</si>
  <si>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</si>
  <si>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</si>
  <si>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</si>
  <si>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</si>
  <si>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</si>
  <si>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</si>
  <si>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</si>
  <si>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</si>
  <si>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</si>
  <si>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</si>
  <si>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</si>
  <si>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</si>
  <si>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</si>
  <si>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</si>
  <si>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</si>
  <si>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</si>
  <si>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</si>
  <si>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</si>
  <si>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</si>
  <si>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</si>
  <si>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</si>
  <si>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</si>
  <si>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</si>
  <si>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</si>
  <si>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</si>
  <si>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</si>
  <si>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</si>
  <si>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</si>
  <si>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</si>
  <si>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</si>
  <si>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</si>
  <si>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</si>
  <si>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</si>
  <si>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</si>
  <si>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</si>
  <si>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</si>
  <si>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</si>
  <si>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</si>
  <si>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</si>
  <si>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</si>
  <si>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</si>
  <si>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</si>
  <si>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</si>
  <si>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</si>
  <si>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</si>
  <si>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</si>
  <si>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</si>
  <si>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</si>
  <si>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</si>
  <si>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</si>
  <si>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</si>
  <si>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</si>
  <si>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</si>
  <si>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</si>
  <si>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</si>
  <si>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</si>
  <si>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</si>
  <si>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</si>
  <si>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</si>
  <si>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</si>
  <si>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</si>
  <si>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</si>
  <si>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</si>
  <si>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</si>
  <si>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</si>
  <si>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</si>
  <si>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</si>
  <si>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</si>
  <si>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</si>
  <si>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</si>
  <si>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</si>
  <si>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</si>
  <si>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</si>
  <si>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</si>
  <si>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</si>
  <si>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</si>
  <si>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</si>
  <si>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</si>
  <si>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</si>
  <si>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</si>
  <si>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</si>
  <si>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</si>
  <si>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</si>
  <si>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</si>
  <si>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</si>
  <si>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</si>
  <si>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</si>
  <si>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</si>
  <si>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</si>
  <si>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</si>
  <si>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</si>
  <si>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</si>
  <si>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</si>
  <si>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</si>
  <si>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</si>
  <si>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</si>
  <si>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</si>
  <si>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</si>
  <si>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</si>
  <si>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</si>
  <si>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</si>
  <si>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</si>
  <si>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</si>
  <si>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</si>
  <si>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</si>
  <si>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</si>
  <si>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</si>
  <si>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</si>
  <si>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</si>
  <si>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</si>
  <si>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</si>
  <si>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</si>
  <si>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</si>
  <si>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</si>
  <si>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</si>
  <si>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</si>
  <si>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</si>
  <si>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</si>
  <si>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</si>
  <si>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</si>
  <si>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</si>
  <si>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</si>
  <si>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</si>
  <si>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</si>
  <si>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</si>
  <si>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</si>
  <si>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</si>
  <si>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</si>
  <si>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</si>
  <si>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</si>
  <si>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福島県矢吹町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</si>
  <si>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</si>
  <si>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</si>
  <si>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</si>
  <si>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</si>
  <si>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</si>
  <si>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</si>
  <si>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</si>
  <si>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</si>
  <si>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</si>
  <si>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</si>
  <si>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</si>
  <si>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</si>
  <si>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</si>
  <si>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</si>
  <si>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</si>
  <si>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</si>
  <si>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</si>
  <si>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</si>
  <si>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</si>
  <si>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</si>
  <si>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</si>
  <si>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</si>
  <si>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</si>
  <si>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</si>
  <si>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</si>
  <si>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</si>
  <si>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</si>
  <si>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</si>
  <si>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</si>
  <si>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</si>
  <si>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</si>
  <si>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</si>
  <si>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</si>
  <si>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</si>
  <si>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</si>
  <si>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</si>
  <si>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</si>
  <si>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</si>
  <si>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</si>
  <si>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</si>
  <si>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</si>
  <si>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</si>
  <si>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</si>
  <si>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</si>
  <si>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</si>
  <si>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</si>
  <si>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</si>
  <si>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</si>
  <si>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</si>
  <si>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</si>
  <si>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</si>
  <si>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</si>
  <si>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</si>
  <si>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</si>
  <si>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</si>
  <si>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</si>
  <si>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</si>
  <si>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</si>
  <si>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</si>
  <si>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</si>
  <si>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</si>
  <si>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</si>
  <si>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</si>
  <si>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</si>
  <si>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</si>
  <si>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</si>
  <si>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</si>
  <si>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</si>
  <si>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</si>
  <si>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</si>
  <si>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</si>
  <si>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</si>
  <si>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</si>
  <si>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</si>
  <si>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</si>
  <si>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</si>
  <si>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</si>
  <si>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</si>
  <si>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</si>
  <si>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</si>
  <si>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</si>
  <si>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</si>
  <si>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</si>
  <si>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</si>
  <si>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</si>
  <si>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</si>
  <si>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</si>
  <si>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</si>
  <si>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</si>
  <si>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</si>
  <si>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</si>
  <si>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</si>
  <si>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</si>
  <si>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</si>
  <si>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</si>
  <si>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</si>
  <si>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</si>
  <si>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</si>
  <si>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</si>
  <si>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</si>
  <si>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</si>
  <si>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</si>
  <si>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</si>
  <si>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</si>
  <si>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</si>
  <si>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</si>
  <si>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</si>
  <si>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</si>
  <si>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</si>
  <si>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</si>
  <si>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</si>
  <si>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</si>
  <si>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</si>
  <si>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</si>
  <si>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</si>
  <si>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</si>
  <si>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</si>
  <si>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</si>
  <si>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</si>
  <si>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</si>
  <si>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</si>
  <si>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</si>
  <si>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</si>
  <si>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</si>
  <si>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</si>
  <si>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</si>
  <si>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</si>
  <si>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</si>
  <si>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</si>
  <si>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</si>
  <si>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</si>
  <si>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</si>
  <si>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</si>
  <si>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</si>
  <si>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</si>
  <si>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</si>
  <si>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</si>
  <si>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</si>
  <si>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</si>
  <si>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</si>
  <si>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</si>
  <si>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</si>
  <si>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</si>
  <si>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</si>
  <si>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</si>
  <si>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</si>
  <si>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</si>
  <si>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</si>
  <si>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</si>
  <si>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</si>
  <si>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</si>
  <si>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</si>
  <si>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</si>
  <si>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</si>
  <si>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</si>
  <si>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</si>
  <si>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</si>
  <si>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</si>
  <si>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</si>
  <si>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</si>
  <si>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</si>
  <si>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</si>
  <si>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</si>
  <si>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</si>
  <si>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</si>
  <si>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</si>
  <si>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</si>
  <si>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</si>
  <si>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</si>
  <si>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</si>
  <si>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</si>
  <si>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</si>
  <si>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</si>
  <si>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</si>
  <si>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</si>
  <si>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</si>
  <si>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</si>
  <si>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</si>
  <si>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</si>
  <si>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</si>
  <si>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</si>
  <si>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</si>
  <si>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</si>
  <si>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</si>
  <si>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</si>
  <si>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</si>
  <si>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</si>
  <si>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</si>
  <si>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</si>
  <si>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</si>
  <si>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</si>
  <si>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</si>
  <si>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6.06</t>
  </si>
  <si>
    <t>▲ 2.80</t>
  </si>
  <si>
    <t>▲ 3.09</t>
  </si>
  <si>
    <t>▲ 0.88</t>
  </si>
  <si>
    <t>▲ 0.60</t>
  </si>
  <si>
    <t>水道事業会計</t>
  </si>
  <si>
    <t>一般会計</t>
  </si>
  <si>
    <t>国民健康保険特別会計</t>
  </si>
  <si>
    <t>介護保険特別会計</t>
  </si>
  <si>
    <t>土地造成事業特別会計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</si>
  <si>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</si>
  <si>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</si>
  <si>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</si>
  <si>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</si>
  <si>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</si>
  <si>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</si>
  <si>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</si>
  <si>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</si>
  <si>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</si>
  <si>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</si>
  <si>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</si>
  <si>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</si>
  <si>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</si>
  <si>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</si>
  <si>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</si>
  <si>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</si>
  <si>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</si>
  <si>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</si>
  <si>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</si>
  <si>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白河地方土地開発公社</t>
    <rPh sb="0" eb="2">
      <t>シラカワ</t>
    </rPh>
    <rPh sb="2" eb="4">
      <t>チホウ</t>
    </rPh>
    <rPh sb="4" eb="6">
      <t>トチ</t>
    </rPh>
    <rPh sb="6" eb="8">
      <t>カイハツ</t>
    </rPh>
    <rPh sb="8" eb="10">
      <t>コウシャ</t>
    </rPh>
    <phoneticPr fontId="2"/>
  </si>
  <si>
    <t>-</t>
    <phoneticPr fontId="2"/>
  </si>
  <si>
    <t>公共施設等整備基金</t>
    <phoneticPr fontId="2"/>
  </si>
  <si>
    <t>地域福祉基金</t>
    <phoneticPr fontId="2"/>
  </si>
  <si>
    <t>東日本大震災復興交付金基金</t>
    <phoneticPr fontId="2"/>
  </si>
  <si>
    <t>震災復興基金</t>
    <phoneticPr fontId="2"/>
  </si>
  <si>
    <t>ふるさと思いやり基金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</si>
  <si>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</si>
  <si>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</si>
  <si>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</si>
  <si>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将来負担比率は充当可能財源が減少したことなどにより前年度より8.5％上昇し、類似団体を上回る数値となっている。
主な要因は、復興事業等による起債借入や債務負担行為事業の償還によるものであるが、既往分債務負担行為の償還がほぼ満了を迎えることから、急激な財政悪化を招く要因とはならないものと想定している。有形固定資産減価償却率については、類似団体を下回っており、矢吹町公共施設等総合管理計画に基づき、今後老朽化対策に取り組んでいく。
</t>
    <rPh sb="195" eb="196">
      <t>モト</t>
    </rPh>
    <rPh sb="199" eb="201">
      <t>コンゴ</t>
    </rPh>
    <rPh sb="201" eb="204">
      <t>ロウキュウカ</t>
    </rPh>
    <rPh sb="204" eb="206">
      <t>タイサク</t>
    </rPh>
    <rPh sb="207" eb="208">
      <t>ト</t>
    </rPh>
    <rPh sb="209" eb="21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</si>
  <si>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</si>
  <si>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</si>
  <si>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</si>
  <si>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</si>
  <si>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</si>
  <si>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</si>
  <si>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</si>
  <si>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</si>
  <si>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実質公債費比率、将来負担比率ともに類似団体を上回る数値となっている。
主な要因は、復興事業にかかる借入金や国営事業にかかる債務負担行為の負担金であるが、これまでの任意繰上償還等により改善傾向で推移している。今後も急激な財政負担とならないよう計画的な財政運営に努める。
</t>
    <rPh sb="36" eb="37">
      <t>オモ</t>
    </rPh>
    <rPh sb="38" eb="40">
      <t>ヨウイン</t>
    </rPh>
    <rPh sb="42" eb="44">
      <t>フッコウ</t>
    </rPh>
    <rPh sb="44" eb="46">
      <t>ジギョウ</t>
    </rPh>
    <rPh sb="50" eb="52">
      <t>カリイレ</t>
    </rPh>
    <rPh sb="52" eb="53">
      <t>キン</t>
    </rPh>
    <rPh sb="54" eb="56">
      <t>コクエイ</t>
    </rPh>
    <rPh sb="56" eb="58">
      <t>ジギョウ</t>
    </rPh>
    <rPh sb="62" eb="64">
      <t>サイム</t>
    </rPh>
    <rPh sb="64" eb="66">
      <t>フタン</t>
    </rPh>
    <rPh sb="66" eb="68">
      <t>コウイ</t>
    </rPh>
    <rPh sb="69" eb="72">
      <t>フタンキン</t>
    </rPh>
    <rPh sb="88" eb="89">
      <t>トウ</t>
    </rPh>
    <rPh sb="92" eb="94">
      <t>カイゼン</t>
    </rPh>
    <rPh sb="94" eb="96">
      <t>ケイコウ</t>
    </rPh>
    <rPh sb="97" eb="99">
      <t>スイイ</t>
    </rPh>
    <rPh sb="107" eb="109">
      <t>キュウゲキ</t>
    </rPh>
    <rPh sb="110" eb="112">
      <t>ザイセイ</t>
    </rPh>
    <rPh sb="112" eb="114">
      <t>フタン</t>
    </rPh>
    <phoneticPr fontId="5"/>
  </si>
  <si>
    <t>将来負担比率</t>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</si>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</sst>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c:ext xmlns:c16="http://schemas.microsoft.com/office/drawing/2014/chart" uri="{C3380CC4-5D6E-409C-BE32-E72D297353CC}">
              <c16:uniqueId val="{00000000-D3E1-4A48-B90B-7F95C5F4E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130262</c:v>
                </c:pt>
                <c:pt idx="1">
                  <c:v>131224</c:v>
                </c:pt>
                <c:pt idx="2">
                  <c:v>105115</c:v>
                </c:pt>
                <c:pt idx="3">
                  <c:v>44089</c:v>
                </c:pt>
                <c:pt idx="4">
                  <c:v>82411</c:v>
                </c:pt>
              </c:numCache>
            </c:numRef>
          </c:val>
          <c:smooth val="0"/>
          <c:extLst>
            <c:ext xmlns:c16="http://schemas.microsoft.com/office/drawing/2014/chart" uri="{C3380CC4-5D6E-409C-BE32-E72D297353CC}">
              <c16:uniqueId val="{00000001-D3E1-4A48-B90B-7F95C5F4E9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9.48</c:v>
                </c:pt>
                <c:pt idx="1">
                  <c:v>5.62</c:v>
                </c:pt>
                <c:pt idx="2">
                  <c:v>4.59</c:v>
                </c:pt>
                <c:pt idx="3">
                  <c:v>4.53</c:v>
                </c:pt>
                <c:pt idx="4">
                  <c:v>3.87</c:v>
                </c:pt>
              </c:numCache>
            </c:numRef>
          </c:val>
          <c:extLst>
            <c:ext xmlns:c16="http://schemas.microsoft.com/office/drawing/2014/chart" uri="{C3380CC4-5D6E-409C-BE32-E72D297353CC}">
              <c16:uniqueId val="{00000000-5C18-4C52-9DF2-856AB73B50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13.56</c:v>
                </c:pt>
                <c:pt idx="1">
                  <c:v>17.600000000000001</c:v>
                </c:pt>
                <c:pt idx="2">
                  <c:v>19.39</c:v>
                </c:pt>
                <c:pt idx="3">
                  <c:v>18.29</c:v>
                </c:pt>
                <c:pt idx="4">
                  <c:v>17.21</c:v>
                </c:pt>
              </c:numCache>
            </c:numRef>
          </c:val>
          <c:extLst>
            <c:ext xmlns:c16="http://schemas.microsoft.com/office/drawing/2014/chart" uri="{C3380CC4-5D6E-409C-BE32-E72D297353CC}">
              <c16:uniqueId val="{00000001-5C18-4C52-9DF2-856AB73B50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-6.06</c:v>
                </c:pt>
                <c:pt idx="1">
                  <c:v>-2.8</c:v>
                </c:pt>
                <c:pt idx="2">
                  <c:v>-3.09</c:v>
                </c:pt>
                <c:pt idx="3">
                  <c:v>-0.88</c:v>
                </c:pt>
                <c:pt idx="4">
                  <c:v>-0.6</c:v>
                </c:pt>
              </c:numCache>
            </c:numRef>
          </c:val>
          <c:smooth val="0"/>
          <c:extLst>
            <c:ext xmlns:c16="http://schemas.microsoft.com/office/drawing/2014/chart" uri="{C3380CC4-5D6E-409C-BE32-E72D297353CC}">
              <c16:uniqueId val="{00000002-5C18-4C52-9DF2-856AB73B50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AD-435B-A5FE-8F453A1BAF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AD-435B-A5FE-8F453A1BAF92}"/>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AD-435B-A5FE-8F453A1BAF9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8AD-435B-A5FE-8F453A1BAF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58AD-435B-A5FE-8F453A1BAF92}"/>
            </c:ext>
          </c:extLst>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58AD-435B-A5FE-8F453A1BAF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0.61</c:v>
                </c:pt>
                <c:pt idx="4">
                  <c:v>#N/A</c:v>
                </c:pt>
                <c:pt idx="5">
                  <c:v>0.53</c:v>
                </c:pt>
                <c:pt idx="6">
                  <c:v>#N/A</c:v>
                </c:pt>
                <c:pt idx="7">
                  <c:v>1.1100000000000001</c:v>
                </c:pt>
                <c:pt idx="8">
                  <c:v>#N/A</c:v>
                </c:pt>
                <c:pt idx="9">
                  <c:v>1.06</c:v>
                </c:pt>
              </c:numCache>
            </c:numRef>
          </c:val>
          <c:extLst>
            <c:ext xmlns:c16="http://schemas.microsoft.com/office/drawing/2014/chart" uri="{C3380CC4-5D6E-409C-BE32-E72D297353CC}">
              <c16:uniqueId val="{00000006-58AD-435B-A5FE-8F453A1BAF9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4.5199999999999996</c:v>
                </c:pt>
                <c:pt idx="2">
                  <c:v>#N/A</c:v>
                </c:pt>
                <c:pt idx="3">
                  <c:v>3.18</c:v>
                </c:pt>
                <c:pt idx="4">
                  <c:v>#N/A</c:v>
                </c:pt>
                <c:pt idx="5">
                  <c:v>4.3099999999999996</c:v>
                </c:pt>
                <c:pt idx="6">
                  <c:v>#N/A</c:v>
                </c:pt>
                <c:pt idx="7">
                  <c:v>4.13</c:v>
                </c:pt>
                <c:pt idx="8">
                  <c:v>#N/A</c:v>
                </c:pt>
                <c:pt idx="9">
                  <c:v>2.09</c:v>
                </c:pt>
              </c:numCache>
            </c:numRef>
          </c:val>
          <c:extLst>
            <c:ext xmlns:c16="http://schemas.microsoft.com/office/drawing/2014/chart" uri="{C3380CC4-5D6E-409C-BE32-E72D297353CC}">
              <c16:uniqueId val="{00000007-58AD-435B-A5FE-8F453A1BAF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9.48</c:v>
                </c:pt>
                <c:pt idx="2">
                  <c:v>#N/A</c:v>
                </c:pt>
                <c:pt idx="3">
                  <c:v>5.62</c:v>
                </c:pt>
                <c:pt idx="4">
                  <c:v>#N/A</c:v>
                </c:pt>
                <c:pt idx="5">
                  <c:v>4.59</c:v>
                </c:pt>
                <c:pt idx="6">
                  <c:v>#N/A</c:v>
                </c:pt>
                <c:pt idx="7">
                  <c:v>4.5199999999999996</c:v>
                </c:pt>
                <c:pt idx="8">
                  <c:v>#N/A</c:v>
                </c:pt>
                <c:pt idx="9">
                  <c:v>3.87</c:v>
                </c:pt>
              </c:numCache>
            </c:numRef>
          </c:val>
          <c:extLst>
            <c:ext xmlns:c16="http://schemas.microsoft.com/office/drawing/2014/chart" uri="{C3380CC4-5D6E-409C-BE32-E72D297353CC}">
              <c16:uniqueId val="{00000008-58AD-435B-A5FE-8F453A1BAF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8.11</c:v>
                </c:pt>
                <c:pt idx="2">
                  <c:v>#N/A</c:v>
                </c:pt>
                <c:pt idx="3">
                  <c:v>7.04</c:v>
                </c:pt>
                <c:pt idx="4">
                  <c:v>#N/A</c:v>
                </c:pt>
                <c:pt idx="5">
                  <c:v>6.22</c:v>
                </c:pt>
                <c:pt idx="6">
                  <c:v>#N/A</c:v>
                </c:pt>
                <c:pt idx="7">
                  <c:v>6.34</c:v>
                </c:pt>
                <c:pt idx="8">
                  <c:v>#N/A</c:v>
                </c:pt>
                <c:pt idx="9">
                  <c:v>6.78</c:v>
                </c:pt>
              </c:numCache>
            </c:numRef>
          </c:val>
          <c:extLst>
            <c:ext xmlns:c16="http://schemas.microsoft.com/office/drawing/2014/chart" uri="{C3380CC4-5D6E-409C-BE32-E72D297353CC}">
              <c16:uniqueId val="{00000009-58AD-435B-A5FE-8F453A1BAF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707</c:v>
                </c:pt>
                <c:pt idx="5">
                  <c:v>692</c:v>
                </c:pt>
                <c:pt idx="8">
                  <c:v>674</c:v>
                </c:pt>
                <c:pt idx="11">
                  <c:v>670</c:v>
                </c:pt>
                <c:pt idx="14">
                  <c:v>667</c:v>
                </c:pt>
              </c:numCache>
            </c:numRef>
          </c:val>
          <c:extLst>
            <c:ext xmlns:c16="http://schemas.microsoft.com/office/drawing/2014/chart" uri="{C3380CC4-5D6E-409C-BE32-E72D297353CC}">
              <c16:uniqueId val="{00000000-F4E8-4D8E-A309-DB18414811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8-4D8E-A309-DB18414811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115</c:v>
                </c:pt>
                <c:pt idx="3">
                  <c:v>79</c:v>
                </c:pt>
                <c:pt idx="6">
                  <c:v>63</c:v>
                </c:pt>
                <c:pt idx="9">
                  <c:v>78</c:v>
                </c:pt>
                <c:pt idx="12">
                  <c:v>76</c:v>
                </c:pt>
              </c:numCache>
            </c:numRef>
          </c:val>
          <c:extLst>
            <c:ext xmlns:c16="http://schemas.microsoft.com/office/drawing/2014/chart" uri="{C3380CC4-5D6E-409C-BE32-E72D297353CC}">
              <c16:uniqueId val="{00000002-F4E8-4D8E-A309-DB18414811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39</c:v>
                </c:pt>
                <c:pt idx="6">
                  <c:v>41</c:v>
                </c:pt>
                <c:pt idx="9">
                  <c:v>40</c:v>
                </c:pt>
                <c:pt idx="12">
                  <c:v>25</c:v>
                </c:pt>
              </c:numCache>
            </c:numRef>
          </c:val>
          <c:extLst>
            <c:ext xmlns:c16="http://schemas.microsoft.com/office/drawing/2014/chart" uri="{C3380CC4-5D6E-409C-BE32-E72D297353CC}">
              <c16:uniqueId val="{00000003-F4E8-4D8E-A309-DB18414811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c:v>
                </c:pt>
                <c:pt idx="3">
                  <c:v>308</c:v>
                </c:pt>
                <c:pt idx="6">
                  <c:v>335</c:v>
                </c:pt>
                <c:pt idx="9">
                  <c:v>310</c:v>
                </c:pt>
                <c:pt idx="12">
                  <c:v>292</c:v>
                </c:pt>
              </c:numCache>
            </c:numRef>
          </c:val>
          <c:extLst>
            <c:ext xmlns:c16="http://schemas.microsoft.com/office/drawing/2014/chart" uri="{C3380CC4-5D6E-409C-BE32-E72D297353CC}">
              <c16:uniqueId val="{00000004-F4E8-4D8E-A309-DB18414811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8-4D8E-A309-DB18414811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8-4D8E-A309-DB18414811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743</c:v>
                </c:pt>
                <c:pt idx="3">
                  <c:v>740</c:v>
                </c:pt>
                <c:pt idx="6">
                  <c:v>739</c:v>
                </c:pt>
                <c:pt idx="9">
                  <c:v>733</c:v>
                </c:pt>
                <c:pt idx="12">
                  <c:v>727</c:v>
                </c:pt>
              </c:numCache>
            </c:numRef>
          </c:val>
          <c:extLst>
            <c:ext xmlns:c16="http://schemas.microsoft.com/office/drawing/2014/chart" uri="{C3380CC4-5D6E-409C-BE32-E72D297353CC}">
              <c16:uniqueId val="{00000007-F4E8-4D8E-A309-DB18414811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497</c:v>
                </c:pt>
                <c:pt idx="2">
                  <c:v>#N/A</c:v>
                </c:pt>
                <c:pt idx="3">
                  <c:v>#N/A</c:v>
                </c:pt>
                <c:pt idx="4">
                  <c:v>474</c:v>
                </c:pt>
                <c:pt idx="5">
                  <c:v>#N/A</c:v>
                </c:pt>
                <c:pt idx="6">
                  <c:v>#N/A</c:v>
                </c:pt>
                <c:pt idx="7">
                  <c:v>504</c:v>
                </c:pt>
                <c:pt idx="8">
                  <c:v>#N/A</c:v>
                </c:pt>
                <c:pt idx="9">
                  <c:v>#N/A</c:v>
                </c:pt>
                <c:pt idx="10">
                  <c:v>491</c:v>
                </c:pt>
                <c:pt idx="11">
                  <c:v>#N/A</c:v>
                </c:pt>
                <c:pt idx="12">
                  <c:v>#N/A</c:v>
                </c:pt>
                <c:pt idx="13">
                  <c:v>453</c:v>
                </c:pt>
                <c:pt idx="14">
                  <c:v>#N/A</c:v>
                </c:pt>
              </c:numCache>
            </c:numRef>
          </c:val>
          <c:smooth val="0"/>
          <c:extLst>
            <c:ext xmlns:c16="http://schemas.microsoft.com/office/drawing/2014/chart" uri="{C3380CC4-5D6E-409C-BE32-E72D297353CC}">
              <c16:uniqueId val="{00000008-F4E8-4D8E-A309-DB18414811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8359</c:v>
                </c:pt>
                <c:pt idx="5">
                  <c:v>8710</c:v>
                </c:pt>
                <c:pt idx="8">
                  <c:v>8575</c:v>
                </c:pt>
                <c:pt idx="11">
                  <c:v>8341</c:v>
                </c:pt>
                <c:pt idx="14">
                  <c:v>8028</c:v>
                </c:pt>
              </c:numCache>
            </c:numRef>
          </c:val>
          <c:extLst>
            <c:ext xmlns:c16="http://schemas.microsoft.com/office/drawing/2014/chart" uri="{C3380CC4-5D6E-409C-BE32-E72D297353CC}">
              <c16:uniqueId val="{00000000-2544-4216-B6C7-EA953F6CCF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c:v>
                </c:pt>
                <c:pt idx="5">
                  <c:v>167</c:v>
                </c:pt>
                <c:pt idx="8">
                  <c:v>167</c:v>
                </c:pt>
                <c:pt idx="11">
                  <c:v>314</c:v>
                </c:pt>
                <c:pt idx="14">
                  <c:v>294</c:v>
                </c:pt>
              </c:numCache>
            </c:numRef>
          </c:val>
          <c:extLst>
            <c:ext xmlns:c16="http://schemas.microsoft.com/office/drawing/2014/chart" uri="{C3380CC4-5D6E-409C-BE32-E72D297353CC}">
              <c16:uniqueId val="{00000001-2544-4216-B6C7-EA953F6CCF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1492</c:v>
                </c:pt>
                <c:pt idx="5">
                  <c:v>1763</c:v>
                </c:pt>
                <c:pt idx="8">
                  <c:v>1878</c:v>
                </c:pt>
                <c:pt idx="11">
                  <c:v>1759</c:v>
                </c:pt>
                <c:pt idx="14">
                  <c:v>1514</c:v>
                </c:pt>
              </c:numCache>
            </c:numRef>
          </c:val>
          <c:extLst>
            <c:ext xmlns:c16="http://schemas.microsoft.com/office/drawing/2014/chart" uri="{C3380CC4-5D6E-409C-BE32-E72D297353CC}">
              <c16:uniqueId val="{00000002-2544-4216-B6C7-EA953F6CCF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44-4216-B6C7-EA953F6CCF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44-4216-B6C7-EA953F6CCF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18</c:v>
                </c:pt>
                <c:pt idx="9">
                  <c:v>18</c:v>
                </c:pt>
                <c:pt idx="12">
                  <c:v>0</c:v>
                </c:pt>
              </c:numCache>
            </c:numRef>
          </c:val>
          <c:extLst>
            <c:ext xmlns:c16="http://schemas.microsoft.com/office/drawing/2014/chart" uri="{C3380CC4-5D6E-409C-BE32-E72D297353CC}">
              <c16:uniqueId val="{00000005-2544-4216-B6C7-EA953F6CCF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1317</c:v>
                </c:pt>
                <c:pt idx="3">
                  <c:v>1312</c:v>
                </c:pt>
                <c:pt idx="6">
                  <c:v>1178</c:v>
                </c:pt>
                <c:pt idx="9">
                  <c:v>992</c:v>
                </c:pt>
                <c:pt idx="12">
                  <c:v>871</c:v>
                </c:pt>
              </c:numCache>
            </c:numRef>
          </c:val>
          <c:extLst>
            <c:ext xmlns:c16="http://schemas.microsoft.com/office/drawing/2014/chart" uri="{C3380CC4-5D6E-409C-BE32-E72D297353CC}">
              <c16:uniqueId val="{00000006-2544-4216-B6C7-EA953F6CCF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156</c:v>
                </c:pt>
                <c:pt idx="3">
                  <c:v>124</c:v>
                </c:pt>
                <c:pt idx="6">
                  <c:v>89</c:v>
                </c:pt>
                <c:pt idx="9">
                  <c:v>53</c:v>
                </c:pt>
                <c:pt idx="12">
                  <c:v>53</c:v>
                </c:pt>
              </c:numCache>
            </c:numRef>
          </c:val>
          <c:extLst>
            <c:ext xmlns:c16="http://schemas.microsoft.com/office/drawing/2014/chart" uri="{C3380CC4-5D6E-409C-BE32-E72D297353CC}">
              <c16:uniqueId val="{00000007-2544-4216-B6C7-EA953F6CCF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4561</c:v>
                </c:pt>
                <c:pt idx="3">
                  <c:v>4224</c:v>
                </c:pt>
                <c:pt idx="6">
                  <c:v>4032</c:v>
                </c:pt>
                <c:pt idx="9">
                  <c:v>3962</c:v>
                </c:pt>
                <c:pt idx="12">
                  <c:v>3797</c:v>
                </c:pt>
              </c:numCache>
            </c:numRef>
          </c:val>
          <c:extLst>
            <c:ext xmlns:c16="http://schemas.microsoft.com/office/drawing/2014/chart" uri="{C3380CC4-5D6E-409C-BE32-E72D297353CC}">
              <c16:uniqueId val="{00000008-2544-4216-B6C7-EA953F6CCF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1428</c:v>
                </c:pt>
                <c:pt idx="3">
                  <c:v>1333</c:v>
                </c:pt>
                <c:pt idx="6">
                  <c:v>1245</c:v>
                </c:pt>
                <c:pt idx="9">
                  <c:v>1156</c:v>
                </c:pt>
                <c:pt idx="12">
                  <c:v>1066</c:v>
                </c:pt>
              </c:numCache>
            </c:numRef>
          </c:val>
          <c:extLst>
            <c:ext xmlns:c16="http://schemas.microsoft.com/office/drawing/2014/chart" uri="{C3380CC4-5D6E-409C-BE32-E72D297353CC}">
              <c16:uniqueId val="{00000009-2544-4216-B6C7-EA953F6CCF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7891</c:v>
                </c:pt>
                <c:pt idx="3">
                  <c:v>8352</c:v>
                </c:pt>
                <c:pt idx="6">
                  <c:v>8406</c:v>
                </c:pt>
                <c:pt idx="9">
                  <c:v>8157</c:v>
                </c:pt>
                <c:pt idx="12">
                  <c:v>8199</c:v>
                </c:pt>
              </c:numCache>
            </c:numRef>
          </c:val>
          <c:extLst>
            <c:ext xmlns:c16="http://schemas.microsoft.com/office/drawing/2014/chart" uri="{C3380CC4-5D6E-409C-BE32-E72D297353CC}">
              <c16:uniqueId val="{0000000A-2544-4216-B6C7-EA953F6CCF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5335</c:v>
                </c:pt>
                <c:pt idx="2">
                  <c:v>#N/A</c:v>
                </c:pt>
                <c:pt idx="3">
                  <c:v>#N/A</c:v>
                </c:pt>
                <c:pt idx="4">
                  <c:v>4705</c:v>
                </c:pt>
                <c:pt idx="5">
                  <c:v>#N/A</c:v>
                </c:pt>
                <c:pt idx="6">
                  <c:v>#N/A</c:v>
                </c:pt>
                <c:pt idx="7">
                  <c:v>4347</c:v>
                </c:pt>
                <c:pt idx="8">
                  <c:v>#N/A</c:v>
                </c:pt>
                <c:pt idx="9">
                  <c:v>#N/A</c:v>
                </c:pt>
                <c:pt idx="10">
                  <c:v>3924</c:v>
                </c:pt>
                <c:pt idx="11">
                  <c:v>#N/A</c:v>
                </c:pt>
                <c:pt idx="12">
                  <c:v>#N/A</c:v>
                </c:pt>
                <c:pt idx="13">
                  <c:v>4149</c:v>
                </c:pt>
                <c:pt idx="14">
                  <c:v>#N/A</c:v>
                </c:pt>
              </c:numCache>
            </c:numRef>
          </c:val>
          <c:smooth val="0"/>
          <c:extLst>
            <c:ext xmlns:c16="http://schemas.microsoft.com/office/drawing/2014/chart" uri="{C3380CC4-5D6E-409C-BE32-E72D297353CC}">
              <c16:uniqueId val="{0000000B-2544-4216-B6C7-EA953F6CCF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873</c:v>
                </c:pt>
                <c:pt idx="1">
                  <c:v>831</c:v>
                </c:pt>
                <c:pt idx="2">
                  <c:v>764</c:v>
                </c:pt>
              </c:numCache>
            </c:numRef>
          </c:val>
          <c:extLst>
            <c:ext xmlns:c16="http://schemas.microsoft.com/office/drawing/2014/chart" uri="{C3380CC4-5D6E-409C-BE32-E72D297353CC}">
              <c16:uniqueId val="{00000000-AF4B-4E4E-A9CC-1EA9A8766B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AF4B-4E4E-A9CC-1EA9A8766B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463</c:v>
                </c:pt>
                <c:pt idx="1">
                  <c:v>401</c:v>
                </c:pt>
                <c:pt idx="2">
                  <c:v>403</c:v>
                </c:pt>
              </c:numCache>
            </c:numRef>
          </c:val>
          <c:extLst>
            <c:ext xmlns:c16="http://schemas.microsoft.com/office/drawing/2014/chart" uri="{C3380CC4-5D6E-409C-BE32-E72D297353CC}">
              <c16:uniqueId val="{00000002-AF4B-4E4E-A9CC-1EA9A8766B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{9E1CBCC2-9AA3-4C03-820D-098BCDFF66A6}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938-4A73-95EA-38B3B4196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{A702223E-B3C9-4420-A044-E3F0A2E2490F}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8-4A73-95EA-38B3B4196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{9F69F700-2FFF-4462-89DC-B82AFD6B8C58}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8-4A73-95EA-38B3B4196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{0E9CB93E-8CA0-4C6E-A59D-53C5DB7423BA}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8-4A73-95EA-38B3B4196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{C22B17B0-2C52-48A7-862E-27701A120507}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8-4A73-95EA-38B3B4196F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{A65E6A5C-BC8D-482A-96C3-2AB9FCD5FBC4}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938-4A73-95EA-38B3B4196F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{7D651424-9AFB-4392-865E-3D4A326C69D5}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938-4A73-95EA-38B3B4196FD6}"/>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{C3BC4CD8-80C5-4B1A-B2A1-94EABCA76B41}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938-4A73-95EA-38B3B4196F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{DAC4D8AB-CC36-46E5-A4FB-10775B73F4A3}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938-4A73-95EA-38B3B4196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50.2</c:v>
                </c:pt>
              </c:numCache>
            </c:numRef>
          </c:xVal>
          <c:yVal>
            <c:numRef>
              <c:f>公会計指標分析・財政指標組合せ分析表!$BP$51:$DC$51</c:f>
              <c:numCache>
                <c:formatCode>#,##0.0;"▲ "#,##0.0</c:formatCode>
                <c:ptCount val="40"/>
                <c:pt idx="24">
                  <c:v>100.7</c:v>
                </c:pt>
              </c:numCache>
            </c:numRef>
          </c:yVal>
          <c:smooth val="0"/>
          <c:extLst>
            <c:ext xmlns:c16="http://schemas.microsoft.com/office/drawing/2014/chart" uri="{C3380CC4-5D6E-409C-BE32-E72D297353CC}">
              <c16:uniqueId val="{00000009-8938-4A73-95EA-38B3B4196F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{9E419545-B1B2-404F-9FE0-275DFBE16C6E}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938-4A73-95EA-38B3B4196F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{BB7D6724-68CE-4D90-B5B6-77B1893B93CA}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8-4A73-95EA-38B3B4196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{21A93963-A7FE-497F-9BC1-5A4ED5DA8450}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8-4A73-95EA-38B3B4196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{0F6E5FA8-B3BA-45D9-B638-61705FC3E365}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8-4A73-95EA-38B3B4196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{DEE6A246-6D19-464C-AB1A-1339BA87F0A1}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8-4A73-95EA-38B3B4196F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{3F653C79-DDA8-4286-8EA1-CAB1B1578001}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938-4A73-95EA-38B3B4196F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{CD642B49-9B0D-48A3-9866-BE8D502E8197}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938-4A73-95EA-38B3B4196FD6}"/>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{D0F6B460-63C0-4AB0-8F43-4EDF8E4EF479}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938-4A73-95EA-38B3B4196F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{F4418710-C760-4887-A6CE-5A08BF984A53}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938-4A73-95EA-38B3B4196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63.5</c:v>
                </c:pt>
              </c:numCache>
            </c:numRef>
          </c:xVal>
          <c:yVal>
            <c:numRef>
              <c:f>公会計指標分析・財政指標組合せ分析表!$BP$55:$DC$55</c:f>
              <c:numCache>
                <c:formatCode>#,##0.0;"▲ "#,##0.0</c:formatCode>
                <c:ptCount val="40"/>
                <c:pt idx="24">
                  <c:v>40.799999999999997</c:v>
                </c:pt>
              </c:numCache>
            </c:numRef>
          </c:yVal>
          <c:smooth val="0"/>
          <c:extLst>
            <c:ext xmlns:c16="http://schemas.microsoft.com/office/drawing/2014/chart" uri="{C3380CC4-5D6E-409C-BE32-E72D297353CC}">
              <c16:uniqueId val="{00000013-8938-4A73-95EA-38B3B4196FD6}"/>
            </c:ext>
          </c:extLst>
        </c:ser>
        <c:dLbls>
          <c:showLegendKey val="0"/>
          <c:showVal val="1"/>
          <c:showCatName val="0"/>
          <c:showSerName val="0"/>
          <c:showPercent val="0"/>
          <c:showBubbleSize val="0"/>
        </c:dLbls>
        <c:axId val="46179840"/>
        <c:axId val="46181760"/>
      </c:scatterChart>
      <c:valAx>
        <c:axId val="46179840"/>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{F97A457C-350E-4BA3-BF80-09473E89FBAF}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31-4D2B-A378-468F47F3A6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{BE4672A4-D8E0-4764-9DF6-1E381FD696B9}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31-4D2B-A378-468F47F3A6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{082CEAAE-A8E2-4C73-B648-03B4C99007EC}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31-4D2B-A378-468F47F3A6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{E61F5541-FEDD-40CE-81DE-B34F7A4AEAE1}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31-4D2B-A378-468F47F3A6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{2392B85D-94EE-4F88-BAB4-FFA39ADA8001}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31-4D2B-A378-468F47F3A6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{86EEA581-5510-4A6F-89B2-739E297252F8}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31-4D2B-A378-468F47F3A647}"/>
                </c:ext>
              </c:extLst>
            </c:dLbl>
            <c:dLbl>
              <c:idx val="16"/>
              <c:layout>
                <c:manualLayout>
                  <c:x val="-4.5160355153971272E-2"/>
                  <c:y val="-7.00763815777306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{CCDA33A8-3225-49B5-A3E3-C64ED5E479BB}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31-4D2B-A378-468F47F3A64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{8891AA2C-2536-448B-9EB4-5FA6A555FD91}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31-4D2B-A378-468F47F3A647}"/>
                </c:ext>
              </c:extLst>
            </c:dLbl>
            <c:dLbl>
              <c:idx val="32"/>
              <c:layout>
                <c:manualLayout>
                  <c:x val="-1.8235628084250128E-2"/>
                  <c:y val="-5.475691259785726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{5229A777-AA58-4EAD-A73B-B05F880C389B}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31-4D2B-A378-468F47F3A6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13.2</c:v>
                </c:pt>
                <c:pt idx="16">
                  <c:v>12.5</c:v>
                </c:pt>
                <c:pt idx="24">
                  <c:v>12.5</c:v>
                </c:pt>
                <c:pt idx="32">
                  <c:v>12.5</c:v>
                </c:pt>
              </c:numCache>
            </c:numRef>
          </c:xVal>
          <c:yVal>
            <c:numRef>
              <c:f>公会計指標分析・財政指標組合せ分析表!$BP$73:$DC$73</c:f>
              <c:numCache>
                <c:formatCode>#,##0.0;"▲ "#,##0.0</c:formatCode>
                <c:ptCount val="40"/>
                <c:pt idx="0">
                  <c:v>137.19999999999999</c:v>
                </c:pt>
                <c:pt idx="8">
                  <c:v>117.8</c:v>
                </c:pt>
                <c:pt idx="16">
                  <c:v>112.9</c:v>
                </c:pt>
                <c:pt idx="24">
                  <c:v>100.7</c:v>
                </c:pt>
                <c:pt idx="32">
                  <c:v>109.2</c:v>
                </c:pt>
              </c:numCache>
            </c:numRef>
          </c:yVal>
          <c:smooth val="0"/>
          <c:extLst>
            <c:ext xmlns:c16="http://schemas.microsoft.com/office/drawing/2014/chart" uri="{C3380CC4-5D6E-409C-BE32-E72D297353CC}">
              <c16:uniqueId val="{00000009-6231-4D2B-A378-468F47F3A6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{6CE66202-D6D5-4710-AF71-9CB774170089}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31-4D2B-A378-468F47F3A6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{5827BEF1-A65E-4A4E-9A58-0B92482D91AE}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31-4D2B-A378-468F47F3A6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{E11467AA-9A12-49E6-9721-8D30F1109DC2}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31-4D2B-A378-468F47F3A6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{1405ECBF-FBE0-4AFD-A260-BB9750E7CC22}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31-4D2B-A378-468F47F3A6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{1D90B08B-AD8A-4980-899D-527D93771AE2}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31-4D2B-A378-468F47F3A6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{2CBC9C67-4842-4FF1-9685-581E30090C93}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31-4D2B-A378-468F47F3A647}"/>
                </c:ext>
              </c:extLst>
            </c:dLbl>
            <c:dLbl>
              <c:idx val="16"/>
              <c:layout>
                <c:manualLayout>
                  <c:x val="-3.017273810180207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{CFF8DAAB-1758-4FD7-8721-B4BEFB8DADE6}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31-4D2B-A378-468F47F3A647}"/>
                </c:ext>
              </c:extLst>
            </c:dLbl>
            <c:dLbl>
              <c:idx val="24"/>
              <c:layout>
                <c:manualLayout>
                  <c:x val="-3.3223245136419194E-2"/>
                  <c:y val="-7.433726942880608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{871E94B2-E724-4B7A-B384-279BB7C75D23}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31-4D2B-A378-468F47F3A647}"/>
                </c:ext>
              </c:extLst>
            </c:dLbl>
            <c:dLbl>
              <c:idx val="32"/>
              <c:layout>
                <c:manualLayout>
                  <c:x val="-3.1697991619110633E-2"/>
                  <c:y val="-5.049602474678181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{602FF721-60BF-4CC7-A1A9-19B27F39A97C}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31-4D2B-A378-468F47F3A6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9.1</c:v>
                </c:pt>
                <c:pt idx="24">
                  <c:v>8.9</c:v>
                </c:pt>
                <c:pt idx="32">
                  <c:v>8.9</c:v>
                </c:pt>
              </c:numCache>
            </c:numRef>
          </c:xVal>
          <c:yVal>
            <c:numRef>
              <c:f>公会計指標分析・財政指標組合せ分析表!$BP$77:$DC$77</c:f>
              <c:numCache>
                <c:formatCode>#,##0.0;"▲ "#,##0.0</c:formatCode>
                <c:ptCount val="40"/>
                <c:pt idx="0">
                  <c:v>40.299999999999997</c:v>
                </c:pt>
                <c:pt idx="8">
                  <c:v>44.9</c:v>
                </c:pt>
                <c:pt idx="16">
                  <c:v>44.9</c:v>
                </c:pt>
                <c:pt idx="24">
                  <c:v>40.799999999999997</c:v>
                </c:pt>
                <c:pt idx="32">
                  <c:v>38.5</c:v>
                </c:pt>
              </c:numCache>
            </c:numRef>
          </c:yVal>
          <c:smooth val="0"/>
          <c:extLst>
            <c:ext xmlns:c16="http://schemas.microsoft.com/office/drawing/2014/chart" uri="{C3380CC4-5D6E-409C-BE32-E72D297353CC}">
              <c16:uniqueId val="{00000013-6231-4D2B-A378-468F47F3A647}"/>
            </c:ext>
          </c:extLst>
        </c:ser>
        <c:dLbls>
          <c:showLegendKey val="0"/>
          <c:showVal val="1"/>
          <c:showCatName val="0"/>
          <c:showSerName val="0"/>
          <c:showPercent val="0"/>
          <c:showBubbleSize val="0"/>
        </c:dLbls>
        <c:axId val="84219776"/>
        <c:axId val="84234240"/>
      </c:scatterChart>
      <c:valAx>
        <c:axId val="84219776"/>
        <c:scaling>
          <c:orientation val="minMax"/>
          <c:max val="15.2"/>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をピークとして下降に転じ、平成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にまで落ち込んだがその後は回復傾向にある。ここ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と全国・県平均を上回る数値まで増加してきている。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しかしながら、東日本大震災の影響により税収等の流動的な部分を含んでいることから、歳出の抑制と歳入の確保に努める。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42</xdr:row>
      <xdr:rowOff>8165</xdr:rowOff>
    </xdr:to>
    <xdr:cxnSp macro="">
      <xdr:nvCxnSpPr>
        <xdr:cNvPr id="71" name="直線コネクタ 70"/>
        <xdr:cNvCxnSpPr/>
      </xdr:nvCxnSpPr>
      <xdr:spPr>
        <a:xfrm flipV="1">
          <a:off x="4114800" y="71573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42635</xdr:rowOff>
    </xdr:to>
    <xdr:cxnSp macro="">
      <xdr:nvCxnSpPr>
        <xdr:cNvPr id="74" name="直線コネクタ 73"/>
        <xdr:cNvCxnSpPr/>
      </xdr:nvCxnSpPr>
      <xdr:spPr>
        <a:xfrm flipV="1">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77107</xdr:rowOff>
    </xdr:to>
    <xdr:cxnSp macro="">
      <xdr:nvCxnSpPr>
        <xdr:cNvPr id="77" name="直線コネクタ 76"/>
        <xdr:cNvCxnSpPr/>
      </xdr:nvCxnSpPr>
      <xdr:spPr>
        <a:xfrm flipV="1">
          <a:off x="2336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103612</xdr:rowOff>
    </xdr:from>
    <xdr:ext cx="762000" cy="259045"/>
    <xdr:sp macro="" textlink="">
      <xdr:nvSpPr>
        <xdr:cNvPr id="95" name="テキスト ボックス 94"/>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9" name="テキスト ボックス 98"/>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物件費が増加しているが、補助費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昨年比で減となっている。平成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度は、前年の経常収支比率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84.1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％増）となり類似団体平均を下回る数値となった。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また、公債費が復興事業にかかるものにより、今後増加していくことが想定されるため抑制を図り、今後も財政運営の健全化を図りながら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121666</xdr:rowOff>
    </xdr:to>
    <xdr:cxnSp macro="">
      <xdr:nvCxnSpPr>
        <xdr:cNvPr id="132" name="直線コネクタ 131"/>
        <xdr:cNvCxnSpPr/>
      </xdr:nvCxnSpPr>
      <xdr:spPr>
        <a:xfrm>
          <a:off x="4114800" y="1065022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20320</xdr:rowOff>
    </xdr:to>
    <xdr:cxnSp macro="">
      <xdr:nvCxnSpPr>
        <xdr:cNvPr id="135" name="直線コネクタ 134"/>
        <xdr:cNvCxnSpPr/>
      </xdr:nvCxnSpPr>
      <xdr:spPr>
        <a:xfrm>
          <a:off x="3225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10668</xdr:rowOff>
    </xdr:to>
    <xdr:cxnSp macro="">
      <xdr:nvCxnSpPr>
        <xdr:cNvPr id="138" name="直線コネクタ 137"/>
        <xdr:cNvCxnSpPr/>
      </xdr:nvCxnSpPr>
      <xdr:spPr>
        <a:xfrm>
          <a:off x="2336800" y="1059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20320</xdr:rowOff>
    </xdr:to>
    <xdr:cxnSp macro="">
      <xdr:nvCxnSpPr>
        <xdr:cNvPr id="141" name="直線コネクタ 140"/>
        <xdr:cNvCxnSpPr/>
      </xdr:nvCxnSpPr>
      <xdr:spPr>
        <a:xfrm flipV="1">
          <a:off x="1447800" y="105923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5" name="テキスト ボックス 144"/>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1" name="楕円 150"/>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2"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5" name="楕円 154"/>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6" name="テキスト ボックス 155"/>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7" name="楕円 156"/>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8" name="テキスト ボックス 157"/>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人件費は定員適正化計画に基づく抑制をはじめとして類似団体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道路等堆積物撤去処理事業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等の復興事業により増加しており、類似団体平均とほぼ同数値となった。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今後も、物件費は復興事業の進捗により増減していくことが想定されるものの、人件費は内部経費等のコスト低減に努め、財政運営の健全化を図る。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9207</xdr:rowOff>
    </xdr:from>
    <xdr:to>
      <xdr:col>23</xdr:col>
      <xdr:colOff>133350</xdr:colOff>
      <xdr:row>82</xdr:row>
      <xdr:rowOff>166926</xdr:rowOff>
    </xdr:to>
    <xdr:cxnSp macro="">
      <xdr:nvCxnSpPr>
        <xdr:cNvPr id="197" name="直線コネクタ 196"/>
        <xdr:cNvCxnSpPr/>
      </xdr:nvCxnSpPr>
      <xdr:spPr>
        <a:xfrm flipV="1">
          <a:off x="4114800" y="14068107"/>
          <a:ext cx="838200" cy="1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110368</xdr:rowOff>
    </xdr:from>
    <xdr:ext cx="762000" cy="259045"/>
    <xdr:sp macro="" textlink="">
      <xdr:nvSpPr>
        <xdr:cNvPr id="198" name="人件費・物件費等の状況平均値テキスト"/>
        <xdr:cNvSpPr txBox="1"/>
      </xdr:nvSpPr>
      <xdr:spPr>
        <a:xfrm>
          <a:off x="5041900" y="1416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52837</xdr:rowOff>
    </xdr:from>
    <xdr:to>
      <xdr:col>19</xdr:col>
      <xdr:colOff>133350</xdr:colOff>
      <xdr:row>82</xdr:row>
      <xdr:rowOff>166926</xdr:rowOff>
    </xdr:to>
    <xdr:cxnSp macro="">
      <xdr:nvCxnSpPr>
        <xdr:cNvPr id="200" name="直線コネクタ 199"/>
        <xdr:cNvCxnSpPr/>
      </xdr:nvCxnSpPr>
      <xdr:spPr>
        <a:xfrm>
          <a:off x="3225800" y="13940287"/>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38521</xdr:rowOff>
    </xdr:from>
    <xdr:ext cx="736600" cy="259045"/>
    <xdr:sp macro="" textlink="">
      <xdr:nvSpPr>
        <xdr:cNvPr id="202" name="テキスト ボックス 201"/>
        <xdr:cNvSpPr txBox="1"/>
      </xdr:nvSpPr>
      <xdr:spPr>
        <a:xfrm>
          <a:off x="3733800" y="1426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52837</xdr:rowOff>
    </xdr:from>
    <xdr:to>
      <xdr:col>15</xdr:col>
      <xdr:colOff>82550</xdr:colOff>
      <xdr:row>84</xdr:row>
      <xdr:rowOff>101555</xdr:rowOff>
    </xdr:to>
    <xdr:cxnSp macro="">
      <xdr:nvCxnSpPr>
        <xdr:cNvPr id="203" name="直線コネクタ 202"/>
        <xdr:cNvCxnSpPr/>
      </xdr:nvCxnSpPr>
      <xdr:spPr>
        <a:xfrm flipV="1">
          <a:off x="2336800" y="13940287"/>
          <a:ext cx="889000" cy="5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115241</xdr:rowOff>
    </xdr:from>
    <xdr:to>
      <xdr:col>11</xdr:col>
      <xdr:colOff>31750</xdr:colOff>
      <xdr:row>84</xdr:row>
      <xdr:rowOff>101555</xdr:rowOff>
    </xdr:to>
    <xdr:cxnSp macro="">
      <xdr:nvCxnSpPr>
        <xdr:cNvPr id="206" name="直線コネクタ 205"/>
        <xdr:cNvCxnSpPr/>
      </xdr:nvCxnSpPr>
      <xdr:spPr>
        <a:xfrm>
          <a:off x="1447800" y="14174141"/>
          <a:ext cx="889000" cy="32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129857</xdr:rowOff>
    </xdr:from>
    <xdr:to>
      <xdr:col>23</xdr:col>
      <xdr:colOff>184150</xdr:colOff>
      <xdr:row>82</xdr:row>
      <xdr:rowOff>60007</xdr:rowOff>
    </xdr:to>
    <xdr:sp macro="" textlink="">
      <xdr:nvSpPr>
        <xdr:cNvPr id="216" name="楕円 215"/>
        <xdr:cNvSpPr/>
      </xdr:nvSpPr>
      <xdr:spPr>
        <a:xfrm>
          <a:off x="49022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146384</xdr:rowOff>
    </xdr:from>
    <xdr:ext cx="762000" cy="259045"/>
    <xdr:sp macro="" textlink="">
      <xdr:nvSpPr>
        <xdr:cNvPr id="217" name="人件費・物件費等の状況該当値テキスト"/>
        <xdr:cNvSpPr txBox="1"/>
      </xdr:nvSpPr>
      <xdr:spPr>
        <a:xfrm>
          <a:off x="5041900" y="1386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116126</xdr:rowOff>
    </xdr:from>
    <xdr:to>
      <xdr:col>19</xdr:col>
      <xdr:colOff>184150</xdr:colOff>
      <xdr:row>83</xdr:row>
      <xdr:rowOff>46276</xdr:rowOff>
    </xdr:to>
    <xdr:sp macro="" textlink="">
      <xdr:nvSpPr>
        <xdr:cNvPr id="218" name="楕円 217"/>
        <xdr:cNvSpPr/>
      </xdr:nvSpPr>
      <xdr:spPr>
        <a:xfrm>
          <a:off x="4064000" y="141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56453</xdr:rowOff>
    </xdr:from>
    <xdr:ext cx="736600" cy="259045"/>
    <xdr:sp macro="" textlink="">
      <xdr:nvSpPr>
        <xdr:cNvPr id="219" name="テキスト ボックス 218"/>
        <xdr:cNvSpPr txBox="1"/>
      </xdr:nvSpPr>
      <xdr:spPr>
        <a:xfrm>
          <a:off x="3733800" y="1394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2037</xdr:rowOff>
    </xdr:from>
    <xdr:to>
      <xdr:col>15</xdr:col>
      <xdr:colOff>133350</xdr:colOff>
      <xdr:row>81</xdr:row>
      <xdr:rowOff>103637</xdr:rowOff>
    </xdr:to>
    <xdr:sp macro="" textlink="">
      <xdr:nvSpPr>
        <xdr:cNvPr id="220" name="楕円 219"/>
        <xdr:cNvSpPr/>
      </xdr:nvSpPr>
      <xdr:spPr>
        <a:xfrm>
          <a:off x="3175000" y="138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113814</xdr:rowOff>
    </xdr:from>
    <xdr:ext cx="762000" cy="259045"/>
    <xdr:sp macro="" textlink="">
      <xdr:nvSpPr>
        <xdr:cNvPr id="221" name="テキスト ボックス 220"/>
        <xdr:cNvSpPr txBox="1"/>
      </xdr:nvSpPr>
      <xdr:spPr>
        <a:xfrm>
          <a:off x="2844800" y="1365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50755</xdr:rowOff>
    </xdr:from>
    <xdr:to>
      <xdr:col>11</xdr:col>
      <xdr:colOff>82550</xdr:colOff>
      <xdr:row>84</xdr:row>
      <xdr:rowOff>152355</xdr:rowOff>
    </xdr:to>
    <xdr:sp macro="" textlink="">
      <xdr:nvSpPr>
        <xdr:cNvPr id="222" name="楕円 221"/>
        <xdr:cNvSpPr/>
      </xdr:nvSpPr>
      <xdr:spPr>
        <a:xfrm>
          <a:off x="2286000" y="14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137132</xdr:rowOff>
    </xdr:from>
    <xdr:ext cx="762000" cy="259045"/>
    <xdr:sp macro="" textlink="">
      <xdr:nvSpPr>
        <xdr:cNvPr id="223" name="テキスト ボックス 222"/>
        <xdr:cNvSpPr txBox="1"/>
      </xdr:nvSpPr>
      <xdr:spPr>
        <a:xfrm>
          <a:off x="1955800" y="145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64441</xdr:rowOff>
    </xdr:from>
    <xdr:to>
      <xdr:col>7</xdr:col>
      <xdr:colOff>31750</xdr:colOff>
      <xdr:row>82</xdr:row>
      <xdr:rowOff>166041</xdr:rowOff>
    </xdr:to>
    <xdr:sp macro="" textlink="">
      <xdr:nvSpPr>
        <xdr:cNvPr id="224" name="楕円 223"/>
        <xdr:cNvSpPr/>
      </xdr:nvSpPr>
      <xdr:spPr>
        <a:xfrm>
          <a:off x="1397000" y="141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4768</xdr:rowOff>
    </xdr:from>
    <xdr:ext cx="762000" cy="259045"/>
    <xdr:sp macro="" textlink="">
      <xdr:nvSpPr>
        <xdr:cNvPr id="225" name="テキスト ボックス 224"/>
        <xdr:cNvSpPr txBox="1"/>
      </xdr:nvSpPr>
      <xdr:spPr>
        <a:xfrm>
          <a:off x="1066800" y="1389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職員採用（新卒及び中途採用）したことにより、職員数が大幅に増加したことで、類似団体の平均を上回る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となっている。今後は、国の給与水準の動向を注視しながらも、職員給与の減額等、改善策を精査・検討し、一層の給与の適正化に努める。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今年度数値が未公表であるため、前年度数値を引用しています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88</xdr:row>
      <xdr:rowOff>80434</xdr:rowOff>
    </xdr:to>
    <xdr:cxnSp macro="">
      <xdr:nvCxnSpPr>
        <xdr:cNvPr id="254" name="直線コネクタ 253"/>
        <xdr:cNvCxnSpPr/>
      </xdr:nvCxnSpPr>
      <xdr:spPr>
        <a:xfrm flipV="1">
          <a:off x="17018000" y="138945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5"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6" name="直線コネクタ 255"/>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7"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8" name="直線コネクタ 257"/>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89</xdr:row>
      <xdr:rowOff>43039</xdr:rowOff>
    </xdr:to>
    <xdr:cxnSp macro="">
      <xdr:nvCxnSpPr>
        <xdr:cNvPr id="259" name="直線コネクタ 258"/>
        <xdr:cNvCxnSpPr/>
      </xdr:nvCxnSpPr>
      <xdr:spPr>
        <a:xfrm flipV="1">
          <a:off x="16179800" y="151144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0"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1" name="フローチャート: 判断 260"/>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43039</xdr:rowOff>
    </xdr:to>
    <xdr:cxnSp macro="">
      <xdr:nvCxnSpPr>
        <xdr:cNvPr id="262" name="直線コネクタ 261"/>
        <xdr:cNvCxnSpPr/>
      </xdr:nvCxnSpPr>
      <xdr:spPr>
        <a:xfrm>
          <a:off x="15290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3" name="フローチャート: 判断 262"/>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4" name="テキスト ボックス 263"/>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160866</xdr:rowOff>
    </xdr:to>
    <xdr:cxnSp macro="">
      <xdr:nvCxnSpPr>
        <xdr:cNvPr id="265" name="直線コネクタ 264"/>
        <xdr:cNvCxnSpPr/>
      </xdr:nvCxnSpPr>
      <xdr:spPr>
        <a:xfrm>
          <a:off x="14401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6" name="フローチャート: 判断 265"/>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7" name="テキスト ボックス 266"/>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67028</xdr:rowOff>
    </xdr:to>
    <xdr:cxnSp macro="">
      <xdr:nvCxnSpPr>
        <xdr:cNvPr id="268" name="直線コネクタ 267"/>
        <xdr:cNvCxnSpPr/>
      </xdr:nvCxnSpPr>
      <xdr:spPr>
        <a:xfrm>
          <a:off x="13512800" y="1511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71" name="フローチャート: 判断 270"/>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72" name="テキスト ボックス 271"/>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8" name="楕円 277"/>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43338</xdr:rowOff>
    </xdr:from>
    <xdr:ext cx="762000" cy="259045"/>
    <xdr:sp macro="" textlink="">
      <xdr:nvSpPr>
        <xdr:cNvPr id="279" name="給与水準   （国との比較）該当値テキスト"/>
        <xdr:cNvSpPr txBox="1"/>
      </xdr:nvSpPr>
      <xdr:spPr>
        <a:xfrm>
          <a:off x="17106900" y="1495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80" name="楕円 279"/>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81" name="テキスト ボックス 280"/>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2" name="楕円 281"/>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3" name="テキスト ボックス 282"/>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4" name="楕円 283"/>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5" name="テキスト ボックス 284"/>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6" name="楕円 285"/>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7" name="テキスト ボックス 286"/>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退職者の補充抑制、民間委託等の推進及び指定管理制度の活用等により類似団体平均を下回っている。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今後は、震災に伴う復興業務の動向を踏まえながら、平成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年度に策定した定員適正化計画に基づき、職員管理を進めていく。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19" name="直線コネクタ 318"/>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0"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1" name="直線コネクタ 320"/>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2"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3" name="直線コネクタ 322"/>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160655</xdr:rowOff>
    </xdr:to>
    <xdr:cxnSp macro="">
      <xdr:nvCxnSpPr>
        <xdr:cNvPr id="324" name="直線コネクタ 323"/>
        <xdr:cNvCxnSpPr/>
      </xdr:nvCxnSpPr>
      <xdr:spPr>
        <a:xfrm>
          <a:off x="16179800" y="10195197"/>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5"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6" name="フローチャート: 判断 325"/>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79647</xdr:rowOff>
    </xdr:to>
    <xdr:cxnSp macro="">
      <xdr:nvCxnSpPr>
        <xdr:cNvPr id="327" name="直線コネクタ 326"/>
        <xdr:cNvCxnSpPr/>
      </xdr:nvCxnSpPr>
      <xdr:spPr>
        <a:xfrm>
          <a:off x="15290800" y="101745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8" name="フローチャート: 判断 327"/>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9" name="テキスト ボックス 328"/>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15875</xdr:rowOff>
    </xdr:from>
    <xdr:to>
      <xdr:col>72</xdr:col>
      <xdr:colOff>203200</xdr:colOff>
      <xdr:row>59</xdr:row>
      <xdr:rowOff>58965</xdr:rowOff>
    </xdr:to>
    <xdr:cxnSp macro="">
      <xdr:nvCxnSpPr>
        <xdr:cNvPr id="330" name="直線コネクタ 329"/>
        <xdr:cNvCxnSpPr/>
      </xdr:nvCxnSpPr>
      <xdr:spPr>
        <a:xfrm>
          <a:off x="14401800" y="10131425"/>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2" name="テキスト ボックス 331"/>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147683</xdr:rowOff>
    </xdr:from>
    <xdr:to>
      <xdr:col>68</xdr:col>
      <xdr:colOff>152400</xdr:colOff>
      <xdr:row>59</xdr:row>
      <xdr:rowOff>15875</xdr:rowOff>
    </xdr:to>
    <xdr:cxnSp macro="">
      <xdr:nvCxnSpPr>
        <xdr:cNvPr id="333" name="直線コネクタ 332"/>
        <xdr:cNvCxnSpPr/>
      </xdr:nvCxnSpPr>
      <xdr:spPr>
        <a:xfrm>
          <a:off x="13512800" y="1009178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4" name="フローチャート: 判断 333"/>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5" name="テキスト ボックス 334"/>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6" name="フローチャート: 判断 335"/>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37" name="テキスト ボックス 336"/>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3" name="楕円 342"/>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4"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45" name="楕円 344"/>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6" name="テキスト ボックス 345"/>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7" name="楕円 346"/>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8" name="テキスト ボックス 347"/>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9" name="楕円 348"/>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50" name="テキスト ボックス 349"/>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51" name="楕円 350"/>
        <xdr:cNvSpPr/>
      </xdr:nvSpPr>
      <xdr:spPr>
        <a:xfrm>
          <a:off x="13462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52" name="テキスト ボックス 351"/>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次矢吹町まちづくり総合計画」に基づき、計画的な事業実施に努めるとともに、補償金免除繰上償還及び任意繰上償還に取り組んだ。その結果、平成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と徐々に改善しピーク時から大きく減少している。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しかしながら、全国・県市町村平均を大きく上回り類似団体内で下位となっていることから、今後も計画的な財政運営に努める。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0" name="直線コネクタ 379"/>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1"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2" name="直線コネクタ 381"/>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3"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4" name="直線コネクタ 383"/>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44450</xdr:rowOff>
    </xdr:to>
    <xdr:cxnSp macro="">
      <xdr:nvCxnSpPr>
        <xdr:cNvPr id="385" name="直線コネクタ 384"/>
        <xdr:cNvCxnSpPr/>
      </xdr:nvCxnSpPr>
      <xdr:spPr>
        <a:xfrm>
          <a:off x="16179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6" name="公債費負担の状況平均値テキスト"/>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7" name="フローチャート: 判断 386"/>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44450</xdr:rowOff>
    </xdr:to>
    <xdr:cxnSp macro="">
      <xdr:nvCxnSpPr>
        <xdr:cNvPr id="388" name="直線コネクタ 387"/>
        <xdr:cNvCxnSpPr/>
      </xdr:nvCxnSpPr>
      <xdr:spPr>
        <a:xfrm>
          <a:off x="15290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89" name="フローチャート: 判断 388"/>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0" name="テキスト ボックス 389"/>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100754</xdr:rowOff>
    </xdr:to>
    <xdr:cxnSp macro="">
      <xdr:nvCxnSpPr>
        <xdr:cNvPr id="391" name="直線コネクタ 390"/>
        <xdr:cNvCxnSpPr/>
      </xdr:nvCxnSpPr>
      <xdr:spPr>
        <a:xfrm flipV="1">
          <a:off x="14401800" y="75882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2" name="フローチャート: 判断 391"/>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3" name="テキスト ボックス 392"/>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45</xdr:row>
      <xdr:rowOff>41910</xdr:rowOff>
    </xdr:to>
    <xdr:cxnSp macro="">
      <xdr:nvCxnSpPr>
        <xdr:cNvPr id="394" name="直線コネクタ 393"/>
        <xdr:cNvCxnSpPr/>
      </xdr:nvCxnSpPr>
      <xdr:spPr>
        <a:xfrm flipV="1">
          <a:off x="13512800" y="76445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5" name="フローチャート: 判断 394"/>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6" name="テキスト ボックス 395"/>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8" name="テキスト ボックス 397"/>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4" name="楕円 403"/>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5" name="公債費負担の状況該当値テキスト"/>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6" name="楕円 405"/>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7" name="テキスト ボックス 406"/>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8" name="楕円 407"/>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9" name="テキスト ボックス 408"/>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10" name="楕円 409"/>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11" name="テキスト ボックス 410"/>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12" name="楕円 411"/>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13" name="テキスト ボックス 412"/>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復興事業に係る基金等の充当可能財源が減少したことなどにより、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平均・全国平均を大きく上回り類似団体内でも下位となっている。主な要因は、復興事業等による起債借入や債務負担行為設定している国営かんがい排水事業の負担金償還によるものである。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しかしながら、実質公債比率改善の取り組みや、既往分債務負担行為の償還がほぼ満了を迎えることから、急激な財政悪化を招く要因とはならないものと想定している。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4" name="直線コネクタ 443"/>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5"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6" name="直線コネクタ 445"/>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41305</xdr:rowOff>
    </xdr:from>
    <xdr:to>
      <xdr:col>81</xdr:col>
      <xdr:colOff>44450</xdr:colOff>
      <xdr:row>20</xdr:row>
      <xdr:rowOff>138974</xdr:rowOff>
    </xdr:to>
    <xdr:cxnSp macro="">
      <xdr:nvCxnSpPr>
        <xdr:cNvPr id="449" name="直線コネクタ 448"/>
        <xdr:cNvCxnSpPr/>
      </xdr:nvCxnSpPr>
      <xdr:spPr>
        <a:xfrm>
          <a:off x="16179800" y="3470305"/>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0"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1" name="フローチャート: 判断 450"/>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41305</xdr:rowOff>
    </xdr:from>
    <xdr:to>
      <xdr:col>77</xdr:col>
      <xdr:colOff>44450</xdr:colOff>
      <xdr:row>21</xdr:row>
      <xdr:rowOff>10039</xdr:rowOff>
    </xdr:to>
    <xdr:cxnSp macro="">
      <xdr:nvCxnSpPr>
        <xdr:cNvPr id="452" name="直線コネクタ 451"/>
        <xdr:cNvCxnSpPr/>
      </xdr:nvCxnSpPr>
      <xdr:spPr>
        <a:xfrm flipV="1">
          <a:off x="15290800" y="3470305"/>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10039</xdr:rowOff>
    </xdr:from>
    <xdr:to>
      <xdr:col>72</xdr:col>
      <xdr:colOff>203200</xdr:colOff>
      <xdr:row>21</xdr:row>
      <xdr:rowOff>66342</xdr:rowOff>
    </xdr:to>
    <xdr:cxnSp macro="">
      <xdr:nvCxnSpPr>
        <xdr:cNvPr id="455" name="直線コネクタ 454"/>
        <xdr:cNvCxnSpPr/>
      </xdr:nvCxnSpPr>
      <xdr:spPr>
        <a:xfrm flipV="1">
          <a:off x="14401800" y="361048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6" name="フローチャート: 判断 455"/>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7" name="テキスト ボックス 456"/>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66342</xdr:rowOff>
    </xdr:from>
    <xdr:to>
      <xdr:col>68</xdr:col>
      <xdr:colOff>152400</xdr:colOff>
      <xdr:row>22</xdr:row>
      <xdr:rowOff>117808</xdr:rowOff>
    </xdr:to>
    <xdr:cxnSp macro="">
      <xdr:nvCxnSpPr>
        <xdr:cNvPr id="458" name="直線コネクタ 457"/>
        <xdr:cNvCxnSpPr/>
      </xdr:nvCxnSpPr>
      <xdr:spPr>
        <a:xfrm flipV="1">
          <a:off x="13512800" y="3666792"/>
          <a:ext cx="889000" cy="2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9" name="フローチャート: 判断 458"/>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0" name="テキスト ボックス 459"/>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1" name="フローチャート: 判断 460"/>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2" name="テキスト ボックス 461"/>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88174</xdr:rowOff>
    </xdr:from>
    <xdr:to>
      <xdr:col>81</xdr:col>
      <xdr:colOff>95250</xdr:colOff>
      <xdr:row>21</xdr:row>
      <xdr:rowOff>18324</xdr:rowOff>
    </xdr:to>
    <xdr:sp macro="" textlink="">
      <xdr:nvSpPr>
        <xdr:cNvPr id="468" name="楕円 467"/>
        <xdr:cNvSpPr/>
      </xdr:nvSpPr>
      <xdr:spPr>
        <a:xfrm>
          <a:off x="169672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60251</xdr:rowOff>
    </xdr:from>
    <xdr:ext cx="762000" cy="259045"/>
    <xdr:sp macro="" textlink="">
      <xdr:nvSpPr>
        <xdr:cNvPr id="469" name="将来負担の状況該当値テキスト"/>
        <xdr:cNvSpPr txBox="1"/>
      </xdr:nvSpPr>
      <xdr:spPr>
        <a:xfrm>
          <a:off x="17106900" y="348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161955</xdr:rowOff>
    </xdr:from>
    <xdr:to>
      <xdr:col>77</xdr:col>
      <xdr:colOff>95250</xdr:colOff>
      <xdr:row>20</xdr:row>
      <xdr:rowOff>92105</xdr:rowOff>
    </xdr:to>
    <xdr:sp macro="" textlink="">
      <xdr:nvSpPr>
        <xdr:cNvPr id="470" name="楕円 469"/>
        <xdr:cNvSpPr/>
      </xdr:nvSpPr>
      <xdr:spPr>
        <a:xfrm>
          <a:off x="16129000" y="34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76882</xdr:rowOff>
    </xdr:from>
    <xdr:ext cx="736600" cy="259045"/>
    <xdr:sp macro="" textlink="">
      <xdr:nvSpPr>
        <xdr:cNvPr id="471" name="テキスト ボックス 470"/>
        <xdr:cNvSpPr txBox="1"/>
      </xdr:nvSpPr>
      <xdr:spPr>
        <a:xfrm>
          <a:off x="15798800" y="350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130689</xdr:rowOff>
    </xdr:from>
    <xdr:to>
      <xdr:col>73</xdr:col>
      <xdr:colOff>44450</xdr:colOff>
      <xdr:row>21</xdr:row>
      <xdr:rowOff>60839</xdr:rowOff>
    </xdr:to>
    <xdr:sp macro="" textlink="">
      <xdr:nvSpPr>
        <xdr:cNvPr id="472" name="楕円 471"/>
        <xdr:cNvSpPr/>
      </xdr:nvSpPr>
      <xdr:spPr>
        <a:xfrm>
          <a:off x="15240000" y="35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45616</xdr:rowOff>
    </xdr:from>
    <xdr:ext cx="762000" cy="259045"/>
    <xdr:sp macro="" textlink="">
      <xdr:nvSpPr>
        <xdr:cNvPr id="473" name="テキスト ボックス 472"/>
        <xdr:cNvSpPr txBox="1"/>
      </xdr:nvSpPr>
      <xdr:spPr>
        <a:xfrm>
          <a:off x="14909800" y="36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15542</xdr:rowOff>
    </xdr:from>
    <xdr:to>
      <xdr:col>68</xdr:col>
      <xdr:colOff>203200</xdr:colOff>
      <xdr:row>21</xdr:row>
      <xdr:rowOff>117142</xdr:rowOff>
    </xdr:to>
    <xdr:sp macro="" textlink="">
      <xdr:nvSpPr>
        <xdr:cNvPr id="474" name="楕円 473"/>
        <xdr:cNvSpPr/>
      </xdr:nvSpPr>
      <xdr:spPr>
        <a:xfrm>
          <a:off x="14351000" y="3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101919</xdr:rowOff>
    </xdr:from>
    <xdr:ext cx="762000" cy="259045"/>
    <xdr:sp macro="" textlink="">
      <xdr:nvSpPr>
        <xdr:cNvPr id="475" name="テキスト ボックス 474"/>
        <xdr:cNvSpPr txBox="1"/>
      </xdr:nvSpPr>
      <xdr:spPr>
        <a:xfrm>
          <a:off x="14020800" y="370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67008</xdr:rowOff>
    </xdr:from>
    <xdr:to>
      <xdr:col>64</xdr:col>
      <xdr:colOff>152400</xdr:colOff>
      <xdr:row>22</xdr:row>
      <xdr:rowOff>168608</xdr:rowOff>
    </xdr:to>
    <xdr:sp macro="" textlink="">
      <xdr:nvSpPr>
        <xdr:cNvPr id="476" name="楕円 475"/>
        <xdr:cNvSpPr/>
      </xdr:nvSpPr>
      <xdr:spPr>
        <a:xfrm>
          <a:off x="13462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153385</xdr:rowOff>
    </xdr:from>
    <xdr:ext cx="762000" cy="259045"/>
    <xdr:sp macro="" textlink="">
      <xdr:nvSpPr>
        <xdr:cNvPr id="477" name="テキスト ボックス 476"/>
        <xdr:cNvSpPr txBox="1"/>
      </xdr:nvSpPr>
      <xdr:spPr>
        <a:xfrm>
          <a:off x="13131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を下回る推移となっている。今後も超過勤務手当の抑制、定員適正化計画に基づいた職員採用、さらには行政活動の多元化やアウトソーシング、民間委託（指定管理制度導入）を行う等、町民との協働を実践し行財政改革への取り組み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35</xdr:row>
      <xdr:rowOff>1270</xdr:rowOff>
    </xdr:to>
    <xdr:cxnSp macro="">
      <xdr:nvCxnSpPr>
        <xdr:cNvPr id="66" name="直線コネクタ 65"/>
        <xdr:cNvCxnSpPr/>
      </xdr:nvCxnSpPr>
      <xdr:spPr>
        <a:xfrm>
          <a:off x="3987800" y="5902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1270</xdr:rowOff>
    </xdr:to>
    <xdr:cxnSp macro="">
      <xdr:nvCxnSpPr>
        <xdr:cNvPr id="69" name="直線コネクタ 68"/>
        <xdr:cNvCxnSpPr/>
      </xdr:nvCxnSpPr>
      <xdr:spPr>
        <a:xfrm flipV="1">
          <a:off x="3098800" y="5902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1270</xdr:rowOff>
    </xdr:to>
    <xdr:cxnSp macro="">
      <xdr:nvCxnSpPr>
        <xdr:cNvPr id="72" name="直線コネクタ 71"/>
        <xdr:cNvCxnSpPr/>
      </xdr:nvCxnSpPr>
      <xdr:spPr>
        <a:xfrm>
          <a:off x="2209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24130</xdr:rowOff>
    </xdr:to>
    <xdr:cxnSp macro="">
      <xdr:nvCxnSpPr>
        <xdr:cNvPr id="75" name="直線コネクタ 74"/>
        <xdr:cNvCxnSpPr/>
      </xdr:nvCxnSpPr>
      <xdr:spPr>
        <a:xfrm flipV="1">
          <a:off x="1320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道路等堆積物撤去事業や保育園の民営化による増加により、類似団体を上回る数値となった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が、事業進捗等により今年度は下回る数値となった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。今後は、様々な分野の民間委託を検討しており、これにより委託料の上昇が見込まれるが、人件費が抑制傾向にあり経常経費の大幅な増額はないものと想定している。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101600</xdr:rowOff>
    </xdr:to>
    <xdr:cxnSp macro="">
      <xdr:nvCxnSpPr>
        <xdr:cNvPr id="127" name="直線コネクタ 126"/>
        <xdr:cNvCxnSpPr/>
      </xdr:nvCxnSpPr>
      <xdr:spPr>
        <a:xfrm flipV="1">
          <a:off x="15671800" y="281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101600</xdr:rowOff>
    </xdr:to>
    <xdr:cxnSp macro="">
      <xdr:nvCxnSpPr>
        <xdr:cNvPr id="130" name="直線コネクタ 129"/>
        <xdr:cNvCxnSpPr/>
      </xdr:nvCxnSpPr>
      <xdr:spPr>
        <a:xfrm>
          <a:off x="14782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165100</xdr:rowOff>
    </xdr:to>
    <xdr:cxnSp macro="">
      <xdr:nvCxnSpPr>
        <xdr:cNvPr id="133" name="直線コネクタ 132"/>
        <xdr:cNvCxnSpPr/>
      </xdr:nvCxnSpPr>
      <xdr:spPr>
        <a:xfrm flipV="1">
          <a:off x="13893800" y="273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16</xdr:row>
      <xdr:rowOff>165100</xdr:rowOff>
    </xdr:to>
    <xdr:cxnSp macro="">
      <xdr:nvCxnSpPr>
        <xdr:cNvPr id="136" name="直線コネクタ 135"/>
        <xdr:cNvCxnSpPr/>
      </xdr:nvCxnSpPr>
      <xdr:spPr>
        <a:xfrm>
          <a:off x="13004800" y="269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5" name="テキスト ボックス 154"/>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％となり、ここ数年類似団体平均を下回っている状況にある。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今後は少子高齢化社会により増加が見込まれるが、義務的経費のため抑制には困難な面もあるものの、歳出の適正化により今後の上昇傾向に歯止めをかけるよう努める。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8" name="直線コネクタ 187"/>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91" name="直線コネクタ 190"/>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4" name="直線コネクタ 193"/>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50800</xdr:rowOff>
    </xdr:to>
    <xdr:cxnSp macro="">
      <xdr:nvCxnSpPr>
        <xdr:cNvPr id="197" name="直線コネクタ 196"/>
        <xdr:cNvCxnSpPr/>
      </xdr:nvCxnSpPr>
      <xdr:spPr>
        <a:xfrm flipV="1">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41927</xdr:rowOff>
    </xdr:from>
    <xdr:ext cx="762000" cy="259045"/>
    <xdr:sp macro="" textlink="">
      <xdr:nvSpPr>
        <xdr:cNvPr id="208" name="扶助費該当値テキスト"/>
        <xdr:cNvSpPr txBox="1"/>
      </xdr:nvSpPr>
      <xdr:spPr>
        <a:xfrm>
          <a:off x="4914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9" name="楕円 208"/>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0" name="テキスト ボックス 209"/>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3" name="楕円 212"/>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4" name="テキスト ボックス 21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5" name="楕円 214"/>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6" name="テキスト ボックス 215"/>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震災復旧事業の進捗等により、今後も類似団体平均とほぼ同水準での推移していくものと想定している。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165100</xdr:rowOff>
    </xdr:to>
    <xdr:cxnSp macro="">
      <xdr:nvCxnSpPr>
        <xdr:cNvPr id="251" name="直線コネクタ 250"/>
        <xdr:cNvCxnSpPr/>
      </xdr:nvCxnSpPr>
      <xdr:spPr>
        <a:xfrm>
          <a:off x="15671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143328</xdr:rowOff>
    </xdr:to>
    <xdr:cxnSp macro="">
      <xdr:nvCxnSpPr>
        <xdr:cNvPr id="254" name="直線コネクタ 253"/>
        <xdr:cNvCxnSpPr/>
      </xdr:nvCxnSpPr>
      <xdr:spPr>
        <a:xfrm>
          <a:off x="14782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34472</xdr:rowOff>
    </xdr:to>
    <xdr:cxnSp macro="">
      <xdr:nvCxnSpPr>
        <xdr:cNvPr id="257" name="直線コネクタ 256"/>
        <xdr:cNvCxnSpPr/>
      </xdr:nvCxnSpPr>
      <xdr:spPr>
        <a:xfrm>
          <a:off x="13893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78015</xdr:rowOff>
    </xdr:to>
    <xdr:cxnSp macro="">
      <xdr:nvCxnSpPr>
        <xdr:cNvPr id="260" name="直線コネクタ 259"/>
        <xdr:cNvCxnSpPr/>
      </xdr:nvCxnSpPr>
      <xdr:spPr>
        <a:xfrm flipV="1">
          <a:off x="13004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63" name="フローチャート: 判断 262"/>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135362</xdr:rowOff>
    </xdr:from>
    <xdr:ext cx="762000" cy="259045"/>
    <xdr:sp macro="" textlink="">
      <xdr:nvSpPr>
        <xdr:cNvPr id="264" name="テキスト ボックス 263"/>
        <xdr:cNvSpPr txBox="1"/>
      </xdr:nvSpPr>
      <xdr:spPr>
        <a:xfrm>
          <a:off x="12623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77" name="テキスト ボックス 276"/>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9" name="テキスト ボックス 278"/>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補助費等については、ここ数年類似団体とほぼ同水準で推移している。平成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年度策定の「補助金等見直し基準」に基づき、全ての補助金を対象に見直しを行っている。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78994</xdr:rowOff>
    </xdr:to>
    <xdr:cxnSp macro="">
      <xdr:nvCxnSpPr>
        <xdr:cNvPr id="309" name="直線コネクタ 308"/>
        <xdr:cNvCxnSpPr/>
      </xdr:nvCxnSpPr>
      <xdr:spPr>
        <a:xfrm>
          <a:off x="15671800" y="6386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12" name="直線コネクタ 311"/>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15" name="直線コネクタ 314"/>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flipV="1">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1" name="フローチャート: 判断 320"/>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2" name="テキスト ボックス 321"/>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5" name="テキスト ボックス 334"/>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7" name="テキスト ボックス 33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補償金免除繰上償還や任意繰上償還を実施した結果、減少に転じている。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％となり類似団体を下回った。今後は復興事業等の増要因があるため、繰上償還の実行を検討しながら抑制を図っていく。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138430</xdr:rowOff>
    </xdr:to>
    <xdr:cxnSp macro="">
      <xdr:nvCxnSpPr>
        <xdr:cNvPr id="370" name="直線コネクタ 369"/>
        <xdr:cNvCxnSpPr/>
      </xdr:nvCxnSpPr>
      <xdr:spPr>
        <a:xfrm>
          <a:off x="3987800" y="13324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146050</xdr:rowOff>
    </xdr:to>
    <xdr:cxnSp macro="">
      <xdr:nvCxnSpPr>
        <xdr:cNvPr id="373" name="直線コネクタ 372"/>
        <xdr:cNvCxnSpPr/>
      </xdr:nvCxnSpPr>
      <xdr:spPr>
        <a:xfrm flipV="1">
          <a:off x="3098800" y="13324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146050</xdr:rowOff>
    </xdr:to>
    <xdr:cxnSp macro="">
      <xdr:nvCxnSpPr>
        <xdr:cNvPr id="376" name="直線コネクタ 375"/>
        <xdr:cNvCxnSpPr/>
      </xdr:nvCxnSpPr>
      <xdr:spPr>
        <a:xfrm>
          <a:off x="2209800" y="1327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130811</xdr:rowOff>
    </xdr:to>
    <xdr:cxnSp macro="">
      <xdr:nvCxnSpPr>
        <xdr:cNvPr id="379" name="直線コネクタ 378"/>
        <xdr:cNvCxnSpPr/>
      </xdr:nvCxnSpPr>
      <xdr:spPr>
        <a:xfrm flipV="1">
          <a:off x="1320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2" name="フローチャート: 判断 381"/>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3" name="テキスト ボックス 382"/>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0"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1" name="楕円 39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2" name="テキスト ボックス 391"/>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3" name="楕円 39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4" name="テキスト ボックス 393"/>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5" name="楕円 394"/>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6" name="テキスト ボックス 395"/>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7" name="楕円 39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8" name="テキスト ボックス 39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年度以降は類似団体平均を下回る値となっている。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次矢吹町まちづくり総合計画」に基づき、実施計画を策定し予算と連動させ計画的かつ優先度をつけ事業を執行している。今後も効果的な政策運営と効率的な財政運営に努める。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101854</xdr:rowOff>
    </xdr:to>
    <xdr:cxnSp macro="">
      <xdr:nvCxnSpPr>
        <xdr:cNvPr id="429" name="直線コネクタ 428"/>
        <xdr:cNvCxnSpPr/>
      </xdr:nvCxnSpPr>
      <xdr:spPr>
        <a:xfrm>
          <a:off x="15671800" y="128737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3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14986</xdr:rowOff>
    </xdr:to>
    <xdr:cxnSp macro="">
      <xdr:nvCxnSpPr>
        <xdr:cNvPr id="432" name="直線コネクタ 431"/>
        <xdr:cNvCxnSpPr/>
      </xdr:nvCxnSpPr>
      <xdr:spPr>
        <a:xfrm>
          <a:off x="14782800" y="12850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74</xdr:row>
      <xdr:rowOff>163576</xdr:rowOff>
    </xdr:to>
    <xdr:cxnSp macro="">
      <xdr:nvCxnSpPr>
        <xdr:cNvPr id="435" name="直線コネクタ 434"/>
        <xdr:cNvCxnSpPr/>
      </xdr:nvCxnSpPr>
      <xdr:spPr>
        <a:xfrm>
          <a:off x="13893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10414</xdr:rowOff>
    </xdr:to>
    <xdr:cxnSp macro="">
      <xdr:nvCxnSpPr>
        <xdr:cNvPr id="438" name="直線コネクタ 437"/>
        <xdr:cNvCxnSpPr/>
      </xdr:nvCxnSpPr>
      <xdr:spPr>
        <a:xfrm flipV="1">
          <a:off x="13004800" y="12846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2" name="テキスト ボックス 441"/>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8" name="楕円 447"/>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9"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0" name="楕円 449"/>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1" name="テキスト ボックス 450"/>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2" name="楕円 45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3" name="テキスト ボックス 45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4" name="楕円 453"/>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5" name="テキスト ボックス 454"/>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6" name="楕円 455"/>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7" name="テキスト ボックス 456"/>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85226</xdr:rowOff>
    </xdr:from>
    <xdr:to>
      <xdr:col>29</xdr:col>
      <xdr:colOff>127000</xdr:colOff>
      <xdr:row>18</xdr:row>
      <xdr:rowOff>81144</xdr:rowOff>
    </xdr:to>
    <xdr:cxnSp macro="">
      <xdr:nvCxnSpPr>
        <xdr:cNvPr id="52" name="直線コネクタ 51"/>
        <xdr:cNvCxnSpPr/>
      </xdr:nvCxnSpPr>
      <xdr:spPr bwMode="auto">
        <a:xfrm>
          <a:off x="5003800" y="2876051"/>
          <a:ext cx="647700" cy="33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85226</xdr:rowOff>
    </xdr:from>
    <xdr:to>
      <xdr:col>26</xdr:col>
      <xdr:colOff>50800</xdr:colOff>
      <xdr:row>18</xdr:row>
      <xdr:rowOff>121100</xdr:rowOff>
    </xdr:to>
    <xdr:cxnSp macro="">
      <xdr:nvCxnSpPr>
        <xdr:cNvPr id="55" name="直線コネクタ 54"/>
        <xdr:cNvCxnSpPr/>
      </xdr:nvCxnSpPr>
      <xdr:spPr bwMode="auto">
        <a:xfrm flipV="1">
          <a:off x="4305300" y="2876051"/>
          <a:ext cx="698500" cy="37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116430</xdr:rowOff>
    </xdr:from>
    <xdr:to>
      <xdr:col>22</xdr:col>
      <xdr:colOff>114300</xdr:colOff>
      <xdr:row>18</xdr:row>
      <xdr:rowOff>121100</xdr:rowOff>
    </xdr:to>
    <xdr:cxnSp macro="">
      <xdr:nvCxnSpPr>
        <xdr:cNvPr id="58" name="直線コネクタ 57"/>
        <xdr:cNvCxnSpPr/>
      </xdr:nvCxnSpPr>
      <xdr:spPr bwMode="auto">
        <a:xfrm>
          <a:off x="3606800" y="3250155"/>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116430</xdr:rowOff>
    </xdr:from>
    <xdr:to>
      <xdr:col>18</xdr:col>
      <xdr:colOff>177800</xdr:colOff>
      <xdr:row>18</xdr:row>
      <xdr:rowOff>118634</xdr:rowOff>
    </xdr:to>
    <xdr:cxnSp macro="">
      <xdr:nvCxnSpPr>
        <xdr:cNvPr id="61" name="直線コネクタ 60"/>
        <xdr:cNvCxnSpPr/>
      </xdr:nvCxnSpPr>
      <xdr:spPr bwMode="auto">
        <a:xfrm flipV="1">
          <a:off x="2908300" y="3250155"/>
          <a:ext cx="698500" cy="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129532</xdr:rowOff>
    </xdr:from>
    <xdr:ext cx="762000" cy="259045"/>
    <xdr:sp macro="" textlink="">
      <xdr:nvSpPr>
        <xdr:cNvPr id="65" name="テキスト ボックス 64"/>
        <xdr:cNvSpPr txBox="1"/>
      </xdr:nvSpPr>
      <xdr:spPr>
        <a:xfrm>
          <a:off x="25273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30344</xdr:rowOff>
    </xdr:from>
    <xdr:to>
      <xdr:col>29</xdr:col>
      <xdr:colOff>177800</xdr:colOff>
      <xdr:row>18</xdr:row>
      <xdr:rowOff>131944</xdr:rowOff>
    </xdr:to>
    <xdr:sp macro="" textlink="">
      <xdr:nvSpPr>
        <xdr:cNvPr id="71" name="楕円 70"/>
        <xdr:cNvSpPr/>
      </xdr:nvSpPr>
      <xdr:spPr bwMode="auto">
        <a:xfrm>
          <a:off x="5600700" y="316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2421</xdr:rowOff>
    </xdr:from>
    <xdr:ext cx="762000" cy="259045"/>
    <xdr:sp macro="" textlink="">
      <xdr:nvSpPr>
        <xdr:cNvPr id="72" name="人口1人当たり決算額の推移該当値テキスト130"/>
        <xdr:cNvSpPr txBox="1"/>
      </xdr:nvSpPr>
      <xdr:spPr>
        <a:xfrm>
          <a:off x="5740400" y="313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34426</xdr:rowOff>
    </xdr:from>
    <xdr:to>
      <xdr:col>26</xdr:col>
      <xdr:colOff>101600</xdr:colOff>
      <xdr:row>16</xdr:row>
      <xdr:rowOff>136026</xdr:rowOff>
    </xdr:to>
    <xdr:sp macro="" textlink="">
      <xdr:nvSpPr>
        <xdr:cNvPr id="73" name="楕円 72"/>
        <xdr:cNvSpPr/>
      </xdr:nvSpPr>
      <xdr:spPr bwMode="auto">
        <a:xfrm>
          <a:off x="4953000" y="28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146203</xdr:rowOff>
    </xdr:from>
    <xdr:ext cx="736600" cy="259045"/>
    <xdr:sp macro="" textlink="">
      <xdr:nvSpPr>
        <xdr:cNvPr id="74" name="テキスト ボックス 73"/>
        <xdr:cNvSpPr txBox="1"/>
      </xdr:nvSpPr>
      <xdr:spPr>
        <a:xfrm>
          <a:off x="4622800" y="259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70300</xdr:rowOff>
    </xdr:from>
    <xdr:to>
      <xdr:col>22</xdr:col>
      <xdr:colOff>165100</xdr:colOff>
      <xdr:row>19</xdr:row>
      <xdr:rowOff>450</xdr:rowOff>
    </xdr:to>
    <xdr:sp macro="" textlink="">
      <xdr:nvSpPr>
        <xdr:cNvPr id="75" name="楕円 74"/>
        <xdr:cNvSpPr/>
      </xdr:nvSpPr>
      <xdr:spPr bwMode="auto">
        <a:xfrm>
          <a:off x="4254500" y="320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156677</xdr:rowOff>
    </xdr:from>
    <xdr:ext cx="762000" cy="259045"/>
    <xdr:sp macro="" textlink="">
      <xdr:nvSpPr>
        <xdr:cNvPr id="76" name="テキスト ボックス 75"/>
        <xdr:cNvSpPr txBox="1"/>
      </xdr:nvSpPr>
      <xdr:spPr>
        <a:xfrm>
          <a:off x="3924300" y="329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65630</xdr:rowOff>
    </xdr:from>
    <xdr:to>
      <xdr:col>19</xdr:col>
      <xdr:colOff>38100</xdr:colOff>
      <xdr:row>18</xdr:row>
      <xdr:rowOff>167230</xdr:rowOff>
    </xdr:to>
    <xdr:sp macro="" textlink="">
      <xdr:nvSpPr>
        <xdr:cNvPr id="77" name="楕円 76"/>
        <xdr:cNvSpPr/>
      </xdr:nvSpPr>
      <xdr:spPr bwMode="auto">
        <a:xfrm>
          <a:off x="3556000" y="319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152007</xdr:rowOff>
    </xdr:from>
    <xdr:ext cx="762000" cy="259045"/>
    <xdr:sp macro="" textlink="">
      <xdr:nvSpPr>
        <xdr:cNvPr id="78" name="テキスト ボックス 77"/>
        <xdr:cNvSpPr txBox="1"/>
      </xdr:nvSpPr>
      <xdr:spPr>
        <a:xfrm>
          <a:off x="3225800" y="328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67834</xdr:rowOff>
    </xdr:from>
    <xdr:to>
      <xdr:col>15</xdr:col>
      <xdr:colOff>101600</xdr:colOff>
      <xdr:row>18</xdr:row>
      <xdr:rowOff>169435</xdr:rowOff>
    </xdr:to>
    <xdr:sp macro="" textlink="">
      <xdr:nvSpPr>
        <xdr:cNvPr id="79" name="楕円 78"/>
        <xdr:cNvSpPr/>
      </xdr:nvSpPr>
      <xdr:spPr bwMode="auto">
        <a:xfrm>
          <a:off x="2857500" y="32015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154211</xdr:rowOff>
    </xdr:from>
    <xdr:ext cx="762000" cy="259045"/>
    <xdr:sp macro="" textlink="">
      <xdr:nvSpPr>
        <xdr:cNvPr id="80" name="テキスト ボックス 79"/>
        <xdr:cNvSpPr txBox="1"/>
      </xdr:nvSpPr>
      <xdr:spPr>
        <a:xfrm>
          <a:off x="2527300" y="32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228956</xdr:rowOff>
    </xdr:from>
    <xdr:to>
      <xdr:col>29</xdr:col>
      <xdr:colOff>127000</xdr:colOff>
      <xdr:row>35</xdr:row>
      <xdr:rowOff>276893</xdr:rowOff>
    </xdr:to>
    <xdr:cxnSp macro="">
      <xdr:nvCxnSpPr>
        <xdr:cNvPr id="112" name="直線コネクタ 111"/>
        <xdr:cNvCxnSpPr/>
      </xdr:nvCxnSpPr>
      <xdr:spPr bwMode="auto">
        <a:xfrm>
          <a:off x="5003800" y="6839306"/>
          <a:ext cx="647700" cy="4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261670</xdr:rowOff>
    </xdr:from>
    <xdr:ext cx="762000" cy="259045"/>
    <xdr:sp macro="" textlink="">
      <xdr:nvSpPr>
        <xdr:cNvPr id="113" name="人口1人当たり決算額の推移平均値テキスト445"/>
        <xdr:cNvSpPr txBox="1"/>
      </xdr:nvSpPr>
      <xdr:spPr>
        <a:xfrm>
          <a:off x="5740400" y="6872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219515</xdr:rowOff>
    </xdr:from>
    <xdr:to>
      <xdr:col>26</xdr:col>
      <xdr:colOff>50800</xdr:colOff>
      <xdr:row>35</xdr:row>
      <xdr:rowOff>228956</xdr:rowOff>
    </xdr:to>
    <xdr:cxnSp macro="">
      <xdr:nvCxnSpPr>
        <xdr:cNvPr id="115" name="直線コネクタ 114"/>
        <xdr:cNvCxnSpPr/>
      </xdr:nvCxnSpPr>
      <xdr:spPr bwMode="auto">
        <a:xfrm>
          <a:off x="4305300" y="6829865"/>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219515</xdr:rowOff>
    </xdr:from>
    <xdr:to>
      <xdr:col>22</xdr:col>
      <xdr:colOff>114300</xdr:colOff>
      <xdr:row>35</xdr:row>
      <xdr:rowOff>257577</xdr:rowOff>
    </xdr:to>
    <xdr:cxnSp macro="">
      <xdr:nvCxnSpPr>
        <xdr:cNvPr id="118" name="直線コネクタ 117"/>
        <xdr:cNvCxnSpPr/>
      </xdr:nvCxnSpPr>
      <xdr:spPr bwMode="auto">
        <a:xfrm flipV="1">
          <a:off x="3606800" y="6829865"/>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231470</xdr:rowOff>
    </xdr:from>
    <xdr:to>
      <xdr:col>18</xdr:col>
      <xdr:colOff>177800</xdr:colOff>
      <xdr:row>35</xdr:row>
      <xdr:rowOff>257577</xdr:rowOff>
    </xdr:to>
    <xdr:cxnSp macro="">
      <xdr:nvCxnSpPr>
        <xdr:cNvPr id="121" name="直線コネクタ 120"/>
        <xdr:cNvCxnSpPr/>
      </xdr:nvCxnSpPr>
      <xdr:spPr bwMode="auto">
        <a:xfrm>
          <a:off x="2908300" y="6841820"/>
          <a:ext cx="698500" cy="2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43270</xdr:rowOff>
    </xdr:from>
    <xdr:ext cx="762000" cy="259045"/>
    <xdr:sp macro="" textlink="">
      <xdr:nvSpPr>
        <xdr:cNvPr id="125" name="テキスト ボックス 124"/>
        <xdr:cNvSpPr txBox="1"/>
      </xdr:nvSpPr>
      <xdr:spPr>
        <a:xfrm>
          <a:off x="2527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226093</xdr:rowOff>
    </xdr:from>
    <xdr:to>
      <xdr:col>29</xdr:col>
      <xdr:colOff>177800</xdr:colOff>
      <xdr:row>35</xdr:row>
      <xdr:rowOff>327693</xdr:rowOff>
    </xdr:to>
    <xdr:sp macro="" textlink="">
      <xdr:nvSpPr>
        <xdr:cNvPr id="131" name="楕円 130"/>
        <xdr:cNvSpPr/>
      </xdr:nvSpPr>
      <xdr:spPr bwMode="auto">
        <a:xfrm>
          <a:off x="5600700" y="683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71170</xdr:rowOff>
    </xdr:from>
    <xdr:ext cx="762000" cy="259045"/>
    <xdr:sp macro="" textlink="">
      <xdr:nvSpPr>
        <xdr:cNvPr id="132" name="人口1人当たり決算額の推移該当値テキスト445"/>
        <xdr:cNvSpPr txBox="1"/>
      </xdr:nvSpPr>
      <xdr:spPr>
        <a:xfrm>
          <a:off x="5740400" y="66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178156</xdr:rowOff>
    </xdr:from>
    <xdr:to>
      <xdr:col>26</xdr:col>
      <xdr:colOff>101600</xdr:colOff>
      <xdr:row>35</xdr:row>
      <xdr:rowOff>279756</xdr:rowOff>
    </xdr:to>
    <xdr:sp macro="" textlink="">
      <xdr:nvSpPr>
        <xdr:cNvPr id="133" name="楕円 132"/>
        <xdr:cNvSpPr/>
      </xdr:nvSpPr>
      <xdr:spPr bwMode="auto">
        <a:xfrm>
          <a:off x="4953000" y="678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289933</xdr:rowOff>
    </xdr:from>
    <xdr:ext cx="736600" cy="259045"/>
    <xdr:sp macro="" textlink="">
      <xdr:nvSpPr>
        <xdr:cNvPr id="134" name="テキスト ボックス 133"/>
        <xdr:cNvSpPr txBox="1"/>
      </xdr:nvSpPr>
      <xdr:spPr>
        <a:xfrm>
          <a:off x="4622800" y="655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168715</xdr:rowOff>
    </xdr:from>
    <xdr:to>
      <xdr:col>22</xdr:col>
      <xdr:colOff>165100</xdr:colOff>
      <xdr:row>35</xdr:row>
      <xdr:rowOff>270315</xdr:rowOff>
    </xdr:to>
    <xdr:sp macro="" textlink="">
      <xdr:nvSpPr>
        <xdr:cNvPr id="135" name="楕円 134"/>
        <xdr:cNvSpPr/>
      </xdr:nvSpPr>
      <xdr:spPr bwMode="auto">
        <a:xfrm>
          <a:off x="4254500" y="67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280492</xdr:rowOff>
    </xdr:from>
    <xdr:ext cx="762000" cy="259045"/>
    <xdr:sp macro="" textlink="">
      <xdr:nvSpPr>
        <xdr:cNvPr id="136" name="テキスト ボックス 135"/>
        <xdr:cNvSpPr txBox="1"/>
      </xdr:nvSpPr>
      <xdr:spPr>
        <a:xfrm>
          <a:off x="3924300" y="65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206777</xdr:rowOff>
    </xdr:from>
    <xdr:to>
      <xdr:col>19</xdr:col>
      <xdr:colOff>38100</xdr:colOff>
      <xdr:row>35</xdr:row>
      <xdr:rowOff>308377</xdr:rowOff>
    </xdr:to>
    <xdr:sp macro="" textlink="">
      <xdr:nvSpPr>
        <xdr:cNvPr id="137" name="楕円 136"/>
        <xdr:cNvSpPr/>
      </xdr:nvSpPr>
      <xdr:spPr bwMode="auto">
        <a:xfrm>
          <a:off x="3556000" y="681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318554</xdr:rowOff>
    </xdr:from>
    <xdr:ext cx="762000" cy="259045"/>
    <xdr:sp macro="" textlink="">
      <xdr:nvSpPr>
        <xdr:cNvPr id="138" name="テキスト ボックス 137"/>
        <xdr:cNvSpPr txBox="1"/>
      </xdr:nvSpPr>
      <xdr:spPr>
        <a:xfrm>
          <a:off x="3225800" y="658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180670</xdr:rowOff>
    </xdr:from>
    <xdr:to>
      <xdr:col>15</xdr:col>
      <xdr:colOff>101600</xdr:colOff>
      <xdr:row>35</xdr:row>
      <xdr:rowOff>282270</xdr:rowOff>
    </xdr:to>
    <xdr:sp macro="" textlink="">
      <xdr:nvSpPr>
        <xdr:cNvPr id="139" name="楕円 138"/>
        <xdr:cNvSpPr/>
      </xdr:nvSpPr>
      <xdr:spPr bwMode="auto">
        <a:xfrm>
          <a:off x="28575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292447</xdr:rowOff>
    </xdr:from>
    <xdr:ext cx="762000" cy="259045"/>
    <xdr:sp macro="" textlink="">
      <xdr:nvSpPr>
        <xdr:cNvPr id="140" name="テキスト ボックス 139"/>
        <xdr:cNvSpPr txBox="1"/>
      </xdr:nvSpPr>
      <xdr:spPr>
        <a:xfrm>
          <a:off x="2527300" y="65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3732</xdr:rowOff>
    </xdr:from>
    <xdr:to>
      <xdr:col>24</xdr:col>
      <xdr:colOff>63500</xdr:colOff>
      <xdr:row>37</xdr:row>
      <xdr:rowOff>20681</xdr:rowOff>
    </xdr:to>
    <xdr:cxnSp macro="">
      <xdr:nvCxnSpPr>
        <xdr:cNvPr id="63" name="直線コネクタ 62"/>
        <xdr:cNvCxnSpPr/>
      </xdr:nvCxnSpPr>
      <xdr:spPr>
        <a:xfrm flipV="1">
          <a:off x="3797300" y="6347382"/>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165956</xdr:rowOff>
    </xdr:from>
    <xdr:to>
      <xdr:col>19</xdr:col>
      <xdr:colOff>177800</xdr:colOff>
      <xdr:row>37</xdr:row>
      <xdr:rowOff>20681</xdr:rowOff>
    </xdr:to>
    <xdr:cxnSp macro="">
      <xdr:nvCxnSpPr>
        <xdr:cNvPr id="66" name="直線コネクタ 65"/>
        <xdr:cNvCxnSpPr/>
      </xdr:nvCxnSpPr>
      <xdr:spPr>
        <a:xfrm>
          <a:off x="2908300" y="63381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165956</xdr:rowOff>
    </xdr:from>
    <xdr:to>
      <xdr:col>15</xdr:col>
      <xdr:colOff>50800</xdr:colOff>
      <xdr:row>37</xdr:row>
      <xdr:rowOff>38006</xdr:rowOff>
    </xdr:to>
    <xdr:cxnSp macro="">
      <xdr:nvCxnSpPr>
        <xdr:cNvPr id="69" name="直線コネクタ 68"/>
        <xdr:cNvCxnSpPr/>
      </xdr:nvCxnSpPr>
      <xdr:spPr>
        <a:xfrm flipV="1">
          <a:off x="2019300" y="6338156"/>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32601</xdr:rowOff>
    </xdr:from>
    <xdr:to>
      <xdr:col>10</xdr:col>
      <xdr:colOff>114300</xdr:colOff>
      <xdr:row>37</xdr:row>
      <xdr:rowOff>38006</xdr:rowOff>
    </xdr:to>
    <xdr:cxnSp macro="">
      <xdr:nvCxnSpPr>
        <xdr:cNvPr id="72" name="直線コネクタ 71"/>
        <xdr:cNvCxnSpPr/>
      </xdr:nvCxnSpPr>
      <xdr:spPr>
        <a:xfrm>
          <a:off x="1130300" y="6376251"/>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85232</xdr:rowOff>
    </xdr:from>
    <xdr:ext cx="534377" cy="259045"/>
    <xdr:sp macro="" textlink="">
      <xdr:nvSpPr>
        <xdr:cNvPr id="76" name="テキスト ボックス 75"/>
        <xdr:cNvSpPr txBox="1"/>
      </xdr:nvSpPr>
      <xdr:spPr>
        <a:xfrm>
          <a:off x="863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124382</xdr:rowOff>
    </xdr:from>
    <xdr:to>
      <xdr:col>24</xdr:col>
      <xdr:colOff>114300</xdr:colOff>
      <xdr:row>37</xdr:row>
      <xdr:rowOff>54532</xdr:rowOff>
    </xdr:to>
    <xdr:sp macro="" textlink="">
      <xdr:nvSpPr>
        <xdr:cNvPr id="82" name="楕円 81"/>
        <xdr:cNvSpPr/>
      </xdr:nvSpPr>
      <xdr:spPr>
        <a:xfrm>
          <a:off x="4584700" y="62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102809</xdr:rowOff>
    </xdr:from>
    <xdr:ext cx="534377" cy="259045"/>
    <xdr:sp macro="" textlink="">
      <xdr:nvSpPr>
        <xdr:cNvPr id="83" name="人件費該当値テキスト"/>
        <xdr:cNvSpPr txBox="1"/>
      </xdr:nvSpPr>
      <xdr:spPr>
        <a:xfrm>
          <a:off x="4686300" y="627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141331</xdr:rowOff>
    </xdr:from>
    <xdr:to>
      <xdr:col>20</xdr:col>
      <xdr:colOff>38100</xdr:colOff>
      <xdr:row>37</xdr:row>
      <xdr:rowOff>71481</xdr:rowOff>
    </xdr:to>
    <xdr:sp macro="" textlink="">
      <xdr:nvSpPr>
        <xdr:cNvPr id="84" name="楕円 83"/>
        <xdr:cNvSpPr/>
      </xdr:nvSpPr>
      <xdr:spPr>
        <a:xfrm>
          <a:off x="3746500" y="6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62608</xdr:rowOff>
    </xdr:from>
    <xdr:ext cx="534377" cy="259045"/>
    <xdr:sp macro="" textlink="">
      <xdr:nvSpPr>
        <xdr:cNvPr id="85" name="テキスト ボックス 84"/>
        <xdr:cNvSpPr txBox="1"/>
      </xdr:nvSpPr>
      <xdr:spPr>
        <a:xfrm>
          <a:off x="3530111" y="64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115156</xdr:rowOff>
    </xdr:from>
    <xdr:to>
      <xdr:col>15</xdr:col>
      <xdr:colOff>101600</xdr:colOff>
      <xdr:row>37</xdr:row>
      <xdr:rowOff>45306</xdr:rowOff>
    </xdr:to>
    <xdr:sp macro="" textlink="">
      <xdr:nvSpPr>
        <xdr:cNvPr id="86" name="楕円 85"/>
        <xdr:cNvSpPr/>
      </xdr:nvSpPr>
      <xdr:spPr>
        <a:xfrm>
          <a:off x="2857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36433</xdr:rowOff>
    </xdr:from>
    <xdr:ext cx="534377" cy="259045"/>
    <xdr:sp macro="" textlink="">
      <xdr:nvSpPr>
        <xdr:cNvPr id="87" name="テキスト ボックス 86"/>
        <xdr:cNvSpPr txBox="1"/>
      </xdr:nvSpPr>
      <xdr:spPr>
        <a:xfrm>
          <a:off x="2641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158656</xdr:rowOff>
    </xdr:from>
    <xdr:to>
      <xdr:col>10</xdr:col>
      <xdr:colOff>165100</xdr:colOff>
      <xdr:row>37</xdr:row>
      <xdr:rowOff>88806</xdr:rowOff>
    </xdr:to>
    <xdr:sp macro="" textlink="">
      <xdr:nvSpPr>
        <xdr:cNvPr id="88" name="楕円 87"/>
        <xdr:cNvSpPr/>
      </xdr:nvSpPr>
      <xdr:spPr>
        <a:xfrm>
          <a:off x="1968500" y="63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79933</xdr:rowOff>
    </xdr:from>
    <xdr:ext cx="534377" cy="259045"/>
    <xdr:sp macro="" textlink="">
      <xdr:nvSpPr>
        <xdr:cNvPr id="89" name="テキスト ボックス 88"/>
        <xdr:cNvSpPr txBox="1"/>
      </xdr:nvSpPr>
      <xdr:spPr>
        <a:xfrm>
          <a:off x="1752111" y="64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153251</xdr:rowOff>
    </xdr:from>
    <xdr:to>
      <xdr:col>6</xdr:col>
      <xdr:colOff>38100</xdr:colOff>
      <xdr:row>37</xdr:row>
      <xdr:rowOff>83401</xdr:rowOff>
    </xdr:to>
    <xdr:sp macro="" textlink="">
      <xdr:nvSpPr>
        <xdr:cNvPr id="90" name="楕円 89"/>
        <xdr:cNvSpPr/>
      </xdr:nvSpPr>
      <xdr:spPr>
        <a:xfrm>
          <a:off x="1079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74528</xdr:rowOff>
    </xdr:from>
    <xdr:ext cx="534377" cy="259045"/>
    <xdr:sp macro="" textlink="">
      <xdr:nvSpPr>
        <xdr:cNvPr id="91" name="テキスト ボックス 90"/>
        <xdr:cNvSpPr txBox="1"/>
      </xdr:nvSpPr>
      <xdr:spPr>
        <a:xfrm>
          <a:off x="863111" y="64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47016</xdr:rowOff>
    </xdr:from>
    <xdr:to>
      <xdr:col>24</xdr:col>
      <xdr:colOff>63500</xdr:colOff>
      <xdr:row>55</xdr:row>
      <xdr:rowOff>139179</xdr:rowOff>
    </xdr:to>
    <xdr:cxnSp macro="">
      <xdr:nvCxnSpPr>
        <xdr:cNvPr id="121" name="直線コネクタ 120"/>
        <xdr:cNvCxnSpPr/>
      </xdr:nvCxnSpPr>
      <xdr:spPr>
        <a:xfrm flipV="1">
          <a:off x="3797300" y="9476766"/>
          <a:ext cx="8382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4157</xdr:rowOff>
    </xdr:from>
    <xdr:ext cx="534377" cy="259045"/>
    <xdr:sp macro="" textlink="">
      <xdr:nvSpPr>
        <xdr:cNvPr id="122" name="物件費平均値テキスト"/>
        <xdr:cNvSpPr txBox="1"/>
      </xdr:nvSpPr>
      <xdr:spPr>
        <a:xfrm>
          <a:off x="4686300" y="9433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139179</xdr:rowOff>
    </xdr:from>
    <xdr:to>
      <xdr:col>19</xdr:col>
      <xdr:colOff>177800</xdr:colOff>
      <xdr:row>55</xdr:row>
      <xdr:rowOff>168287</xdr:rowOff>
    </xdr:to>
    <xdr:cxnSp macro="">
      <xdr:nvCxnSpPr>
        <xdr:cNvPr id="124" name="直線コネクタ 123"/>
        <xdr:cNvCxnSpPr/>
      </xdr:nvCxnSpPr>
      <xdr:spPr>
        <a:xfrm flipV="1">
          <a:off x="2908300" y="9568929"/>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11104</xdr:rowOff>
    </xdr:from>
    <xdr:ext cx="534377" cy="259045"/>
    <xdr:sp macro="" textlink="">
      <xdr:nvSpPr>
        <xdr:cNvPr id="126" name="テキスト ボックス 125"/>
        <xdr:cNvSpPr txBox="1"/>
      </xdr:nvSpPr>
      <xdr:spPr>
        <a:xfrm>
          <a:off x="3530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6921</xdr:rowOff>
    </xdr:from>
    <xdr:to>
      <xdr:col>15</xdr:col>
      <xdr:colOff>50800</xdr:colOff>
      <xdr:row>55</xdr:row>
      <xdr:rowOff>168287</xdr:rowOff>
    </xdr:to>
    <xdr:cxnSp macro="">
      <xdr:nvCxnSpPr>
        <xdr:cNvPr id="127" name="直線コネクタ 126"/>
        <xdr:cNvCxnSpPr/>
      </xdr:nvCxnSpPr>
      <xdr:spPr>
        <a:xfrm>
          <a:off x="2019300" y="8922321"/>
          <a:ext cx="889000" cy="6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156329</xdr:rowOff>
    </xdr:from>
    <xdr:ext cx="534377" cy="259045"/>
    <xdr:sp macro="" textlink="">
      <xdr:nvSpPr>
        <xdr:cNvPr id="129" name="テキスト ボックス 128"/>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6921</xdr:rowOff>
    </xdr:from>
    <xdr:to>
      <xdr:col>10</xdr:col>
      <xdr:colOff>114300</xdr:colOff>
      <xdr:row>54</xdr:row>
      <xdr:rowOff>30912</xdr:rowOff>
    </xdr:to>
    <xdr:cxnSp macro="">
      <xdr:nvCxnSpPr>
        <xdr:cNvPr id="130" name="直線コネクタ 129"/>
        <xdr:cNvCxnSpPr/>
      </xdr:nvCxnSpPr>
      <xdr:spPr>
        <a:xfrm flipV="1">
          <a:off x="1130300" y="8922321"/>
          <a:ext cx="889000" cy="3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25404</xdr:rowOff>
    </xdr:from>
    <xdr:ext cx="534377" cy="259045"/>
    <xdr:sp macro="" textlink="">
      <xdr:nvSpPr>
        <xdr:cNvPr id="132" name="テキスト ボックス 131"/>
        <xdr:cNvSpPr txBox="1"/>
      </xdr:nvSpPr>
      <xdr:spPr>
        <a:xfrm>
          <a:off x="1752111" y="96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167666</xdr:rowOff>
    </xdr:from>
    <xdr:to>
      <xdr:col>24</xdr:col>
      <xdr:colOff>114300</xdr:colOff>
      <xdr:row>55</xdr:row>
      <xdr:rowOff>97816</xdr:rowOff>
    </xdr:to>
    <xdr:sp macro="" textlink="">
      <xdr:nvSpPr>
        <xdr:cNvPr id="140" name="楕円 139"/>
        <xdr:cNvSpPr/>
      </xdr:nvSpPr>
      <xdr:spPr>
        <a:xfrm>
          <a:off x="4584700" y="94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19093</xdr:rowOff>
    </xdr:from>
    <xdr:ext cx="534377" cy="259045"/>
    <xdr:sp macro="" textlink="">
      <xdr:nvSpPr>
        <xdr:cNvPr id="141" name="物件費該当値テキスト"/>
        <xdr:cNvSpPr txBox="1"/>
      </xdr:nvSpPr>
      <xdr:spPr>
        <a:xfrm>
          <a:off x="4686300" y="92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88379</xdr:rowOff>
    </xdr:from>
    <xdr:to>
      <xdr:col>20</xdr:col>
      <xdr:colOff>38100</xdr:colOff>
      <xdr:row>56</xdr:row>
      <xdr:rowOff>18529</xdr:rowOff>
    </xdr:to>
    <xdr:sp macro="" textlink="">
      <xdr:nvSpPr>
        <xdr:cNvPr id="142" name="楕円 141"/>
        <xdr:cNvSpPr/>
      </xdr:nvSpPr>
      <xdr:spPr>
        <a:xfrm>
          <a:off x="3746500" y="95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9656</xdr:rowOff>
    </xdr:from>
    <xdr:ext cx="534377" cy="259045"/>
    <xdr:sp macro="" textlink="">
      <xdr:nvSpPr>
        <xdr:cNvPr id="143" name="テキスト ボックス 142"/>
        <xdr:cNvSpPr txBox="1"/>
      </xdr:nvSpPr>
      <xdr:spPr>
        <a:xfrm>
          <a:off x="3530111" y="96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117487</xdr:rowOff>
    </xdr:from>
    <xdr:to>
      <xdr:col>15</xdr:col>
      <xdr:colOff>101600</xdr:colOff>
      <xdr:row>56</xdr:row>
      <xdr:rowOff>47637</xdr:rowOff>
    </xdr:to>
    <xdr:sp macro="" textlink="">
      <xdr:nvSpPr>
        <xdr:cNvPr id="144" name="楕円 143"/>
        <xdr:cNvSpPr/>
      </xdr:nvSpPr>
      <xdr:spPr>
        <a:xfrm>
          <a:off x="2857500" y="95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38764</xdr:rowOff>
    </xdr:from>
    <xdr:ext cx="534377" cy="259045"/>
    <xdr:sp macro="" textlink="">
      <xdr:nvSpPr>
        <xdr:cNvPr id="145" name="テキスト ボックス 144"/>
        <xdr:cNvSpPr txBox="1"/>
      </xdr:nvSpPr>
      <xdr:spPr>
        <a:xfrm>
          <a:off x="2641111" y="96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127571</xdr:rowOff>
    </xdr:from>
    <xdr:to>
      <xdr:col>10</xdr:col>
      <xdr:colOff>165100</xdr:colOff>
      <xdr:row>52</xdr:row>
      <xdr:rowOff>57721</xdr:rowOff>
    </xdr:to>
    <xdr:sp macro="" textlink="">
      <xdr:nvSpPr>
        <xdr:cNvPr id="146" name="楕円 145"/>
        <xdr:cNvSpPr/>
      </xdr:nvSpPr>
      <xdr:spPr>
        <a:xfrm>
          <a:off x="1968500" y="88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74248</xdr:rowOff>
    </xdr:from>
    <xdr:ext cx="599010" cy="259045"/>
    <xdr:sp macro="" textlink="">
      <xdr:nvSpPr>
        <xdr:cNvPr id="147" name="テキスト ボックス 146"/>
        <xdr:cNvSpPr txBox="1"/>
      </xdr:nvSpPr>
      <xdr:spPr>
        <a:xfrm>
          <a:off x="1719795" y="864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151562</xdr:rowOff>
    </xdr:from>
    <xdr:to>
      <xdr:col>6</xdr:col>
      <xdr:colOff>38100</xdr:colOff>
      <xdr:row>54</xdr:row>
      <xdr:rowOff>81712</xdr:rowOff>
    </xdr:to>
    <xdr:sp macro="" textlink="">
      <xdr:nvSpPr>
        <xdr:cNvPr id="148" name="楕円 147"/>
        <xdr:cNvSpPr/>
      </xdr:nvSpPr>
      <xdr:spPr>
        <a:xfrm>
          <a:off x="1079500" y="92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72839</xdr:rowOff>
    </xdr:from>
    <xdr:ext cx="534377" cy="259045"/>
    <xdr:sp macro="" textlink="">
      <xdr:nvSpPr>
        <xdr:cNvPr id="149" name="テキスト ボックス 148"/>
        <xdr:cNvSpPr txBox="1"/>
      </xdr:nvSpPr>
      <xdr:spPr>
        <a:xfrm>
          <a:off x="863111" y="93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33995</xdr:rowOff>
    </xdr:from>
    <xdr:to>
      <xdr:col>24</xdr:col>
      <xdr:colOff>63500</xdr:colOff>
      <xdr:row>78</xdr:row>
      <xdr:rowOff>63119</xdr:rowOff>
    </xdr:to>
    <xdr:cxnSp macro="">
      <xdr:nvCxnSpPr>
        <xdr:cNvPr id="176" name="直線コネクタ 175"/>
        <xdr:cNvCxnSpPr/>
      </xdr:nvCxnSpPr>
      <xdr:spPr>
        <a:xfrm flipV="1">
          <a:off x="3797300" y="13407095"/>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7" name="維持補修費平均値テキスト"/>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48854</xdr:rowOff>
    </xdr:from>
    <xdr:to>
      <xdr:col>19</xdr:col>
      <xdr:colOff>177800</xdr:colOff>
      <xdr:row>78</xdr:row>
      <xdr:rowOff>63119</xdr:rowOff>
    </xdr:to>
    <xdr:cxnSp macro="">
      <xdr:nvCxnSpPr>
        <xdr:cNvPr id="179" name="直線コネクタ 178"/>
        <xdr:cNvCxnSpPr/>
      </xdr:nvCxnSpPr>
      <xdr:spPr>
        <a:xfrm>
          <a:off x="2908300" y="13421954"/>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1" name="テキスト ボックス 180"/>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48854</xdr:rowOff>
    </xdr:from>
    <xdr:to>
      <xdr:col>15</xdr:col>
      <xdr:colOff>50800</xdr:colOff>
      <xdr:row>78</xdr:row>
      <xdr:rowOff>64216</xdr:rowOff>
    </xdr:to>
    <xdr:cxnSp macro="">
      <xdr:nvCxnSpPr>
        <xdr:cNvPr id="182" name="直線コネクタ 181"/>
        <xdr:cNvCxnSpPr/>
      </xdr:nvCxnSpPr>
      <xdr:spPr>
        <a:xfrm flipV="1">
          <a:off x="2019300" y="1342195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4" name="テキスト ボックス 183"/>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53426</xdr:rowOff>
    </xdr:from>
    <xdr:to>
      <xdr:col>10</xdr:col>
      <xdr:colOff>114300</xdr:colOff>
      <xdr:row>78</xdr:row>
      <xdr:rowOff>64216</xdr:rowOff>
    </xdr:to>
    <xdr:cxnSp macro="">
      <xdr:nvCxnSpPr>
        <xdr:cNvPr id="185" name="直線コネクタ 184"/>
        <xdr:cNvCxnSpPr/>
      </xdr:nvCxnSpPr>
      <xdr:spPr>
        <a:xfrm>
          <a:off x="1130300" y="13426526"/>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7" name="テキスト ボックス 186"/>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9" name="テキスト ボックス 188"/>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154645</xdr:rowOff>
    </xdr:from>
    <xdr:to>
      <xdr:col>24</xdr:col>
      <xdr:colOff>114300</xdr:colOff>
      <xdr:row>78</xdr:row>
      <xdr:rowOff>84795</xdr:rowOff>
    </xdr:to>
    <xdr:sp macro="" textlink="">
      <xdr:nvSpPr>
        <xdr:cNvPr id="195" name="楕円 194"/>
        <xdr:cNvSpPr/>
      </xdr:nvSpPr>
      <xdr:spPr>
        <a:xfrm>
          <a:off x="45847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69572</xdr:rowOff>
    </xdr:from>
    <xdr:ext cx="469744" cy="259045"/>
    <xdr:sp macro="" textlink="">
      <xdr:nvSpPr>
        <xdr:cNvPr id="196" name="維持補修費該当値テキスト"/>
        <xdr:cNvSpPr txBox="1"/>
      </xdr:nvSpPr>
      <xdr:spPr>
        <a:xfrm>
          <a:off x="4686300" y="1327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12319</xdr:rowOff>
    </xdr:from>
    <xdr:to>
      <xdr:col>20</xdr:col>
      <xdr:colOff>38100</xdr:colOff>
      <xdr:row>78</xdr:row>
      <xdr:rowOff>113919</xdr:rowOff>
    </xdr:to>
    <xdr:sp macro="" textlink="">
      <xdr:nvSpPr>
        <xdr:cNvPr id="197" name="楕円 196"/>
        <xdr:cNvSpPr/>
      </xdr:nvSpPr>
      <xdr:spPr>
        <a:xfrm>
          <a:off x="3746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105046</xdr:rowOff>
    </xdr:from>
    <xdr:ext cx="469744" cy="259045"/>
    <xdr:sp macro="" textlink="">
      <xdr:nvSpPr>
        <xdr:cNvPr id="198" name="テキスト ボックス 197"/>
        <xdr:cNvSpPr txBox="1"/>
      </xdr:nvSpPr>
      <xdr:spPr>
        <a:xfrm>
          <a:off x="3562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169504</xdr:rowOff>
    </xdr:from>
    <xdr:to>
      <xdr:col>15</xdr:col>
      <xdr:colOff>101600</xdr:colOff>
      <xdr:row>78</xdr:row>
      <xdr:rowOff>99654</xdr:rowOff>
    </xdr:to>
    <xdr:sp macro="" textlink="">
      <xdr:nvSpPr>
        <xdr:cNvPr id="199" name="楕円 198"/>
        <xdr:cNvSpPr/>
      </xdr:nvSpPr>
      <xdr:spPr>
        <a:xfrm>
          <a:off x="2857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90781</xdr:rowOff>
    </xdr:from>
    <xdr:ext cx="469744" cy="259045"/>
    <xdr:sp macro="" textlink="">
      <xdr:nvSpPr>
        <xdr:cNvPr id="200" name="テキスト ボックス 199"/>
        <xdr:cNvSpPr txBox="1"/>
      </xdr:nvSpPr>
      <xdr:spPr>
        <a:xfrm>
          <a:off x="2673428" y="1346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13416</xdr:rowOff>
    </xdr:from>
    <xdr:to>
      <xdr:col>10</xdr:col>
      <xdr:colOff>165100</xdr:colOff>
      <xdr:row>78</xdr:row>
      <xdr:rowOff>115016</xdr:rowOff>
    </xdr:to>
    <xdr:sp macro="" textlink="">
      <xdr:nvSpPr>
        <xdr:cNvPr id="201" name="楕円 200"/>
        <xdr:cNvSpPr/>
      </xdr:nvSpPr>
      <xdr:spPr>
        <a:xfrm>
          <a:off x="19685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106143</xdr:rowOff>
    </xdr:from>
    <xdr:ext cx="469744" cy="259045"/>
    <xdr:sp macro="" textlink="">
      <xdr:nvSpPr>
        <xdr:cNvPr id="202" name="テキスト ボックス 201"/>
        <xdr:cNvSpPr txBox="1"/>
      </xdr:nvSpPr>
      <xdr:spPr>
        <a:xfrm>
          <a:off x="1784428" y="134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2626</xdr:rowOff>
    </xdr:from>
    <xdr:to>
      <xdr:col>6</xdr:col>
      <xdr:colOff>38100</xdr:colOff>
      <xdr:row>78</xdr:row>
      <xdr:rowOff>104226</xdr:rowOff>
    </xdr:to>
    <xdr:sp macro="" textlink="">
      <xdr:nvSpPr>
        <xdr:cNvPr id="203" name="楕円 202"/>
        <xdr:cNvSpPr/>
      </xdr:nvSpPr>
      <xdr:spPr>
        <a:xfrm>
          <a:off x="1079500" y="133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95353</xdr:rowOff>
    </xdr:from>
    <xdr:ext cx="469744" cy="259045"/>
    <xdr:sp macro="" textlink="">
      <xdr:nvSpPr>
        <xdr:cNvPr id="204" name="テキスト ボックス 203"/>
        <xdr:cNvSpPr txBox="1"/>
      </xdr:nvSpPr>
      <xdr:spPr>
        <a:xfrm>
          <a:off x="895428" y="13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70114</xdr:rowOff>
    </xdr:from>
    <xdr:to>
      <xdr:col>24</xdr:col>
      <xdr:colOff>63500</xdr:colOff>
      <xdr:row>98</xdr:row>
      <xdr:rowOff>73223</xdr:rowOff>
    </xdr:to>
    <xdr:cxnSp macro="">
      <xdr:nvCxnSpPr>
        <xdr:cNvPr id="232" name="直線コネクタ 231"/>
        <xdr:cNvCxnSpPr/>
      </xdr:nvCxnSpPr>
      <xdr:spPr>
        <a:xfrm flipV="1">
          <a:off x="3797300" y="1687221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3" name="扶助費平均値テキスト"/>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22702</xdr:rowOff>
    </xdr:from>
    <xdr:to>
      <xdr:col>19</xdr:col>
      <xdr:colOff>177800</xdr:colOff>
      <xdr:row>98</xdr:row>
      <xdr:rowOff>73223</xdr:rowOff>
    </xdr:to>
    <xdr:cxnSp macro="">
      <xdr:nvCxnSpPr>
        <xdr:cNvPr id="235" name="直線コネクタ 234"/>
        <xdr:cNvCxnSpPr/>
      </xdr:nvCxnSpPr>
      <xdr:spPr>
        <a:xfrm>
          <a:off x="2908300" y="1682480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7" name="テキスト ボックス 236"/>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22702</xdr:rowOff>
    </xdr:from>
    <xdr:to>
      <xdr:col>15</xdr:col>
      <xdr:colOff>50800</xdr:colOff>
      <xdr:row>98</xdr:row>
      <xdr:rowOff>136203</xdr:rowOff>
    </xdr:to>
    <xdr:cxnSp macro="">
      <xdr:nvCxnSpPr>
        <xdr:cNvPr id="238" name="直線コネクタ 237"/>
        <xdr:cNvCxnSpPr/>
      </xdr:nvCxnSpPr>
      <xdr:spPr>
        <a:xfrm flipV="1">
          <a:off x="2019300" y="16824802"/>
          <a:ext cx="8890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0" name="テキスト ボックス 239"/>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102988</xdr:rowOff>
    </xdr:from>
    <xdr:to>
      <xdr:col>10</xdr:col>
      <xdr:colOff>114300</xdr:colOff>
      <xdr:row>98</xdr:row>
      <xdr:rowOff>136203</xdr:rowOff>
    </xdr:to>
    <xdr:cxnSp macro="">
      <xdr:nvCxnSpPr>
        <xdr:cNvPr id="241" name="直線コネクタ 240"/>
        <xdr:cNvCxnSpPr/>
      </xdr:nvCxnSpPr>
      <xdr:spPr>
        <a:xfrm>
          <a:off x="1130300" y="16905088"/>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3" name="テキスト ボックス 242"/>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144756</xdr:rowOff>
    </xdr:from>
    <xdr:ext cx="534377" cy="259045"/>
    <xdr:sp macro="" textlink="">
      <xdr:nvSpPr>
        <xdr:cNvPr id="245" name="テキスト ボックス 244"/>
        <xdr:cNvSpPr txBox="1"/>
      </xdr:nvSpPr>
      <xdr:spPr>
        <a:xfrm>
          <a:off x="863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19314</xdr:rowOff>
    </xdr:from>
    <xdr:to>
      <xdr:col>24</xdr:col>
      <xdr:colOff>114300</xdr:colOff>
      <xdr:row>98</xdr:row>
      <xdr:rowOff>120914</xdr:rowOff>
    </xdr:to>
    <xdr:sp macro="" textlink="">
      <xdr:nvSpPr>
        <xdr:cNvPr id="251" name="楕円 250"/>
        <xdr:cNvSpPr/>
      </xdr:nvSpPr>
      <xdr:spPr>
        <a:xfrm>
          <a:off x="4584700" y="168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169191</xdr:rowOff>
    </xdr:from>
    <xdr:ext cx="534377" cy="259045"/>
    <xdr:sp macro="" textlink="">
      <xdr:nvSpPr>
        <xdr:cNvPr id="252" name="扶助費該当値テキスト"/>
        <xdr:cNvSpPr txBox="1"/>
      </xdr:nvSpPr>
      <xdr:spPr>
        <a:xfrm>
          <a:off x="4686300" y="16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22423</xdr:rowOff>
    </xdr:from>
    <xdr:to>
      <xdr:col>20</xdr:col>
      <xdr:colOff>38100</xdr:colOff>
      <xdr:row>98</xdr:row>
      <xdr:rowOff>124023</xdr:rowOff>
    </xdr:to>
    <xdr:sp macro="" textlink="">
      <xdr:nvSpPr>
        <xdr:cNvPr id="253" name="楕円 252"/>
        <xdr:cNvSpPr/>
      </xdr:nvSpPr>
      <xdr:spPr>
        <a:xfrm>
          <a:off x="3746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115150</xdr:rowOff>
    </xdr:from>
    <xdr:ext cx="534377" cy="259045"/>
    <xdr:sp macro="" textlink="">
      <xdr:nvSpPr>
        <xdr:cNvPr id="254" name="テキスト ボックス 253"/>
        <xdr:cNvSpPr txBox="1"/>
      </xdr:nvSpPr>
      <xdr:spPr>
        <a:xfrm>
          <a:off x="3530111" y="169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143352</xdr:rowOff>
    </xdr:from>
    <xdr:to>
      <xdr:col>15</xdr:col>
      <xdr:colOff>101600</xdr:colOff>
      <xdr:row>98</xdr:row>
      <xdr:rowOff>73502</xdr:rowOff>
    </xdr:to>
    <xdr:sp macro="" textlink="">
      <xdr:nvSpPr>
        <xdr:cNvPr id="255" name="楕円 254"/>
        <xdr:cNvSpPr/>
      </xdr:nvSpPr>
      <xdr:spPr>
        <a:xfrm>
          <a:off x="2857500" y="167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64629</xdr:rowOff>
    </xdr:from>
    <xdr:ext cx="534377" cy="259045"/>
    <xdr:sp macro="" textlink="">
      <xdr:nvSpPr>
        <xdr:cNvPr id="256" name="テキスト ボックス 255"/>
        <xdr:cNvSpPr txBox="1"/>
      </xdr:nvSpPr>
      <xdr:spPr>
        <a:xfrm>
          <a:off x="2641111" y="168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85403</xdr:rowOff>
    </xdr:from>
    <xdr:to>
      <xdr:col>10</xdr:col>
      <xdr:colOff>165100</xdr:colOff>
      <xdr:row>99</xdr:row>
      <xdr:rowOff>15553</xdr:rowOff>
    </xdr:to>
    <xdr:sp macro="" textlink="">
      <xdr:nvSpPr>
        <xdr:cNvPr id="257" name="楕円 256"/>
        <xdr:cNvSpPr/>
      </xdr:nvSpPr>
      <xdr:spPr>
        <a:xfrm>
          <a:off x="1968500" y="16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6680</xdr:rowOff>
    </xdr:from>
    <xdr:ext cx="534377" cy="259045"/>
    <xdr:sp macro="" textlink="">
      <xdr:nvSpPr>
        <xdr:cNvPr id="258" name="テキスト ボックス 257"/>
        <xdr:cNvSpPr txBox="1"/>
      </xdr:nvSpPr>
      <xdr:spPr>
        <a:xfrm>
          <a:off x="1752111" y="16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52188</xdr:rowOff>
    </xdr:from>
    <xdr:to>
      <xdr:col>6</xdr:col>
      <xdr:colOff>38100</xdr:colOff>
      <xdr:row>98</xdr:row>
      <xdr:rowOff>153788</xdr:rowOff>
    </xdr:to>
    <xdr:sp macro="" textlink="">
      <xdr:nvSpPr>
        <xdr:cNvPr id="259" name="楕円 258"/>
        <xdr:cNvSpPr/>
      </xdr:nvSpPr>
      <xdr:spPr>
        <a:xfrm>
          <a:off x="1079500" y="16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144915</xdr:rowOff>
    </xdr:from>
    <xdr:ext cx="534377" cy="259045"/>
    <xdr:sp macro="" textlink="">
      <xdr:nvSpPr>
        <xdr:cNvPr id="260" name="テキスト ボックス 259"/>
        <xdr:cNvSpPr txBox="1"/>
      </xdr:nvSpPr>
      <xdr:spPr>
        <a:xfrm>
          <a:off x="863111" y="16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76827</xdr:rowOff>
    </xdr:from>
    <xdr:to>
      <xdr:col>55</xdr:col>
      <xdr:colOff>0</xdr:colOff>
      <xdr:row>38</xdr:row>
      <xdr:rowOff>83209</xdr:rowOff>
    </xdr:to>
    <xdr:cxnSp macro="">
      <xdr:nvCxnSpPr>
        <xdr:cNvPr id="289" name="直線コネクタ 288"/>
        <xdr:cNvCxnSpPr/>
      </xdr:nvCxnSpPr>
      <xdr:spPr>
        <a:xfrm flipV="1">
          <a:off x="9639300" y="6591927"/>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0"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83209</xdr:rowOff>
    </xdr:from>
    <xdr:to>
      <xdr:col>50</xdr:col>
      <xdr:colOff>114300</xdr:colOff>
      <xdr:row>38</xdr:row>
      <xdr:rowOff>85520</xdr:rowOff>
    </xdr:to>
    <xdr:cxnSp macro="">
      <xdr:nvCxnSpPr>
        <xdr:cNvPr id="292" name="直線コネクタ 291"/>
        <xdr:cNvCxnSpPr/>
      </xdr:nvCxnSpPr>
      <xdr:spPr>
        <a:xfrm flipV="1">
          <a:off x="8750300" y="659830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4" name="テキスト ボックス 293"/>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85520</xdr:rowOff>
    </xdr:from>
    <xdr:to>
      <xdr:col>45</xdr:col>
      <xdr:colOff>177800</xdr:colOff>
      <xdr:row>38</xdr:row>
      <xdr:rowOff>86741</xdr:rowOff>
    </xdr:to>
    <xdr:cxnSp macro="">
      <xdr:nvCxnSpPr>
        <xdr:cNvPr id="295" name="直線コネクタ 294"/>
        <xdr:cNvCxnSpPr/>
      </xdr:nvCxnSpPr>
      <xdr:spPr>
        <a:xfrm flipV="1">
          <a:off x="7861300" y="6600620"/>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7" name="テキスト ボックス 296"/>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85939</xdr:rowOff>
    </xdr:from>
    <xdr:to>
      <xdr:col>41</xdr:col>
      <xdr:colOff>50800</xdr:colOff>
      <xdr:row>38</xdr:row>
      <xdr:rowOff>86741</xdr:rowOff>
    </xdr:to>
    <xdr:cxnSp macro="">
      <xdr:nvCxnSpPr>
        <xdr:cNvPr id="298" name="直線コネクタ 297"/>
        <xdr:cNvCxnSpPr/>
      </xdr:nvCxnSpPr>
      <xdr:spPr>
        <a:xfrm>
          <a:off x="6972300" y="6601039"/>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0" name="テキスト ボックス 299"/>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139557</xdr:rowOff>
    </xdr:from>
    <xdr:ext cx="534377" cy="259045"/>
    <xdr:sp macro="" textlink="">
      <xdr:nvSpPr>
        <xdr:cNvPr id="302" name="テキスト ボックス 301"/>
        <xdr:cNvSpPr txBox="1"/>
      </xdr:nvSpPr>
      <xdr:spPr>
        <a:xfrm>
          <a:off x="6705111" y="63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26027</xdr:rowOff>
    </xdr:from>
    <xdr:to>
      <xdr:col>55</xdr:col>
      <xdr:colOff>50800</xdr:colOff>
      <xdr:row>38</xdr:row>
      <xdr:rowOff>127627</xdr:rowOff>
    </xdr:to>
    <xdr:sp macro="" textlink="">
      <xdr:nvSpPr>
        <xdr:cNvPr id="308" name="楕円 307"/>
        <xdr:cNvSpPr/>
      </xdr:nvSpPr>
      <xdr:spPr>
        <a:xfrm>
          <a:off x="10426700" y="65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129664</xdr:rowOff>
    </xdr:from>
    <xdr:ext cx="534377" cy="259045"/>
    <xdr:sp macro="" textlink="">
      <xdr:nvSpPr>
        <xdr:cNvPr id="309" name="補助費等該当値テキスト"/>
        <xdr:cNvSpPr txBox="1"/>
      </xdr:nvSpPr>
      <xdr:spPr>
        <a:xfrm>
          <a:off x="10528300" y="64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32409</xdr:rowOff>
    </xdr:from>
    <xdr:to>
      <xdr:col>50</xdr:col>
      <xdr:colOff>165100</xdr:colOff>
      <xdr:row>38</xdr:row>
      <xdr:rowOff>134009</xdr:rowOff>
    </xdr:to>
    <xdr:sp macro="" textlink="">
      <xdr:nvSpPr>
        <xdr:cNvPr id="310" name="楕円 309"/>
        <xdr:cNvSpPr/>
      </xdr:nvSpPr>
      <xdr:spPr>
        <a:xfrm>
          <a:off x="9588500" y="6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125136</xdr:rowOff>
    </xdr:from>
    <xdr:ext cx="534377" cy="259045"/>
    <xdr:sp macro="" textlink="">
      <xdr:nvSpPr>
        <xdr:cNvPr id="311" name="テキスト ボックス 310"/>
        <xdr:cNvSpPr txBox="1"/>
      </xdr:nvSpPr>
      <xdr:spPr>
        <a:xfrm>
          <a:off x="9372111" y="66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34720</xdr:rowOff>
    </xdr:from>
    <xdr:to>
      <xdr:col>46</xdr:col>
      <xdr:colOff>38100</xdr:colOff>
      <xdr:row>38</xdr:row>
      <xdr:rowOff>136320</xdr:rowOff>
    </xdr:to>
    <xdr:sp macro="" textlink="">
      <xdr:nvSpPr>
        <xdr:cNvPr id="312" name="楕円 311"/>
        <xdr:cNvSpPr/>
      </xdr:nvSpPr>
      <xdr:spPr>
        <a:xfrm>
          <a:off x="8699500" y="6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127447</xdr:rowOff>
    </xdr:from>
    <xdr:ext cx="534377" cy="259045"/>
    <xdr:sp macro="" textlink="">
      <xdr:nvSpPr>
        <xdr:cNvPr id="313" name="テキスト ボックス 312"/>
        <xdr:cNvSpPr txBox="1"/>
      </xdr:nvSpPr>
      <xdr:spPr>
        <a:xfrm>
          <a:off x="8483111" y="664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35941</xdr:rowOff>
    </xdr:from>
    <xdr:to>
      <xdr:col>41</xdr:col>
      <xdr:colOff>101600</xdr:colOff>
      <xdr:row>38</xdr:row>
      <xdr:rowOff>137541</xdr:rowOff>
    </xdr:to>
    <xdr:sp macro="" textlink="">
      <xdr:nvSpPr>
        <xdr:cNvPr id="314" name="楕円 313"/>
        <xdr:cNvSpPr/>
      </xdr:nvSpPr>
      <xdr:spPr>
        <a:xfrm>
          <a:off x="7810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128668</xdr:rowOff>
    </xdr:from>
    <xdr:ext cx="534377" cy="259045"/>
    <xdr:sp macro="" textlink="">
      <xdr:nvSpPr>
        <xdr:cNvPr id="315" name="テキスト ボックス 314"/>
        <xdr:cNvSpPr txBox="1"/>
      </xdr:nvSpPr>
      <xdr:spPr>
        <a:xfrm>
          <a:off x="7594111" y="6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35139</xdr:rowOff>
    </xdr:from>
    <xdr:to>
      <xdr:col>36</xdr:col>
      <xdr:colOff>165100</xdr:colOff>
      <xdr:row>38</xdr:row>
      <xdr:rowOff>136739</xdr:rowOff>
    </xdr:to>
    <xdr:sp macro="" textlink="">
      <xdr:nvSpPr>
        <xdr:cNvPr id="316" name="楕円 315"/>
        <xdr:cNvSpPr/>
      </xdr:nvSpPr>
      <xdr:spPr>
        <a:xfrm>
          <a:off x="6921500" y="65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127866</xdr:rowOff>
    </xdr:from>
    <xdr:ext cx="534377" cy="259045"/>
    <xdr:sp macro="" textlink="">
      <xdr:nvSpPr>
        <xdr:cNvPr id="317" name="テキスト ボックス 316"/>
        <xdr:cNvSpPr txBox="1"/>
      </xdr:nvSpPr>
      <xdr:spPr>
        <a:xfrm>
          <a:off x="6705111" y="6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3" name="直線コネクタ 342"/>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4"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5" name="直線コネクタ 344"/>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6"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7" name="直線コネクタ 346"/>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135763</xdr:rowOff>
    </xdr:from>
    <xdr:to>
      <xdr:col>55</xdr:col>
      <xdr:colOff>0</xdr:colOff>
      <xdr:row>59</xdr:row>
      <xdr:rowOff>26888</xdr:rowOff>
    </xdr:to>
    <xdr:cxnSp macro="">
      <xdr:nvCxnSpPr>
        <xdr:cNvPr id="348" name="直線コネクタ 347"/>
        <xdr:cNvCxnSpPr/>
      </xdr:nvCxnSpPr>
      <xdr:spPr>
        <a:xfrm flipV="1">
          <a:off x="9639300" y="10079863"/>
          <a:ext cx="838200" cy="6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9"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0" name="フローチャート: 判断 349"/>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98691</xdr:rowOff>
    </xdr:from>
    <xdr:to>
      <xdr:col>50</xdr:col>
      <xdr:colOff>114300</xdr:colOff>
      <xdr:row>59</xdr:row>
      <xdr:rowOff>26888</xdr:rowOff>
    </xdr:to>
    <xdr:cxnSp macro="">
      <xdr:nvCxnSpPr>
        <xdr:cNvPr id="351" name="直線コネクタ 350"/>
        <xdr:cNvCxnSpPr/>
      </xdr:nvCxnSpPr>
      <xdr:spPr>
        <a:xfrm>
          <a:off x="8750300" y="10042791"/>
          <a:ext cx="889000" cy="9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2" name="フローチャート: 判断 351"/>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3" name="テキスト ボックス 352"/>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56059</xdr:rowOff>
    </xdr:from>
    <xdr:to>
      <xdr:col>45</xdr:col>
      <xdr:colOff>177800</xdr:colOff>
      <xdr:row>58</xdr:row>
      <xdr:rowOff>98691</xdr:rowOff>
    </xdr:to>
    <xdr:cxnSp macro="">
      <xdr:nvCxnSpPr>
        <xdr:cNvPr id="354" name="直線コネクタ 353"/>
        <xdr:cNvCxnSpPr/>
      </xdr:nvCxnSpPr>
      <xdr:spPr>
        <a:xfrm>
          <a:off x="7861300" y="10000159"/>
          <a:ext cx="889000" cy="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5" name="フローチャート: 判断 354"/>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6" name="テキスト ボックス 355"/>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56059</xdr:rowOff>
    </xdr:from>
    <xdr:to>
      <xdr:col>41</xdr:col>
      <xdr:colOff>50800</xdr:colOff>
      <xdr:row>58</xdr:row>
      <xdr:rowOff>57629</xdr:rowOff>
    </xdr:to>
    <xdr:cxnSp macro="">
      <xdr:nvCxnSpPr>
        <xdr:cNvPr id="357" name="直線コネクタ 356"/>
        <xdr:cNvCxnSpPr/>
      </xdr:nvCxnSpPr>
      <xdr:spPr>
        <a:xfrm flipV="1">
          <a:off x="6972300" y="10000159"/>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58" name="フローチャート: 判断 357"/>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59" name="テキスト ボックス 358"/>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76571</xdr:rowOff>
    </xdr:from>
    <xdr:to>
      <xdr:col>36</xdr:col>
      <xdr:colOff>165100</xdr:colOff>
      <xdr:row>59</xdr:row>
      <xdr:rowOff>6721</xdr:rowOff>
    </xdr:to>
    <xdr:sp macro="" textlink="">
      <xdr:nvSpPr>
        <xdr:cNvPr id="360" name="フローチャート: 判断 359"/>
        <xdr:cNvSpPr/>
      </xdr:nvSpPr>
      <xdr:spPr>
        <a:xfrm>
          <a:off x="6921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169298</xdr:rowOff>
    </xdr:from>
    <xdr:ext cx="534377" cy="259045"/>
    <xdr:sp macro="" textlink="">
      <xdr:nvSpPr>
        <xdr:cNvPr id="361" name="テキスト ボックス 360"/>
        <xdr:cNvSpPr txBox="1"/>
      </xdr:nvSpPr>
      <xdr:spPr>
        <a:xfrm>
          <a:off x="6705111" y="10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84963</xdr:rowOff>
    </xdr:from>
    <xdr:to>
      <xdr:col>55</xdr:col>
      <xdr:colOff>50800</xdr:colOff>
      <xdr:row>59</xdr:row>
      <xdr:rowOff>15113</xdr:rowOff>
    </xdr:to>
    <xdr:sp macro="" textlink="">
      <xdr:nvSpPr>
        <xdr:cNvPr id="367" name="楕円 366"/>
        <xdr:cNvSpPr/>
      </xdr:nvSpPr>
      <xdr:spPr>
        <a:xfrm>
          <a:off x="10426700" y="100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8"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147538</xdr:rowOff>
    </xdr:from>
    <xdr:to>
      <xdr:col>50</xdr:col>
      <xdr:colOff>165100</xdr:colOff>
      <xdr:row>59</xdr:row>
      <xdr:rowOff>77688</xdr:rowOff>
    </xdr:to>
    <xdr:sp macro="" textlink="">
      <xdr:nvSpPr>
        <xdr:cNvPr id="369" name="楕円 368"/>
        <xdr:cNvSpPr/>
      </xdr:nvSpPr>
      <xdr:spPr>
        <a:xfrm>
          <a:off x="9588500" y="100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68815</xdr:rowOff>
    </xdr:from>
    <xdr:ext cx="534377" cy="259045"/>
    <xdr:sp macro="" textlink="">
      <xdr:nvSpPr>
        <xdr:cNvPr id="370" name="テキスト ボックス 369"/>
        <xdr:cNvSpPr txBox="1"/>
      </xdr:nvSpPr>
      <xdr:spPr>
        <a:xfrm>
          <a:off x="9372111" y="101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47891</xdr:rowOff>
    </xdr:from>
    <xdr:to>
      <xdr:col>46</xdr:col>
      <xdr:colOff>38100</xdr:colOff>
      <xdr:row>58</xdr:row>
      <xdr:rowOff>149491</xdr:rowOff>
    </xdr:to>
    <xdr:sp macro="" textlink="">
      <xdr:nvSpPr>
        <xdr:cNvPr id="371" name="楕円 370"/>
        <xdr:cNvSpPr/>
      </xdr:nvSpPr>
      <xdr:spPr>
        <a:xfrm>
          <a:off x="8699500" y="99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140618</xdr:rowOff>
    </xdr:from>
    <xdr:ext cx="599010" cy="259045"/>
    <xdr:sp macro="" textlink="">
      <xdr:nvSpPr>
        <xdr:cNvPr id="372" name="テキスト ボックス 371"/>
        <xdr:cNvSpPr txBox="1"/>
      </xdr:nvSpPr>
      <xdr:spPr>
        <a:xfrm>
          <a:off x="8450795" y="1008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5259</xdr:rowOff>
    </xdr:from>
    <xdr:to>
      <xdr:col>41</xdr:col>
      <xdr:colOff>101600</xdr:colOff>
      <xdr:row>58</xdr:row>
      <xdr:rowOff>106859</xdr:rowOff>
    </xdr:to>
    <xdr:sp macro="" textlink="">
      <xdr:nvSpPr>
        <xdr:cNvPr id="373" name="楕円 372"/>
        <xdr:cNvSpPr/>
      </xdr:nvSpPr>
      <xdr:spPr>
        <a:xfrm>
          <a:off x="7810500" y="99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123386</xdr:rowOff>
    </xdr:from>
    <xdr:ext cx="599010" cy="259045"/>
    <xdr:sp macro="" textlink="">
      <xdr:nvSpPr>
        <xdr:cNvPr id="374" name="テキスト ボックス 373"/>
        <xdr:cNvSpPr txBox="1"/>
      </xdr:nvSpPr>
      <xdr:spPr>
        <a:xfrm>
          <a:off x="7561795" y="972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6829</xdr:rowOff>
    </xdr:from>
    <xdr:to>
      <xdr:col>36</xdr:col>
      <xdr:colOff>165100</xdr:colOff>
      <xdr:row>58</xdr:row>
      <xdr:rowOff>108429</xdr:rowOff>
    </xdr:to>
    <xdr:sp macro="" textlink="">
      <xdr:nvSpPr>
        <xdr:cNvPr id="375" name="楕円 374"/>
        <xdr:cNvSpPr/>
      </xdr:nvSpPr>
      <xdr:spPr>
        <a:xfrm>
          <a:off x="6921500" y="99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124956</xdr:rowOff>
    </xdr:from>
    <xdr:ext cx="599010" cy="259045"/>
    <xdr:sp macro="" textlink="">
      <xdr:nvSpPr>
        <xdr:cNvPr id="376" name="テキスト ボックス 375"/>
        <xdr:cNvSpPr txBox="1"/>
      </xdr:nvSpPr>
      <xdr:spPr>
        <a:xfrm>
          <a:off x="6672795" y="97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2" name="直線コネクタ 401"/>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5"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6" name="直線コネクタ 405"/>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68690</xdr:rowOff>
    </xdr:from>
    <xdr:to>
      <xdr:col>55</xdr:col>
      <xdr:colOff>0</xdr:colOff>
      <xdr:row>79</xdr:row>
      <xdr:rowOff>78770</xdr:rowOff>
    </xdr:to>
    <xdr:cxnSp macro="">
      <xdr:nvCxnSpPr>
        <xdr:cNvPr id="407" name="直線コネクタ 406"/>
        <xdr:cNvCxnSpPr/>
      </xdr:nvCxnSpPr>
      <xdr:spPr>
        <a:xfrm flipV="1">
          <a:off x="9639300" y="1361324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08"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09" name="フローチャート: 判断 408"/>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169811</xdr:rowOff>
    </xdr:from>
    <xdr:to>
      <xdr:col>50</xdr:col>
      <xdr:colOff>114300</xdr:colOff>
      <xdr:row>79</xdr:row>
      <xdr:rowOff>78770</xdr:rowOff>
    </xdr:to>
    <xdr:cxnSp macro="">
      <xdr:nvCxnSpPr>
        <xdr:cNvPr id="410" name="直線コネクタ 409"/>
        <xdr:cNvCxnSpPr/>
      </xdr:nvCxnSpPr>
      <xdr:spPr>
        <a:xfrm>
          <a:off x="8750300" y="13542911"/>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1" name="フローチャート: 判断 410"/>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2" name="テキスト ボックス 411"/>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165398</xdr:rowOff>
    </xdr:from>
    <xdr:to>
      <xdr:col>45</xdr:col>
      <xdr:colOff>177800</xdr:colOff>
      <xdr:row>78</xdr:row>
      <xdr:rowOff>169811</xdr:rowOff>
    </xdr:to>
    <xdr:cxnSp macro="">
      <xdr:nvCxnSpPr>
        <xdr:cNvPr id="413" name="直線コネクタ 412"/>
        <xdr:cNvCxnSpPr/>
      </xdr:nvCxnSpPr>
      <xdr:spPr>
        <a:xfrm>
          <a:off x="7861300" y="13538498"/>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4" name="フローチャート: 判断 413"/>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41082</xdr:rowOff>
    </xdr:from>
    <xdr:ext cx="534377" cy="259045"/>
    <xdr:sp macro="" textlink="">
      <xdr:nvSpPr>
        <xdr:cNvPr id="415" name="テキスト ボックス 414"/>
        <xdr:cNvSpPr txBox="1"/>
      </xdr:nvSpPr>
      <xdr:spPr>
        <a:xfrm>
          <a:off x="8483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116334</xdr:rowOff>
    </xdr:from>
    <xdr:to>
      <xdr:col>41</xdr:col>
      <xdr:colOff>50800</xdr:colOff>
      <xdr:row>78</xdr:row>
      <xdr:rowOff>165398</xdr:rowOff>
    </xdr:to>
    <xdr:cxnSp macro="">
      <xdr:nvCxnSpPr>
        <xdr:cNvPr id="416" name="直線コネクタ 415"/>
        <xdr:cNvCxnSpPr/>
      </xdr:nvCxnSpPr>
      <xdr:spPr>
        <a:xfrm>
          <a:off x="6972300" y="1348943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7" name="フローチャート: 判断 416"/>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18" name="テキスト ボックス 417"/>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149312</xdr:rowOff>
    </xdr:from>
    <xdr:to>
      <xdr:col>36</xdr:col>
      <xdr:colOff>165100</xdr:colOff>
      <xdr:row>79</xdr:row>
      <xdr:rowOff>79462</xdr:rowOff>
    </xdr:to>
    <xdr:sp macro="" textlink="">
      <xdr:nvSpPr>
        <xdr:cNvPr id="419" name="フローチャート: 判断 418"/>
        <xdr:cNvSpPr/>
      </xdr:nvSpPr>
      <xdr:spPr>
        <a:xfrm>
          <a:off x="6921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70589</xdr:rowOff>
    </xdr:from>
    <xdr:ext cx="534377" cy="259045"/>
    <xdr:sp macro="" textlink="">
      <xdr:nvSpPr>
        <xdr:cNvPr id="420" name="テキスト ボックス 419"/>
        <xdr:cNvSpPr txBox="1"/>
      </xdr:nvSpPr>
      <xdr:spPr>
        <a:xfrm>
          <a:off x="6705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17890</xdr:rowOff>
    </xdr:from>
    <xdr:to>
      <xdr:col>55</xdr:col>
      <xdr:colOff>50800</xdr:colOff>
      <xdr:row>79</xdr:row>
      <xdr:rowOff>119490</xdr:rowOff>
    </xdr:to>
    <xdr:sp macro="" textlink="">
      <xdr:nvSpPr>
        <xdr:cNvPr id="426" name="楕円 425"/>
        <xdr:cNvSpPr/>
      </xdr:nvSpPr>
      <xdr:spPr>
        <a:xfrm>
          <a:off x="10426700" y="135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123345</xdr:rowOff>
    </xdr:from>
    <xdr:ext cx="534377" cy="259045"/>
    <xdr:sp macro="" textlink="">
      <xdr:nvSpPr>
        <xdr:cNvPr id="427" name="普通建設事業費 （ うち新規整備　）該当値テキスト"/>
        <xdr:cNvSpPr txBox="1"/>
      </xdr:nvSpPr>
      <xdr:spPr>
        <a:xfrm>
          <a:off x="10528300" y="134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27970</xdr:rowOff>
    </xdr:from>
    <xdr:to>
      <xdr:col>50</xdr:col>
      <xdr:colOff>165100</xdr:colOff>
      <xdr:row>79</xdr:row>
      <xdr:rowOff>129570</xdr:rowOff>
    </xdr:to>
    <xdr:sp macro="" textlink="">
      <xdr:nvSpPr>
        <xdr:cNvPr id="428" name="楕円 427"/>
        <xdr:cNvSpPr/>
      </xdr:nvSpPr>
      <xdr:spPr>
        <a:xfrm>
          <a:off x="9588500" y="135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120697</xdr:rowOff>
    </xdr:from>
    <xdr:ext cx="534377" cy="259045"/>
    <xdr:sp macro="" textlink="">
      <xdr:nvSpPr>
        <xdr:cNvPr id="429" name="テキスト ボックス 428"/>
        <xdr:cNvSpPr txBox="1"/>
      </xdr:nvSpPr>
      <xdr:spPr>
        <a:xfrm>
          <a:off x="9372111" y="136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119011</xdr:rowOff>
    </xdr:from>
    <xdr:to>
      <xdr:col>46</xdr:col>
      <xdr:colOff>38100</xdr:colOff>
      <xdr:row>79</xdr:row>
      <xdr:rowOff>49161</xdr:rowOff>
    </xdr:to>
    <xdr:sp macro="" textlink="">
      <xdr:nvSpPr>
        <xdr:cNvPr id="430" name="楕円 429"/>
        <xdr:cNvSpPr/>
      </xdr:nvSpPr>
      <xdr:spPr>
        <a:xfrm>
          <a:off x="8699500" y="134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65688</xdr:rowOff>
    </xdr:from>
    <xdr:ext cx="534377" cy="259045"/>
    <xdr:sp macro="" textlink="">
      <xdr:nvSpPr>
        <xdr:cNvPr id="431" name="テキスト ボックス 430"/>
        <xdr:cNvSpPr txBox="1"/>
      </xdr:nvSpPr>
      <xdr:spPr>
        <a:xfrm>
          <a:off x="8483111" y="1326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114598</xdr:rowOff>
    </xdr:from>
    <xdr:to>
      <xdr:col>41</xdr:col>
      <xdr:colOff>101600</xdr:colOff>
      <xdr:row>79</xdr:row>
      <xdr:rowOff>44748</xdr:rowOff>
    </xdr:to>
    <xdr:sp macro="" textlink="">
      <xdr:nvSpPr>
        <xdr:cNvPr id="432" name="楕円 431"/>
        <xdr:cNvSpPr/>
      </xdr:nvSpPr>
      <xdr:spPr>
        <a:xfrm>
          <a:off x="7810500" y="134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61275</xdr:rowOff>
    </xdr:from>
    <xdr:ext cx="534377" cy="259045"/>
    <xdr:sp macro="" textlink="">
      <xdr:nvSpPr>
        <xdr:cNvPr id="433" name="テキスト ボックス 432"/>
        <xdr:cNvSpPr txBox="1"/>
      </xdr:nvSpPr>
      <xdr:spPr>
        <a:xfrm>
          <a:off x="7594111" y="132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65534</xdr:rowOff>
    </xdr:from>
    <xdr:to>
      <xdr:col>36</xdr:col>
      <xdr:colOff>165100</xdr:colOff>
      <xdr:row>78</xdr:row>
      <xdr:rowOff>167134</xdr:rowOff>
    </xdr:to>
    <xdr:sp macro="" textlink="">
      <xdr:nvSpPr>
        <xdr:cNvPr id="434" name="楕円 433"/>
        <xdr:cNvSpPr/>
      </xdr:nvSpPr>
      <xdr:spPr>
        <a:xfrm>
          <a:off x="6921500" y="134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12211</xdr:rowOff>
    </xdr:from>
    <xdr:ext cx="534377" cy="259045"/>
    <xdr:sp macro="" textlink="">
      <xdr:nvSpPr>
        <xdr:cNvPr id="435" name="テキスト ボックス 434"/>
        <xdr:cNvSpPr txBox="1"/>
      </xdr:nvSpPr>
      <xdr:spPr>
        <a:xfrm>
          <a:off x="6705111" y="132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1" name="直線コネクタ 460"/>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2"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3" name="直線コネクタ 462"/>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4"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5" name="直線コネクタ 464"/>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64523</xdr:rowOff>
    </xdr:from>
    <xdr:to>
      <xdr:col>55</xdr:col>
      <xdr:colOff>0</xdr:colOff>
      <xdr:row>97</xdr:row>
      <xdr:rowOff>92461</xdr:rowOff>
    </xdr:to>
    <xdr:cxnSp macro="">
      <xdr:nvCxnSpPr>
        <xdr:cNvPr id="466" name="直線コネクタ 465"/>
        <xdr:cNvCxnSpPr/>
      </xdr:nvCxnSpPr>
      <xdr:spPr>
        <a:xfrm flipV="1">
          <a:off x="9639300" y="16180823"/>
          <a:ext cx="838200" cy="5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7" name="普通建設事業費 （ うち更新整備　）平均値テキスト"/>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68" name="フローチャート: 判断 467"/>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161891</xdr:rowOff>
    </xdr:from>
    <xdr:to>
      <xdr:col>50</xdr:col>
      <xdr:colOff>114300</xdr:colOff>
      <xdr:row>97</xdr:row>
      <xdr:rowOff>92461</xdr:rowOff>
    </xdr:to>
    <xdr:cxnSp macro="">
      <xdr:nvCxnSpPr>
        <xdr:cNvPr id="469" name="直線コネクタ 468"/>
        <xdr:cNvCxnSpPr/>
      </xdr:nvCxnSpPr>
      <xdr:spPr>
        <a:xfrm>
          <a:off x="8750300" y="16449641"/>
          <a:ext cx="889000" cy="2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0" name="フローチャート: 判断 469"/>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1" name="テキスト ボックス 470"/>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44357</xdr:rowOff>
    </xdr:from>
    <xdr:to>
      <xdr:col>45</xdr:col>
      <xdr:colOff>177800</xdr:colOff>
      <xdr:row>95</xdr:row>
      <xdr:rowOff>161891</xdr:rowOff>
    </xdr:to>
    <xdr:cxnSp macro="">
      <xdr:nvCxnSpPr>
        <xdr:cNvPr id="472" name="直線コネクタ 471"/>
        <xdr:cNvCxnSpPr/>
      </xdr:nvCxnSpPr>
      <xdr:spPr>
        <a:xfrm>
          <a:off x="7861300" y="16160657"/>
          <a:ext cx="889000" cy="28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3" name="フローチャート: 判断 472"/>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6928</xdr:rowOff>
    </xdr:from>
    <xdr:ext cx="534377" cy="259045"/>
    <xdr:sp macro="" textlink="">
      <xdr:nvSpPr>
        <xdr:cNvPr id="474" name="テキスト ボックス 473"/>
        <xdr:cNvSpPr txBox="1"/>
      </xdr:nvSpPr>
      <xdr:spPr>
        <a:xfrm>
          <a:off x="8483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44357</xdr:rowOff>
    </xdr:from>
    <xdr:to>
      <xdr:col>41</xdr:col>
      <xdr:colOff>50800</xdr:colOff>
      <xdr:row>97</xdr:row>
      <xdr:rowOff>89784</xdr:rowOff>
    </xdr:to>
    <xdr:cxnSp macro="">
      <xdr:nvCxnSpPr>
        <xdr:cNvPr id="475" name="直線コネクタ 474"/>
        <xdr:cNvCxnSpPr/>
      </xdr:nvCxnSpPr>
      <xdr:spPr>
        <a:xfrm flipV="1">
          <a:off x="6972300" y="16160657"/>
          <a:ext cx="889000" cy="55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6" name="フローチャート: 判断 475"/>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7" name="テキスト ボックス 476"/>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8" name="フローチャート: 判断 477"/>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79" name="テキスト ボックス 478"/>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13723</xdr:rowOff>
    </xdr:from>
    <xdr:to>
      <xdr:col>55</xdr:col>
      <xdr:colOff>50800</xdr:colOff>
      <xdr:row>94</xdr:row>
      <xdr:rowOff>115323</xdr:rowOff>
    </xdr:to>
    <xdr:sp macro="" textlink="">
      <xdr:nvSpPr>
        <xdr:cNvPr id="485" name="楕円 484"/>
        <xdr:cNvSpPr/>
      </xdr:nvSpPr>
      <xdr:spPr>
        <a:xfrm>
          <a:off x="10426700" y="161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36600</xdr:rowOff>
    </xdr:from>
    <xdr:ext cx="534377" cy="259045"/>
    <xdr:sp macro="" textlink="">
      <xdr:nvSpPr>
        <xdr:cNvPr id="486" name="普通建設事業費 （ うち更新整備　）該当値テキスト"/>
        <xdr:cNvSpPr txBox="1"/>
      </xdr:nvSpPr>
      <xdr:spPr>
        <a:xfrm>
          <a:off x="10528300" y="159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41661</xdr:rowOff>
    </xdr:from>
    <xdr:to>
      <xdr:col>50</xdr:col>
      <xdr:colOff>165100</xdr:colOff>
      <xdr:row>97</xdr:row>
      <xdr:rowOff>143261</xdr:rowOff>
    </xdr:to>
    <xdr:sp macro="" textlink="">
      <xdr:nvSpPr>
        <xdr:cNvPr id="487" name="楕円 486"/>
        <xdr:cNvSpPr/>
      </xdr:nvSpPr>
      <xdr:spPr>
        <a:xfrm>
          <a:off x="9588500" y="16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134388</xdr:rowOff>
    </xdr:from>
    <xdr:ext cx="534377" cy="259045"/>
    <xdr:sp macro="" textlink="">
      <xdr:nvSpPr>
        <xdr:cNvPr id="488" name="テキスト ボックス 487"/>
        <xdr:cNvSpPr txBox="1"/>
      </xdr:nvSpPr>
      <xdr:spPr>
        <a:xfrm>
          <a:off x="9372111" y="167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111091</xdr:rowOff>
    </xdr:from>
    <xdr:to>
      <xdr:col>46</xdr:col>
      <xdr:colOff>38100</xdr:colOff>
      <xdr:row>96</xdr:row>
      <xdr:rowOff>41241</xdr:rowOff>
    </xdr:to>
    <xdr:sp macro="" textlink="">
      <xdr:nvSpPr>
        <xdr:cNvPr id="489" name="楕円 488"/>
        <xdr:cNvSpPr/>
      </xdr:nvSpPr>
      <xdr:spPr>
        <a:xfrm>
          <a:off x="8699500" y="16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57768</xdr:rowOff>
    </xdr:from>
    <xdr:ext cx="534377" cy="259045"/>
    <xdr:sp macro="" textlink="">
      <xdr:nvSpPr>
        <xdr:cNvPr id="490" name="テキスト ボックス 489"/>
        <xdr:cNvSpPr txBox="1"/>
      </xdr:nvSpPr>
      <xdr:spPr>
        <a:xfrm>
          <a:off x="8483111" y="161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165007</xdr:rowOff>
    </xdr:from>
    <xdr:to>
      <xdr:col>41</xdr:col>
      <xdr:colOff>101600</xdr:colOff>
      <xdr:row>94</xdr:row>
      <xdr:rowOff>95157</xdr:rowOff>
    </xdr:to>
    <xdr:sp macro="" textlink="">
      <xdr:nvSpPr>
        <xdr:cNvPr id="491" name="楕円 490"/>
        <xdr:cNvSpPr/>
      </xdr:nvSpPr>
      <xdr:spPr>
        <a:xfrm>
          <a:off x="7810500" y="161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111684</xdr:rowOff>
    </xdr:from>
    <xdr:ext cx="534377" cy="259045"/>
    <xdr:sp macro="" textlink="">
      <xdr:nvSpPr>
        <xdr:cNvPr id="492" name="テキスト ボックス 491"/>
        <xdr:cNvSpPr txBox="1"/>
      </xdr:nvSpPr>
      <xdr:spPr>
        <a:xfrm>
          <a:off x="7594111" y="158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38984</xdr:rowOff>
    </xdr:from>
    <xdr:to>
      <xdr:col>36</xdr:col>
      <xdr:colOff>165100</xdr:colOff>
      <xdr:row>97</xdr:row>
      <xdr:rowOff>140584</xdr:rowOff>
    </xdr:to>
    <xdr:sp macro="" textlink="">
      <xdr:nvSpPr>
        <xdr:cNvPr id="493" name="楕円 492"/>
        <xdr:cNvSpPr/>
      </xdr:nvSpPr>
      <xdr:spPr>
        <a:xfrm>
          <a:off x="6921500" y="166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131711</xdr:rowOff>
    </xdr:from>
    <xdr:ext cx="534377" cy="259045"/>
    <xdr:sp macro="" textlink="">
      <xdr:nvSpPr>
        <xdr:cNvPr id="494" name="テキスト ボックス 493"/>
        <xdr:cNvSpPr txBox="1"/>
      </xdr:nvSpPr>
      <xdr:spPr>
        <a:xfrm>
          <a:off x="6705111" y="167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35973</xdr:rowOff>
    </xdr:from>
    <xdr:to>
      <xdr:col>85</xdr:col>
      <xdr:colOff>127000</xdr:colOff>
      <xdr:row>39</xdr:row>
      <xdr:rowOff>40716</xdr:rowOff>
    </xdr:to>
    <xdr:cxnSp macro="">
      <xdr:nvCxnSpPr>
        <xdr:cNvPr id="523" name="直線コネクタ 522"/>
        <xdr:cNvCxnSpPr/>
      </xdr:nvCxnSpPr>
      <xdr:spPr>
        <a:xfrm flipV="1">
          <a:off x="15481300" y="6722523"/>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167113</xdr:rowOff>
    </xdr:from>
    <xdr:to>
      <xdr:col>81</xdr:col>
      <xdr:colOff>50800</xdr:colOff>
      <xdr:row>39</xdr:row>
      <xdr:rowOff>40716</xdr:rowOff>
    </xdr:to>
    <xdr:cxnSp macro="">
      <xdr:nvCxnSpPr>
        <xdr:cNvPr id="526" name="直線コネクタ 525"/>
        <xdr:cNvCxnSpPr/>
      </xdr:nvCxnSpPr>
      <xdr:spPr>
        <a:xfrm>
          <a:off x="14592300" y="66822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62090</xdr:rowOff>
    </xdr:from>
    <xdr:to>
      <xdr:col>76</xdr:col>
      <xdr:colOff>114300</xdr:colOff>
      <xdr:row>38</xdr:row>
      <xdr:rowOff>167113</xdr:rowOff>
    </xdr:to>
    <xdr:cxnSp macro="">
      <xdr:nvCxnSpPr>
        <xdr:cNvPr id="529" name="直線コネクタ 528"/>
        <xdr:cNvCxnSpPr/>
      </xdr:nvCxnSpPr>
      <xdr:spPr>
        <a:xfrm>
          <a:off x="13703300" y="6577190"/>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113792</xdr:rowOff>
    </xdr:from>
    <xdr:to>
      <xdr:col>71</xdr:col>
      <xdr:colOff>177800</xdr:colOff>
      <xdr:row>38</xdr:row>
      <xdr:rowOff>62090</xdr:rowOff>
    </xdr:to>
    <xdr:cxnSp macro="">
      <xdr:nvCxnSpPr>
        <xdr:cNvPr id="532" name="直線コネクタ 531"/>
        <xdr:cNvCxnSpPr/>
      </xdr:nvCxnSpPr>
      <xdr:spPr>
        <a:xfrm>
          <a:off x="12814300" y="6457442"/>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3" name="フローチャート: 判断 532"/>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24902</xdr:rowOff>
    </xdr:from>
    <xdr:ext cx="469744" cy="259045"/>
    <xdr:sp macro="" textlink="">
      <xdr:nvSpPr>
        <xdr:cNvPr id="534" name="テキスト ボックス 533"/>
        <xdr:cNvSpPr txBox="1"/>
      </xdr:nvSpPr>
      <xdr:spPr>
        <a:xfrm>
          <a:off x="13468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42246</xdr:rowOff>
    </xdr:from>
    <xdr:to>
      <xdr:col>67</xdr:col>
      <xdr:colOff>101600</xdr:colOff>
      <xdr:row>38</xdr:row>
      <xdr:rowOff>143846</xdr:rowOff>
    </xdr:to>
    <xdr:sp macro="" textlink="">
      <xdr:nvSpPr>
        <xdr:cNvPr id="535" name="フローチャート: 判断 534"/>
        <xdr:cNvSpPr/>
      </xdr:nvSpPr>
      <xdr:spPr>
        <a:xfrm>
          <a:off x="12763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134973</xdr:rowOff>
    </xdr:from>
    <xdr:ext cx="469744" cy="259045"/>
    <xdr:sp macro="" textlink="">
      <xdr:nvSpPr>
        <xdr:cNvPr id="536" name="テキスト ボックス 535"/>
        <xdr:cNvSpPr txBox="1"/>
      </xdr:nvSpPr>
      <xdr:spPr>
        <a:xfrm>
          <a:off x="12579428" y="66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156623</xdr:rowOff>
    </xdr:from>
    <xdr:to>
      <xdr:col>85</xdr:col>
      <xdr:colOff>177800</xdr:colOff>
      <xdr:row>39</xdr:row>
      <xdr:rowOff>86773</xdr:rowOff>
    </xdr:to>
    <xdr:sp macro="" textlink="">
      <xdr:nvSpPr>
        <xdr:cNvPr id="542" name="楕円 541"/>
        <xdr:cNvSpPr/>
      </xdr:nvSpPr>
      <xdr:spPr>
        <a:xfrm>
          <a:off x="162687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71550</xdr:rowOff>
    </xdr:from>
    <xdr:ext cx="378565" cy="259045"/>
    <xdr:sp macro="" textlink="">
      <xdr:nvSpPr>
        <xdr:cNvPr id="543" name="災害復旧事業費該当値テキスト"/>
        <xdr:cNvSpPr txBox="1"/>
      </xdr:nvSpPr>
      <xdr:spPr>
        <a:xfrm>
          <a:off x="16370300" y="658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161366</xdr:rowOff>
    </xdr:from>
    <xdr:to>
      <xdr:col>81</xdr:col>
      <xdr:colOff>101600</xdr:colOff>
      <xdr:row>39</xdr:row>
      <xdr:rowOff>91516</xdr:rowOff>
    </xdr:to>
    <xdr:sp macro="" textlink="">
      <xdr:nvSpPr>
        <xdr:cNvPr id="544" name="楕円 543"/>
        <xdr:cNvSpPr/>
      </xdr:nvSpPr>
      <xdr:spPr>
        <a:xfrm>
          <a:off x="15430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82643</xdr:rowOff>
    </xdr:from>
    <xdr:ext cx="378565" cy="259045"/>
    <xdr:sp macro="" textlink="">
      <xdr:nvSpPr>
        <xdr:cNvPr id="545" name="テキスト ボックス 544"/>
        <xdr:cNvSpPr txBox="1"/>
      </xdr:nvSpPr>
      <xdr:spPr>
        <a:xfrm>
          <a:off x="15292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116313</xdr:rowOff>
    </xdr:from>
    <xdr:to>
      <xdr:col>76</xdr:col>
      <xdr:colOff>165100</xdr:colOff>
      <xdr:row>39</xdr:row>
      <xdr:rowOff>46463</xdr:rowOff>
    </xdr:to>
    <xdr:sp macro="" textlink="">
      <xdr:nvSpPr>
        <xdr:cNvPr id="546" name="楕円 545"/>
        <xdr:cNvSpPr/>
      </xdr:nvSpPr>
      <xdr:spPr>
        <a:xfrm>
          <a:off x="14541500" y="6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37590</xdr:rowOff>
    </xdr:from>
    <xdr:ext cx="469744" cy="259045"/>
    <xdr:sp macro="" textlink="">
      <xdr:nvSpPr>
        <xdr:cNvPr id="547" name="テキスト ボックス 546"/>
        <xdr:cNvSpPr txBox="1"/>
      </xdr:nvSpPr>
      <xdr:spPr>
        <a:xfrm>
          <a:off x="14357428" y="67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11290</xdr:rowOff>
    </xdr:from>
    <xdr:to>
      <xdr:col>72</xdr:col>
      <xdr:colOff>38100</xdr:colOff>
      <xdr:row>38</xdr:row>
      <xdr:rowOff>112890</xdr:rowOff>
    </xdr:to>
    <xdr:sp macro="" textlink="">
      <xdr:nvSpPr>
        <xdr:cNvPr id="548" name="楕円 547"/>
        <xdr:cNvSpPr/>
      </xdr:nvSpPr>
      <xdr:spPr>
        <a:xfrm>
          <a:off x="13652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129417</xdr:rowOff>
    </xdr:from>
    <xdr:ext cx="469744" cy="259045"/>
    <xdr:sp macro="" textlink="">
      <xdr:nvSpPr>
        <xdr:cNvPr id="549" name="テキスト ボックス 548"/>
        <xdr:cNvSpPr txBox="1"/>
      </xdr:nvSpPr>
      <xdr:spPr>
        <a:xfrm>
          <a:off x="13468428" y="63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62992</xdr:rowOff>
    </xdr:from>
    <xdr:to>
      <xdr:col>67</xdr:col>
      <xdr:colOff>101600</xdr:colOff>
      <xdr:row>37</xdr:row>
      <xdr:rowOff>164592</xdr:rowOff>
    </xdr:to>
    <xdr:sp macro="" textlink="">
      <xdr:nvSpPr>
        <xdr:cNvPr id="550" name="楕円 549"/>
        <xdr:cNvSpPr/>
      </xdr:nvSpPr>
      <xdr:spPr>
        <a:xfrm>
          <a:off x="12763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9669</xdr:rowOff>
    </xdr:from>
    <xdr:ext cx="534377" cy="259045"/>
    <xdr:sp macro="" textlink="">
      <xdr:nvSpPr>
        <xdr:cNvPr id="551" name="テキスト ボックス 550"/>
        <xdr:cNvSpPr txBox="1"/>
      </xdr:nvSpPr>
      <xdr:spPr>
        <a:xfrm>
          <a:off x="12547111" y="61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165875</xdr:rowOff>
    </xdr:from>
    <xdr:to>
      <xdr:col>85</xdr:col>
      <xdr:colOff>127000</xdr:colOff>
      <xdr:row>78</xdr:row>
      <xdr:rowOff>22834</xdr:rowOff>
    </xdr:to>
    <xdr:cxnSp macro="">
      <xdr:nvCxnSpPr>
        <xdr:cNvPr id="630" name="直線コネクタ 629"/>
        <xdr:cNvCxnSpPr/>
      </xdr:nvCxnSpPr>
      <xdr:spPr>
        <a:xfrm flipV="1">
          <a:off x="15481300" y="13367525"/>
          <a:ext cx="8382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1" name="公債費平均値テキスト"/>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22834</xdr:rowOff>
    </xdr:from>
    <xdr:to>
      <xdr:col>81</xdr:col>
      <xdr:colOff>50800</xdr:colOff>
      <xdr:row>78</xdr:row>
      <xdr:rowOff>65748</xdr:rowOff>
    </xdr:to>
    <xdr:cxnSp macro="">
      <xdr:nvCxnSpPr>
        <xdr:cNvPr id="633" name="直線コネクタ 632"/>
        <xdr:cNvCxnSpPr/>
      </xdr:nvCxnSpPr>
      <xdr:spPr>
        <a:xfrm flipV="1">
          <a:off x="14592300" y="13395934"/>
          <a:ext cx="889000" cy="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5" name="テキスト ボックス 634"/>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38278</xdr:rowOff>
    </xdr:from>
    <xdr:to>
      <xdr:col>76</xdr:col>
      <xdr:colOff>114300</xdr:colOff>
      <xdr:row>78</xdr:row>
      <xdr:rowOff>65748</xdr:rowOff>
    </xdr:to>
    <xdr:cxnSp macro="">
      <xdr:nvCxnSpPr>
        <xdr:cNvPr id="636" name="直線コネクタ 635"/>
        <xdr:cNvCxnSpPr/>
      </xdr:nvCxnSpPr>
      <xdr:spPr>
        <a:xfrm>
          <a:off x="13703300" y="13411378"/>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38" name="テキスト ボックス 637"/>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38278</xdr:rowOff>
    </xdr:from>
    <xdr:to>
      <xdr:col>71</xdr:col>
      <xdr:colOff>177800</xdr:colOff>
      <xdr:row>78</xdr:row>
      <xdr:rowOff>65532</xdr:rowOff>
    </xdr:to>
    <xdr:cxnSp macro="">
      <xdr:nvCxnSpPr>
        <xdr:cNvPr id="639" name="直線コネクタ 638"/>
        <xdr:cNvCxnSpPr/>
      </xdr:nvCxnSpPr>
      <xdr:spPr>
        <a:xfrm flipV="1">
          <a:off x="12814300" y="13411378"/>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0" name="フローチャート: 判断 63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1" name="テキスト ボックス 640"/>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42" name="フローチャート: 判断 641"/>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43006</xdr:rowOff>
    </xdr:from>
    <xdr:ext cx="534377" cy="259045"/>
    <xdr:sp macro="" textlink="">
      <xdr:nvSpPr>
        <xdr:cNvPr id="643" name="テキスト ボックス 642"/>
        <xdr:cNvSpPr txBox="1"/>
      </xdr:nvSpPr>
      <xdr:spPr>
        <a:xfrm>
          <a:off x="12547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115075</xdr:rowOff>
    </xdr:from>
    <xdr:to>
      <xdr:col>85</xdr:col>
      <xdr:colOff>177800</xdr:colOff>
      <xdr:row>78</xdr:row>
      <xdr:rowOff>45225</xdr:rowOff>
    </xdr:to>
    <xdr:sp macro="" textlink="">
      <xdr:nvSpPr>
        <xdr:cNvPr id="649" name="楕円 648"/>
        <xdr:cNvSpPr/>
      </xdr:nvSpPr>
      <xdr:spPr>
        <a:xfrm>
          <a:off x="16268700" y="133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93502</xdr:rowOff>
    </xdr:from>
    <xdr:ext cx="534377" cy="259045"/>
    <xdr:sp macro="" textlink="">
      <xdr:nvSpPr>
        <xdr:cNvPr id="650" name="公債費該当値テキスト"/>
        <xdr:cNvSpPr txBox="1"/>
      </xdr:nvSpPr>
      <xdr:spPr>
        <a:xfrm>
          <a:off x="16370300"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143484</xdr:rowOff>
    </xdr:from>
    <xdr:to>
      <xdr:col>81</xdr:col>
      <xdr:colOff>101600</xdr:colOff>
      <xdr:row>78</xdr:row>
      <xdr:rowOff>73634</xdr:rowOff>
    </xdr:to>
    <xdr:sp macro="" textlink="">
      <xdr:nvSpPr>
        <xdr:cNvPr id="651" name="楕円 650"/>
        <xdr:cNvSpPr/>
      </xdr:nvSpPr>
      <xdr:spPr>
        <a:xfrm>
          <a:off x="15430500" y="133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64761</xdr:rowOff>
    </xdr:from>
    <xdr:ext cx="534377" cy="259045"/>
    <xdr:sp macro="" textlink="">
      <xdr:nvSpPr>
        <xdr:cNvPr id="652" name="テキスト ボックス 651"/>
        <xdr:cNvSpPr txBox="1"/>
      </xdr:nvSpPr>
      <xdr:spPr>
        <a:xfrm>
          <a:off x="15214111" y="134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14948</xdr:rowOff>
    </xdr:from>
    <xdr:to>
      <xdr:col>76</xdr:col>
      <xdr:colOff>165100</xdr:colOff>
      <xdr:row>78</xdr:row>
      <xdr:rowOff>116548</xdr:rowOff>
    </xdr:to>
    <xdr:sp macro="" textlink="">
      <xdr:nvSpPr>
        <xdr:cNvPr id="653" name="楕円 652"/>
        <xdr:cNvSpPr/>
      </xdr:nvSpPr>
      <xdr:spPr>
        <a:xfrm>
          <a:off x="14541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107675</xdr:rowOff>
    </xdr:from>
    <xdr:ext cx="534377" cy="259045"/>
    <xdr:sp macro="" textlink="">
      <xdr:nvSpPr>
        <xdr:cNvPr id="654" name="テキスト ボックス 653"/>
        <xdr:cNvSpPr txBox="1"/>
      </xdr:nvSpPr>
      <xdr:spPr>
        <a:xfrm>
          <a:off x="14325111" y="134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158928</xdr:rowOff>
    </xdr:from>
    <xdr:to>
      <xdr:col>72</xdr:col>
      <xdr:colOff>38100</xdr:colOff>
      <xdr:row>78</xdr:row>
      <xdr:rowOff>89078</xdr:rowOff>
    </xdr:to>
    <xdr:sp macro="" textlink="">
      <xdr:nvSpPr>
        <xdr:cNvPr id="655" name="楕円 654"/>
        <xdr:cNvSpPr/>
      </xdr:nvSpPr>
      <xdr:spPr>
        <a:xfrm>
          <a:off x="13652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80205</xdr:rowOff>
    </xdr:from>
    <xdr:ext cx="534377" cy="259045"/>
    <xdr:sp macro="" textlink="">
      <xdr:nvSpPr>
        <xdr:cNvPr id="656" name="テキスト ボックス 655"/>
        <xdr:cNvSpPr txBox="1"/>
      </xdr:nvSpPr>
      <xdr:spPr>
        <a:xfrm>
          <a:off x="13436111" y="134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14732</xdr:rowOff>
    </xdr:from>
    <xdr:to>
      <xdr:col>67</xdr:col>
      <xdr:colOff>101600</xdr:colOff>
      <xdr:row>78</xdr:row>
      <xdr:rowOff>116332</xdr:rowOff>
    </xdr:to>
    <xdr:sp macro="" textlink="">
      <xdr:nvSpPr>
        <xdr:cNvPr id="657" name="楕円 656"/>
        <xdr:cNvSpPr/>
      </xdr:nvSpPr>
      <xdr:spPr>
        <a:xfrm>
          <a:off x="12763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107459</xdr:rowOff>
    </xdr:from>
    <xdr:ext cx="534377" cy="259045"/>
    <xdr:sp macro="" textlink="">
      <xdr:nvSpPr>
        <xdr:cNvPr id="658" name="テキスト ボックス 657"/>
        <xdr:cNvSpPr txBox="1"/>
      </xdr:nvSpPr>
      <xdr:spPr>
        <a:xfrm>
          <a:off x="12547111" y="134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37936</xdr:rowOff>
    </xdr:from>
    <xdr:to>
      <xdr:col>85</xdr:col>
      <xdr:colOff>127000</xdr:colOff>
      <xdr:row>98</xdr:row>
      <xdr:rowOff>76305</xdr:rowOff>
    </xdr:to>
    <xdr:cxnSp macro="">
      <xdr:nvCxnSpPr>
        <xdr:cNvPr id="685" name="直線コネクタ 684"/>
        <xdr:cNvCxnSpPr/>
      </xdr:nvCxnSpPr>
      <xdr:spPr>
        <a:xfrm flipV="1">
          <a:off x="15481300" y="16840036"/>
          <a:ext cx="838200" cy="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76305</xdr:rowOff>
    </xdr:from>
    <xdr:to>
      <xdr:col>81</xdr:col>
      <xdr:colOff>50800</xdr:colOff>
      <xdr:row>98</xdr:row>
      <xdr:rowOff>105483</xdr:rowOff>
    </xdr:to>
    <xdr:cxnSp macro="">
      <xdr:nvCxnSpPr>
        <xdr:cNvPr id="688" name="直線コネクタ 687"/>
        <xdr:cNvCxnSpPr/>
      </xdr:nvCxnSpPr>
      <xdr:spPr>
        <a:xfrm flipV="1">
          <a:off x="14592300" y="16878405"/>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400</xdr:rowOff>
    </xdr:from>
    <xdr:to>
      <xdr:col>76</xdr:col>
      <xdr:colOff>114300</xdr:colOff>
      <xdr:row>98</xdr:row>
      <xdr:rowOff>105483</xdr:rowOff>
    </xdr:to>
    <xdr:cxnSp macro="">
      <xdr:nvCxnSpPr>
        <xdr:cNvPr id="691" name="直線コネクタ 690"/>
        <xdr:cNvCxnSpPr/>
      </xdr:nvCxnSpPr>
      <xdr:spPr>
        <a:xfrm>
          <a:off x="13703300" y="16802500"/>
          <a:ext cx="889000" cy="10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23169</xdr:rowOff>
    </xdr:from>
    <xdr:to>
      <xdr:col>71</xdr:col>
      <xdr:colOff>177800</xdr:colOff>
      <xdr:row>98</xdr:row>
      <xdr:rowOff>400</xdr:rowOff>
    </xdr:to>
    <xdr:cxnSp macro="">
      <xdr:nvCxnSpPr>
        <xdr:cNvPr id="694" name="直線コネクタ 693"/>
        <xdr:cNvCxnSpPr/>
      </xdr:nvCxnSpPr>
      <xdr:spPr>
        <a:xfrm>
          <a:off x="12814300" y="16310919"/>
          <a:ext cx="889000" cy="4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5" name="フローチャート: 判断 69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6" name="テキスト ボックス 695"/>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74160</xdr:rowOff>
    </xdr:from>
    <xdr:to>
      <xdr:col>67</xdr:col>
      <xdr:colOff>101600</xdr:colOff>
      <xdr:row>98</xdr:row>
      <xdr:rowOff>4310</xdr:rowOff>
    </xdr:to>
    <xdr:sp macro="" textlink="">
      <xdr:nvSpPr>
        <xdr:cNvPr id="697" name="フローチャート: 判断 696"/>
        <xdr:cNvSpPr/>
      </xdr:nvSpPr>
      <xdr:spPr>
        <a:xfrm>
          <a:off x="12763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166887</xdr:rowOff>
    </xdr:from>
    <xdr:ext cx="534377" cy="259045"/>
    <xdr:sp macro="" textlink="">
      <xdr:nvSpPr>
        <xdr:cNvPr id="698" name="テキスト ボックス 697"/>
        <xdr:cNvSpPr txBox="1"/>
      </xdr:nvSpPr>
      <xdr:spPr>
        <a:xfrm>
          <a:off x="12547111" y="167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158586</xdr:rowOff>
    </xdr:from>
    <xdr:to>
      <xdr:col>85</xdr:col>
      <xdr:colOff>177800</xdr:colOff>
      <xdr:row>98</xdr:row>
      <xdr:rowOff>88736</xdr:rowOff>
    </xdr:to>
    <xdr:sp macro="" textlink="">
      <xdr:nvSpPr>
        <xdr:cNvPr id="704" name="楕円 703"/>
        <xdr:cNvSpPr/>
      </xdr:nvSpPr>
      <xdr:spPr>
        <a:xfrm>
          <a:off x="162687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73513</xdr:rowOff>
    </xdr:from>
    <xdr:ext cx="534377" cy="259045"/>
    <xdr:sp macro="" textlink="">
      <xdr:nvSpPr>
        <xdr:cNvPr id="705" name="積立金該当値テキスト"/>
        <xdr:cNvSpPr txBox="1"/>
      </xdr:nvSpPr>
      <xdr:spPr>
        <a:xfrm>
          <a:off x="16370300" y="167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25505</xdr:rowOff>
    </xdr:from>
    <xdr:to>
      <xdr:col>81</xdr:col>
      <xdr:colOff>101600</xdr:colOff>
      <xdr:row>98</xdr:row>
      <xdr:rowOff>127105</xdr:rowOff>
    </xdr:to>
    <xdr:sp macro="" textlink="">
      <xdr:nvSpPr>
        <xdr:cNvPr id="706" name="楕円 705"/>
        <xdr:cNvSpPr/>
      </xdr:nvSpPr>
      <xdr:spPr>
        <a:xfrm>
          <a:off x="15430500" y="168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118232</xdr:rowOff>
    </xdr:from>
    <xdr:ext cx="469744" cy="259045"/>
    <xdr:sp macro="" textlink="">
      <xdr:nvSpPr>
        <xdr:cNvPr id="707" name="テキスト ボックス 706"/>
        <xdr:cNvSpPr txBox="1"/>
      </xdr:nvSpPr>
      <xdr:spPr>
        <a:xfrm>
          <a:off x="15246428" y="1692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54683</xdr:rowOff>
    </xdr:from>
    <xdr:to>
      <xdr:col>76</xdr:col>
      <xdr:colOff>165100</xdr:colOff>
      <xdr:row>98</xdr:row>
      <xdr:rowOff>156283</xdr:rowOff>
    </xdr:to>
    <xdr:sp macro="" textlink="">
      <xdr:nvSpPr>
        <xdr:cNvPr id="708" name="楕円 707"/>
        <xdr:cNvSpPr/>
      </xdr:nvSpPr>
      <xdr:spPr>
        <a:xfrm>
          <a:off x="14541500" y="168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147410</xdr:rowOff>
    </xdr:from>
    <xdr:ext cx="469744" cy="259045"/>
    <xdr:sp macro="" textlink="">
      <xdr:nvSpPr>
        <xdr:cNvPr id="709" name="テキスト ボックス 708"/>
        <xdr:cNvSpPr txBox="1"/>
      </xdr:nvSpPr>
      <xdr:spPr>
        <a:xfrm>
          <a:off x="14357428" y="169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121050</xdr:rowOff>
    </xdr:from>
    <xdr:to>
      <xdr:col>72</xdr:col>
      <xdr:colOff>38100</xdr:colOff>
      <xdr:row>98</xdr:row>
      <xdr:rowOff>51200</xdr:rowOff>
    </xdr:to>
    <xdr:sp macro="" textlink="">
      <xdr:nvSpPr>
        <xdr:cNvPr id="710" name="楕円 709"/>
        <xdr:cNvSpPr/>
      </xdr:nvSpPr>
      <xdr:spPr>
        <a:xfrm>
          <a:off x="13652500" y="167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42327</xdr:rowOff>
    </xdr:from>
    <xdr:ext cx="534377" cy="259045"/>
    <xdr:sp macro="" textlink="">
      <xdr:nvSpPr>
        <xdr:cNvPr id="711" name="テキスト ボックス 710"/>
        <xdr:cNvSpPr txBox="1"/>
      </xdr:nvSpPr>
      <xdr:spPr>
        <a:xfrm>
          <a:off x="13436111" y="168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143819</xdr:rowOff>
    </xdr:from>
    <xdr:to>
      <xdr:col>67</xdr:col>
      <xdr:colOff>101600</xdr:colOff>
      <xdr:row>95</xdr:row>
      <xdr:rowOff>73969</xdr:rowOff>
    </xdr:to>
    <xdr:sp macro="" textlink="">
      <xdr:nvSpPr>
        <xdr:cNvPr id="712" name="楕円 711"/>
        <xdr:cNvSpPr/>
      </xdr:nvSpPr>
      <xdr:spPr>
        <a:xfrm>
          <a:off x="12763500" y="162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90496</xdr:rowOff>
    </xdr:from>
    <xdr:ext cx="534377" cy="259045"/>
    <xdr:sp macro="" textlink="">
      <xdr:nvSpPr>
        <xdr:cNvPr id="713" name="テキスト ボックス 712"/>
        <xdr:cNvSpPr txBox="1"/>
      </xdr:nvSpPr>
      <xdr:spPr>
        <a:xfrm>
          <a:off x="12547111" y="160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20542</xdr:rowOff>
    </xdr:from>
    <xdr:to>
      <xdr:col>116</xdr:col>
      <xdr:colOff>63500</xdr:colOff>
      <xdr:row>38</xdr:row>
      <xdr:rowOff>20657</xdr:rowOff>
    </xdr:to>
    <xdr:cxnSp macro="">
      <xdr:nvCxnSpPr>
        <xdr:cNvPr id="738" name="直線コネクタ 737"/>
        <xdr:cNvCxnSpPr/>
      </xdr:nvCxnSpPr>
      <xdr:spPr>
        <a:xfrm flipV="1">
          <a:off x="21323300" y="653564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20657</xdr:rowOff>
    </xdr:from>
    <xdr:to>
      <xdr:col>111</xdr:col>
      <xdr:colOff>177800</xdr:colOff>
      <xdr:row>38</xdr:row>
      <xdr:rowOff>20713</xdr:rowOff>
    </xdr:to>
    <xdr:cxnSp macro="">
      <xdr:nvCxnSpPr>
        <xdr:cNvPr id="741" name="直線コネクタ 740"/>
        <xdr:cNvCxnSpPr/>
      </xdr:nvCxnSpPr>
      <xdr:spPr>
        <a:xfrm flipV="1">
          <a:off x="20434300" y="6535757"/>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20713</xdr:rowOff>
    </xdr:from>
    <xdr:to>
      <xdr:col>107</xdr:col>
      <xdr:colOff>50800</xdr:colOff>
      <xdr:row>38</xdr:row>
      <xdr:rowOff>20771</xdr:rowOff>
    </xdr:to>
    <xdr:cxnSp macro="">
      <xdr:nvCxnSpPr>
        <xdr:cNvPr id="744" name="直線コネクタ 743"/>
        <xdr:cNvCxnSpPr/>
      </xdr:nvCxnSpPr>
      <xdr:spPr>
        <a:xfrm flipV="1">
          <a:off x="19545300" y="65358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20771</xdr:rowOff>
    </xdr:from>
    <xdr:to>
      <xdr:col>102</xdr:col>
      <xdr:colOff>114300</xdr:colOff>
      <xdr:row>38</xdr:row>
      <xdr:rowOff>20828</xdr:rowOff>
    </xdr:to>
    <xdr:cxnSp macro="">
      <xdr:nvCxnSpPr>
        <xdr:cNvPr id="747" name="直線コネクタ 746"/>
        <xdr:cNvCxnSpPr/>
      </xdr:nvCxnSpPr>
      <xdr:spPr>
        <a:xfrm flipV="1">
          <a:off x="18656300" y="65358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8" name="フローチャート: 判断 74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9" name="テキスト ボックス 748"/>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50" name="フローチャート: 判断 749"/>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51" name="テキスト ボックス 750"/>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141192</xdr:rowOff>
    </xdr:from>
    <xdr:to>
      <xdr:col>116</xdr:col>
      <xdr:colOff>114300</xdr:colOff>
      <xdr:row>38</xdr:row>
      <xdr:rowOff>71342</xdr:rowOff>
    </xdr:to>
    <xdr:sp macro="" textlink="">
      <xdr:nvSpPr>
        <xdr:cNvPr id="757" name="楕円 756"/>
        <xdr:cNvSpPr/>
      </xdr:nvSpPr>
      <xdr:spPr>
        <a:xfrm>
          <a:off x="22110700" y="64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56119</xdr:rowOff>
    </xdr:from>
    <xdr:ext cx="313932" cy="259045"/>
    <xdr:sp macro="" textlink="">
      <xdr:nvSpPr>
        <xdr:cNvPr id="758" name="投資及び出資金該当値テキスト"/>
        <xdr:cNvSpPr txBox="1"/>
      </xdr:nvSpPr>
      <xdr:spPr>
        <a:xfrm>
          <a:off x="22212300" y="6399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141306</xdr:rowOff>
    </xdr:from>
    <xdr:to>
      <xdr:col>112</xdr:col>
      <xdr:colOff>38100</xdr:colOff>
      <xdr:row>38</xdr:row>
      <xdr:rowOff>71456</xdr:rowOff>
    </xdr:to>
    <xdr:sp macro="" textlink="">
      <xdr:nvSpPr>
        <xdr:cNvPr id="759" name="楕円 758"/>
        <xdr:cNvSpPr/>
      </xdr:nvSpPr>
      <xdr:spPr>
        <a:xfrm>
          <a:off x="21272500" y="6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62584</xdr:rowOff>
    </xdr:from>
    <xdr:ext cx="313932" cy="259045"/>
    <xdr:sp macro="" textlink="">
      <xdr:nvSpPr>
        <xdr:cNvPr id="760" name="テキスト ボックス 759"/>
        <xdr:cNvSpPr txBox="1"/>
      </xdr:nvSpPr>
      <xdr:spPr>
        <a:xfrm>
          <a:off x="21166333" y="6577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141364</xdr:rowOff>
    </xdr:from>
    <xdr:to>
      <xdr:col>107</xdr:col>
      <xdr:colOff>101600</xdr:colOff>
      <xdr:row>38</xdr:row>
      <xdr:rowOff>71513</xdr:rowOff>
    </xdr:to>
    <xdr:sp macro="" textlink="">
      <xdr:nvSpPr>
        <xdr:cNvPr id="761" name="楕円 760"/>
        <xdr:cNvSpPr/>
      </xdr:nvSpPr>
      <xdr:spPr>
        <a:xfrm>
          <a:off x="20383500" y="6485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62640</xdr:rowOff>
    </xdr:from>
    <xdr:ext cx="313932" cy="259045"/>
    <xdr:sp macro="" textlink="">
      <xdr:nvSpPr>
        <xdr:cNvPr id="762" name="テキスト ボックス 761"/>
        <xdr:cNvSpPr txBox="1"/>
      </xdr:nvSpPr>
      <xdr:spPr>
        <a:xfrm>
          <a:off x="20277333" y="6577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141421</xdr:rowOff>
    </xdr:from>
    <xdr:to>
      <xdr:col>102</xdr:col>
      <xdr:colOff>165100</xdr:colOff>
      <xdr:row>38</xdr:row>
      <xdr:rowOff>71571</xdr:rowOff>
    </xdr:to>
    <xdr:sp macro="" textlink="">
      <xdr:nvSpPr>
        <xdr:cNvPr id="763" name="楕円 762"/>
        <xdr:cNvSpPr/>
      </xdr:nvSpPr>
      <xdr:spPr>
        <a:xfrm>
          <a:off x="194945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62698</xdr:rowOff>
    </xdr:from>
    <xdr:ext cx="313932" cy="259045"/>
    <xdr:sp macro="" textlink="">
      <xdr:nvSpPr>
        <xdr:cNvPr id="764" name="テキスト ボックス 763"/>
        <xdr:cNvSpPr txBox="1"/>
      </xdr:nvSpPr>
      <xdr:spPr>
        <a:xfrm>
          <a:off x="19388333" y="6577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65" name="楕円 764"/>
        <xdr:cNvSpPr/>
      </xdr:nvSpPr>
      <xdr:spPr>
        <a:xfrm>
          <a:off x="18605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62755</xdr:rowOff>
    </xdr:from>
    <xdr:ext cx="313932" cy="259045"/>
    <xdr:sp macro="" textlink="">
      <xdr:nvSpPr>
        <xdr:cNvPr id="766" name="テキスト ボックス 765"/>
        <xdr:cNvSpPr txBox="1"/>
      </xdr:nvSpPr>
      <xdr:spPr>
        <a:xfrm>
          <a:off x="18499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127927</xdr:rowOff>
    </xdr:from>
    <xdr:to>
      <xdr:col>116</xdr:col>
      <xdr:colOff>63500</xdr:colOff>
      <xdr:row>57</xdr:row>
      <xdr:rowOff>142501</xdr:rowOff>
    </xdr:to>
    <xdr:cxnSp macro="">
      <xdr:nvCxnSpPr>
        <xdr:cNvPr id="791" name="直線コネクタ 790"/>
        <xdr:cNvCxnSpPr/>
      </xdr:nvCxnSpPr>
      <xdr:spPr>
        <a:xfrm>
          <a:off x="21323300" y="9900577"/>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127927</xdr:rowOff>
    </xdr:from>
    <xdr:to>
      <xdr:col>111</xdr:col>
      <xdr:colOff>177800</xdr:colOff>
      <xdr:row>57</xdr:row>
      <xdr:rowOff>139300</xdr:rowOff>
    </xdr:to>
    <xdr:cxnSp macro="">
      <xdr:nvCxnSpPr>
        <xdr:cNvPr id="794" name="直線コネクタ 793"/>
        <xdr:cNvCxnSpPr/>
      </xdr:nvCxnSpPr>
      <xdr:spPr>
        <a:xfrm flipV="1">
          <a:off x="20434300" y="9900577"/>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6" name="テキスト ボックス 795"/>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139300</xdr:rowOff>
    </xdr:from>
    <xdr:to>
      <xdr:col>107</xdr:col>
      <xdr:colOff>50800</xdr:colOff>
      <xdr:row>57</xdr:row>
      <xdr:rowOff>157131</xdr:rowOff>
    </xdr:to>
    <xdr:cxnSp macro="">
      <xdr:nvCxnSpPr>
        <xdr:cNvPr id="797" name="直線コネクタ 796"/>
        <xdr:cNvCxnSpPr/>
      </xdr:nvCxnSpPr>
      <xdr:spPr>
        <a:xfrm flipV="1">
          <a:off x="19545300" y="991195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799" name="テキスト ボックス 798"/>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148844</xdr:rowOff>
    </xdr:from>
    <xdr:to>
      <xdr:col>102</xdr:col>
      <xdr:colOff>114300</xdr:colOff>
      <xdr:row>57</xdr:row>
      <xdr:rowOff>157131</xdr:rowOff>
    </xdr:to>
    <xdr:cxnSp macro="">
      <xdr:nvCxnSpPr>
        <xdr:cNvPr id="800" name="直線コネクタ 799"/>
        <xdr:cNvCxnSpPr/>
      </xdr:nvCxnSpPr>
      <xdr:spPr>
        <a:xfrm>
          <a:off x="18656300" y="992149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1" name="フローチャート: 判断 80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2" name="テキスト ボックス 801"/>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803" name="フローチャート: 判断 802"/>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139133</xdr:rowOff>
    </xdr:from>
    <xdr:ext cx="469744" cy="259045"/>
    <xdr:sp macro="" textlink="">
      <xdr:nvSpPr>
        <xdr:cNvPr id="804" name="テキスト ボックス 803"/>
        <xdr:cNvSpPr txBox="1"/>
      </xdr:nvSpPr>
      <xdr:spPr>
        <a:xfrm>
          <a:off x="18421428"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91701</xdr:rowOff>
    </xdr:from>
    <xdr:to>
      <xdr:col>116</xdr:col>
      <xdr:colOff>114300</xdr:colOff>
      <xdr:row>58</xdr:row>
      <xdr:rowOff>21851</xdr:rowOff>
    </xdr:to>
    <xdr:sp macro="" textlink="">
      <xdr:nvSpPr>
        <xdr:cNvPr id="810" name="楕円 809"/>
        <xdr:cNvSpPr/>
      </xdr:nvSpPr>
      <xdr:spPr>
        <a:xfrm>
          <a:off x="22110700" y="98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6628</xdr:rowOff>
    </xdr:from>
    <xdr:ext cx="378565" cy="259045"/>
    <xdr:sp macro="" textlink="">
      <xdr:nvSpPr>
        <xdr:cNvPr id="811" name="貸付金該当値テキスト"/>
        <xdr:cNvSpPr txBox="1"/>
      </xdr:nvSpPr>
      <xdr:spPr>
        <a:xfrm>
          <a:off x="22212300" y="977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77127</xdr:rowOff>
    </xdr:from>
    <xdr:to>
      <xdr:col>112</xdr:col>
      <xdr:colOff>38100</xdr:colOff>
      <xdr:row>58</xdr:row>
      <xdr:rowOff>7277</xdr:rowOff>
    </xdr:to>
    <xdr:sp macro="" textlink="">
      <xdr:nvSpPr>
        <xdr:cNvPr id="812" name="楕円 811"/>
        <xdr:cNvSpPr/>
      </xdr:nvSpPr>
      <xdr:spPr>
        <a:xfrm>
          <a:off x="21272500" y="98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169854</xdr:rowOff>
    </xdr:from>
    <xdr:ext cx="469744" cy="259045"/>
    <xdr:sp macro="" textlink="">
      <xdr:nvSpPr>
        <xdr:cNvPr id="813" name="テキスト ボックス 812"/>
        <xdr:cNvSpPr txBox="1"/>
      </xdr:nvSpPr>
      <xdr:spPr>
        <a:xfrm>
          <a:off x="21088428" y="994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88500</xdr:rowOff>
    </xdr:from>
    <xdr:to>
      <xdr:col>107</xdr:col>
      <xdr:colOff>101600</xdr:colOff>
      <xdr:row>58</xdr:row>
      <xdr:rowOff>18650</xdr:rowOff>
    </xdr:to>
    <xdr:sp macro="" textlink="">
      <xdr:nvSpPr>
        <xdr:cNvPr id="814" name="楕円 813"/>
        <xdr:cNvSpPr/>
      </xdr:nvSpPr>
      <xdr:spPr>
        <a:xfrm>
          <a:off x="20383500" y="98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9777</xdr:rowOff>
    </xdr:from>
    <xdr:ext cx="469744" cy="259045"/>
    <xdr:sp macro="" textlink="">
      <xdr:nvSpPr>
        <xdr:cNvPr id="815" name="テキスト ボックス 814"/>
        <xdr:cNvSpPr txBox="1"/>
      </xdr:nvSpPr>
      <xdr:spPr>
        <a:xfrm>
          <a:off x="20199428" y="99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106331</xdr:rowOff>
    </xdr:from>
    <xdr:to>
      <xdr:col>102</xdr:col>
      <xdr:colOff>165100</xdr:colOff>
      <xdr:row>58</xdr:row>
      <xdr:rowOff>36481</xdr:rowOff>
    </xdr:to>
    <xdr:sp macro="" textlink="">
      <xdr:nvSpPr>
        <xdr:cNvPr id="816" name="楕円 815"/>
        <xdr:cNvSpPr/>
      </xdr:nvSpPr>
      <xdr:spPr>
        <a:xfrm>
          <a:off x="19494500" y="98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27608</xdr:rowOff>
    </xdr:from>
    <xdr:ext cx="378565" cy="259045"/>
    <xdr:sp macro="" textlink="">
      <xdr:nvSpPr>
        <xdr:cNvPr id="817" name="テキスト ボックス 816"/>
        <xdr:cNvSpPr txBox="1"/>
      </xdr:nvSpPr>
      <xdr:spPr>
        <a:xfrm>
          <a:off x="19356017" y="99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98044</xdr:rowOff>
    </xdr:from>
    <xdr:to>
      <xdr:col>98</xdr:col>
      <xdr:colOff>38100</xdr:colOff>
      <xdr:row>58</xdr:row>
      <xdr:rowOff>28194</xdr:rowOff>
    </xdr:to>
    <xdr:sp macro="" textlink="">
      <xdr:nvSpPr>
        <xdr:cNvPr id="818" name="楕円 817"/>
        <xdr:cNvSpPr/>
      </xdr:nvSpPr>
      <xdr:spPr>
        <a:xfrm>
          <a:off x="18605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19321</xdr:rowOff>
    </xdr:from>
    <xdr:ext cx="378565" cy="259045"/>
    <xdr:sp macro="" textlink="">
      <xdr:nvSpPr>
        <xdr:cNvPr id="819" name="テキスト ボックス 818"/>
        <xdr:cNvSpPr txBox="1"/>
      </xdr:nvSpPr>
      <xdr:spPr>
        <a:xfrm>
          <a:off x="18467017" y="996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144291</xdr:rowOff>
    </xdr:from>
    <xdr:to>
      <xdr:col>116</xdr:col>
      <xdr:colOff>63500</xdr:colOff>
      <xdr:row>75</xdr:row>
      <xdr:rowOff>160637</xdr:rowOff>
    </xdr:to>
    <xdr:cxnSp macro="">
      <xdr:nvCxnSpPr>
        <xdr:cNvPr id="849" name="直線コネクタ 848"/>
        <xdr:cNvCxnSpPr/>
      </xdr:nvCxnSpPr>
      <xdr:spPr>
        <a:xfrm flipV="1">
          <a:off x="21323300" y="13003041"/>
          <a:ext cx="8382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50"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153415</xdr:rowOff>
    </xdr:from>
    <xdr:to>
      <xdr:col>111</xdr:col>
      <xdr:colOff>177800</xdr:colOff>
      <xdr:row>75</xdr:row>
      <xdr:rowOff>160637</xdr:rowOff>
    </xdr:to>
    <xdr:cxnSp macro="">
      <xdr:nvCxnSpPr>
        <xdr:cNvPr id="852" name="直線コネクタ 851"/>
        <xdr:cNvCxnSpPr/>
      </xdr:nvCxnSpPr>
      <xdr:spPr>
        <a:xfrm>
          <a:off x="20434300" y="13012165"/>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54" name="テキスト ボックス 853"/>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153415</xdr:rowOff>
    </xdr:from>
    <xdr:to>
      <xdr:col>107</xdr:col>
      <xdr:colOff>50800</xdr:colOff>
      <xdr:row>75</xdr:row>
      <xdr:rowOff>169608</xdr:rowOff>
    </xdr:to>
    <xdr:cxnSp macro="">
      <xdr:nvCxnSpPr>
        <xdr:cNvPr id="855" name="直線コネクタ 854"/>
        <xdr:cNvCxnSpPr/>
      </xdr:nvCxnSpPr>
      <xdr:spPr>
        <a:xfrm flipV="1">
          <a:off x="19545300" y="1301216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7" name="テキスト ボックス 856"/>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155397</xdr:rowOff>
    </xdr:from>
    <xdr:to>
      <xdr:col>102</xdr:col>
      <xdr:colOff>114300</xdr:colOff>
      <xdr:row>75</xdr:row>
      <xdr:rowOff>169608</xdr:rowOff>
    </xdr:to>
    <xdr:cxnSp macro="">
      <xdr:nvCxnSpPr>
        <xdr:cNvPr id="858" name="直線コネクタ 857"/>
        <xdr:cNvCxnSpPr/>
      </xdr:nvCxnSpPr>
      <xdr:spPr>
        <a:xfrm>
          <a:off x="18656300" y="1301414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59" name="フローチャート: 判断 85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0" name="テキスト ボックス 859"/>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1" name="フローチャート: 判断 860"/>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98461</xdr:rowOff>
    </xdr:from>
    <xdr:ext cx="534377" cy="259045"/>
    <xdr:sp macro="" textlink="">
      <xdr:nvSpPr>
        <xdr:cNvPr id="862" name="テキスト ボックス 861"/>
        <xdr:cNvSpPr txBox="1"/>
      </xdr:nvSpPr>
      <xdr:spPr>
        <a:xfrm>
          <a:off x="18389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93491</xdr:rowOff>
    </xdr:from>
    <xdr:to>
      <xdr:col>116</xdr:col>
      <xdr:colOff>114300</xdr:colOff>
      <xdr:row>76</xdr:row>
      <xdr:rowOff>23642</xdr:rowOff>
    </xdr:to>
    <xdr:sp macro="" textlink="">
      <xdr:nvSpPr>
        <xdr:cNvPr id="868" name="楕円 867"/>
        <xdr:cNvSpPr/>
      </xdr:nvSpPr>
      <xdr:spPr>
        <a:xfrm>
          <a:off x="22110700" y="1295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71918</xdr:rowOff>
    </xdr:from>
    <xdr:ext cx="534377" cy="259045"/>
    <xdr:sp macro="" textlink="">
      <xdr:nvSpPr>
        <xdr:cNvPr id="869" name="繰出金該当値テキスト"/>
        <xdr:cNvSpPr txBox="1"/>
      </xdr:nvSpPr>
      <xdr:spPr>
        <a:xfrm>
          <a:off x="22212300" y="129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109836</xdr:rowOff>
    </xdr:from>
    <xdr:to>
      <xdr:col>112</xdr:col>
      <xdr:colOff>38100</xdr:colOff>
      <xdr:row>76</xdr:row>
      <xdr:rowOff>39985</xdr:rowOff>
    </xdr:to>
    <xdr:sp macro="" textlink="">
      <xdr:nvSpPr>
        <xdr:cNvPr id="870" name="楕円 869"/>
        <xdr:cNvSpPr/>
      </xdr:nvSpPr>
      <xdr:spPr>
        <a:xfrm>
          <a:off x="212725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31114</xdr:rowOff>
    </xdr:from>
    <xdr:ext cx="534377" cy="259045"/>
    <xdr:sp macro="" textlink="">
      <xdr:nvSpPr>
        <xdr:cNvPr id="871" name="テキスト ボックス 870"/>
        <xdr:cNvSpPr txBox="1"/>
      </xdr:nvSpPr>
      <xdr:spPr>
        <a:xfrm>
          <a:off x="21056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102616</xdr:rowOff>
    </xdr:from>
    <xdr:to>
      <xdr:col>107</xdr:col>
      <xdr:colOff>101600</xdr:colOff>
      <xdr:row>76</xdr:row>
      <xdr:rowOff>32767</xdr:rowOff>
    </xdr:to>
    <xdr:sp macro="" textlink="">
      <xdr:nvSpPr>
        <xdr:cNvPr id="872" name="楕円 871"/>
        <xdr:cNvSpPr/>
      </xdr:nvSpPr>
      <xdr:spPr>
        <a:xfrm>
          <a:off x="20383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23892</xdr:rowOff>
    </xdr:from>
    <xdr:ext cx="534377" cy="259045"/>
    <xdr:sp macro="" textlink="">
      <xdr:nvSpPr>
        <xdr:cNvPr id="873" name="テキスト ボックス 872"/>
        <xdr:cNvSpPr txBox="1"/>
      </xdr:nvSpPr>
      <xdr:spPr>
        <a:xfrm>
          <a:off x="20167111" y="130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118808</xdr:rowOff>
    </xdr:from>
    <xdr:to>
      <xdr:col>102</xdr:col>
      <xdr:colOff>165100</xdr:colOff>
      <xdr:row>76</xdr:row>
      <xdr:rowOff>48958</xdr:rowOff>
    </xdr:to>
    <xdr:sp macro="" textlink="">
      <xdr:nvSpPr>
        <xdr:cNvPr id="874" name="楕円 873"/>
        <xdr:cNvSpPr/>
      </xdr:nvSpPr>
      <xdr:spPr>
        <a:xfrm>
          <a:off x="19494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40085</xdr:rowOff>
    </xdr:from>
    <xdr:ext cx="534377" cy="259045"/>
    <xdr:sp macro="" textlink="">
      <xdr:nvSpPr>
        <xdr:cNvPr id="875" name="テキスト ボックス 874"/>
        <xdr:cNvSpPr txBox="1"/>
      </xdr:nvSpPr>
      <xdr:spPr>
        <a:xfrm>
          <a:off x="19278111" y="13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104597</xdr:rowOff>
    </xdr:from>
    <xdr:to>
      <xdr:col>98</xdr:col>
      <xdr:colOff>38100</xdr:colOff>
      <xdr:row>76</xdr:row>
      <xdr:rowOff>34748</xdr:rowOff>
    </xdr:to>
    <xdr:sp macro="" textlink="">
      <xdr:nvSpPr>
        <xdr:cNvPr id="876" name="楕円 875"/>
        <xdr:cNvSpPr/>
      </xdr:nvSpPr>
      <xdr:spPr>
        <a:xfrm>
          <a:off x="18605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25874</xdr:rowOff>
    </xdr:from>
    <xdr:ext cx="534377" cy="259045"/>
    <xdr:sp macro="" textlink="">
      <xdr:nvSpPr>
        <xdr:cNvPr id="877" name="テキスト ボックス 876"/>
        <xdr:cNvSpPr txBox="1"/>
      </xdr:nvSpPr>
      <xdr:spPr>
        <a:xfrm>
          <a:off x="18389111" y="130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普通建設事業費については、復興事業等により前年度比にて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類似団体を下回る数値となっ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。物件費については道路等堆積物撤去事業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普通建設事業費において復興事業による増加が見込まれるものの、人件費や物件費等の経常的な経費については抑制を図ることで、経常経費の大幅な増額はないものと想定しており、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35</xdr:row>
      <xdr:rowOff>78740</xdr:rowOff>
    </xdr:to>
    <xdr:cxnSp macro="">
      <xdr:nvCxnSpPr>
        <xdr:cNvPr id="61" name="直線コネクタ 60"/>
        <xdr:cNvCxnSpPr/>
      </xdr:nvCxnSpPr>
      <xdr:spPr>
        <a:xfrm flipV="1">
          <a:off x="3797300" y="60634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78740</xdr:rowOff>
    </xdr:from>
    <xdr:to>
      <xdr:col>19</xdr:col>
      <xdr:colOff>177800</xdr:colOff>
      <xdr:row>35</xdr:row>
      <xdr:rowOff>129794</xdr:rowOff>
    </xdr:to>
    <xdr:cxnSp macro="">
      <xdr:nvCxnSpPr>
        <xdr:cNvPr id="64" name="直線コネクタ 63"/>
        <xdr:cNvCxnSpPr/>
      </xdr:nvCxnSpPr>
      <xdr:spPr>
        <a:xfrm flipV="1">
          <a:off x="2908300" y="607949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66" name="テキスト ボックス 65"/>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63119</xdr:rowOff>
    </xdr:from>
    <xdr:to>
      <xdr:col>15</xdr:col>
      <xdr:colOff>50800</xdr:colOff>
      <xdr:row>35</xdr:row>
      <xdr:rowOff>129794</xdr:rowOff>
    </xdr:to>
    <xdr:cxnSp macro="">
      <xdr:nvCxnSpPr>
        <xdr:cNvPr id="67" name="直線コネクタ 66"/>
        <xdr:cNvCxnSpPr/>
      </xdr:nvCxnSpPr>
      <xdr:spPr>
        <a:xfrm>
          <a:off x="2019300" y="5720969"/>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63119</xdr:rowOff>
    </xdr:from>
    <xdr:to>
      <xdr:col>10</xdr:col>
      <xdr:colOff>114300</xdr:colOff>
      <xdr:row>34</xdr:row>
      <xdr:rowOff>37211</xdr:rowOff>
    </xdr:to>
    <xdr:cxnSp macro="">
      <xdr:nvCxnSpPr>
        <xdr:cNvPr id="70" name="直線コネクタ 69"/>
        <xdr:cNvCxnSpPr/>
      </xdr:nvCxnSpPr>
      <xdr:spPr>
        <a:xfrm flipV="1">
          <a:off x="1130300" y="5720969"/>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137812</xdr:rowOff>
    </xdr:from>
    <xdr:ext cx="469744" cy="259045"/>
    <xdr:sp macro="" textlink="">
      <xdr:nvSpPr>
        <xdr:cNvPr id="74" name="テキスト ボックス 73"/>
        <xdr:cNvSpPr txBox="1"/>
      </xdr:nvSpPr>
      <xdr:spPr>
        <a:xfrm>
          <a:off x="895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11938</xdr:rowOff>
    </xdr:from>
    <xdr:to>
      <xdr:col>24</xdr:col>
      <xdr:colOff>114300</xdr:colOff>
      <xdr:row>35</xdr:row>
      <xdr:rowOff>113538</xdr:rowOff>
    </xdr:to>
    <xdr:sp macro="" textlink="">
      <xdr:nvSpPr>
        <xdr:cNvPr id="80" name="楕円 79"/>
        <xdr:cNvSpPr/>
      </xdr:nvSpPr>
      <xdr:spPr>
        <a:xfrm>
          <a:off x="45847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161815</xdr:rowOff>
    </xdr:from>
    <xdr:ext cx="469744" cy="259045"/>
    <xdr:sp macro="" textlink="">
      <xdr:nvSpPr>
        <xdr:cNvPr id="81" name="議会費該当値テキスト"/>
        <xdr:cNvSpPr txBox="1"/>
      </xdr:nvSpPr>
      <xdr:spPr>
        <a:xfrm>
          <a:off x="4686300"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82" name="楕円 81"/>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120667</xdr:rowOff>
    </xdr:from>
    <xdr:ext cx="469744" cy="259045"/>
    <xdr:sp macro="" textlink="">
      <xdr:nvSpPr>
        <xdr:cNvPr id="83" name="テキスト ボックス 82"/>
        <xdr:cNvSpPr txBox="1"/>
      </xdr:nvSpPr>
      <xdr:spPr>
        <a:xfrm>
          <a:off x="3562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78994</xdr:rowOff>
    </xdr:from>
    <xdr:to>
      <xdr:col>15</xdr:col>
      <xdr:colOff>101600</xdr:colOff>
      <xdr:row>36</xdr:row>
      <xdr:rowOff>9144</xdr:rowOff>
    </xdr:to>
    <xdr:sp macro="" textlink="">
      <xdr:nvSpPr>
        <xdr:cNvPr id="84" name="楕円 83"/>
        <xdr:cNvSpPr/>
      </xdr:nvSpPr>
      <xdr:spPr>
        <a:xfrm>
          <a:off x="2857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271</xdr:rowOff>
    </xdr:from>
    <xdr:ext cx="469744" cy="259045"/>
    <xdr:sp macro="" textlink="">
      <xdr:nvSpPr>
        <xdr:cNvPr id="85" name="テキスト ボックス 84"/>
        <xdr:cNvSpPr txBox="1"/>
      </xdr:nvSpPr>
      <xdr:spPr>
        <a:xfrm>
          <a:off x="2673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12319</xdr:rowOff>
    </xdr:from>
    <xdr:to>
      <xdr:col>10</xdr:col>
      <xdr:colOff>165100</xdr:colOff>
      <xdr:row>33</xdr:row>
      <xdr:rowOff>113919</xdr:rowOff>
    </xdr:to>
    <xdr:sp macro="" textlink="">
      <xdr:nvSpPr>
        <xdr:cNvPr id="86" name="楕円 85"/>
        <xdr:cNvSpPr/>
      </xdr:nvSpPr>
      <xdr:spPr>
        <a:xfrm>
          <a:off x="1968500" y="56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130446</xdr:rowOff>
    </xdr:from>
    <xdr:ext cx="469744" cy="259045"/>
    <xdr:sp macro="" textlink="">
      <xdr:nvSpPr>
        <xdr:cNvPr id="87" name="テキスト ボックス 86"/>
        <xdr:cNvSpPr txBox="1"/>
      </xdr:nvSpPr>
      <xdr:spPr>
        <a:xfrm>
          <a:off x="1784428" y="54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157861</xdr:rowOff>
    </xdr:from>
    <xdr:to>
      <xdr:col>6</xdr:col>
      <xdr:colOff>38100</xdr:colOff>
      <xdr:row>34</xdr:row>
      <xdr:rowOff>88011</xdr:rowOff>
    </xdr:to>
    <xdr:sp macro="" textlink="">
      <xdr:nvSpPr>
        <xdr:cNvPr id="88" name="楕円 87"/>
        <xdr:cNvSpPr/>
      </xdr:nvSpPr>
      <xdr:spPr>
        <a:xfrm>
          <a:off x="1079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104538</xdr:rowOff>
    </xdr:from>
    <xdr:ext cx="469744" cy="259045"/>
    <xdr:sp macro="" textlink="">
      <xdr:nvSpPr>
        <xdr:cNvPr id="89" name="テキスト ボックス 88"/>
        <xdr:cNvSpPr txBox="1"/>
      </xdr:nvSpPr>
      <xdr:spPr>
        <a:xfrm>
          <a:off x="895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1802</xdr:rowOff>
    </xdr:from>
    <xdr:to>
      <xdr:col>24</xdr:col>
      <xdr:colOff>63500</xdr:colOff>
      <xdr:row>59</xdr:row>
      <xdr:rowOff>16155</xdr:rowOff>
    </xdr:to>
    <xdr:cxnSp macro="">
      <xdr:nvCxnSpPr>
        <xdr:cNvPr id="120" name="直線コネクタ 119"/>
        <xdr:cNvCxnSpPr/>
      </xdr:nvCxnSpPr>
      <xdr:spPr>
        <a:xfrm flipV="1">
          <a:off x="3797300" y="10117352"/>
          <a:ext cx="8382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3027</xdr:rowOff>
    </xdr:from>
    <xdr:to>
      <xdr:col>19</xdr:col>
      <xdr:colOff>177800</xdr:colOff>
      <xdr:row>59</xdr:row>
      <xdr:rowOff>16155</xdr:rowOff>
    </xdr:to>
    <xdr:cxnSp macro="">
      <xdr:nvCxnSpPr>
        <xdr:cNvPr id="123" name="直線コネクタ 122"/>
        <xdr:cNvCxnSpPr/>
      </xdr:nvCxnSpPr>
      <xdr:spPr>
        <a:xfrm>
          <a:off x="2908300" y="10118577"/>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142408</xdr:rowOff>
    </xdr:from>
    <xdr:to>
      <xdr:col>15</xdr:col>
      <xdr:colOff>50800</xdr:colOff>
      <xdr:row>59</xdr:row>
      <xdr:rowOff>3027</xdr:rowOff>
    </xdr:to>
    <xdr:cxnSp macro="">
      <xdr:nvCxnSpPr>
        <xdr:cNvPr id="126" name="直線コネクタ 125"/>
        <xdr:cNvCxnSpPr/>
      </xdr:nvCxnSpPr>
      <xdr:spPr>
        <a:xfrm>
          <a:off x="2019300" y="10086508"/>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79728</xdr:rowOff>
    </xdr:from>
    <xdr:to>
      <xdr:col>10</xdr:col>
      <xdr:colOff>114300</xdr:colOff>
      <xdr:row>58</xdr:row>
      <xdr:rowOff>142408</xdr:rowOff>
    </xdr:to>
    <xdr:cxnSp macro="">
      <xdr:nvCxnSpPr>
        <xdr:cNvPr id="129" name="直線コネクタ 128"/>
        <xdr:cNvCxnSpPr/>
      </xdr:nvCxnSpPr>
      <xdr:spPr>
        <a:xfrm>
          <a:off x="1130300" y="10023828"/>
          <a:ext cx="8890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93033</xdr:rowOff>
    </xdr:from>
    <xdr:to>
      <xdr:col>6</xdr:col>
      <xdr:colOff>38100</xdr:colOff>
      <xdr:row>59</xdr:row>
      <xdr:rowOff>23183</xdr:rowOff>
    </xdr:to>
    <xdr:sp macro="" textlink="">
      <xdr:nvSpPr>
        <xdr:cNvPr id="132" name="フローチャート: 判断 131"/>
        <xdr:cNvSpPr/>
      </xdr:nvSpPr>
      <xdr:spPr>
        <a:xfrm>
          <a:off x="1079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14310</xdr:rowOff>
    </xdr:from>
    <xdr:ext cx="534377" cy="259045"/>
    <xdr:sp macro="" textlink="">
      <xdr:nvSpPr>
        <xdr:cNvPr id="133" name="テキスト ボックス 132"/>
        <xdr:cNvSpPr txBox="1"/>
      </xdr:nvSpPr>
      <xdr:spPr>
        <a:xfrm>
          <a:off x="863111" y="101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122452</xdr:rowOff>
    </xdr:from>
    <xdr:to>
      <xdr:col>24</xdr:col>
      <xdr:colOff>114300</xdr:colOff>
      <xdr:row>59</xdr:row>
      <xdr:rowOff>52602</xdr:rowOff>
    </xdr:to>
    <xdr:sp macro="" textlink="">
      <xdr:nvSpPr>
        <xdr:cNvPr id="139" name="楕円 138"/>
        <xdr:cNvSpPr/>
      </xdr:nvSpPr>
      <xdr:spPr>
        <a:xfrm>
          <a:off x="4584700" y="100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37379</xdr:rowOff>
    </xdr:from>
    <xdr:ext cx="534377" cy="259045"/>
    <xdr:sp macro="" textlink="">
      <xdr:nvSpPr>
        <xdr:cNvPr id="140" name="総務費該当値テキスト"/>
        <xdr:cNvSpPr txBox="1"/>
      </xdr:nvSpPr>
      <xdr:spPr>
        <a:xfrm>
          <a:off x="4686300" y="99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136805</xdr:rowOff>
    </xdr:from>
    <xdr:to>
      <xdr:col>20</xdr:col>
      <xdr:colOff>38100</xdr:colOff>
      <xdr:row>59</xdr:row>
      <xdr:rowOff>66955</xdr:rowOff>
    </xdr:to>
    <xdr:sp macro="" textlink="">
      <xdr:nvSpPr>
        <xdr:cNvPr id="141" name="楕円 140"/>
        <xdr:cNvSpPr/>
      </xdr:nvSpPr>
      <xdr:spPr>
        <a:xfrm>
          <a:off x="3746500" y="100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58082</xdr:rowOff>
    </xdr:from>
    <xdr:ext cx="534377" cy="259045"/>
    <xdr:sp macro="" textlink="">
      <xdr:nvSpPr>
        <xdr:cNvPr id="142" name="テキスト ボックス 141"/>
        <xdr:cNvSpPr txBox="1"/>
      </xdr:nvSpPr>
      <xdr:spPr>
        <a:xfrm>
          <a:off x="3530111" y="101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123677</xdr:rowOff>
    </xdr:from>
    <xdr:to>
      <xdr:col>15</xdr:col>
      <xdr:colOff>101600</xdr:colOff>
      <xdr:row>59</xdr:row>
      <xdr:rowOff>53827</xdr:rowOff>
    </xdr:to>
    <xdr:sp macro="" textlink="">
      <xdr:nvSpPr>
        <xdr:cNvPr id="143" name="楕円 142"/>
        <xdr:cNvSpPr/>
      </xdr:nvSpPr>
      <xdr:spPr>
        <a:xfrm>
          <a:off x="2857500" y="100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44954</xdr:rowOff>
    </xdr:from>
    <xdr:ext cx="534377" cy="259045"/>
    <xdr:sp macro="" textlink="">
      <xdr:nvSpPr>
        <xdr:cNvPr id="144" name="テキスト ボックス 143"/>
        <xdr:cNvSpPr txBox="1"/>
      </xdr:nvSpPr>
      <xdr:spPr>
        <a:xfrm>
          <a:off x="2641111" y="101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91608</xdr:rowOff>
    </xdr:from>
    <xdr:to>
      <xdr:col>10</xdr:col>
      <xdr:colOff>165100</xdr:colOff>
      <xdr:row>59</xdr:row>
      <xdr:rowOff>21758</xdr:rowOff>
    </xdr:to>
    <xdr:sp macro="" textlink="">
      <xdr:nvSpPr>
        <xdr:cNvPr id="145" name="楕円 144"/>
        <xdr:cNvSpPr/>
      </xdr:nvSpPr>
      <xdr:spPr>
        <a:xfrm>
          <a:off x="1968500" y="100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12885</xdr:rowOff>
    </xdr:from>
    <xdr:ext cx="534377" cy="259045"/>
    <xdr:sp macro="" textlink="">
      <xdr:nvSpPr>
        <xdr:cNvPr id="146" name="テキスト ボックス 145"/>
        <xdr:cNvSpPr txBox="1"/>
      </xdr:nvSpPr>
      <xdr:spPr>
        <a:xfrm>
          <a:off x="1752111" y="101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28928</xdr:rowOff>
    </xdr:from>
    <xdr:to>
      <xdr:col>6</xdr:col>
      <xdr:colOff>38100</xdr:colOff>
      <xdr:row>58</xdr:row>
      <xdr:rowOff>130528</xdr:rowOff>
    </xdr:to>
    <xdr:sp macro="" textlink="">
      <xdr:nvSpPr>
        <xdr:cNvPr id="147" name="楕円 146"/>
        <xdr:cNvSpPr/>
      </xdr:nvSpPr>
      <xdr:spPr>
        <a:xfrm>
          <a:off x="1079500" y="99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147055</xdr:rowOff>
    </xdr:from>
    <xdr:ext cx="599010" cy="259045"/>
    <xdr:sp macro="" textlink="">
      <xdr:nvSpPr>
        <xdr:cNvPr id="148" name="テキスト ボックス 147"/>
        <xdr:cNvSpPr txBox="1"/>
      </xdr:nvSpPr>
      <xdr:spPr>
        <a:xfrm>
          <a:off x="830795" y="97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153188</xdr:rowOff>
    </xdr:from>
    <xdr:to>
      <xdr:col>24</xdr:col>
      <xdr:colOff>63500</xdr:colOff>
      <xdr:row>78</xdr:row>
      <xdr:rowOff>38942</xdr:rowOff>
    </xdr:to>
    <xdr:cxnSp macro="">
      <xdr:nvCxnSpPr>
        <xdr:cNvPr id="180" name="直線コネクタ 179"/>
        <xdr:cNvCxnSpPr/>
      </xdr:nvCxnSpPr>
      <xdr:spPr>
        <a:xfrm flipV="1">
          <a:off x="3797300" y="13354838"/>
          <a:ext cx="8382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156888</xdr:rowOff>
    </xdr:from>
    <xdr:to>
      <xdr:col>19</xdr:col>
      <xdr:colOff>177800</xdr:colOff>
      <xdr:row>78</xdr:row>
      <xdr:rowOff>38942</xdr:rowOff>
    </xdr:to>
    <xdr:cxnSp macro="">
      <xdr:nvCxnSpPr>
        <xdr:cNvPr id="183" name="直線コネクタ 182"/>
        <xdr:cNvCxnSpPr/>
      </xdr:nvCxnSpPr>
      <xdr:spPr>
        <a:xfrm>
          <a:off x="2908300" y="13358538"/>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97670</xdr:rowOff>
    </xdr:from>
    <xdr:to>
      <xdr:col>15</xdr:col>
      <xdr:colOff>50800</xdr:colOff>
      <xdr:row>77</xdr:row>
      <xdr:rowOff>156888</xdr:rowOff>
    </xdr:to>
    <xdr:cxnSp macro="">
      <xdr:nvCxnSpPr>
        <xdr:cNvPr id="186" name="直線コネクタ 185"/>
        <xdr:cNvCxnSpPr/>
      </xdr:nvCxnSpPr>
      <xdr:spPr>
        <a:xfrm>
          <a:off x="2019300" y="12956420"/>
          <a:ext cx="889000" cy="4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96353</xdr:rowOff>
    </xdr:from>
    <xdr:to>
      <xdr:col>10</xdr:col>
      <xdr:colOff>114300</xdr:colOff>
      <xdr:row>75</xdr:row>
      <xdr:rowOff>97670</xdr:rowOff>
    </xdr:to>
    <xdr:cxnSp macro="">
      <xdr:nvCxnSpPr>
        <xdr:cNvPr id="189" name="直線コネクタ 188"/>
        <xdr:cNvCxnSpPr/>
      </xdr:nvCxnSpPr>
      <xdr:spPr>
        <a:xfrm>
          <a:off x="1130300" y="12612203"/>
          <a:ext cx="889000" cy="3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102388</xdr:rowOff>
    </xdr:from>
    <xdr:to>
      <xdr:col>24</xdr:col>
      <xdr:colOff>114300</xdr:colOff>
      <xdr:row>78</xdr:row>
      <xdr:rowOff>32538</xdr:rowOff>
    </xdr:to>
    <xdr:sp macro="" textlink="">
      <xdr:nvSpPr>
        <xdr:cNvPr id="199" name="楕円 198"/>
        <xdr:cNvSpPr/>
      </xdr:nvSpPr>
      <xdr:spPr>
        <a:xfrm>
          <a:off x="4584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80815</xdr:rowOff>
    </xdr:from>
    <xdr:ext cx="599010" cy="259045"/>
    <xdr:sp macro="" textlink="">
      <xdr:nvSpPr>
        <xdr:cNvPr id="200" name="民生費該当値テキスト"/>
        <xdr:cNvSpPr txBox="1"/>
      </xdr:nvSpPr>
      <xdr:spPr>
        <a:xfrm>
          <a:off x="4686300" y="132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159592</xdr:rowOff>
    </xdr:from>
    <xdr:to>
      <xdr:col>20</xdr:col>
      <xdr:colOff>38100</xdr:colOff>
      <xdr:row>78</xdr:row>
      <xdr:rowOff>89742</xdr:rowOff>
    </xdr:to>
    <xdr:sp macro="" textlink="">
      <xdr:nvSpPr>
        <xdr:cNvPr id="201" name="楕円 200"/>
        <xdr:cNvSpPr/>
      </xdr:nvSpPr>
      <xdr:spPr>
        <a:xfrm>
          <a:off x="3746500" y="133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80869</xdr:rowOff>
    </xdr:from>
    <xdr:ext cx="599010" cy="259045"/>
    <xdr:sp macro="" textlink="">
      <xdr:nvSpPr>
        <xdr:cNvPr id="202" name="テキスト ボックス 201"/>
        <xdr:cNvSpPr txBox="1"/>
      </xdr:nvSpPr>
      <xdr:spPr>
        <a:xfrm>
          <a:off x="3497795" y="1345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106088</xdr:rowOff>
    </xdr:from>
    <xdr:to>
      <xdr:col>15</xdr:col>
      <xdr:colOff>101600</xdr:colOff>
      <xdr:row>78</xdr:row>
      <xdr:rowOff>36238</xdr:rowOff>
    </xdr:to>
    <xdr:sp macro="" textlink="">
      <xdr:nvSpPr>
        <xdr:cNvPr id="203" name="楕円 202"/>
        <xdr:cNvSpPr/>
      </xdr:nvSpPr>
      <xdr:spPr>
        <a:xfrm>
          <a:off x="2857500" y="133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27365</xdr:rowOff>
    </xdr:from>
    <xdr:ext cx="599010" cy="259045"/>
    <xdr:sp macro="" textlink="">
      <xdr:nvSpPr>
        <xdr:cNvPr id="204" name="テキスト ボックス 203"/>
        <xdr:cNvSpPr txBox="1"/>
      </xdr:nvSpPr>
      <xdr:spPr>
        <a:xfrm>
          <a:off x="2608795" y="1340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46870</xdr:rowOff>
    </xdr:from>
    <xdr:to>
      <xdr:col>10</xdr:col>
      <xdr:colOff>165100</xdr:colOff>
      <xdr:row>75</xdr:row>
      <xdr:rowOff>148470</xdr:rowOff>
    </xdr:to>
    <xdr:sp macro="" textlink="">
      <xdr:nvSpPr>
        <xdr:cNvPr id="205" name="楕円 204"/>
        <xdr:cNvSpPr/>
      </xdr:nvSpPr>
      <xdr:spPr>
        <a:xfrm>
          <a:off x="1968500" y="12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164997</xdr:rowOff>
    </xdr:from>
    <xdr:ext cx="599010" cy="259045"/>
    <xdr:sp macro="" textlink="">
      <xdr:nvSpPr>
        <xdr:cNvPr id="206" name="テキスト ボックス 205"/>
        <xdr:cNvSpPr txBox="1"/>
      </xdr:nvSpPr>
      <xdr:spPr>
        <a:xfrm>
          <a:off x="1719795" y="126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45553</xdr:rowOff>
    </xdr:from>
    <xdr:to>
      <xdr:col>6</xdr:col>
      <xdr:colOff>38100</xdr:colOff>
      <xdr:row>73</xdr:row>
      <xdr:rowOff>147153</xdr:rowOff>
    </xdr:to>
    <xdr:sp macro="" textlink="">
      <xdr:nvSpPr>
        <xdr:cNvPr id="207" name="楕円 206"/>
        <xdr:cNvSpPr/>
      </xdr:nvSpPr>
      <xdr:spPr>
        <a:xfrm>
          <a:off x="1079500" y="125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138280</xdr:rowOff>
    </xdr:from>
    <xdr:ext cx="599010" cy="259045"/>
    <xdr:sp macro="" textlink="">
      <xdr:nvSpPr>
        <xdr:cNvPr id="208" name="テキスト ボックス 207"/>
        <xdr:cNvSpPr txBox="1"/>
      </xdr:nvSpPr>
      <xdr:spPr>
        <a:xfrm>
          <a:off x="830795" y="1265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49158</xdr:rowOff>
    </xdr:from>
    <xdr:to>
      <xdr:col>24</xdr:col>
      <xdr:colOff>63500</xdr:colOff>
      <xdr:row>98</xdr:row>
      <xdr:rowOff>91204</xdr:rowOff>
    </xdr:to>
    <xdr:cxnSp macro="">
      <xdr:nvCxnSpPr>
        <xdr:cNvPr id="240" name="直線コネクタ 239"/>
        <xdr:cNvCxnSpPr/>
      </xdr:nvCxnSpPr>
      <xdr:spPr>
        <a:xfrm>
          <a:off x="3797300" y="16851258"/>
          <a:ext cx="8382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34658</xdr:rowOff>
    </xdr:from>
    <xdr:to>
      <xdr:col>19</xdr:col>
      <xdr:colOff>177800</xdr:colOff>
      <xdr:row>98</xdr:row>
      <xdr:rowOff>49158</xdr:rowOff>
    </xdr:to>
    <xdr:cxnSp macro="">
      <xdr:nvCxnSpPr>
        <xdr:cNvPr id="243" name="直線コネクタ 242"/>
        <xdr:cNvCxnSpPr/>
      </xdr:nvCxnSpPr>
      <xdr:spPr>
        <a:xfrm>
          <a:off x="2908300" y="1683675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34658</xdr:rowOff>
    </xdr:from>
    <xdr:to>
      <xdr:col>15</xdr:col>
      <xdr:colOff>50800</xdr:colOff>
      <xdr:row>98</xdr:row>
      <xdr:rowOff>66418</xdr:rowOff>
    </xdr:to>
    <xdr:cxnSp macro="">
      <xdr:nvCxnSpPr>
        <xdr:cNvPr id="246" name="直線コネクタ 245"/>
        <xdr:cNvCxnSpPr/>
      </xdr:nvCxnSpPr>
      <xdr:spPr>
        <a:xfrm flipV="1">
          <a:off x="2019300" y="16836758"/>
          <a:ext cx="8890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66418</xdr:rowOff>
    </xdr:from>
    <xdr:to>
      <xdr:col>10</xdr:col>
      <xdr:colOff>114300</xdr:colOff>
      <xdr:row>98</xdr:row>
      <xdr:rowOff>68720</xdr:rowOff>
    </xdr:to>
    <xdr:cxnSp macro="">
      <xdr:nvCxnSpPr>
        <xdr:cNvPr id="249" name="直線コネクタ 248"/>
        <xdr:cNvCxnSpPr/>
      </xdr:nvCxnSpPr>
      <xdr:spPr>
        <a:xfrm flipV="1">
          <a:off x="1130300" y="1686851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2" name="フローチャート: 判断 251"/>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3" name="テキスト ボックス 252"/>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40404</xdr:rowOff>
    </xdr:from>
    <xdr:to>
      <xdr:col>24</xdr:col>
      <xdr:colOff>114300</xdr:colOff>
      <xdr:row>98</xdr:row>
      <xdr:rowOff>142004</xdr:rowOff>
    </xdr:to>
    <xdr:sp macro="" textlink="">
      <xdr:nvSpPr>
        <xdr:cNvPr id="259" name="楕円 258"/>
        <xdr:cNvSpPr/>
      </xdr:nvSpPr>
      <xdr:spPr>
        <a:xfrm>
          <a:off x="4584700" y="168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18831</xdr:rowOff>
    </xdr:from>
    <xdr:ext cx="534377" cy="259045"/>
    <xdr:sp macro="" textlink="">
      <xdr:nvSpPr>
        <xdr:cNvPr id="260" name="衛生費該当値テキスト"/>
        <xdr:cNvSpPr txBox="1"/>
      </xdr:nvSpPr>
      <xdr:spPr>
        <a:xfrm>
          <a:off x="4686300" y="168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169808</xdr:rowOff>
    </xdr:from>
    <xdr:to>
      <xdr:col>20</xdr:col>
      <xdr:colOff>38100</xdr:colOff>
      <xdr:row>98</xdr:row>
      <xdr:rowOff>99958</xdr:rowOff>
    </xdr:to>
    <xdr:sp macro="" textlink="">
      <xdr:nvSpPr>
        <xdr:cNvPr id="261" name="楕円 260"/>
        <xdr:cNvSpPr/>
      </xdr:nvSpPr>
      <xdr:spPr>
        <a:xfrm>
          <a:off x="3746500" y="16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91085</xdr:rowOff>
    </xdr:from>
    <xdr:ext cx="534377" cy="259045"/>
    <xdr:sp macro="" textlink="">
      <xdr:nvSpPr>
        <xdr:cNvPr id="262" name="テキスト ボックス 261"/>
        <xdr:cNvSpPr txBox="1"/>
      </xdr:nvSpPr>
      <xdr:spPr>
        <a:xfrm>
          <a:off x="3530111" y="168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155308</xdr:rowOff>
    </xdr:from>
    <xdr:to>
      <xdr:col>15</xdr:col>
      <xdr:colOff>101600</xdr:colOff>
      <xdr:row>98</xdr:row>
      <xdr:rowOff>85458</xdr:rowOff>
    </xdr:to>
    <xdr:sp macro="" textlink="">
      <xdr:nvSpPr>
        <xdr:cNvPr id="263" name="楕円 262"/>
        <xdr:cNvSpPr/>
      </xdr:nvSpPr>
      <xdr:spPr>
        <a:xfrm>
          <a:off x="2857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76585</xdr:rowOff>
    </xdr:from>
    <xdr:ext cx="534377" cy="259045"/>
    <xdr:sp macro="" textlink="">
      <xdr:nvSpPr>
        <xdr:cNvPr id="264" name="テキスト ボックス 263"/>
        <xdr:cNvSpPr txBox="1"/>
      </xdr:nvSpPr>
      <xdr:spPr>
        <a:xfrm>
          <a:off x="2641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15618</xdr:rowOff>
    </xdr:from>
    <xdr:to>
      <xdr:col>10</xdr:col>
      <xdr:colOff>165100</xdr:colOff>
      <xdr:row>98</xdr:row>
      <xdr:rowOff>117218</xdr:rowOff>
    </xdr:to>
    <xdr:sp macro="" textlink="">
      <xdr:nvSpPr>
        <xdr:cNvPr id="265" name="楕円 264"/>
        <xdr:cNvSpPr/>
      </xdr:nvSpPr>
      <xdr:spPr>
        <a:xfrm>
          <a:off x="19685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108345</xdr:rowOff>
    </xdr:from>
    <xdr:ext cx="534377" cy="259045"/>
    <xdr:sp macro="" textlink="">
      <xdr:nvSpPr>
        <xdr:cNvPr id="266" name="テキスト ボックス 265"/>
        <xdr:cNvSpPr txBox="1"/>
      </xdr:nvSpPr>
      <xdr:spPr>
        <a:xfrm>
          <a:off x="1752111" y="16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17920</xdr:rowOff>
    </xdr:from>
    <xdr:to>
      <xdr:col>6</xdr:col>
      <xdr:colOff>38100</xdr:colOff>
      <xdr:row>98</xdr:row>
      <xdr:rowOff>119520</xdr:rowOff>
    </xdr:to>
    <xdr:sp macro="" textlink="">
      <xdr:nvSpPr>
        <xdr:cNvPr id="267" name="楕円 266"/>
        <xdr:cNvSpPr/>
      </xdr:nvSpPr>
      <xdr:spPr>
        <a:xfrm>
          <a:off x="1079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110647</xdr:rowOff>
    </xdr:from>
    <xdr:ext cx="534377" cy="259045"/>
    <xdr:sp macro="" textlink="">
      <xdr:nvSpPr>
        <xdr:cNvPr id="268" name="テキスト ボックス 267"/>
        <xdr:cNvSpPr txBox="1"/>
      </xdr:nvSpPr>
      <xdr:spPr>
        <a:xfrm>
          <a:off x="863111" y="169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108153</xdr:rowOff>
    </xdr:to>
    <xdr:cxnSp macro="">
      <xdr:nvCxnSpPr>
        <xdr:cNvPr id="295" name="直線コネクタ 294"/>
        <xdr:cNvCxnSpPr/>
      </xdr:nvCxnSpPr>
      <xdr:spPr>
        <a:xfrm>
          <a:off x="9639300" y="66227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108610</xdr:rowOff>
    </xdr:to>
    <xdr:cxnSp macro="">
      <xdr:nvCxnSpPr>
        <xdr:cNvPr id="298" name="直線コネクタ 297"/>
        <xdr:cNvCxnSpPr/>
      </xdr:nvCxnSpPr>
      <xdr:spPr>
        <a:xfrm flipV="1">
          <a:off x="8750300" y="66227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108610</xdr:rowOff>
    </xdr:from>
    <xdr:to>
      <xdr:col>45</xdr:col>
      <xdr:colOff>177800</xdr:colOff>
      <xdr:row>38</xdr:row>
      <xdr:rowOff>108610</xdr:rowOff>
    </xdr:to>
    <xdr:cxnSp macro="">
      <xdr:nvCxnSpPr>
        <xdr:cNvPr id="301" name="直線コネクタ 300"/>
        <xdr:cNvCxnSpPr/>
      </xdr:nvCxnSpPr>
      <xdr:spPr>
        <a:xfrm>
          <a:off x="7861300" y="66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53289</xdr:rowOff>
    </xdr:from>
    <xdr:to>
      <xdr:col>41</xdr:col>
      <xdr:colOff>50800</xdr:colOff>
      <xdr:row>38</xdr:row>
      <xdr:rowOff>108610</xdr:rowOff>
    </xdr:to>
    <xdr:cxnSp macro="">
      <xdr:nvCxnSpPr>
        <xdr:cNvPr id="304" name="直線コネクタ 303"/>
        <xdr:cNvCxnSpPr/>
      </xdr:nvCxnSpPr>
      <xdr:spPr>
        <a:xfrm>
          <a:off x="6972300" y="6396939"/>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7" name="フローチャート: 判断 306"/>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08" name="テキスト ボックス 307"/>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57353</xdr:rowOff>
    </xdr:from>
    <xdr:to>
      <xdr:col>55</xdr:col>
      <xdr:colOff>50800</xdr:colOff>
      <xdr:row>38</xdr:row>
      <xdr:rowOff>158953</xdr:rowOff>
    </xdr:to>
    <xdr:sp macro="" textlink="">
      <xdr:nvSpPr>
        <xdr:cNvPr id="314" name="楕円 313"/>
        <xdr:cNvSpPr/>
      </xdr:nvSpPr>
      <xdr:spPr>
        <a:xfrm>
          <a:off x="10426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143730</xdr:rowOff>
    </xdr:from>
    <xdr:ext cx="313932" cy="259045"/>
    <xdr:sp macro="" textlink="">
      <xdr:nvSpPr>
        <xdr:cNvPr id="315" name="労働費該当値テキスト"/>
        <xdr:cNvSpPr txBox="1"/>
      </xdr:nvSpPr>
      <xdr:spPr>
        <a:xfrm>
          <a:off x="10528300" y="648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56896</xdr:rowOff>
    </xdr:from>
    <xdr:to>
      <xdr:col>50</xdr:col>
      <xdr:colOff>165100</xdr:colOff>
      <xdr:row>38</xdr:row>
      <xdr:rowOff>158496</xdr:rowOff>
    </xdr:to>
    <xdr:sp macro="" textlink="">
      <xdr:nvSpPr>
        <xdr:cNvPr id="316" name="楕円 315"/>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149623</xdr:rowOff>
    </xdr:from>
    <xdr:ext cx="313932" cy="259045"/>
    <xdr:sp macro="" textlink="">
      <xdr:nvSpPr>
        <xdr:cNvPr id="317" name="テキスト ボックス 316"/>
        <xdr:cNvSpPr txBox="1"/>
      </xdr:nvSpPr>
      <xdr:spPr>
        <a:xfrm>
          <a:off x="9482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57810</xdr:rowOff>
    </xdr:from>
    <xdr:to>
      <xdr:col>46</xdr:col>
      <xdr:colOff>38100</xdr:colOff>
      <xdr:row>38</xdr:row>
      <xdr:rowOff>159410</xdr:rowOff>
    </xdr:to>
    <xdr:sp macro="" textlink="">
      <xdr:nvSpPr>
        <xdr:cNvPr id="318" name="楕円 317"/>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150537</xdr:rowOff>
    </xdr:from>
    <xdr:ext cx="313932" cy="259045"/>
    <xdr:sp macro="" textlink="">
      <xdr:nvSpPr>
        <xdr:cNvPr id="319" name="テキスト ボックス 318"/>
        <xdr:cNvSpPr txBox="1"/>
      </xdr:nvSpPr>
      <xdr:spPr>
        <a:xfrm>
          <a:off x="8593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57810</xdr:rowOff>
    </xdr:from>
    <xdr:to>
      <xdr:col>41</xdr:col>
      <xdr:colOff>101600</xdr:colOff>
      <xdr:row>38</xdr:row>
      <xdr:rowOff>159410</xdr:rowOff>
    </xdr:to>
    <xdr:sp macro="" textlink="">
      <xdr:nvSpPr>
        <xdr:cNvPr id="320" name="楕円 319"/>
        <xdr:cNvSpPr/>
      </xdr:nvSpPr>
      <xdr:spPr>
        <a:xfrm>
          <a:off x="7810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150537</xdr:rowOff>
    </xdr:from>
    <xdr:ext cx="313932" cy="259045"/>
    <xdr:sp macro="" textlink="">
      <xdr:nvSpPr>
        <xdr:cNvPr id="321" name="テキスト ボックス 320"/>
        <xdr:cNvSpPr txBox="1"/>
      </xdr:nvSpPr>
      <xdr:spPr>
        <a:xfrm>
          <a:off x="7704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xdr:rowOff>
    </xdr:from>
    <xdr:to>
      <xdr:col>36</xdr:col>
      <xdr:colOff>165100</xdr:colOff>
      <xdr:row>37</xdr:row>
      <xdr:rowOff>104089</xdr:rowOff>
    </xdr:to>
    <xdr:sp macro="" textlink="">
      <xdr:nvSpPr>
        <xdr:cNvPr id="322" name="楕円 321"/>
        <xdr:cNvSpPr/>
      </xdr:nvSpPr>
      <xdr:spPr>
        <a:xfrm>
          <a:off x="6921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95216</xdr:rowOff>
    </xdr:from>
    <xdr:ext cx="378565" cy="259045"/>
    <xdr:sp macro="" textlink="">
      <xdr:nvSpPr>
        <xdr:cNvPr id="323" name="テキスト ボックス 322"/>
        <xdr:cNvSpPr txBox="1"/>
      </xdr:nvSpPr>
      <xdr:spPr>
        <a:xfrm>
          <a:off x="6783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126327</xdr:rowOff>
    </xdr:from>
    <xdr:to>
      <xdr:col>55</xdr:col>
      <xdr:colOff>0</xdr:colOff>
      <xdr:row>56</xdr:row>
      <xdr:rowOff>21269</xdr:rowOff>
    </xdr:to>
    <xdr:cxnSp macro="">
      <xdr:nvCxnSpPr>
        <xdr:cNvPr id="354" name="直線コネクタ 353"/>
        <xdr:cNvCxnSpPr/>
      </xdr:nvCxnSpPr>
      <xdr:spPr>
        <a:xfrm>
          <a:off x="9639300" y="9556077"/>
          <a:ext cx="8382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126327</xdr:rowOff>
    </xdr:from>
    <xdr:to>
      <xdr:col>50</xdr:col>
      <xdr:colOff>114300</xdr:colOff>
      <xdr:row>56</xdr:row>
      <xdr:rowOff>3944</xdr:rowOff>
    </xdr:to>
    <xdr:cxnSp macro="">
      <xdr:nvCxnSpPr>
        <xdr:cNvPr id="357" name="直線コネクタ 356"/>
        <xdr:cNvCxnSpPr/>
      </xdr:nvCxnSpPr>
      <xdr:spPr>
        <a:xfrm flipV="1">
          <a:off x="8750300" y="9556077"/>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149546</xdr:rowOff>
    </xdr:from>
    <xdr:to>
      <xdr:col>45</xdr:col>
      <xdr:colOff>177800</xdr:colOff>
      <xdr:row>56</xdr:row>
      <xdr:rowOff>3944</xdr:rowOff>
    </xdr:to>
    <xdr:cxnSp macro="">
      <xdr:nvCxnSpPr>
        <xdr:cNvPr id="360" name="直線コネクタ 359"/>
        <xdr:cNvCxnSpPr/>
      </xdr:nvCxnSpPr>
      <xdr:spPr>
        <a:xfrm>
          <a:off x="7861300" y="9579296"/>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149546</xdr:rowOff>
    </xdr:from>
    <xdr:to>
      <xdr:col>41</xdr:col>
      <xdr:colOff>50800</xdr:colOff>
      <xdr:row>56</xdr:row>
      <xdr:rowOff>32209</xdr:rowOff>
    </xdr:to>
    <xdr:cxnSp macro="">
      <xdr:nvCxnSpPr>
        <xdr:cNvPr id="363" name="直線コネクタ 362"/>
        <xdr:cNvCxnSpPr/>
      </xdr:nvCxnSpPr>
      <xdr:spPr>
        <a:xfrm flipV="1">
          <a:off x="6972300" y="9579296"/>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xdr:rowOff>
    </xdr:from>
    <xdr:to>
      <xdr:col>36</xdr:col>
      <xdr:colOff>165100</xdr:colOff>
      <xdr:row>56</xdr:row>
      <xdr:rowOff>118066</xdr:rowOff>
    </xdr:to>
    <xdr:sp macro="" textlink="">
      <xdr:nvSpPr>
        <xdr:cNvPr id="366" name="フローチャート: 判断 365"/>
        <xdr:cNvSpPr/>
      </xdr:nvSpPr>
      <xdr:spPr>
        <a:xfrm>
          <a:off x="6921500" y="9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109193</xdr:rowOff>
    </xdr:from>
    <xdr:ext cx="534377" cy="259045"/>
    <xdr:sp macro="" textlink="">
      <xdr:nvSpPr>
        <xdr:cNvPr id="367" name="テキスト ボックス 366"/>
        <xdr:cNvSpPr txBox="1"/>
      </xdr:nvSpPr>
      <xdr:spPr>
        <a:xfrm>
          <a:off x="6705111" y="9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141919</xdr:rowOff>
    </xdr:from>
    <xdr:to>
      <xdr:col>55</xdr:col>
      <xdr:colOff>50800</xdr:colOff>
      <xdr:row>56</xdr:row>
      <xdr:rowOff>72069</xdr:rowOff>
    </xdr:to>
    <xdr:sp macro="" textlink="">
      <xdr:nvSpPr>
        <xdr:cNvPr id="373" name="楕円 372"/>
        <xdr:cNvSpPr/>
      </xdr:nvSpPr>
      <xdr:spPr>
        <a:xfrm>
          <a:off x="10426700" y="9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164796</xdr:rowOff>
    </xdr:from>
    <xdr:ext cx="534377" cy="259045"/>
    <xdr:sp macro="" textlink="">
      <xdr:nvSpPr>
        <xdr:cNvPr id="374" name="農林水産業費該当値テキスト"/>
        <xdr:cNvSpPr txBox="1"/>
      </xdr:nvSpPr>
      <xdr:spPr>
        <a:xfrm>
          <a:off x="10528300" y="94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75527</xdr:rowOff>
    </xdr:from>
    <xdr:to>
      <xdr:col>50</xdr:col>
      <xdr:colOff>165100</xdr:colOff>
      <xdr:row>56</xdr:row>
      <xdr:rowOff>5677</xdr:rowOff>
    </xdr:to>
    <xdr:sp macro="" textlink="">
      <xdr:nvSpPr>
        <xdr:cNvPr id="375" name="楕円 374"/>
        <xdr:cNvSpPr/>
      </xdr:nvSpPr>
      <xdr:spPr>
        <a:xfrm>
          <a:off x="9588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22204</xdr:rowOff>
    </xdr:from>
    <xdr:ext cx="534377" cy="259045"/>
    <xdr:sp macro="" textlink="">
      <xdr:nvSpPr>
        <xdr:cNvPr id="376" name="テキスト ボックス 375"/>
        <xdr:cNvSpPr txBox="1"/>
      </xdr:nvSpPr>
      <xdr:spPr>
        <a:xfrm>
          <a:off x="9372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124594</xdr:rowOff>
    </xdr:from>
    <xdr:to>
      <xdr:col>46</xdr:col>
      <xdr:colOff>38100</xdr:colOff>
      <xdr:row>56</xdr:row>
      <xdr:rowOff>54744</xdr:rowOff>
    </xdr:to>
    <xdr:sp macro="" textlink="">
      <xdr:nvSpPr>
        <xdr:cNvPr id="377" name="楕円 376"/>
        <xdr:cNvSpPr/>
      </xdr:nvSpPr>
      <xdr:spPr>
        <a:xfrm>
          <a:off x="8699500" y="95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71271</xdr:rowOff>
    </xdr:from>
    <xdr:ext cx="534377" cy="259045"/>
    <xdr:sp macro="" textlink="">
      <xdr:nvSpPr>
        <xdr:cNvPr id="378" name="テキスト ボックス 377"/>
        <xdr:cNvSpPr txBox="1"/>
      </xdr:nvSpPr>
      <xdr:spPr>
        <a:xfrm>
          <a:off x="8483111" y="93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98746</xdr:rowOff>
    </xdr:from>
    <xdr:to>
      <xdr:col>41</xdr:col>
      <xdr:colOff>101600</xdr:colOff>
      <xdr:row>56</xdr:row>
      <xdr:rowOff>28896</xdr:rowOff>
    </xdr:to>
    <xdr:sp macro="" textlink="">
      <xdr:nvSpPr>
        <xdr:cNvPr id="379" name="楕円 378"/>
        <xdr:cNvSpPr/>
      </xdr:nvSpPr>
      <xdr:spPr>
        <a:xfrm>
          <a:off x="7810500" y="95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45423</xdr:rowOff>
    </xdr:from>
    <xdr:ext cx="534377" cy="259045"/>
    <xdr:sp macro="" textlink="">
      <xdr:nvSpPr>
        <xdr:cNvPr id="380" name="テキスト ボックス 379"/>
        <xdr:cNvSpPr txBox="1"/>
      </xdr:nvSpPr>
      <xdr:spPr>
        <a:xfrm>
          <a:off x="7594111" y="93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152859</xdr:rowOff>
    </xdr:from>
    <xdr:to>
      <xdr:col>36</xdr:col>
      <xdr:colOff>165100</xdr:colOff>
      <xdr:row>56</xdr:row>
      <xdr:rowOff>83009</xdr:rowOff>
    </xdr:to>
    <xdr:sp macro="" textlink="">
      <xdr:nvSpPr>
        <xdr:cNvPr id="381" name="楕円 380"/>
        <xdr:cNvSpPr/>
      </xdr:nvSpPr>
      <xdr:spPr>
        <a:xfrm>
          <a:off x="6921500" y="95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99536</xdr:rowOff>
    </xdr:from>
    <xdr:ext cx="534377" cy="259045"/>
    <xdr:sp macro="" textlink="">
      <xdr:nvSpPr>
        <xdr:cNvPr id="382" name="テキスト ボックス 381"/>
        <xdr:cNvSpPr txBox="1"/>
      </xdr:nvSpPr>
      <xdr:spPr>
        <a:xfrm>
          <a:off x="6705111" y="93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103505</xdr:rowOff>
    </xdr:from>
    <xdr:to>
      <xdr:col>55</xdr:col>
      <xdr:colOff>0</xdr:colOff>
      <xdr:row>78</xdr:row>
      <xdr:rowOff>108972</xdr:rowOff>
    </xdr:to>
    <xdr:cxnSp macro="">
      <xdr:nvCxnSpPr>
        <xdr:cNvPr id="411" name="直線コネクタ 410"/>
        <xdr:cNvCxnSpPr/>
      </xdr:nvCxnSpPr>
      <xdr:spPr>
        <a:xfrm>
          <a:off x="9639300" y="13476605"/>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68263</xdr:rowOff>
    </xdr:from>
    <xdr:to>
      <xdr:col>50</xdr:col>
      <xdr:colOff>114300</xdr:colOff>
      <xdr:row>78</xdr:row>
      <xdr:rowOff>103505</xdr:rowOff>
    </xdr:to>
    <xdr:cxnSp macro="">
      <xdr:nvCxnSpPr>
        <xdr:cNvPr id="414" name="直線コネクタ 413"/>
        <xdr:cNvCxnSpPr/>
      </xdr:nvCxnSpPr>
      <xdr:spPr>
        <a:xfrm>
          <a:off x="8750300" y="1344136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68263</xdr:rowOff>
    </xdr:from>
    <xdr:to>
      <xdr:col>45</xdr:col>
      <xdr:colOff>177800</xdr:colOff>
      <xdr:row>78</xdr:row>
      <xdr:rowOff>79063</xdr:rowOff>
    </xdr:to>
    <xdr:cxnSp macro="">
      <xdr:nvCxnSpPr>
        <xdr:cNvPr id="417" name="直線コネクタ 416"/>
        <xdr:cNvCxnSpPr/>
      </xdr:nvCxnSpPr>
      <xdr:spPr>
        <a:xfrm flipV="1">
          <a:off x="7861300" y="13441363"/>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79063</xdr:rowOff>
    </xdr:from>
    <xdr:to>
      <xdr:col>41</xdr:col>
      <xdr:colOff>50800</xdr:colOff>
      <xdr:row>78</xdr:row>
      <xdr:rowOff>130308</xdr:rowOff>
    </xdr:to>
    <xdr:cxnSp macro="">
      <xdr:nvCxnSpPr>
        <xdr:cNvPr id="420" name="直線コネクタ 419"/>
        <xdr:cNvCxnSpPr/>
      </xdr:nvCxnSpPr>
      <xdr:spPr>
        <a:xfrm flipV="1">
          <a:off x="6972300" y="13452163"/>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23" name="フローチャート: 判断 422"/>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123417</xdr:rowOff>
    </xdr:from>
    <xdr:ext cx="534377" cy="259045"/>
    <xdr:sp macro="" textlink="">
      <xdr:nvSpPr>
        <xdr:cNvPr id="424" name="テキスト ボックス 423"/>
        <xdr:cNvSpPr txBox="1"/>
      </xdr:nvSpPr>
      <xdr:spPr>
        <a:xfrm>
          <a:off x="6705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58172</xdr:rowOff>
    </xdr:from>
    <xdr:to>
      <xdr:col>55</xdr:col>
      <xdr:colOff>50800</xdr:colOff>
      <xdr:row>78</xdr:row>
      <xdr:rowOff>159772</xdr:rowOff>
    </xdr:to>
    <xdr:sp macro="" textlink="">
      <xdr:nvSpPr>
        <xdr:cNvPr id="430" name="楕円 429"/>
        <xdr:cNvSpPr/>
      </xdr:nvSpPr>
      <xdr:spPr>
        <a:xfrm>
          <a:off x="10426700" y="13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144549</xdr:rowOff>
    </xdr:from>
    <xdr:ext cx="469744" cy="259045"/>
    <xdr:sp macro="" textlink="">
      <xdr:nvSpPr>
        <xdr:cNvPr id="431" name="商工費該当値テキスト"/>
        <xdr:cNvSpPr txBox="1"/>
      </xdr:nvSpPr>
      <xdr:spPr>
        <a:xfrm>
          <a:off x="10528300" y="1334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52705</xdr:rowOff>
    </xdr:from>
    <xdr:to>
      <xdr:col>50</xdr:col>
      <xdr:colOff>165100</xdr:colOff>
      <xdr:row>78</xdr:row>
      <xdr:rowOff>154305</xdr:rowOff>
    </xdr:to>
    <xdr:sp macro="" textlink="">
      <xdr:nvSpPr>
        <xdr:cNvPr id="432" name="楕円 431"/>
        <xdr:cNvSpPr/>
      </xdr:nvSpPr>
      <xdr:spPr>
        <a:xfrm>
          <a:off x="9588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145432</xdr:rowOff>
    </xdr:from>
    <xdr:ext cx="469744" cy="259045"/>
    <xdr:sp macro="" textlink="">
      <xdr:nvSpPr>
        <xdr:cNvPr id="433" name="テキスト ボックス 432"/>
        <xdr:cNvSpPr txBox="1"/>
      </xdr:nvSpPr>
      <xdr:spPr>
        <a:xfrm>
          <a:off x="9404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17463</xdr:rowOff>
    </xdr:from>
    <xdr:to>
      <xdr:col>46</xdr:col>
      <xdr:colOff>38100</xdr:colOff>
      <xdr:row>78</xdr:row>
      <xdr:rowOff>119063</xdr:rowOff>
    </xdr:to>
    <xdr:sp macro="" textlink="">
      <xdr:nvSpPr>
        <xdr:cNvPr id="434" name="楕円 433"/>
        <xdr:cNvSpPr/>
      </xdr:nvSpPr>
      <xdr:spPr>
        <a:xfrm>
          <a:off x="8699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110190</xdr:rowOff>
    </xdr:from>
    <xdr:ext cx="469744" cy="259045"/>
    <xdr:sp macro="" textlink="">
      <xdr:nvSpPr>
        <xdr:cNvPr id="435" name="テキスト ボックス 434"/>
        <xdr:cNvSpPr txBox="1"/>
      </xdr:nvSpPr>
      <xdr:spPr>
        <a:xfrm>
          <a:off x="8515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28263</xdr:rowOff>
    </xdr:from>
    <xdr:to>
      <xdr:col>41</xdr:col>
      <xdr:colOff>101600</xdr:colOff>
      <xdr:row>78</xdr:row>
      <xdr:rowOff>129863</xdr:rowOff>
    </xdr:to>
    <xdr:sp macro="" textlink="">
      <xdr:nvSpPr>
        <xdr:cNvPr id="436" name="楕円 435"/>
        <xdr:cNvSpPr/>
      </xdr:nvSpPr>
      <xdr:spPr>
        <a:xfrm>
          <a:off x="7810500" y="134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120990</xdr:rowOff>
    </xdr:from>
    <xdr:ext cx="469744" cy="259045"/>
    <xdr:sp macro="" textlink="">
      <xdr:nvSpPr>
        <xdr:cNvPr id="437" name="テキスト ボックス 436"/>
        <xdr:cNvSpPr txBox="1"/>
      </xdr:nvSpPr>
      <xdr:spPr>
        <a:xfrm>
          <a:off x="7626428" y="134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79508</xdr:rowOff>
    </xdr:from>
    <xdr:to>
      <xdr:col>36</xdr:col>
      <xdr:colOff>165100</xdr:colOff>
      <xdr:row>79</xdr:row>
      <xdr:rowOff>9658</xdr:rowOff>
    </xdr:to>
    <xdr:sp macro="" textlink="">
      <xdr:nvSpPr>
        <xdr:cNvPr id="438" name="楕円 437"/>
        <xdr:cNvSpPr/>
      </xdr:nvSpPr>
      <xdr:spPr>
        <a:xfrm>
          <a:off x="6921500" y="13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xdr:rowOff>
    </xdr:from>
    <xdr:ext cx="469744" cy="259045"/>
    <xdr:sp macro="" textlink="">
      <xdr:nvSpPr>
        <xdr:cNvPr id="439" name="テキスト ボックス 438"/>
        <xdr:cNvSpPr txBox="1"/>
      </xdr:nvSpPr>
      <xdr:spPr>
        <a:xfrm>
          <a:off x="6737428" y="1354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110905</xdr:rowOff>
    </xdr:from>
    <xdr:to>
      <xdr:col>55</xdr:col>
      <xdr:colOff>0</xdr:colOff>
      <xdr:row>99</xdr:row>
      <xdr:rowOff>17481</xdr:rowOff>
    </xdr:to>
    <xdr:cxnSp macro="">
      <xdr:nvCxnSpPr>
        <xdr:cNvPr id="470" name="直線コネクタ 469"/>
        <xdr:cNvCxnSpPr/>
      </xdr:nvCxnSpPr>
      <xdr:spPr>
        <a:xfrm flipV="1">
          <a:off x="9639300" y="16913005"/>
          <a:ext cx="838200" cy="7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59870</xdr:rowOff>
    </xdr:from>
    <xdr:ext cx="534377" cy="259045"/>
    <xdr:sp macro="" textlink="">
      <xdr:nvSpPr>
        <xdr:cNvPr id="471" name="土木費平均値テキスト"/>
        <xdr:cNvSpPr txBox="1"/>
      </xdr:nvSpPr>
      <xdr:spPr>
        <a:xfrm>
          <a:off x="10528300" y="1686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136491</xdr:rowOff>
    </xdr:from>
    <xdr:to>
      <xdr:col>50</xdr:col>
      <xdr:colOff>114300</xdr:colOff>
      <xdr:row>99</xdr:row>
      <xdr:rowOff>17481</xdr:rowOff>
    </xdr:to>
    <xdr:cxnSp macro="">
      <xdr:nvCxnSpPr>
        <xdr:cNvPr id="473" name="直線コネクタ 472"/>
        <xdr:cNvCxnSpPr/>
      </xdr:nvCxnSpPr>
      <xdr:spPr>
        <a:xfrm>
          <a:off x="8750300" y="16938591"/>
          <a:ext cx="8890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136491</xdr:rowOff>
    </xdr:from>
    <xdr:to>
      <xdr:col>45</xdr:col>
      <xdr:colOff>177800</xdr:colOff>
      <xdr:row>98</xdr:row>
      <xdr:rowOff>145487</xdr:rowOff>
    </xdr:to>
    <xdr:cxnSp macro="">
      <xdr:nvCxnSpPr>
        <xdr:cNvPr id="476" name="直線コネクタ 475"/>
        <xdr:cNvCxnSpPr/>
      </xdr:nvCxnSpPr>
      <xdr:spPr>
        <a:xfrm flipV="1">
          <a:off x="7861300" y="16938591"/>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145487</xdr:rowOff>
    </xdr:from>
    <xdr:to>
      <xdr:col>41</xdr:col>
      <xdr:colOff>50800</xdr:colOff>
      <xdr:row>99</xdr:row>
      <xdr:rowOff>1270</xdr:rowOff>
    </xdr:to>
    <xdr:cxnSp macro="">
      <xdr:nvCxnSpPr>
        <xdr:cNvPr id="479" name="直線コネクタ 478"/>
        <xdr:cNvCxnSpPr/>
      </xdr:nvCxnSpPr>
      <xdr:spPr>
        <a:xfrm flipV="1">
          <a:off x="6972300" y="16947587"/>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1" name="テキスト ボックス 480"/>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124574</xdr:rowOff>
    </xdr:from>
    <xdr:to>
      <xdr:col>36</xdr:col>
      <xdr:colOff>165100</xdr:colOff>
      <xdr:row>99</xdr:row>
      <xdr:rowOff>54724</xdr:rowOff>
    </xdr:to>
    <xdr:sp macro="" textlink="">
      <xdr:nvSpPr>
        <xdr:cNvPr id="482" name="フローチャート: 判断 481"/>
        <xdr:cNvSpPr/>
      </xdr:nvSpPr>
      <xdr:spPr>
        <a:xfrm>
          <a:off x="692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45851</xdr:rowOff>
    </xdr:from>
    <xdr:ext cx="534377" cy="259045"/>
    <xdr:sp macro="" textlink="">
      <xdr:nvSpPr>
        <xdr:cNvPr id="483" name="テキスト ボックス 482"/>
        <xdr:cNvSpPr txBox="1"/>
      </xdr:nvSpPr>
      <xdr:spPr>
        <a:xfrm>
          <a:off x="6705111" y="170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60105</xdr:rowOff>
    </xdr:from>
    <xdr:to>
      <xdr:col>55</xdr:col>
      <xdr:colOff>50800</xdr:colOff>
      <xdr:row>98</xdr:row>
      <xdr:rowOff>161705</xdr:rowOff>
    </xdr:to>
    <xdr:sp macro="" textlink="">
      <xdr:nvSpPr>
        <xdr:cNvPr id="489" name="楕円 488"/>
        <xdr:cNvSpPr/>
      </xdr:nvSpPr>
      <xdr:spPr>
        <a:xfrm>
          <a:off x="10426700" y="168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19482</xdr:rowOff>
    </xdr:from>
    <xdr:ext cx="534377" cy="259045"/>
    <xdr:sp macro="" textlink="">
      <xdr:nvSpPr>
        <xdr:cNvPr id="490" name="土木費該当値テキスト"/>
        <xdr:cNvSpPr txBox="1"/>
      </xdr:nvSpPr>
      <xdr:spPr>
        <a:xfrm>
          <a:off x="10528300" y="166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138131</xdr:rowOff>
    </xdr:from>
    <xdr:to>
      <xdr:col>50</xdr:col>
      <xdr:colOff>165100</xdr:colOff>
      <xdr:row>99</xdr:row>
      <xdr:rowOff>68281</xdr:rowOff>
    </xdr:to>
    <xdr:sp macro="" textlink="">
      <xdr:nvSpPr>
        <xdr:cNvPr id="491" name="楕円 490"/>
        <xdr:cNvSpPr/>
      </xdr:nvSpPr>
      <xdr:spPr>
        <a:xfrm>
          <a:off x="9588500" y="16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59408</xdr:rowOff>
    </xdr:from>
    <xdr:ext cx="534377" cy="259045"/>
    <xdr:sp macro="" textlink="">
      <xdr:nvSpPr>
        <xdr:cNvPr id="492" name="テキスト ボックス 491"/>
        <xdr:cNvSpPr txBox="1"/>
      </xdr:nvSpPr>
      <xdr:spPr>
        <a:xfrm>
          <a:off x="9372111" y="170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85691</xdr:rowOff>
    </xdr:from>
    <xdr:to>
      <xdr:col>46</xdr:col>
      <xdr:colOff>38100</xdr:colOff>
      <xdr:row>99</xdr:row>
      <xdr:rowOff>15841</xdr:rowOff>
    </xdr:to>
    <xdr:sp macro="" textlink="">
      <xdr:nvSpPr>
        <xdr:cNvPr id="493" name="楕円 492"/>
        <xdr:cNvSpPr/>
      </xdr:nvSpPr>
      <xdr:spPr>
        <a:xfrm>
          <a:off x="8699500" y="168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6968</xdr:rowOff>
    </xdr:from>
    <xdr:ext cx="534377" cy="259045"/>
    <xdr:sp macro="" textlink="">
      <xdr:nvSpPr>
        <xdr:cNvPr id="494" name="テキスト ボックス 493"/>
        <xdr:cNvSpPr txBox="1"/>
      </xdr:nvSpPr>
      <xdr:spPr>
        <a:xfrm>
          <a:off x="8483111" y="169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94687</xdr:rowOff>
    </xdr:from>
    <xdr:to>
      <xdr:col>41</xdr:col>
      <xdr:colOff>101600</xdr:colOff>
      <xdr:row>99</xdr:row>
      <xdr:rowOff>24837</xdr:rowOff>
    </xdr:to>
    <xdr:sp macro="" textlink="">
      <xdr:nvSpPr>
        <xdr:cNvPr id="495" name="楕円 494"/>
        <xdr:cNvSpPr/>
      </xdr:nvSpPr>
      <xdr:spPr>
        <a:xfrm>
          <a:off x="7810500" y="168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41364</xdr:rowOff>
    </xdr:from>
    <xdr:ext cx="534377" cy="259045"/>
    <xdr:sp macro="" textlink="">
      <xdr:nvSpPr>
        <xdr:cNvPr id="496" name="テキスト ボックス 495"/>
        <xdr:cNvSpPr txBox="1"/>
      </xdr:nvSpPr>
      <xdr:spPr>
        <a:xfrm>
          <a:off x="7594111" y="166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121920</xdr:rowOff>
    </xdr:from>
    <xdr:to>
      <xdr:col>36</xdr:col>
      <xdr:colOff>165100</xdr:colOff>
      <xdr:row>99</xdr:row>
      <xdr:rowOff>52070</xdr:rowOff>
    </xdr:to>
    <xdr:sp macro="" textlink="">
      <xdr:nvSpPr>
        <xdr:cNvPr id="497" name="楕円 496"/>
        <xdr:cNvSpPr/>
      </xdr:nvSpPr>
      <xdr:spPr>
        <a:xfrm>
          <a:off x="6921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68597</xdr:rowOff>
    </xdr:from>
    <xdr:ext cx="534377" cy="259045"/>
    <xdr:sp macro="" textlink="">
      <xdr:nvSpPr>
        <xdr:cNvPr id="498" name="テキスト ボックス 497"/>
        <xdr:cNvSpPr txBox="1"/>
      </xdr:nvSpPr>
      <xdr:spPr>
        <a:xfrm>
          <a:off x="6705111" y="16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66334</xdr:rowOff>
    </xdr:from>
    <xdr:to>
      <xdr:col>85</xdr:col>
      <xdr:colOff>127000</xdr:colOff>
      <xdr:row>38</xdr:row>
      <xdr:rowOff>74720</xdr:rowOff>
    </xdr:to>
    <xdr:cxnSp macro="">
      <xdr:nvCxnSpPr>
        <xdr:cNvPr id="531" name="直線コネクタ 530"/>
        <xdr:cNvCxnSpPr/>
      </xdr:nvCxnSpPr>
      <xdr:spPr>
        <a:xfrm>
          <a:off x="15481300" y="6581434"/>
          <a:ext cx="8382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66334</xdr:rowOff>
    </xdr:from>
    <xdr:to>
      <xdr:col>81</xdr:col>
      <xdr:colOff>50800</xdr:colOff>
      <xdr:row>38</xdr:row>
      <xdr:rowOff>90722</xdr:rowOff>
    </xdr:to>
    <xdr:cxnSp macro="">
      <xdr:nvCxnSpPr>
        <xdr:cNvPr id="534" name="直線コネクタ 533"/>
        <xdr:cNvCxnSpPr/>
      </xdr:nvCxnSpPr>
      <xdr:spPr>
        <a:xfrm flipV="1">
          <a:off x="14592300" y="6581434"/>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31486</xdr:rowOff>
    </xdr:from>
    <xdr:to>
      <xdr:col>76</xdr:col>
      <xdr:colOff>114300</xdr:colOff>
      <xdr:row>38</xdr:row>
      <xdr:rowOff>90722</xdr:rowOff>
    </xdr:to>
    <xdr:cxnSp macro="">
      <xdr:nvCxnSpPr>
        <xdr:cNvPr id="537" name="直線コネクタ 536"/>
        <xdr:cNvCxnSpPr/>
      </xdr:nvCxnSpPr>
      <xdr:spPr>
        <a:xfrm>
          <a:off x="13703300" y="6375136"/>
          <a:ext cx="889000" cy="2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31486</xdr:rowOff>
    </xdr:from>
    <xdr:to>
      <xdr:col>71</xdr:col>
      <xdr:colOff>177800</xdr:colOff>
      <xdr:row>37</xdr:row>
      <xdr:rowOff>114483</xdr:rowOff>
    </xdr:to>
    <xdr:cxnSp macro="">
      <xdr:nvCxnSpPr>
        <xdr:cNvPr id="540" name="直線コネクタ 539"/>
        <xdr:cNvCxnSpPr/>
      </xdr:nvCxnSpPr>
      <xdr:spPr>
        <a:xfrm flipV="1">
          <a:off x="12814300" y="6375136"/>
          <a:ext cx="889000" cy="8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2" name="テキスト ボックス 541"/>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43" name="フローチャート: 判断 542"/>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36166</xdr:rowOff>
    </xdr:from>
    <xdr:ext cx="534377" cy="259045"/>
    <xdr:sp macro="" textlink="">
      <xdr:nvSpPr>
        <xdr:cNvPr id="544" name="テキスト ボックス 543"/>
        <xdr:cNvSpPr txBox="1"/>
      </xdr:nvSpPr>
      <xdr:spPr>
        <a:xfrm>
          <a:off x="12547111" y="65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23920</xdr:rowOff>
    </xdr:from>
    <xdr:to>
      <xdr:col>85</xdr:col>
      <xdr:colOff>177800</xdr:colOff>
      <xdr:row>38</xdr:row>
      <xdr:rowOff>125520</xdr:rowOff>
    </xdr:to>
    <xdr:sp macro="" textlink="">
      <xdr:nvSpPr>
        <xdr:cNvPr id="550" name="楕円 549"/>
        <xdr:cNvSpPr/>
      </xdr:nvSpPr>
      <xdr:spPr>
        <a:xfrm>
          <a:off x="16268700" y="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110298</xdr:rowOff>
    </xdr:from>
    <xdr:ext cx="534377" cy="259045"/>
    <xdr:sp macro="" textlink="">
      <xdr:nvSpPr>
        <xdr:cNvPr id="551" name="消防費該当値テキスト"/>
        <xdr:cNvSpPr txBox="1"/>
      </xdr:nvSpPr>
      <xdr:spPr>
        <a:xfrm>
          <a:off x="16370300" y="64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15534</xdr:rowOff>
    </xdr:from>
    <xdr:to>
      <xdr:col>81</xdr:col>
      <xdr:colOff>101600</xdr:colOff>
      <xdr:row>38</xdr:row>
      <xdr:rowOff>117134</xdr:rowOff>
    </xdr:to>
    <xdr:sp macro="" textlink="">
      <xdr:nvSpPr>
        <xdr:cNvPr id="552" name="楕円 551"/>
        <xdr:cNvSpPr/>
      </xdr:nvSpPr>
      <xdr:spPr>
        <a:xfrm>
          <a:off x="15430500" y="65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108261</xdr:rowOff>
    </xdr:from>
    <xdr:ext cx="534377" cy="259045"/>
    <xdr:sp macro="" textlink="">
      <xdr:nvSpPr>
        <xdr:cNvPr id="553" name="テキスト ボックス 552"/>
        <xdr:cNvSpPr txBox="1"/>
      </xdr:nvSpPr>
      <xdr:spPr>
        <a:xfrm>
          <a:off x="15214111" y="66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39922</xdr:rowOff>
    </xdr:from>
    <xdr:to>
      <xdr:col>76</xdr:col>
      <xdr:colOff>165100</xdr:colOff>
      <xdr:row>38</xdr:row>
      <xdr:rowOff>141522</xdr:rowOff>
    </xdr:to>
    <xdr:sp macro="" textlink="">
      <xdr:nvSpPr>
        <xdr:cNvPr id="554" name="楕円 553"/>
        <xdr:cNvSpPr/>
      </xdr:nvSpPr>
      <xdr:spPr>
        <a:xfrm>
          <a:off x="14541500" y="65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132649</xdr:rowOff>
    </xdr:from>
    <xdr:ext cx="534377" cy="259045"/>
    <xdr:sp macro="" textlink="">
      <xdr:nvSpPr>
        <xdr:cNvPr id="555" name="テキスト ボックス 554"/>
        <xdr:cNvSpPr txBox="1"/>
      </xdr:nvSpPr>
      <xdr:spPr>
        <a:xfrm>
          <a:off x="14325111" y="66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152136</xdr:rowOff>
    </xdr:from>
    <xdr:to>
      <xdr:col>72</xdr:col>
      <xdr:colOff>38100</xdr:colOff>
      <xdr:row>37</xdr:row>
      <xdr:rowOff>82286</xdr:rowOff>
    </xdr:to>
    <xdr:sp macro="" textlink="">
      <xdr:nvSpPr>
        <xdr:cNvPr id="556" name="楕円 555"/>
        <xdr:cNvSpPr/>
      </xdr:nvSpPr>
      <xdr:spPr>
        <a:xfrm>
          <a:off x="13652500" y="63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98813</xdr:rowOff>
    </xdr:from>
    <xdr:ext cx="534377" cy="259045"/>
    <xdr:sp macro="" textlink="">
      <xdr:nvSpPr>
        <xdr:cNvPr id="557" name="テキスト ボックス 556"/>
        <xdr:cNvSpPr txBox="1"/>
      </xdr:nvSpPr>
      <xdr:spPr>
        <a:xfrm>
          <a:off x="13436111" y="60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63683</xdr:rowOff>
    </xdr:from>
    <xdr:to>
      <xdr:col>67</xdr:col>
      <xdr:colOff>101600</xdr:colOff>
      <xdr:row>37</xdr:row>
      <xdr:rowOff>165283</xdr:rowOff>
    </xdr:to>
    <xdr:sp macro="" textlink="">
      <xdr:nvSpPr>
        <xdr:cNvPr id="558" name="楕円 557"/>
        <xdr:cNvSpPr/>
      </xdr:nvSpPr>
      <xdr:spPr>
        <a:xfrm>
          <a:off x="12763500" y="6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10360</xdr:rowOff>
    </xdr:from>
    <xdr:ext cx="534377" cy="259045"/>
    <xdr:sp macro="" textlink="">
      <xdr:nvSpPr>
        <xdr:cNvPr id="559" name="テキスト ボックス 558"/>
        <xdr:cNvSpPr txBox="1"/>
      </xdr:nvSpPr>
      <xdr:spPr>
        <a:xfrm>
          <a:off x="12547111" y="61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73006</xdr:rowOff>
    </xdr:from>
    <xdr:to>
      <xdr:col>85</xdr:col>
      <xdr:colOff>127000</xdr:colOff>
      <xdr:row>56</xdr:row>
      <xdr:rowOff>95866</xdr:rowOff>
    </xdr:to>
    <xdr:cxnSp macro="">
      <xdr:nvCxnSpPr>
        <xdr:cNvPr id="589" name="直線コネクタ 588"/>
        <xdr:cNvCxnSpPr/>
      </xdr:nvCxnSpPr>
      <xdr:spPr>
        <a:xfrm flipV="1">
          <a:off x="15481300" y="96742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139605</xdr:rowOff>
    </xdr:from>
    <xdr:to>
      <xdr:col>81</xdr:col>
      <xdr:colOff>50800</xdr:colOff>
      <xdr:row>56</xdr:row>
      <xdr:rowOff>95866</xdr:rowOff>
    </xdr:to>
    <xdr:cxnSp macro="">
      <xdr:nvCxnSpPr>
        <xdr:cNvPr id="592" name="直線コネクタ 591"/>
        <xdr:cNvCxnSpPr/>
      </xdr:nvCxnSpPr>
      <xdr:spPr>
        <a:xfrm>
          <a:off x="14592300" y="9397905"/>
          <a:ext cx="889000" cy="2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4" name="テキスト ボックス 593"/>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51880</xdr:rowOff>
    </xdr:from>
    <xdr:to>
      <xdr:col>76</xdr:col>
      <xdr:colOff>114300</xdr:colOff>
      <xdr:row>54</xdr:row>
      <xdr:rowOff>139605</xdr:rowOff>
    </xdr:to>
    <xdr:cxnSp macro="">
      <xdr:nvCxnSpPr>
        <xdr:cNvPr id="595" name="直線コネクタ 594"/>
        <xdr:cNvCxnSpPr/>
      </xdr:nvCxnSpPr>
      <xdr:spPr>
        <a:xfrm>
          <a:off x="13703300" y="9138730"/>
          <a:ext cx="889000" cy="2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43952</xdr:rowOff>
    </xdr:from>
    <xdr:ext cx="534377" cy="259045"/>
    <xdr:sp macro="" textlink="">
      <xdr:nvSpPr>
        <xdr:cNvPr id="597" name="テキスト ボックス 596"/>
        <xdr:cNvSpPr txBox="1"/>
      </xdr:nvSpPr>
      <xdr:spPr>
        <a:xfrm>
          <a:off x="14325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51880</xdr:rowOff>
    </xdr:from>
    <xdr:to>
      <xdr:col>71</xdr:col>
      <xdr:colOff>177800</xdr:colOff>
      <xdr:row>54</xdr:row>
      <xdr:rowOff>150502</xdr:rowOff>
    </xdr:to>
    <xdr:cxnSp macro="">
      <xdr:nvCxnSpPr>
        <xdr:cNvPr id="598" name="直線コネクタ 597"/>
        <xdr:cNvCxnSpPr/>
      </xdr:nvCxnSpPr>
      <xdr:spPr>
        <a:xfrm flipV="1">
          <a:off x="12814300" y="9138730"/>
          <a:ext cx="889000" cy="2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0" name="テキスト ボックス 599"/>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122924</xdr:rowOff>
    </xdr:from>
    <xdr:to>
      <xdr:col>67</xdr:col>
      <xdr:colOff>101600</xdr:colOff>
      <xdr:row>55</xdr:row>
      <xdr:rowOff>53074</xdr:rowOff>
    </xdr:to>
    <xdr:sp macro="" textlink="">
      <xdr:nvSpPr>
        <xdr:cNvPr id="601" name="フローチャート: 判断 600"/>
        <xdr:cNvSpPr/>
      </xdr:nvSpPr>
      <xdr:spPr>
        <a:xfrm>
          <a:off x="12763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44201</xdr:rowOff>
    </xdr:from>
    <xdr:ext cx="534377" cy="259045"/>
    <xdr:sp macro="" textlink="">
      <xdr:nvSpPr>
        <xdr:cNvPr id="602" name="テキスト ボックス 601"/>
        <xdr:cNvSpPr txBox="1"/>
      </xdr:nvSpPr>
      <xdr:spPr>
        <a:xfrm>
          <a:off x="12547111" y="94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22206</xdr:rowOff>
    </xdr:from>
    <xdr:to>
      <xdr:col>85</xdr:col>
      <xdr:colOff>177800</xdr:colOff>
      <xdr:row>56</xdr:row>
      <xdr:rowOff>123806</xdr:rowOff>
    </xdr:to>
    <xdr:sp macro="" textlink="">
      <xdr:nvSpPr>
        <xdr:cNvPr id="608" name="楕円 607"/>
        <xdr:cNvSpPr/>
      </xdr:nvSpPr>
      <xdr:spPr>
        <a:xfrm>
          <a:off x="16268700" y="96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633</xdr:rowOff>
    </xdr:from>
    <xdr:ext cx="534377" cy="259045"/>
    <xdr:sp macro="" textlink="">
      <xdr:nvSpPr>
        <xdr:cNvPr id="609" name="教育費該当値テキスト"/>
        <xdr:cNvSpPr txBox="1"/>
      </xdr:nvSpPr>
      <xdr:spPr>
        <a:xfrm>
          <a:off x="16370300" y="9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45066</xdr:rowOff>
    </xdr:from>
    <xdr:to>
      <xdr:col>81</xdr:col>
      <xdr:colOff>101600</xdr:colOff>
      <xdr:row>56</xdr:row>
      <xdr:rowOff>146666</xdr:rowOff>
    </xdr:to>
    <xdr:sp macro="" textlink="">
      <xdr:nvSpPr>
        <xdr:cNvPr id="610" name="楕円 609"/>
        <xdr:cNvSpPr/>
      </xdr:nvSpPr>
      <xdr:spPr>
        <a:xfrm>
          <a:off x="15430500" y="96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137793</xdr:rowOff>
    </xdr:from>
    <xdr:ext cx="534377" cy="259045"/>
    <xdr:sp macro="" textlink="">
      <xdr:nvSpPr>
        <xdr:cNvPr id="611" name="テキスト ボックス 610"/>
        <xdr:cNvSpPr txBox="1"/>
      </xdr:nvSpPr>
      <xdr:spPr>
        <a:xfrm>
          <a:off x="15214111" y="9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88805</xdr:rowOff>
    </xdr:from>
    <xdr:to>
      <xdr:col>76</xdr:col>
      <xdr:colOff>165100</xdr:colOff>
      <xdr:row>55</xdr:row>
      <xdr:rowOff>18955</xdr:rowOff>
    </xdr:to>
    <xdr:sp macro="" textlink="">
      <xdr:nvSpPr>
        <xdr:cNvPr id="612" name="楕円 611"/>
        <xdr:cNvSpPr/>
      </xdr:nvSpPr>
      <xdr:spPr>
        <a:xfrm>
          <a:off x="14541500" y="93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35482</xdr:rowOff>
    </xdr:from>
    <xdr:ext cx="534377" cy="259045"/>
    <xdr:sp macro="" textlink="">
      <xdr:nvSpPr>
        <xdr:cNvPr id="613" name="テキスト ボックス 612"/>
        <xdr:cNvSpPr txBox="1"/>
      </xdr:nvSpPr>
      <xdr:spPr>
        <a:xfrm>
          <a:off x="14325111" y="91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1080</xdr:rowOff>
    </xdr:from>
    <xdr:to>
      <xdr:col>72</xdr:col>
      <xdr:colOff>38100</xdr:colOff>
      <xdr:row>53</xdr:row>
      <xdr:rowOff>102680</xdr:rowOff>
    </xdr:to>
    <xdr:sp macro="" textlink="">
      <xdr:nvSpPr>
        <xdr:cNvPr id="614" name="楕円 613"/>
        <xdr:cNvSpPr/>
      </xdr:nvSpPr>
      <xdr:spPr>
        <a:xfrm>
          <a:off x="13652500" y="90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119207</xdr:rowOff>
    </xdr:from>
    <xdr:ext cx="534377" cy="259045"/>
    <xdr:sp macro="" textlink="">
      <xdr:nvSpPr>
        <xdr:cNvPr id="615" name="テキスト ボックス 614"/>
        <xdr:cNvSpPr txBox="1"/>
      </xdr:nvSpPr>
      <xdr:spPr>
        <a:xfrm>
          <a:off x="13436111" y="88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99702</xdr:rowOff>
    </xdr:from>
    <xdr:to>
      <xdr:col>67</xdr:col>
      <xdr:colOff>101600</xdr:colOff>
      <xdr:row>55</xdr:row>
      <xdr:rowOff>29852</xdr:rowOff>
    </xdr:to>
    <xdr:sp macro="" textlink="">
      <xdr:nvSpPr>
        <xdr:cNvPr id="616" name="楕円 615"/>
        <xdr:cNvSpPr/>
      </xdr:nvSpPr>
      <xdr:spPr>
        <a:xfrm>
          <a:off x="12763500" y="93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46379</xdr:rowOff>
    </xdr:from>
    <xdr:ext cx="534377" cy="259045"/>
    <xdr:sp macro="" textlink="">
      <xdr:nvSpPr>
        <xdr:cNvPr id="617" name="テキスト ボックス 616"/>
        <xdr:cNvSpPr txBox="1"/>
      </xdr:nvSpPr>
      <xdr:spPr>
        <a:xfrm>
          <a:off x="12547111" y="91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35973</xdr:rowOff>
    </xdr:from>
    <xdr:to>
      <xdr:col>85</xdr:col>
      <xdr:colOff>127000</xdr:colOff>
      <xdr:row>79</xdr:row>
      <xdr:rowOff>40717</xdr:rowOff>
    </xdr:to>
    <xdr:cxnSp macro="">
      <xdr:nvCxnSpPr>
        <xdr:cNvPr id="646" name="直線コネクタ 645"/>
        <xdr:cNvCxnSpPr/>
      </xdr:nvCxnSpPr>
      <xdr:spPr>
        <a:xfrm flipV="1">
          <a:off x="15481300" y="13580523"/>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167112</xdr:rowOff>
    </xdr:from>
    <xdr:to>
      <xdr:col>81</xdr:col>
      <xdr:colOff>50800</xdr:colOff>
      <xdr:row>79</xdr:row>
      <xdr:rowOff>40717</xdr:rowOff>
    </xdr:to>
    <xdr:cxnSp macro="">
      <xdr:nvCxnSpPr>
        <xdr:cNvPr id="649" name="直線コネクタ 648"/>
        <xdr:cNvCxnSpPr/>
      </xdr:nvCxnSpPr>
      <xdr:spPr>
        <a:xfrm>
          <a:off x="14592300" y="13540212"/>
          <a:ext cx="889000" cy="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62091</xdr:rowOff>
    </xdr:from>
    <xdr:to>
      <xdr:col>76</xdr:col>
      <xdr:colOff>114300</xdr:colOff>
      <xdr:row>78</xdr:row>
      <xdr:rowOff>167112</xdr:rowOff>
    </xdr:to>
    <xdr:cxnSp macro="">
      <xdr:nvCxnSpPr>
        <xdr:cNvPr id="652" name="直線コネクタ 651"/>
        <xdr:cNvCxnSpPr/>
      </xdr:nvCxnSpPr>
      <xdr:spPr>
        <a:xfrm>
          <a:off x="13703300" y="13435191"/>
          <a:ext cx="889000" cy="10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113792</xdr:rowOff>
    </xdr:from>
    <xdr:to>
      <xdr:col>71</xdr:col>
      <xdr:colOff>177800</xdr:colOff>
      <xdr:row>78</xdr:row>
      <xdr:rowOff>62091</xdr:rowOff>
    </xdr:to>
    <xdr:cxnSp macro="">
      <xdr:nvCxnSpPr>
        <xdr:cNvPr id="655" name="直線コネクタ 654"/>
        <xdr:cNvCxnSpPr/>
      </xdr:nvCxnSpPr>
      <xdr:spPr>
        <a:xfrm>
          <a:off x="12814300" y="13315442"/>
          <a:ext cx="889000" cy="1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24903</xdr:rowOff>
    </xdr:from>
    <xdr:ext cx="469744" cy="259045"/>
    <xdr:sp macro="" textlink="">
      <xdr:nvSpPr>
        <xdr:cNvPr id="657" name="テキスト ボックス 656"/>
        <xdr:cNvSpPr txBox="1"/>
      </xdr:nvSpPr>
      <xdr:spPr>
        <a:xfrm>
          <a:off x="13468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42190</xdr:rowOff>
    </xdr:from>
    <xdr:to>
      <xdr:col>67</xdr:col>
      <xdr:colOff>101600</xdr:colOff>
      <xdr:row>78</xdr:row>
      <xdr:rowOff>143790</xdr:rowOff>
    </xdr:to>
    <xdr:sp macro="" textlink="">
      <xdr:nvSpPr>
        <xdr:cNvPr id="658" name="フローチャート: 判断 657"/>
        <xdr:cNvSpPr/>
      </xdr:nvSpPr>
      <xdr:spPr>
        <a:xfrm>
          <a:off x="12763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134917</xdr:rowOff>
    </xdr:from>
    <xdr:ext cx="469744" cy="259045"/>
    <xdr:sp macro="" textlink="">
      <xdr:nvSpPr>
        <xdr:cNvPr id="659" name="テキスト ボックス 658"/>
        <xdr:cNvSpPr txBox="1"/>
      </xdr:nvSpPr>
      <xdr:spPr>
        <a:xfrm>
          <a:off x="12579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156623</xdr:rowOff>
    </xdr:from>
    <xdr:to>
      <xdr:col>85</xdr:col>
      <xdr:colOff>177800</xdr:colOff>
      <xdr:row>79</xdr:row>
      <xdr:rowOff>86773</xdr:rowOff>
    </xdr:to>
    <xdr:sp macro="" textlink="">
      <xdr:nvSpPr>
        <xdr:cNvPr id="665" name="楕円 664"/>
        <xdr:cNvSpPr/>
      </xdr:nvSpPr>
      <xdr:spPr>
        <a:xfrm>
          <a:off x="16268700" y="135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71550</xdr:rowOff>
    </xdr:from>
    <xdr:ext cx="378565" cy="259045"/>
    <xdr:sp macro="" textlink="">
      <xdr:nvSpPr>
        <xdr:cNvPr id="666" name="災害復旧費該当値テキスト"/>
        <xdr:cNvSpPr txBox="1"/>
      </xdr:nvSpPr>
      <xdr:spPr>
        <a:xfrm>
          <a:off x="16370300" y="1344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161367</xdr:rowOff>
    </xdr:from>
    <xdr:to>
      <xdr:col>81</xdr:col>
      <xdr:colOff>101600</xdr:colOff>
      <xdr:row>79</xdr:row>
      <xdr:rowOff>91517</xdr:rowOff>
    </xdr:to>
    <xdr:sp macro="" textlink="">
      <xdr:nvSpPr>
        <xdr:cNvPr id="667" name="楕円 666"/>
        <xdr:cNvSpPr/>
      </xdr:nvSpPr>
      <xdr:spPr>
        <a:xfrm>
          <a:off x="15430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82644</xdr:rowOff>
    </xdr:from>
    <xdr:ext cx="378565" cy="259045"/>
    <xdr:sp macro="" textlink="">
      <xdr:nvSpPr>
        <xdr:cNvPr id="668" name="テキスト ボックス 667"/>
        <xdr:cNvSpPr txBox="1"/>
      </xdr:nvSpPr>
      <xdr:spPr>
        <a:xfrm>
          <a:off x="15292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116312</xdr:rowOff>
    </xdr:from>
    <xdr:to>
      <xdr:col>76</xdr:col>
      <xdr:colOff>165100</xdr:colOff>
      <xdr:row>79</xdr:row>
      <xdr:rowOff>46462</xdr:rowOff>
    </xdr:to>
    <xdr:sp macro="" textlink="">
      <xdr:nvSpPr>
        <xdr:cNvPr id="669" name="楕円 668"/>
        <xdr:cNvSpPr/>
      </xdr:nvSpPr>
      <xdr:spPr>
        <a:xfrm>
          <a:off x="14541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37589</xdr:rowOff>
    </xdr:from>
    <xdr:ext cx="469744" cy="259045"/>
    <xdr:sp macro="" textlink="">
      <xdr:nvSpPr>
        <xdr:cNvPr id="670" name="テキスト ボックス 669"/>
        <xdr:cNvSpPr txBox="1"/>
      </xdr:nvSpPr>
      <xdr:spPr>
        <a:xfrm>
          <a:off x="14357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11291</xdr:rowOff>
    </xdr:from>
    <xdr:to>
      <xdr:col>72</xdr:col>
      <xdr:colOff>38100</xdr:colOff>
      <xdr:row>78</xdr:row>
      <xdr:rowOff>112891</xdr:rowOff>
    </xdr:to>
    <xdr:sp macro="" textlink="">
      <xdr:nvSpPr>
        <xdr:cNvPr id="671" name="楕円 670"/>
        <xdr:cNvSpPr/>
      </xdr:nvSpPr>
      <xdr:spPr>
        <a:xfrm>
          <a:off x="13652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129418</xdr:rowOff>
    </xdr:from>
    <xdr:ext cx="469744" cy="259045"/>
    <xdr:sp macro="" textlink="">
      <xdr:nvSpPr>
        <xdr:cNvPr id="672" name="テキスト ボックス 671"/>
        <xdr:cNvSpPr txBox="1"/>
      </xdr:nvSpPr>
      <xdr:spPr>
        <a:xfrm>
          <a:off x="13468428" y="131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62992</xdr:rowOff>
    </xdr:from>
    <xdr:to>
      <xdr:col>67</xdr:col>
      <xdr:colOff>101600</xdr:colOff>
      <xdr:row>77</xdr:row>
      <xdr:rowOff>164592</xdr:rowOff>
    </xdr:to>
    <xdr:sp macro="" textlink="">
      <xdr:nvSpPr>
        <xdr:cNvPr id="673" name="楕円 672"/>
        <xdr:cNvSpPr/>
      </xdr:nvSpPr>
      <xdr:spPr>
        <a:xfrm>
          <a:off x="12763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9669</xdr:rowOff>
    </xdr:from>
    <xdr:ext cx="534377" cy="259045"/>
    <xdr:sp macro="" textlink="">
      <xdr:nvSpPr>
        <xdr:cNvPr id="674" name="テキスト ボックス 673"/>
        <xdr:cNvSpPr txBox="1"/>
      </xdr:nvSpPr>
      <xdr:spPr>
        <a:xfrm>
          <a:off x="12547111" y="130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165684</xdr:rowOff>
    </xdr:from>
    <xdr:to>
      <xdr:col>85</xdr:col>
      <xdr:colOff>127000</xdr:colOff>
      <xdr:row>98</xdr:row>
      <xdr:rowOff>22428</xdr:rowOff>
    </xdr:to>
    <xdr:cxnSp macro="">
      <xdr:nvCxnSpPr>
        <xdr:cNvPr id="704" name="直線コネクタ 703"/>
        <xdr:cNvCxnSpPr/>
      </xdr:nvCxnSpPr>
      <xdr:spPr>
        <a:xfrm flipV="1">
          <a:off x="15481300" y="16796334"/>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22428</xdr:rowOff>
    </xdr:from>
    <xdr:to>
      <xdr:col>81</xdr:col>
      <xdr:colOff>50800</xdr:colOff>
      <xdr:row>98</xdr:row>
      <xdr:rowOff>65748</xdr:rowOff>
    </xdr:to>
    <xdr:cxnSp macro="">
      <xdr:nvCxnSpPr>
        <xdr:cNvPr id="707" name="直線コネクタ 706"/>
        <xdr:cNvCxnSpPr/>
      </xdr:nvCxnSpPr>
      <xdr:spPr>
        <a:xfrm flipV="1">
          <a:off x="14592300" y="1682452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37351</xdr:rowOff>
    </xdr:from>
    <xdr:to>
      <xdr:col>76</xdr:col>
      <xdr:colOff>114300</xdr:colOff>
      <xdr:row>98</xdr:row>
      <xdr:rowOff>65748</xdr:rowOff>
    </xdr:to>
    <xdr:cxnSp macro="">
      <xdr:nvCxnSpPr>
        <xdr:cNvPr id="710" name="直線コネクタ 709"/>
        <xdr:cNvCxnSpPr/>
      </xdr:nvCxnSpPr>
      <xdr:spPr>
        <a:xfrm>
          <a:off x="13703300" y="16839451"/>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37351</xdr:rowOff>
    </xdr:from>
    <xdr:to>
      <xdr:col>71</xdr:col>
      <xdr:colOff>177800</xdr:colOff>
      <xdr:row>98</xdr:row>
      <xdr:rowOff>65532</xdr:rowOff>
    </xdr:to>
    <xdr:cxnSp macro="">
      <xdr:nvCxnSpPr>
        <xdr:cNvPr id="713" name="直線コネクタ 712"/>
        <xdr:cNvCxnSpPr/>
      </xdr:nvCxnSpPr>
      <xdr:spPr>
        <a:xfrm flipV="1">
          <a:off x="12814300" y="16839451"/>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16" name="フローチャート: 判断 715"/>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43006</xdr:rowOff>
    </xdr:from>
    <xdr:ext cx="534377" cy="259045"/>
    <xdr:sp macro="" textlink="">
      <xdr:nvSpPr>
        <xdr:cNvPr id="717" name="テキスト ボックス 716"/>
        <xdr:cNvSpPr txBox="1"/>
      </xdr:nvSpPr>
      <xdr:spPr>
        <a:xfrm>
          <a:off x="12547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114884</xdr:rowOff>
    </xdr:from>
    <xdr:to>
      <xdr:col>85</xdr:col>
      <xdr:colOff>177800</xdr:colOff>
      <xdr:row>98</xdr:row>
      <xdr:rowOff>45034</xdr:rowOff>
    </xdr:to>
    <xdr:sp macro="" textlink="">
      <xdr:nvSpPr>
        <xdr:cNvPr id="723" name="楕円 722"/>
        <xdr:cNvSpPr/>
      </xdr:nvSpPr>
      <xdr:spPr>
        <a:xfrm>
          <a:off x="16268700" y="167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93311</xdr:rowOff>
    </xdr:from>
    <xdr:ext cx="534377" cy="259045"/>
    <xdr:sp macro="" textlink="">
      <xdr:nvSpPr>
        <xdr:cNvPr id="724" name="公債費該当値テキスト"/>
        <xdr:cNvSpPr txBox="1"/>
      </xdr:nvSpPr>
      <xdr:spPr>
        <a:xfrm>
          <a:off x="16370300" y="167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143078</xdr:rowOff>
    </xdr:from>
    <xdr:to>
      <xdr:col>81</xdr:col>
      <xdr:colOff>101600</xdr:colOff>
      <xdr:row>98</xdr:row>
      <xdr:rowOff>73228</xdr:rowOff>
    </xdr:to>
    <xdr:sp macro="" textlink="">
      <xdr:nvSpPr>
        <xdr:cNvPr id="725" name="楕円 724"/>
        <xdr:cNvSpPr/>
      </xdr:nvSpPr>
      <xdr:spPr>
        <a:xfrm>
          <a:off x="15430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64355</xdr:rowOff>
    </xdr:from>
    <xdr:ext cx="534377" cy="259045"/>
    <xdr:sp macro="" textlink="">
      <xdr:nvSpPr>
        <xdr:cNvPr id="726" name="テキスト ボックス 725"/>
        <xdr:cNvSpPr txBox="1"/>
      </xdr:nvSpPr>
      <xdr:spPr>
        <a:xfrm>
          <a:off x="15214111" y="168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14948</xdr:rowOff>
    </xdr:from>
    <xdr:to>
      <xdr:col>76</xdr:col>
      <xdr:colOff>165100</xdr:colOff>
      <xdr:row>98</xdr:row>
      <xdr:rowOff>116548</xdr:rowOff>
    </xdr:to>
    <xdr:sp macro="" textlink="">
      <xdr:nvSpPr>
        <xdr:cNvPr id="727" name="楕円 726"/>
        <xdr:cNvSpPr/>
      </xdr:nvSpPr>
      <xdr:spPr>
        <a:xfrm>
          <a:off x="145415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107675</xdr:rowOff>
    </xdr:from>
    <xdr:ext cx="534377" cy="259045"/>
    <xdr:sp macro="" textlink="">
      <xdr:nvSpPr>
        <xdr:cNvPr id="728" name="テキスト ボックス 727"/>
        <xdr:cNvSpPr txBox="1"/>
      </xdr:nvSpPr>
      <xdr:spPr>
        <a:xfrm>
          <a:off x="14325111" y="169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158001</xdr:rowOff>
    </xdr:from>
    <xdr:to>
      <xdr:col>72</xdr:col>
      <xdr:colOff>38100</xdr:colOff>
      <xdr:row>98</xdr:row>
      <xdr:rowOff>88151</xdr:rowOff>
    </xdr:to>
    <xdr:sp macro="" textlink="">
      <xdr:nvSpPr>
        <xdr:cNvPr id="729" name="楕円 728"/>
        <xdr:cNvSpPr/>
      </xdr:nvSpPr>
      <xdr:spPr>
        <a:xfrm>
          <a:off x="13652500" y="16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79278</xdr:rowOff>
    </xdr:from>
    <xdr:ext cx="534377" cy="259045"/>
    <xdr:sp macro="" textlink="">
      <xdr:nvSpPr>
        <xdr:cNvPr id="730" name="テキスト ボックス 729"/>
        <xdr:cNvSpPr txBox="1"/>
      </xdr:nvSpPr>
      <xdr:spPr>
        <a:xfrm>
          <a:off x="13436111" y="168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14732</xdr:rowOff>
    </xdr:from>
    <xdr:to>
      <xdr:col>67</xdr:col>
      <xdr:colOff>101600</xdr:colOff>
      <xdr:row>98</xdr:row>
      <xdr:rowOff>116332</xdr:rowOff>
    </xdr:to>
    <xdr:sp macro="" textlink="">
      <xdr:nvSpPr>
        <xdr:cNvPr id="731" name="楕円 730"/>
        <xdr:cNvSpPr/>
      </xdr:nvSpPr>
      <xdr:spPr>
        <a:xfrm>
          <a:off x="12763500" y="168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107459</xdr:rowOff>
    </xdr:from>
    <xdr:ext cx="534377" cy="259045"/>
    <xdr:sp macro="" textlink="">
      <xdr:nvSpPr>
        <xdr:cNvPr id="732" name="テキスト ボックス 731"/>
        <xdr:cNvSpPr txBox="1"/>
      </xdr:nvSpPr>
      <xdr:spPr>
        <a:xfrm>
          <a:off x="12547111" y="169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75" name="フローチャート: 判断 774"/>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155755</xdr:rowOff>
    </xdr:from>
    <xdr:ext cx="313932" cy="259045"/>
    <xdr:sp macro="" textlink="">
      <xdr:nvSpPr>
        <xdr:cNvPr id="776" name="テキスト ボックス 775"/>
        <xdr:cNvSpPr txBox="1"/>
      </xdr:nvSpPr>
      <xdr:spPr>
        <a:xfrm>
          <a:off x="18499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土木費については、復興関連事業の影響により類似団体を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回る数値となった。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今後は、復興関連事業による増加が見込まれるものの、公債費の抑制に努め計画的な財政運営を図る。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標準財政規模に対する財政調整基金残高については、平成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％となり、前年比減少しているものの、適正数値に位置しており、今後も効果的かつ計画的な基金運用に努める。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％と適正数値となっており、今後も安定推移していくものと想定される。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構造を対前年比で比較してみると、元利償還金が、繰上償還による効果等による減少している。また、公営企業債の元利償還金に対する繰入金が、繰出基準の変更等により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latin typeface="ＭＳ ゴシック" panose="020B0609070205080204" pitchFamily="49" charset="-128"/>
              <a:ea typeface="ＭＳ ゴシック" panose="020B0609070205080204" pitchFamily="49" charset="-128"/>
            </a:rPr>
            <a:t>満期一括償還地方債を利用していない</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将来負担比率の分子構造を対前年度比で比較してみると、一般会計の地方債の現在高が復興事業等の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、公営企業債等繰入見込額については、各特別会計における起債残高の減により減少している。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また、債務負担行為に基づく支出予定額については、国営かんがい事業の償還進捗等により減少となっている。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特定目的基金のうち、震災復興基金について、各種復興事業への活用として取り崩しを実施したほか、財政調整基金についても、復興事業等への活用を図るとともに、歳計剰余金処分時には、将来負担の軽減を目的とした繰上償還金への財源とするなどにより、基金全体の残高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効果的な政策運営と効率的な財政運営に努めており、今後も基金の効果的かつ効率的な活用を図り、各種復興事業に取り組みながらも、大幅な減少とならないよう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地域福祉基金は福祉施設にかかる施設改修工事等費に対して活用をしており、震災復興基金は各種復興事業への活用、東日本大震災復興交付金基金は災害公営住宅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家賃事業としての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活用、また、公共施設等整備基金は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年度に新設し、各種公共施設の長寿命化当にかかる改修工事等への活用している。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震災復興基金について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各種復興事業への活用として取り崩しを実施しており、減少推移となっている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については、歳計剰余金処分による積立を実施したほか、復興交付金にかかる家賃事業分を将来の施設改修等への備えとして積立をしており残高が増加している。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各種復興事業への効果的な活用を図るとともに、老朽化対策としての公共施設の長寿命化工事など、将来負担の軽減に努めながら、残高の大幅な減少とならないよう計画的に活用をしていいく。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財政調整基金については、復興事業への活用とともに、歳計剰余金処分時に繰上償還金への財源とするなどにより残高は減少推移している。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復興事業への効果的な活用を図るとともに、引き続き繰上償還金を継続実施を検討するなど、残高の適正値を確保したうえで、将来負担の軽減に努めながら、大幅な減少とならないよう計画的な活用をしてい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年間の推移では残高に増減は生じていない。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各種復興事業にかかる公債費の増加などを見据えながら、積立・取崩ともに効果的な活用を図っていく。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年度に策定した矢吹町公共施設等総合管理計画の全体方針に基づき、施設の量・質の見直しや、施設総量の縮減に取り組んでいる。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有形固定資産減価償却率については、類似団体を下回っており、これまでの取り組みの効果が表れていると考えられる。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8799</xdr:rowOff>
    </xdr:from>
    <xdr:to>
      <xdr:col>19</xdr:col>
      <xdr:colOff>187325</xdr:colOff>
      <xdr:row>33</xdr:row>
      <xdr:rowOff>110399</xdr:rowOff>
    </xdr:to>
    <xdr:sp macro="" textlink="">
      <xdr:nvSpPr>
        <xdr:cNvPr id="81" name="楕円 80"/>
        <xdr:cNvSpPr/>
      </xdr:nvSpPr>
      <xdr:spPr>
        <a:xfrm>
          <a:off x="4000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59616</xdr:rowOff>
    </xdr:from>
    <xdr:ext cx="405111" cy="259045"/>
    <xdr:sp macro="" textlink="">
      <xdr:nvSpPr>
        <xdr:cNvPr id="82"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83"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84"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101526</xdr:rowOff>
    </xdr:from>
    <xdr:ext cx="405111" cy="259045"/>
    <xdr:sp macro="" textlink="">
      <xdr:nvSpPr>
        <xdr:cNvPr id="85" name="n_1mainValue有形固定資産減価償却率"/>
        <xdr:cNvSpPr txBox="1"/>
      </xdr:nvSpPr>
      <xdr:spPr>
        <a:xfrm>
          <a:off x="38360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債務償還可能年数については、類似団体を上回っているため、計画的な債務の減少について検証を図っていく。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3" name="テキスト ボックス 102"/>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15" name="直線コネクタ 114"/>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16"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17" name="直線コネクタ 116"/>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18"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19" name="直線コネクタ 118"/>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0"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21" name="フローチャート: 判断 120"/>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22" name="フローチャート: 判断 121"/>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51191</xdr:rowOff>
    </xdr:from>
    <xdr:to>
      <xdr:col>76</xdr:col>
      <xdr:colOff>73025</xdr:colOff>
      <xdr:row>29</xdr:row>
      <xdr:rowOff>152791</xdr:rowOff>
    </xdr:to>
    <xdr:sp macro="" textlink="">
      <xdr:nvSpPr>
        <xdr:cNvPr id="128" name="楕円 127"/>
        <xdr:cNvSpPr/>
      </xdr:nvSpPr>
      <xdr:spPr>
        <a:xfrm>
          <a:off x="14744700" y="5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74068</xdr:rowOff>
    </xdr:from>
    <xdr:ext cx="469744" cy="259045"/>
    <xdr:sp macro="" textlink="">
      <xdr:nvSpPr>
        <xdr:cNvPr id="129" name="債務償還比率該当値テキスト"/>
        <xdr:cNvSpPr txBox="1"/>
      </xdr:nvSpPr>
      <xdr:spPr>
        <a:xfrm>
          <a:off x="14846300" y="56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135572</xdr:rowOff>
    </xdr:from>
    <xdr:to>
      <xdr:col>72</xdr:col>
      <xdr:colOff>123825</xdr:colOff>
      <xdr:row>30</xdr:row>
      <xdr:rowOff>65722</xdr:rowOff>
    </xdr:to>
    <xdr:sp macro="" textlink="">
      <xdr:nvSpPr>
        <xdr:cNvPr id="130" name="楕円 129"/>
        <xdr:cNvSpPr/>
      </xdr:nvSpPr>
      <xdr:spPr>
        <a:xfrm>
          <a:off x="14033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101991</xdr:rowOff>
    </xdr:from>
    <xdr:to>
      <xdr:col>76</xdr:col>
      <xdr:colOff>22225</xdr:colOff>
      <xdr:row>30</xdr:row>
      <xdr:rowOff>14922</xdr:rowOff>
    </xdr:to>
    <xdr:cxnSp macro="">
      <xdr:nvCxnSpPr>
        <xdr:cNvPr id="131" name="直線コネクタ 130"/>
        <xdr:cNvCxnSpPr/>
      </xdr:nvCxnSpPr>
      <xdr:spPr>
        <a:xfrm flipV="1">
          <a:off x="14084300" y="5845566"/>
          <a:ext cx="711200" cy="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32" name="n_1aveValue債務償還比率"/>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82249</xdr:rowOff>
    </xdr:from>
    <xdr:ext cx="469744" cy="259045"/>
    <xdr:sp macro="" textlink="">
      <xdr:nvSpPr>
        <xdr:cNvPr id="133" name="n_1mainValue債務償還比率"/>
        <xdr:cNvSpPr txBox="1"/>
      </xdr:nvSpPr>
      <xdr:spPr>
        <a:xfrm>
          <a:off x="13836727" y="56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69" name="楕円 68"/>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93235</xdr:rowOff>
    </xdr:from>
    <xdr:ext cx="405111" cy="259045"/>
    <xdr:sp macro="" textlink="">
      <xdr:nvSpPr>
        <xdr:cNvPr id="70"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1"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2"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73" name="n_1mainValue【道路】&#10;有形固定資産減価償却率"/>
        <xdr:cNvSpPr txBox="1"/>
      </xdr:nvSpPr>
      <xdr:spPr>
        <a:xfrm>
          <a:off x="3582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97" name="直線コネクタ 96"/>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98"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99" name="直線コネクタ 98"/>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0"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1" name="直線コネクタ 100"/>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02"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3" name="フローチャート: 判断 102"/>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04" name="フローチャート: 判断 103"/>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05" name="フローチャート: 判断 104"/>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06" name="フローチャート: 判断 105"/>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117754</xdr:rowOff>
    </xdr:from>
    <xdr:to>
      <xdr:col>50</xdr:col>
      <xdr:colOff>165100</xdr:colOff>
      <xdr:row>40</xdr:row>
      <xdr:rowOff>47904</xdr:rowOff>
    </xdr:to>
    <xdr:sp macro="" textlink="">
      <xdr:nvSpPr>
        <xdr:cNvPr id="112" name="楕円 111"/>
        <xdr:cNvSpPr/>
      </xdr:nvSpPr>
      <xdr:spPr>
        <a:xfrm>
          <a:off x="9588500" y="68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102417</xdr:rowOff>
    </xdr:from>
    <xdr:ext cx="534377" cy="259045"/>
    <xdr:sp macro="" textlink="">
      <xdr:nvSpPr>
        <xdr:cNvPr id="113" name="n_1aveValue【道路】&#10;一人当たり延長"/>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14" name="n_2aveValue【道路】&#10;一人当たり延長"/>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15" name="n_3aveValue【道路】&#10;一人当たり延長"/>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39031</xdr:rowOff>
    </xdr:from>
    <xdr:ext cx="534377" cy="259045"/>
    <xdr:sp macro="" textlink="">
      <xdr:nvSpPr>
        <xdr:cNvPr id="116" name="n_1mainValue【道路】&#10;一人当たり延長"/>
        <xdr:cNvSpPr txBox="1"/>
      </xdr:nvSpPr>
      <xdr:spPr>
        <a:xfrm>
          <a:off x="9359411" y="68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40" name="直線コネクタ 139"/>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41"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42" name="直線コネクタ 141"/>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43"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44" name="直線コネクタ 143"/>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45" name="【橋りょう・トンネル】&#10;有形固定資産減価償却率平均値テキスト"/>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46" name="フローチャート: 判断 145"/>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47" name="フローチャート: 判断 146"/>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48" name="フローチャート: 判断 147"/>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49" name="フローチャート: 判断 148"/>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156845</xdr:rowOff>
    </xdr:from>
    <xdr:to>
      <xdr:col>20</xdr:col>
      <xdr:colOff>38100</xdr:colOff>
      <xdr:row>58</xdr:row>
      <xdr:rowOff>86995</xdr:rowOff>
    </xdr:to>
    <xdr:sp macro="" textlink="">
      <xdr:nvSpPr>
        <xdr:cNvPr id="155" name="楕円 154"/>
        <xdr:cNvSpPr/>
      </xdr:nvSpPr>
      <xdr:spPr>
        <a:xfrm>
          <a:off x="3746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65422</xdr:rowOff>
    </xdr:from>
    <xdr:ext cx="405111" cy="259045"/>
    <xdr:sp macro="" textlink="">
      <xdr:nvSpPr>
        <xdr:cNvPr id="156"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57"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58"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78122</xdr:rowOff>
    </xdr:from>
    <xdr:ext cx="405111" cy="259045"/>
    <xdr:sp macro="" textlink="">
      <xdr:nvSpPr>
        <xdr:cNvPr id="159" name="n_1main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183" name="直線コネクタ 182"/>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184"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185" name="直線コネクタ 184"/>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186"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187" name="直線コネクタ 186"/>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188"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189" name="フローチャート: 判断 188"/>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190" name="フローチャート: 判断 189"/>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191" name="フローチャート: 判断 190"/>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192" name="フローチャート: 判断 191"/>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23506</xdr:rowOff>
    </xdr:from>
    <xdr:to>
      <xdr:col>50</xdr:col>
      <xdr:colOff>165100</xdr:colOff>
      <xdr:row>63</xdr:row>
      <xdr:rowOff>125106</xdr:rowOff>
    </xdr:to>
    <xdr:sp macro="" textlink="">
      <xdr:nvSpPr>
        <xdr:cNvPr id="198" name="楕円 197"/>
        <xdr:cNvSpPr/>
      </xdr:nvSpPr>
      <xdr:spPr>
        <a:xfrm>
          <a:off x="9588500" y="108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351</xdr:rowOff>
    </xdr:from>
    <xdr:ext cx="599010" cy="259045"/>
    <xdr:sp macro="" textlink="">
      <xdr:nvSpPr>
        <xdr:cNvPr id="199" name="n_1aveValue【橋りょう・トンネル】&#10;一人当たり有形固定資産（償却資産）額"/>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00" name="n_2aveValue【橋りょう・トンネル】&#10;一人当たり有形固定資産（償却資産）額"/>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01" name="n_3aveValue【橋りょう・トンネル】&#10;一人当たり有形固定資産（償却資産）額"/>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116233</xdr:rowOff>
    </xdr:from>
    <xdr:ext cx="599010" cy="259045"/>
    <xdr:sp macro="" textlink="">
      <xdr:nvSpPr>
        <xdr:cNvPr id="202" name="n_1mainValue【橋りょう・トンネル】&#10;一人当たり有形固定資産（償却資産）額"/>
        <xdr:cNvSpPr txBox="1"/>
      </xdr:nvSpPr>
      <xdr:spPr>
        <a:xfrm>
          <a:off x="9327095" y="1091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3" name="直線コネクタ 21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4" name="テキスト ボックス 21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5" name="直線コネクタ 21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6" name="テキスト ボックス 21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7" name="直線コネクタ 21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8" name="テキスト ボックス 21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9" name="直線コネクタ 21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0" name="テキスト ボックス 21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1" name="直線コネクタ 22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2" name="テキスト ボックス 22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3" name="直線コネクタ 22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4" name="テキスト ボックス 22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28" name="直線コネクタ 227"/>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29"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30" name="直線コネクタ 229"/>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31"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32" name="直線コネクタ 231"/>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33"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34" name="フローチャート: 判断 233"/>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35" name="フローチャート: 判断 234"/>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36" name="フローチャート: 判断 235"/>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37" name="フローチャート: 判断 236"/>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243" name="楕円 242"/>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138084</xdr:rowOff>
    </xdr:from>
    <xdr:ext cx="405111" cy="259045"/>
    <xdr:sp macro="" textlink="">
      <xdr:nvSpPr>
        <xdr:cNvPr id="244" name="n_1aveValue【公営住宅】&#10;有形固定資産減価償却率"/>
        <xdr:cNvSpPr txBox="1"/>
      </xdr:nvSpPr>
      <xdr:spPr>
        <a:xfrm>
          <a:off x="3582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45" name="n_2ave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46"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81659</xdr:rowOff>
    </xdr:from>
    <xdr:ext cx="405111" cy="259045"/>
    <xdr:sp macro="" textlink="">
      <xdr:nvSpPr>
        <xdr:cNvPr id="247" name="n_1mainValue【公営住宅】&#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115443</xdr:rowOff>
    </xdr:from>
    <xdr:to>
      <xdr:col>54</xdr:col>
      <xdr:colOff>189865</xdr:colOff>
      <xdr:row>86</xdr:row>
      <xdr:rowOff>88392</xdr:rowOff>
    </xdr:to>
    <xdr:cxnSp macro="">
      <xdr:nvCxnSpPr>
        <xdr:cNvPr id="271" name="直線コネクタ 270"/>
        <xdr:cNvCxnSpPr/>
      </xdr:nvCxnSpPr>
      <xdr:spPr>
        <a:xfrm flipV="1">
          <a:off x="10476865" y="14002893"/>
          <a:ext cx="0" cy="83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92219</xdr:rowOff>
    </xdr:from>
    <xdr:ext cx="469744" cy="259045"/>
    <xdr:sp macro="" textlink="">
      <xdr:nvSpPr>
        <xdr:cNvPr id="272" name="【公営住宅】&#10;一人当たり面積最小値テキスト"/>
        <xdr:cNvSpPr txBox="1"/>
      </xdr:nvSpPr>
      <xdr:spPr>
        <a:xfrm>
          <a:off x="10515600"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88392</xdr:rowOff>
    </xdr:from>
    <xdr:to>
      <xdr:col>55</xdr:col>
      <xdr:colOff>88900</xdr:colOff>
      <xdr:row>86</xdr:row>
      <xdr:rowOff>88392</xdr:rowOff>
    </xdr:to>
    <xdr:cxnSp macro="">
      <xdr:nvCxnSpPr>
        <xdr:cNvPr id="273" name="直線コネクタ 272"/>
        <xdr:cNvCxnSpPr/>
      </xdr:nvCxnSpPr>
      <xdr:spPr>
        <a:xfrm>
          <a:off x="10388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62120</xdr:rowOff>
    </xdr:from>
    <xdr:ext cx="469744" cy="259045"/>
    <xdr:sp macro="" textlink="">
      <xdr:nvSpPr>
        <xdr:cNvPr id="274" name="【公営住宅】&#10;一人当たり面積最大値テキスト"/>
        <xdr:cNvSpPr txBox="1"/>
      </xdr:nvSpPr>
      <xdr:spPr>
        <a:xfrm>
          <a:off x="10515600" y="1377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115443</xdr:rowOff>
    </xdr:from>
    <xdr:to>
      <xdr:col>55</xdr:col>
      <xdr:colOff>88900</xdr:colOff>
      <xdr:row>81</xdr:row>
      <xdr:rowOff>115443</xdr:rowOff>
    </xdr:to>
    <xdr:cxnSp macro="">
      <xdr:nvCxnSpPr>
        <xdr:cNvPr id="275" name="直線コネクタ 274"/>
        <xdr:cNvCxnSpPr/>
      </xdr:nvCxnSpPr>
      <xdr:spPr>
        <a:xfrm>
          <a:off x="10388600" y="1400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87265</xdr:rowOff>
    </xdr:from>
    <xdr:ext cx="469744" cy="259045"/>
    <xdr:sp macro="" textlink="">
      <xdr:nvSpPr>
        <xdr:cNvPr id="276" name="【公営住宅】&#10;一人当たり面積平均値テキスト"/>
        <xdr:cNvSpPr txBox="1"/>
      </xdr:nvSpPr>
      <xdr:spPr>
        <a:xfrm>
          <a:off x="10515600" y="1448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108838</xdr:rowOff>
    </xdr:from>
    <xdr:to>
      <xdr:col>55</xdr:col>
      <xdr:colOff>50800</xdr:colOff>
      <xdr:row>85</xdr:row>
      <xdr:rowOff>38988</xdr:rowOff>
    </xdr:to>
    <xdr:sp macro="" textlink="">
      <xdr:nvSpPr>
        <xdr:cNvPr id="277" name="フローチャート: 判断 276"/>
        <xdr:cNvSpPr/>
      </xdr:nvSpPr>
      <xdr:spPr>
        <a:xfrm>
          <a:off x="10426700" y="1451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278" name="フローチャート: 判断 277"/>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168656</xdr:rowOff>
    </xdr:from>
    <xdr:to>
      <xdr:col>46</xdr:col>
      <xdr:colOff>38100</xdr:colOff>
      <xdr:row>85</xdr:row>
      <xdr:rowOff>98806</xdr:rowOff>
    </xdr:to>
    <xdr:sp macro="" textlink="">
      <xdr:nvSpPr>
        <xdr:cNvPr id="279" name="フローチャート: 判断 278"/>
        <xdr:cNvSpPr/>
      </xdr:nvSpPr>
      <xdr:spPr>
        <a:xfrm>
          <a:off x="8699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155702</xdr:rowOff>
    </xdr:from>
    <xdr:to>
      <xdr:col>41</xdr:col>
      <xdr:colOff>101600</xdr:colOff>
      <xdr:row>85</xdr:row>
      <xdr:rowOff>85852</xdr:rowOff>
    </xdr:to>
    <xdr:sp macro="" textlink="">
      <xdr:nvSpPr>
        <xdr:cNvPr id="280" name="フローチャート: 判断 279"/>
        <xdr:cNvSpPr/>
      </xdr:nvSpPr>
      <xdr:spPr>
        <a:xfrm>
          <a:off x="7810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35688</xdr:rowOff>
    </xdr:from>
    <xdr:to>
      <xdr:col>50</xdr:col>
      <xdr:colOff>165100</xdr:colOff>
      <xdr:row>78</xdr:row>
      <xdr:rowOff>137288</xdr:rowOff>
    </xdr:to>
    <xdr:sp macro="" textlink="">
      <xdr:nvSpPr>
        <xdr:cNvPr id="286" name="楕円 285"/>
        <xdr:cNvSpPr/>
      </xdr:nvSpPr>
      <xdr:spPr>
        <a:xfrm>
          <a:off x="9588500" y="134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11447</xdr:rowOff>
    </xdr:from>
    <xdr:ext cx="469744" cy="259045"/>
    <xdr:sp macro="" textlink="">
      <xdr:nvSpPr>
        <xdr:cNvPr id="287" name="n_1aveValue【公営住宅】&#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115333</xdr:rowOff>
    </xdr:from>
    <xdr:ext cx="469744" cy="259045"/>
    <xdr:sp macro="" textlink="">
      <xdr:nvSpPr>
        <xdr:cNvPr id="288" name="n_2aveValue【公営住宅】&#10;一人当たり面積"/>
        <xdr:cNvSpPr txBox="1"/>
      </xdr:nvSpPr>
      <xdr:spPr>
        <a:xfrm>
          <a:off x="85154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102379</xdr:rowOff>
    </xdr:from>
    <xdr:ext cx="469744" cy="259045"/>
    <xdr:sp macro="" textlink="">
      <xdr:nvSpPr>
        <xdr:cNvPr id="289" name="n_3aveValue【公営住宅】&#10;一人当たり面積"/>
        <xdr:cNvSpPr txBox="1"/>
      </xdr:nvSpPr>
      <xdr:spPr>
        <a:xfrm>
          <a:off x="7626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153815</xdr:rowOff>
    </xdr:from>
    <xdr:ext cx="469744" cy="259045"/>
    <xdr:sp macro="" textlink="">
      <xdr:nvSpPr>
        <xdr:cNvPr id="290" name="n_1mainValue【公営住宅】&#10;一人当たり面積"/>
        <xdr:cNvSpPr txBox="1"/>
      </xdr:nvSpPr>
      <xdr:spPr>
        <a:xfrm>
          <a:off x="9391727" y="131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7" name="テキスト ボックス 3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9" name="テキスト ボックス 3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1" name="テキスト ボックス 3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3" name="テキスト ボックス 3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5" name="テキスト ボックス 3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7" name="テキスト ボックス 3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31" name="直線コネクタ 330"/>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32"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33" name="直線コネクタ 332"/>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5" name="直線コネクタ 33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36"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37" name="フローチャート: 判断 33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38" name="フローチャート: 判断 33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39" name="フローチャート: 判断 33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40" name="フローチャート: 判断 33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346" name="楕円 345"/>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66692</xdr:rowOff>
    </xdr:from>
    <xdr:ext cx="405111" cy="259045"/>
    <xdr:sp macro="" textlink="">
      <xdr:nvSpPr>
        <xdr:cNvPr id="347"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48"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4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350"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2" name="テキスト ボックス 3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4" name="テキスト ボックス 3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6" name="テキスト ボックス 3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8" name="テキスト ボックス 3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0" name="テキスト ボックス 3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2" name="テキスト ボックス 3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76" name="直線コネクタ 375"/>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77"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78" name="直線コネクタ 377"/>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79"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80" name="直線コネクタ 379"/>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381" name="【認定こども園・幼稚園・保育所】&#10;一人当たり面積平均値テキスト"/>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82" name="フローチャート: 判断 381"/>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383" name="フローチャート: 判断 382"/>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84" name="フローチャート: 判断 38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85" name="フローチャート: 判断 384"/>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107043</xdr:rowOff>
    </xdr:from>
    <xdr:to>
      <xdr:col>112</xdr:col>
      <xdr:colOff>38100</xdr:colOff>
      <xdr:row>39</xdr:row>
      <xdr:rowOff>37193</xdr:rowOff>
    </xdr:to>
    <xdr:sp macro="" textlink="">
      <xdr:nvSpPr>
        <xdr:cNvPr id="391" name="楕円 390"/>
        <xdr:cNvSpPr/>
      </xdr:nvSpPr>
      <xdr:spPr>
        <a:xfrm>
          <a:off x="2127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35758</xdr:rowOff>
    </xdr:from>
    <xdr:ext cx="469744" cy="259045"/>
    <xdr:sp macro="" textlink="">
      <xdr:nvSpPr>
        <xdr:cNvPr id="392"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9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94"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28320</xdr:rowOff>
    </xdr:from>
    <xdr:ext cx="469744" cy="259045"/>
    <xdr:sp macro="" textlink="">
      <xdr:nvSpPr>
        <xdr:cNvPr id="395" name="n_1mainValue【認定こども園・幼稚園・保育所】&#10;一人当たり面積"/>
        <xdr:cNvSpPr txBox="1"/>
      </xdr:nvSpPr>
      <xdr:spPr>
        <a:xfrm>
          <a:off x="21075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7" name="直線コネクタ 406"/>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08" name="テキスト ボックス 407"/>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09" name="直線コネクタ 40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0" name="テキスト ボックス 40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1" name="直線コネクタ 410"/>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2" name="テキスト ボックス 411"/>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5" name="直線コネクタ 414"/>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6" name="テキスト ボックス 415"/>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7" name="直線コネクタ 416"/>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18" name="テキスト ボックス 417"/>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19" name="直線コネクタ 418"/>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0" name="テキスト ボックス 419"/>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42863</xdr:rowOff>
    </xdr:to>
    <xdr:cxnSp macro="">
      <xdr:nvCxnSpPr>
        <xdr:cNvPr id="424" name="直線コネクタ 423"/>
        <xdr:cNvCxnSpPr/>
      </xdr:nvCxnSpPr>
      <xdr:spPr>
        <a:xfrm flipV="1">
          <a:off x="16318864" y="9589770"/>
          <a:ext cx="0" cy="1254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46690</xdr:rowOff>
    </xdr:from>
    <xdr:ext cx="405111" cy="259045"/>
    <xdr:sp macro="" textlink="">
      <xdr:nvSpPr>
        <xdr:cNvPr id="425" name="【学校施設】&#10;有形固定資産減価償却率最小値テキスト"/>
        <xdr:cNvSpPr txBox="1"/>
      </xdr:nvSpPr>
      <xdr:spPr>
        <a:xfrm>
          <a:off x="16357600" y="1084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42863</xdr:rowOff>
    </xdr:from>
    <xdr:to>
      <xdr:col>86</xdr:col>
      <xdr:colOff>25400</xdr:colOff>
      <xdr:row>63</xdr:row>
      <xdr:rowOff>42863</xdr:rowOff>
    </xdr:to>
    <xdr:cxnSp macro="">
      <xdr:nvCxnSpPr>
        <xdr:cNvPr id="426" name="直線コネクタ 425"/>
        <xdr:cNvCxnSpPr/>
      </xdr:nvCxnSpPr>
      <xdr:spPr>
        <a:xfrm>
          <a:off x="16230600" y="1084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427"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28" name="直線コネクタ 427"/>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59072</xdr:rowOff>
    </xdr:from>
    <xdr:ext cx="405111" cy="259045"/>
    <xdr:sp macro="" textlink="">
      <xdr:nvSpPr>
        <xdr:cNvPr id="429" name="【学校施設】&#10;有形固定資産減価償却率平均値テキスト"/>
        <xdr:cNvSpPr txBox="1"/>
      </xdr:nvSpPr>
      <xdr:spPr>
        <a:xfrm>
          <a:off x="163576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430" name="フローチャート: 判断 429"/>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146368</xdr:rowOff>
    </xdr:from>
    <xdr:to>
      <xdr:col>81</xdr:col>
      <xdr:colOff>101600</xdr:colOff>
      <xdr:row>60</xdr:row>
      <xdr:rowOff>76518</xdr:rowOff>
    </xdr:to>
    <xdr:sp macro="" textlink="">
      <xdr:nvSpPr>
        <xdr:cNvPr id="431" name="フローチャート: 判断 430"/>
        <xdr:cNvSpPr/>
      </xdr:nvSpPr>
      <xdr:spPr>
        <a:xfrm>
          <a:off x="15430500" y="102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169228</xdr:rowOff>
    </xdr:from>
    <xdr:to>
      <xdr:col>76</xdr:col>
      <xdr:colOff>165100</xdr:colOff>
      <xdr:row>60</xdr:row>
      <xdr:rowOff>99378</xdr:rowOff>
    </xdr:to>
    <xdr:sp macro="" textlink="">
      <xdr:nvSpPr>
        <xdr:cNvPr id="432" name="フローチャート: 判断 431"/>
        <xdr:cNvSpPr/>
      </xdr:nvSpPr>
      <xdr:spPr>
        <a:xfrm>
          <a:off x="14541500" y="102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40640</xdr:rowOff>
    </xdr:from>
    <xdr:to>
      <xdr:col>72</xdr:col>
      <xdr:colOff>38100</xdr:colOff>
      <xdr:row>59</xdr:row>
      <xdr:rowOff>142240</xdr:rowOff>
    </xdr:to>
    <xdr:sp macro="" textlink="">
      <xdr:nvSpPr>
        <xdr:cNvPr id="433" name="フローチャート: 判断 432"/>
        <xdr:cNvSpPr/>
      </xdr:nvSpPr>
      <xdr:spPr>
        <a:xfrm>
          <a:off x="1365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129222</xdr:rowOff>
    </xdr:from>
    <xdr:to>
      <xdr:col>81</xdr:col>
      <xdr:colOff>101600</xdr:colOff>
      <xdr:row>64</xdr:row>
      <xdr:rowOff>59372</xdr:rowOff>
    </xdr:to>
    <xdr:sp macro="" textlink="">
      <xdr:nvSpPr>
        <xdr:cNvPr id="439" name="楕円 438"/>
        <xdr:cNvSpPr/>
      </xdr:nvSpPr>
      <xdr:spPr>
        <a:xfrm>
          <a:off x="15430500" y="10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93045</xdr:rowOff>
    </xdr:from>
    <xdr:ext cx="405111" cy="259045"/>
    <xdr:sp macro="" textlink="">
      <xdr:nvSpPr>
        <xdr:cNvPr id="440" name="n_1aveValue【学校施設】&#10;有形固定資産減価償却率"/>
        <xdr:cNvSpPr txBox="1"/>
      </xdr:nvSpPr>
      <xdr:spPr>
        <a:xfrm>
          <a:off x="15266044" y="1003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115905</xdr:rowOff>
    </xdr:from>
    <xdr:ext cx="405111" cy="259045"/>
    <xdr:sp macro="" textlink="">
      <xdr:nvSpPr>
        <xdr:cNvPr id="441" name="n_2aveValue【学校施設】&#10;有形固定資産減価償却率"/>
        <xdr:cNvSpPr txBox="1"/>
      </xdr:nvSpPr>
      <xdr:spPr>
        <a:xfrm>
          <a:off x="14389744" y="100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442" name="n_3aveValue【学校施設】&#10;有形固定資産減価償却率"/>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50499</xdr:rowOff>
    </xdr:from>
    <xdr:ext cx="405111" cy="259045"/>
    <xdr:sp macro="" textlink="">
      <xdr:nvSpPr>
        <xdr:cNvPr id="443" name="n_1mainValue【学校施設】&#10;有形固定資産減価償却率"/>
        <xdr:cNvSpPr txBox="1"/>
      </xdr:nvSpPr>
      <xdr:spPr>
        <a:xfrm>
          <a:off x="15266044" y="1102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5" name="テキスト ボックス 4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17526</xdr:rowOff>
    </xdr:from>
    <xdr:to>
      <xdr:col>116</xdr:col>
      <xdr:colOff>62864</xdr:colOff>
      <xdr:row>62</xdr:row>
      <xdr:rowOff>149161</xdr:rowOff>
    </xdr:to>
    <xdr:cxnSp macro="">
      <xdr:nvCxnSpPr>
        <xdr:cNvPr id="467" name="直線コネクタ 466"/>
        <xdr:cNvCxnSpPr/>
      </xdr:nvCxnSpPr>
      <xdr:spPr>
        <a:xfrm flipV="1">
          <a:off x="22160864" y="10475976"/>
          <a:ext cx="0" cy="30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152988</xdr:rowOff>
    </xdr:from>
    <xdr:ext cx="469744" cy="259045"/>
    <xdr:sp macro="" textlink="">
      <xdr:nvSpPr>
        <xdr:cNvPr id="468" name="【学校施設】&#10;一人当たり面積最小値テキスト"/>
        <xdr:cNvSpPr txBox="1"/>
      </xdr:nvSpPr>
      <xdr:spPr>
        <a:xfrm>
          <a:off x="22199600" y="107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149161</xdr:rowOff>
    </xdr:from>
    <xdr:to>
      <xdr:col>116</xdr:col>
      <xdr:colOff>152400</xdr:colOff>
      <xdr:row>62</xdr:row>
      <xdr:rowOff>149161</xdr:rowOff>
    </xdr:to>
    <xdr:cxnSp macro="">
      <xdr:nvCxnSpPr>
        <xdr:cNvPr id="469" name="直線コネクタ 468"/>
        <xdr:cNvCxnSpPr/>
      </xdr:nvCxnSpPr>
      <xdr:spPr>
        <a:xfrm>
          <a:off x="22072600" y="1077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135653</xdr:rowOff>
    </xdr:from>
    <xdr:ext cx="469744" cy="259045"/>
    <xdr:sp macro="" textlink="">
      <xdr:nvSpPr>
        <xdr:cNvPr id="470" name="【学校施設】&#10;一人当たり面積最大値テキスト"/>
        <xdr:cNvSpPr txBox="1"/>
      </xdr:nvSpPr>
      <xdr:spPr>
        <a:xfrm>
          <a:off x="22199600" y="102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17526</xdr:rowOff>
    </xdr:from>
    <xdr:to>
      <xdr:col>116</xdr:col>
      <xdr:colOff>152400</xdr:colOff>
      <xdr:row>61</xdr:row>
      <xdr:rowOff>17526</xdr:rowOff>
    </xdr:to>
    <xdr:cxnSp macro="">
      <xdr:nvCxnSpPr>
        <xdr:cNvPr id="471" name="直線コネクタ 470"/>
        <xdr:cNvCxnSpPr/>
      </xdr:nvCxnSpPr>
      <xdr:spPr>
        <a:xfrm>
          <a:off x="22072600" y="1047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137939</xdr:rowOff>
    </xdr:from>
    <xdr:ext cx="469744" cy="259045"/>
    <xdr:sp macro="" textlink="">
      <xdr:nvSpPr>
        <xdr:cNvPr id="472" name="【学校施設】&#10;一人当たり面積平均値テキスト"/>
        <xdr:cNvSpPr txBox="1"/>
      </xdr:nvSpPr>
      <xdr:spPr>
        <a:xfrm>
          <a:off x="22199600" y="10596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473" name="フローチャート: 判断 472"/>
        <xdr:cNvSpPr/>
      </xdr:nvSpPr>
      <xdr:spPr>
        <a:xfrm>
          <a:off x="221107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129222</xdr:rowOff>
    </xdr:from>
    <xdr:to>
      <xdr:col>112</xdr:col>
      <xdr:colOff>38100</xdr:colOff>
      <xdr:row>62</xdr:row>
      <xdr:rowOff>59372</xdr:rowOff>
    </xdr:to>
    <xdr:sp macro="" textlink="">
      <xdr:nvSpPr>
        <xdr:cNvPr id="474" name="フローチャート: 判断 473"/>
        <xdr:cNvSpPr/>
      </xdr:nvSpPr>
      <xdr:spPr>
        <a:xfrm>
          <a:off x="21272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10731</xdr:rowOff>
    </xdr:from>
    <xdr:to>
      <xdr:col>107</xdr:col>
      <xdr:colOff>101600</xdr:colOff>
      <xdr:row>62</xdr:row>
      <xdr:rowOff>112331</xdr:rowOff>
    </xdr:to>
    <xdr:sp macro="" textlink="">
      <xdr:nvSpPr>
        <xdr:cNvPr id="475" name="フローチャート: 判断 474"/>
        <xdr:cNvSpPr/>
      </xdr:nvSpPr>
      <xdr:spPr>
        <a:xfrm>
          <a:off x="20383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32448</xdr:rowOff>
    </xdr:from>
    <xdr:to>
      <xdr:col>102</xdr:col>
      <xdr:colOff>165100</xdr:colOff>
      <xdr:row>62</xdr:row>
      <xdr:rowOff>134048</xdr:rowOff>
    </xdr:to>
    <xdr:sp macro="" textlink="">
      <xdr:nvSpPr>
        <xdr:cNvPr id="476" name="フローチャート: 判断 475"/>
        <xdr:cNvSpPr/>
      </xdr:nvSpPr>
      <xdr:spPr>
        <a:xfrm>
          <a:off x="19494500" y="1066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104457</xdr:rowOff>
    </xdr:from>
    <xdr:to>
      <xdr:col>112</xdr:col>
      <xdr:colOff>38100</xdr:colOff>
      <xdr:row>55</xdr:row>
      <xdr:rowOff>34607</xdr:rowOff>
    </xdr:to>
    <xdr:sp macro="" textlink="">
      <xdr:nvSpPr>
        <xdr:cNvPr id="482" name="楕円 481"/>
        <xdr:cNvSpPr/>
      </xdr:nvSpPr>
      <xdr:spPr>
        <a:xfrm>
          <a:off x="21272500" y="93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50499</xdr:rowOff>
    </xdr:from>
    <xdr:ext cx="469744" cy="259045"/>
    <xdr:sp macro="" textlink="">
      <xdr:nvSpPr>
        <xdr:cNvPr id="483" name="n_1aveValue【学校施設】&#10;一人当たり面積"/>
        <xdr:cNvSpPr txBox="1"/>
      </xdr:nvSpPr>
      <xdr:spPr>
        <a:xfrm>
          <a:off x="210757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128858</xdr:rowOff>
    </xdr:from>
    <xdr:ext cx="469744" cy="259045"/>
    <xdr:sp macro="" textlink="">
      <xdr:nvSpPr>
        <xdr:cNvPr id="484" name="n_2aveValue【学校施設】&#10;一人当たり面積"/>
        <xdr:cNvSpPr txBox="1"/>
      </xdr:nvSpPr>
      <xdr:spPr>
        <a:xfrm>
          <a:off x="201994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150575</xdr:rowOff>
    </xdr:from>
    <xdr:ext cx="469744" cy="259045"/>
    <xdr:sp macro="" textlink="">
      <xdr:nvSpPr>
        <xdr:cNvPr id="485" name="n_3aveValue【学校施設】&#10;一人当たり面積"/>
        <xdr:cNvSpPr txBox="1"/>
      </xdr:nvSpPr>
      <xdr:spPr>
        <a:xfrm>
          <a:off x="19310427" y="1043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51134</xdr:rowOff>
    </xdr:from>
    <xdr:ext cx="469744" cy="259045"/>
    <xdr:sp macro="" textlink="">
      <xdr:nvSpPr>
        <xdr:cNvPr id="486" name="n_1mainValue【学校施設】&#10;一人当たり面積"/>
        <xdr:cNvSpPr txBox="1"/>
      </xdr:nvSpPr>
      <xdr:spPr>
        <a:xfrm>
          <a:off x="21075727" y="913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4" name="直線コネクタ 5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5" name="テキスト ボックス 5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6" name="直線コネクタ 5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7" name="テキスト ボックス 5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8" name="直線コネクタ 5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9" name="テキスト ボックス 5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0" name="直線コネクタ 5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1" name="テキスト ボックス 52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25" name="直線コネクタ 524"/>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26"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27" name="直線コネクタ 526"/>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9" name="直線コネクタ 52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530"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31" name="フローチャート: 判断 530"/>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32" name="フローチャート: 判断 531"/>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33" name="フローチャート: 判断 532"/>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34" name="フローチャート: 判断 533"/>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141987</xdr:rowOff>
    </xdr:from>
    <xdr:to>
      <xdr:col>81</xdr:col>
      <xdr:colOff>101600</xdr:colOff>
      <xdr:row>103</xdr:row>
      <xdr:rowOff>72137</xdr:rowOff>
    </xdr:to>
    <xdr:sp macro="" textlink="">
      <xdr:nvSpPr>
        <xdr:cNvPr id="540" name="楕円 539"/>
        <xdr:cNvSpPr/>
      </xdr:nvSpPr>
      <xdr:spPr>
        <a:xfrm>
          <a:off x="15430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8399</xdr:rowOff>
    </xdr:from>
    <xdr:ext cx="405111" cy="259045"/>
    <xdr:sp macro="" textlink="">
      <xdr:nvSpPr>
        <xdr:cNvPr id="541"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542" name="n_2aveValue【公民館】&#10;有形固定資産減価償却率"/>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543"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88664</xdr:rowOff>
    </xdr:from>
    <xdr:ext cx="405111" cy="259045"/>
    <xdr:sp macro="" textlink="">
      <xdr:nvSpPr>
        <xdr:cNvPr id="544" name="n_1mainValue【公民館】&#10;有形固定資産減価償却率"/>
        <xdr:cNvSpPr txBox="1"/>
      </xdr:nvSpPr>
      <xdr:spPr>
        <a:xfrm>
          <a:off x="152660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5" name="直線コネクタ 5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6" name="テキスト ボックス 5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7" name="直線コネクタ 5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8" name="テキスト ボックス 5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9" name="直線コネクタ 5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0" name="テキスト ボックス 5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1" name="直線コネクタ 5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2" name="テキスト ボックス 5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3" name="直線コネクタ 5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4" name="テキスト ボックス 5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5" name="直線コネクタ 5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6" name="テキスト ボックス 5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570" name="直線コネクタ 569"/>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571"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572" name="直線コネクタ 571"/>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573"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574" name="直線コネクタ 573"/>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155139</xdr:rowOff>
    </xdr:from>
    <xdr:ext cx="469744" cy="259045"/>
    <xdr:sp macro="" textlink="">
      <xdr:nvSpPr>
        <xdr:cNvPr id="575" name="【公民館】&#10;一人当たり面積平均値テキスト"/>
        <xdr:cNvSpPr txBox="1"/>
      </xdr:nvSpPr>
      <xdr:spPr>
        <a:xfrm>
          <a:off x="22199600" y="1832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576" name="フローチャート: 判断 575"/>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577" name="フローチャート: 判断 576"/>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78" name="フローチャート: 判断 57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579" name="フローチャート: 判断 578"/>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166370</xdr:rowOff>
    </xdr:from>
    <xdr:to>
      <xdr:col>112</xdr:col>
      <xdr:colOff>38100</xdr:colOff>
      <xdr:row>100</xdr:row>
      <xdr:rowOff>96520</xdr:rowOff>
    </xdr:to>
    <xdr:sp macro="" textlink="">
      <xdr:nvSpPr>
        <xdr:cNvPr id="585" name="楕円 584"/>
        <xdr:cNvSpPr/>
      </xdr:nvSpPr>
      <xdr:spPr>
        <a:xfrm>
          <a:off x="21272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59889</xdr:rowOff>
    </xdr:from>
    <xdr:ext cx="469744" cy="259045"/>
    <xdr:sp macro="" textlink="">
      <xdr:nvSpPr>
        <xdr:cNvPr id="586" name="n_1aveValue【公民館】&#10;一人当たり面積"/>
        <xdr:cNvSpPr txBox="1"/>
      </xdr:nvSpPr>
      <xdr:spPr>
        <a:xfrm>
          <a:off x="21075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587"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588" name="n_3aveValue【公民館】&#10;一人当たり面積"/>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113047</xdr:rowOff>
    </xdr:from>
    <xdr:ext cx="469744" cy="259045"/>
    <xdr:sp macro="" textlink="">
      <xdr:nvSpPr>
        <xdr:cNvPr id="589" name="n_1mainValue【公民館】&#10;一人当たり面積"/>
        <xdr:cNvSpPr txBox="1"/>
      </xdr:nvSpPr>
      <xdr:spPr>
        <a:xfrm>
          <a:off x="210757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類似団体と比較して、学校施設や公営住宅については有形固定資産減価償却率が下回っており、学校施設の改築事業や大規模改修による効果が表れているものと考えられる。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公民館施設については類似団体を上回っており、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公共施設等総合管理計画に基づき、施設の量・質の見直しや、施設総量の縮減に取り組んでい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17,406
17,258
60.40
8,354,728
8,045,107
171,951
4,439,505
8,198,621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96900</xdr:rowOff>
    </xdr:from>
    <xdr:ext cx="405111" cy="259045"/>
    <xdr:sp macro="" textlink="">
      <xdr:nvSpPr>
        <xdr:cNvPr id="65" name="n_1aveValue【図書館】&#10;有形固定資産減価償却率"/>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xdr:rowOff>
    </xdr:from>
    <xdr:to>
      <xdr:col>15</xdr:col>
      <xdr:colOff>101600</xdr:colOff>
      <xdr:row>38</xdr:row>
      <xdr:rowOff>117203</xdr:rowOff>
    </xdr:to>
    <xdr:sp macro="" textlink="">
      <xdr:nvSpPr>
        <xdr:cNvPr id="66" name="フローチャート: 判断 65"/>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133730</xdr:rowOff>
    </xdr:from>
    <xdr:ext cx="405111" cy="259045"/>
    <xdr:sp macro="" textlink="">
      <xdr:nvSpPr>
        <xdr:cNvPr id="67" name="n_2aveValue【図書館】&#10;有形固定資産減価償却率"/>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43362</xdr:rowOff>
    </xdr:from>
    <xdr:to>
      <xdr:col>10</xdr:col>
      <xdr:colOff>165100</xdr:colOff>
      <xdr:row>38</xdr:row>
      <xdr:rowOff>144962</xdr:rowOff>
    </xdr:to>
    <xdr:sp macro="" textlink="">
      <xdr:nvSpPr>
        <xdr:cNvPr id="68" name="フローチャート: 判断 67"/>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161488</xdr:rowOff>
    </xdr:from>
    <xdr:ext cx="405111" cy="259045"/>
    <xdr:sp macro="" textlink="">
      <xdr:nvSpPr>
        <xdr:cNvPr id="69" name="n_3aveValue【図書館】&#10;有形固定資産減価償却率"/>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40657</xdr:rowOff>
    </xdr:from>
    <xdr:ext cx="405111" cy="259045"/>
    <xdr:sp macro="" textlink="">
      <xdr:nvSpPr>
        <xdr:cNvPr id="76" name="n_1main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2" name="直線コネクタ 101"/>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3"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04" name="直線コネクタ 103"/>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5"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6" name="直線コネクタ 105"/>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07" name="【図書館】&#10;一人当たり面積平均値テキスト"/>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08" name="フローチャート: 判断 107"/>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09" name="フローチャート: 判断 108"/>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112684</xdr:rowOff>
    </xdr:from>
    <xdr:ext cx="469744" cy="259045"/>
    <xdr:sp macro="" textlink="">
      <xdr:nvSpPr>
        <xdr:cNvPr id="110" name="n_1ave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41728</xdr:rowOff>
    </xdr:from>
    <xdr:to>
      <xdr:col>46</xdr:col>
      <xdr:colOff>38100</xdr:colOff>
      <xdr:row>38</xdr:row>
      <xdr:rowOff>143328</xdr:rowOff>
    </xdr:to>
    <xdr:sp macro="" textlink="">
      <xdr:nvSpPr>
        <xdr:cNvPr id="111" name="フローチャート: 判断 110"/>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159855</xdr:rowOff>
    </xdr:from>
    <xdr:ext cx="469744" cy="259045"/>
    <xdr:sp macro="" textlink="">
      <xdr:nvSpPr>
        <xdr:cNvPr id="112" name="n_2ave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74385</xdr:rowOff>
    </xdr:from>
    <xdr:to>
      <xdr:col>41</xdr:col>
      <xdr:colOff>101600</xdr:colOff>
      <xdr:row>39</xdr:row>
      <xdr:rowOff>4535</xdr:rowOff>
    </xdr:to>
    <xdr:sp macro="" textlink="">
      <xdr:nvSpPr>
        <xdr:cNvPr id="113" name="フローチャート: 判断 112"/>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21063</xdr:rowOff>
    </xdr:from>
    <xdr:ext cx="469744" cy="259045"/>
    <xdr:sp macro="" textlink="">
      <xdr:nvSpPr>
        <xdr:cNvPr id="114" name="n_3aveValue【図書館】&#10;一人当たり面積"/>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17236</xdr:rowOff>
    </xdr:from>
    <xdr:to>
      <xdr:col>50</xdr:col>
      <xdr:colOff>165100</xdr:colOff>
      <xdr:row>33</xdr:row>
      <xdr:rowOff>118836</xdr:rowOff>
    </xdr:to>
    <xdr:sp macro="" textlink="">
      <xdr:nvSpPr>
        <xdr:cNvPr id="120" name="楕円 119"/>
        <xdr:cNvSpPr/>
      </xdr:nvSpPr>
      <xdr:spPr>
        <a:xfrm>
          <a:off x="958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135363</xdr:rowOff>
    </xdr:from>
    <xdr:ext cx="469744" cy="259045"/>
    <xdr:sp macro="" textlink="">
      <xdr:nvSpPr>
        <xdr:cNvPr id="121" name="n_1mainValue【図書館】&#10;一人当たり面積"/>
        <xdr:cNvSpPr txBox="1"/>
      </xdr:nvSpPr>
      <xdr:spPr>
        <a:xfrm>
          <a:off x="9391727" y="54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44" name="直線コネクタ 143"/>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45"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46" name="直線コネクタ 145"/>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47"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48" name="直線コネクタ 147"/>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49"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50" name="フローチャート: 判断 149"/>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51" name="フローチャート: 判断 150"/>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140479</xdr:rowOff>
    </xdr:from>
    <xdr:ext cx="405111" cy="259045"/>
    <xdr:sp macro="" textlink="">
      <xdr:nvSpPr>
        <xdr:cNvPr id="152" name="n_1ave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153" name="フローチャート: 判断 152"/>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83329</xdr:rowOff>
    </xdr:from>
    <xdr:ext cx="405111" cy="259045"/>
    <xdr:sp macro="" textlink="">
      <xdr:nvSpPr>
        <xdr:cNvPr id="154"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155" name="フローチャート: 判断 154"/>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156"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61214</xdr:rowOff>
    </xdr:from>
    <xdr:to>
      <xdr:col>20</xdr:col>
      <xdr:colOff>38100</xdr:colOff>
      <xdr:row>63</xdr:row>
      <xdr:rowOff>162814</xdr:rowOff>
    </xdr:to>
    <xdr:sp macro="" textlink="">
      <xdr:nvSpPr>
        <xdr:cNvPr id="162" name="楕円 161"/>
        <xdr:cNvSpPr/>
      </xdr:nvSpPr>
      <xdr:spPr>
        <a:xfrm>
          <a:off x="3746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153941</xdr:rowOff>
    </xdr:from>
    <xdr:ext cx="405111" cy="259045"/>
    <xdr:sp macro="" textlink="">
      <xdr:nvSpPr>
        <xdr:cNvPr id="163" name="n_1mainValue【体育館・プール】&#10;有形固定資産減価償却率"/>
        <xdr:cNvSpPr txBox="1"/>
      </xdr:nvSpPr>
      <xdr:spPr>
        <a:xfrm>
          <a:off x="3582044" y="1095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89" name="直線コネクタ 188"/>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90"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91" name="直線コネクタ 190"/>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92"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93" name="直線コネクタ 192"/>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194"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95" name="フローチャート: 判断 194"/>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96" name="フローチャート: 判断 195"/>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170197</xdr:rowOff>
    </xdr:from>
    <xdr:ext cx="469744" cy="259045"/>
    <xdr:sp macro="" textlink="">
      <xdr:nvSpPr>
        <xdr:cNvPr id="197"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98" name="フローチャート: 判断 197"/>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99"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200" name="フローチャート: 判断 199"/>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201"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107587</xdr:rowOff>
    </xdr:from>
    <xdr:to>
      <xdr:col>50</xdr:col>
      <xdr:colOff>165100</xdr:colOff>
      <xdr:row>63</xdr:row>
      <xdr:rowOff>37737</xdr:rowOff>
    </xdr:to>
    <xdr:sp macro="" textlink="">
      <xdr:nvSpPr>
        <xdr:cNvPr id="207" name="楕円 206"/>
        <xdr:cNvSpPr/>
      </xdr:nvSpPr>
      <xdr:spPr>
        <a:xfrm>
          <a:off x="9588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28864</xdr:rowOff>
    </xdr:from>
    <xdr:ext cx="469744" cy="259045"/>
    <xdr:sp macro="" textlink="">
      <xdr:nvSpPr>
        <xdr:cNvPr id="208" name="n_1mainValue【体育館・プール】&#10;一人当たり面積"/>
        <xdr:cNvSpPr txBox="1"/>
      </xdr:nvSpPr>
      <xdr:spPr>
        <a:xfrm>
          <a:off x="9391727"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33" name="直線コネクタ 232"/>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4"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5" name="直線コネクタ 234"/>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36"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38"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39" name="フローチャート: 判断 238"/>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40" name="フローチャート: 判断 239"/>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17163</xdr:rowOff>
    </xdr:from>
    <xdr:ext cx="405111" cy="259045"/>
    <xdr:sp macro="" textlink="">
      <xdr:nvSpPr>
        <xdr:cNvPr id="241"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242" name="フローチャート: 判断 241"/>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71138</xdr:rowOff>
    </xdr:from>
    <xdr:ext cx="405111" cy="259045"/>
    <xdr:sp macro="" textlink="">
      <xdr:nvSpPr>
        <xdr:cNvPr id="243" name="n_2aveValue【福祉施設】&#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244" name="フローチャート: 判断 243"/>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245"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251" name="楕円 250"/>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160672</xdr:rowOff>
    </xdr:from>
    <xdr:ext cx="405111" cy="259045"/>
    <xdr:sp macro="" textlink="">
      <xdr:nvSpPr>
        <xdr:cNvPr id="252" name="n_1mainValue【福祉施設】&#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74" name="直線コネクタ 273"/>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75"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76" name="直線コネクタ 275"/>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77"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78" name="直線コネクタ 277"/>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279" name="【福祉施設】&#10;一人当たり面積平均値テキスト"/>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80" name="フローチャート: 判断 279"/>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81" name="フローチャート: 判断 280"/>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150892</xdr:rowOff>
    </xdr:from>
    <xdr:ext cx="469744" cy="259045"/>
    <xdr:sp macro="" textlink="">
      <xdr:nvSpPr>
        <xdr:cNvPr id="282" name="n_1aveValue【福祉施設】&#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83" name="フローチャート: 判断 282"/>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13988</xdr:rowOff>
    </xdr:from>
    <xdr:ext cx="469744" cy="259045"/>
    <xdr:sp macro="" textlink="">
      <xdr:nvSpPr>
        <xdr:cNvPr id="284" name="n_2ave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285" name="フローチャート: 判断 284"/>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2557</xdr:rowOff>
    </xdr:from>
    <xdr:ext cx="469744" cy="259045"/>
    <xdr:sp macro="" textlink="">
      <xdr:nvSpPr>
        <xdr:cNvPr id="286"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2" name="楕円 291"/>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105427</xdr:rowOff>
    </xdr:from>
    <xdr:ext cx="469744" cy="259045"/>
    <xdr:sp macro="" textlink="">
      <xdr:nvSpPr>
        <xdr:cNvPr id="293"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5" name="直線コネクタ 30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6" name="テキスト ボックス 30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7" name="直線コネクタ 30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8" name="テキスト ボックス 30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9" name="直線コネクタ 30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0" name="テキスト ボックス 30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1" name="直線コネクタ 31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2" name="テキスト ボックス 31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16" name="直線コネクタ 315"/>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17" name="【市民会館】&#10;有形固定資産減価償却率最小値テキスト"/>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18" name="直線コネクタ 317"/>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19" name="【市民会館】&#10;有形固定資産減価償却率最大値テキスト"/>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20" name="直線コネクタ 319"/>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122699</xdr:rowOff>
    </xdr:from>
    <xdr:ext cx="405111" cy="259045"/>
    <xdr:sp macro="" textlink="">
      <xdr:nvSpPr>
        <xdr:cNvPr id="321" name="【市民会館】&#10;有形固定資産減価償却率平均値テキスト"/>
        <xdr:cNvSpPr txBox="1"/>
      </xdr:nvSpPr>
      <xdr:spPr>
        <a:xfrm>
          <a:off x="4673600" y="1778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22" name="フローチャート: 判断 321"/>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23" name="フローチャート: 判断 322"/>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1795</xdr:rowOff>
    </xdr:from>
    <xdr:ext cx="405111" cy="259045"/>
    <xdr:sp macro="" textlink="">
      <xdr:nvSpPr>
        <xdr:cNvPr id="324" name="n_1aveValue【市民会館】&#10;有形固定資産減価償却率"/>
        <xdr:cNvSpPr txBox="1"/>
      </xdr:nvSpPr>
      <xdr:spPr>
        <a:xfrm>
          <a:off x="3582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116839</xdr:rowOff>
    </xdr:from>
    <xdr:to>
      <xdr:col>15</xdr:col>
      <xdr:colOff>101600</xdr:colOff>
      <xdr:row>105</xdr:row>
      <xdr:rowOff>46989</xdr:rowOff>
    </xdr:to>
    <xdr:sp macro="" textlink="">
      <xdr:nvSpPr>
        <xdr:cNvPr id="325" name="フローチャート: 判断 324"/>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63516</xdr:rowOff>
    </xdr:from>
    <xdr:ext cx="405111" cy="259045"/>
    <xdr:sp macro="" textlink="">
      <xdr:nvSpPr>
        <xdr:cNvPr id="326" name="n_2ave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327" name="フローチャート: 判断 326"/>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328"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334" name="楕円 333"/>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118127</xdr:rowOff>
    </xdr:from>
    <xdr:ext cx="405111" cy="259045"/>
    <xdr:sp macro="" textlink="">
      <xdr:nvSpPr>
        <xdr:cNvPr id="335" name="n_1mainValue【市民会館】&#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59" name="直線コネクタ 358"/>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60"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61" name="直線コネクタ 360"/>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62"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3" name="直線コネクタ 362"/>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364" name="【市民会館】&#10;一人当たり面積平均値テキスト"/>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65" name="フローチャート: 判断 364"/>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66" name="フローチャート: 判断 365"/>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93997</xdr:rowOff>
    </xdr:from>
    <xdr:ext cx="469744" cy="259045"/>
    <xdr:sp macro="" textlink="">
      <xdr:nvSpPr>
        <xdr:cNvPr id="367" name="n_1aveValue【市民会館】&#10;一人当たり面積"/>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166370</xdr:rowOff>
    </xdr:from>
    <xdr:to>
      <xdr:col>46</xdr:col>
      <xdr:colOff>38100</xdr:colOff>
      <xdr:row>104</xdr:row>
      <xdr:rowOff>96520</xdr:rowOff>
    </xdr:to>
    <xdr:sp macro="" textlink="">
      <xdr:nvSpPr>
        <xdr:cNvPr id="368" name="フローチャート: 判断 367"/>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113047</xdr:rowOff>
    </xdr:from>
    <xdr:ext cx="469744" cy="259045"/>
    <xdr:sp macro="" textlink="">
      <xdr:nvSpPr>
        <xdr:cNvPr id="369" name="n_2ave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71120</xdr:rowOff>
    </xdr:from>
    <xdr:to>
      <xdr:col>41</xdr:col>
      <xdr:colOff>101600</xdr:colOff>
      <xdr:row>105</xdr:row>
      <xdr:rowOff>1270</xdr:rowOff>
    </xdr:to>
    <xdr:sp macro="" textlink="">
      <xdr:nvSpPr>
        <xdr:cNvPr id="370" name="フローチャート: 判断 369"/>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17797</xdr:rowOff>
    </xdr:from>
    <xdr:ext cx="469744" cy="259045"/>
    <xdr:sp macro="" textlink="">
      <xdr:nvSpPr>
        <xdr:cNvPr id="371" name="n_3ave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44450</xdr:rowOff>
    </xdr:from>
    <xdr:to>
      <xdr:col>50</xdr:col>
      <xdr:colOff>165100</xdr:colOff>
      <xdr:row>104</xdr:row>
      <xdr:rowOff>146050</xdr:rowOff>
    </xdr:to>
    <xdr:sp macro="" textlink="">
      <xdr:nvSpPr>
        <xdr:cNvPr id="377" name="楕円 376"/>
        <xdr:cNvSpPr/>
      </xdr:nvSpPr>
      <xdr:spPr>
        <a:xfrm>
          <a:off x="958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137177</xdr:rowOff>
    </xdr:from>
    <xdr:ext cx="469744" cy="259045"/>
    <xdr:sp macro="" textlink="">
      <xdr:nvSpPr>
        <xdr:cNvPr id="378" name="n_1mainValue【市民会館】&#10;一人当たり面積"/>
        <xdr:cNvSpPr txBox="1"/>
      </xdr:nvSpPr>
      <xdr:spPr>
        <a:xfrm>
          <a:off x="93917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9" name="テキスト ボックス 3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1" name="テキスト ボックス 3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9" name="テキスト ボックス 3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1" name="テキスト ボックス 4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403" name="直線コネクタ 402"/>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404"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405" name="直線コネクタ 404"/>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06"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7" name="直線コネクタ 40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408" name="【一般廃棄物処理施設】&#10;有形固定資産減価償却率平均値テキスト"/>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409" name="フローチャート: 判断 408"/>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10" name="フローチャート: 判断 40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158767</xdr:rowOff>
    </xdr:from>
    <xdr:ext cx="405111" cy="259045"/>
    <xdr:sp macro="" textlink="">
      <xdr:nvSpPr>
        <xdr:cNvPr id="411" name="n_1ave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12" name="フローチャート: 判断 411"/>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41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414" name="フローチャート: 判断 413"/>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415"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421" name="楕円 420"/>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161942</xdr:rowOff>
    </xdr:from>
    <xdr:ext cx="405111" cy="259045"/>
    <xdr:sp macro="" textlink="">
      <xdr:nvSpPr>
        <xdr:cNvPr id="422" name="n_1mainValue【一般廃棄物処理施設】&#10;有形固定資産減価償却率"/>
        <xdr:cNvSpPr txBox="1"/>
      </xdr:nvSpPr>
      <xdr:spPr>
        <a:xfrm>
          <a:off x="15266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4" name="テキスト ボックス 4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6" name="テキスト ボックス 43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8" name="テキスト ボックス 4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0" name="テキスト ボックス 4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2" name="テキスト ボックス 44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4" name="テキスト ボックス 4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46" name="直線コネクタ 445"/>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47"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48" name="直線コネクタ 447"/>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9"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50" name="直線コネクタ 449"/>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451" name="【一般廃棄物処理施設】&#10;一人当たり有形固定資産（償却資産）額平均値テキスト"/>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52" name="フローチャート: 判断 451"/>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53" name="フローチャート: 判断 452"/>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73846</xdr:rowOff>
    </xdr:from>
    <xdr:ext cx="534377" cy="259045"/>
    <xdr:sp macro="" textlink="">
      <xdr:nvSpPr>
        <xdr:cNvPr id="454" name="n_1aveValue【一般廃棄物処理施設】&#10;一人当たり有形固定資産（償却資産）額"/>
        <xdr:cNvSpPr txBox="1"/>
      </xdr:nvSpPr>
      <xdr:spPr>
        <a:xfrm>
          <a:off x="210434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455" name="フローチャート: 判断 454"/>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45789</xdr:rowOff>
    </xdr:from>
    <xdr:ext cx="599010" cy="259045"/>
    <xdr:sp macro="" textlink="">
      <xdr:nvSpPr>
        <xdr:cNvPr id="456" name="n_2aveValue【一般廃棄物処理施設】&#10;一人当たり有形固定資産（償却資産）額"/>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57" name="フローチャート: 判断 456"/>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458"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79053</xdr:rowOff>
    </xdr:from>
    <xdr:to>
      <xdr:col>112</xdr:col>
      <xdr:colOff>38100</xdr:colOff>
      <xdr:row>42</xdr:row>
      <xdr:rowOff>9203</xdr:rowOff>
    </xdr:to>
    <xdr:sp macro="" textlink="">
      <xdr:nvSpPr>
        <xdr:cNvPr id="464" name="楕円 463"/>
        <xdr:cNvSpPr/>
      </xdr:nvSpPr>
      <xdr:spPr>
        <a:xfrm>
          <a:off x="21272500" y="71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330</xdr:rowOff>
    </xdr:from>
    <xdr:ext cx="534377" cy="259045"/>
    <xdr:sp macro="" textlink="">
      <xdr:nvSpPr>
        <xdr:cNvPr id="465" name="n_1mainValue【一般廃棄物処理施設】&#10;一人当たり有形固定資産（償却資産）額"/>
        <xdr:cNvSpPr txBox="1"/>
      </xdr:nvSpPr>
      <xdr:spPr>
        <a:xfrm>
          <a:off x="21043411" y="72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6" name="テキスト ボックス 4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7" name="直線コネクタ 4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8" name="テキスト ボックス 4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9" name="直線コネクタ 4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0" name="テキスト ボックス 4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1" name="直線コネクタ 4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2" name="テキスト ボックス 4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3" name="直線コネクタ 4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4" name="テキスト ボックス 4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8" name="直線コネクタ 487"/>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89"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90" name="直線コネクタ 489"/>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2" name="直線コネクタ 49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493"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4" name="フローチャート: 判断 493"/>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5" name="フローチャート: 判断 494"/>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17035</xdr:rowOff>
    </xdr:from>
    <xdr:ext cx="405111" cy="259045"/>
    <xdr:sp macro="" textlink="">
      <xdr:nvSpPr>
        <xdr:cNvPr id="496"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97" name="フローチャート: 判断 49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33037</xdr:rowOff>
    </xdr:from>
    <xdr:ext cx="405111" cy="259045"/>
    <xdr:sp macro="" textlink="">
      <xdr:nvSpPr>
        <xdr:cNvPr id="498" name="n_2aveValue【保健センター・保健所】&#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99" name="フローチャート: 判断 498"/>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53611</xdr:rowOff>
    </xdr:from>
    <xdr:ext cx="405111" cy="259045"/>
    <xdr:sp macro="" textlink="">
      <xdr:nvSpPr>
        <xdr:cNvPr id="500" name="n_3aveValue【保健センター・保健所】&#10;有形固定資産減価償却率"/>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06" name="楕円 505"/>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64787</xdr:rowOff>
    </xdr:from>
    <xdr:ext cx="405111" cy="259045"/>
    <xdr:sp macro="" textlink="">
      <xdr:nvSpPr>
        <xdr:cNvPr id="507"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8" name="直線コネクタ 5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9" name="テキスト ボックス 5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0" name="直線コネクタ 5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1" name="テキスト ボックス 5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2" name="直線コネクタ 5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3" name="テキスト ボックス 5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4" name="直線コネクタ 5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5" name="テキスト ボックス 5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6" name="直線コネクタ 5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7" name="テキスト ボックス 5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8" name="直線コネクタ 5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9" name="テキスト ボックス 5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112667</xdr:rowOff>
    </xdr:from>
    <xdr:to>
      <xdr:col>116</xdr:col>
      <xdr:colOff>62864</xdr:colOff>
      <xdr:row>64</xdr:row>
      <xdr:rowOff>68580</xdr:rowOff>
    </xdr:to>
    <xdr:cxnSp macro="">
      <xdr:nvCxnSpPr>
        <xdr:cNvPr id="533" name="直線コネクタ 532"/>
        <xdr:cNvCxnSpPr/>
      </xdr:nvCxnSpPr>
      <xdr:spPr>
        <a:xfrm flipV="1">
          <a:off x="22160864" y="9885317"/>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34"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35" name="直線コネクタ 534"/>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59344</xdr:rowOff>
    </xdr:from>
    <xdr:ext cx="469744" cy="259045"/>
    <xdr:sp macro="" textlink="">
      <xdr:nvSpPr>
        <xdr:cNvPr id="536" name="【保健センター・保健所】&#10;一人当たり面積最大値テキスト"/>
        <xdr:cNvSpPr txBox="1"/>
      </xdr:nvSpPr>
      <xdr:spPr>
        <a:xfrm>
          <a:off x="22199600" y="96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112667</xdr:rowOff>
    </xdr:from>
    <xdr:to>
      <xdr:col>116</xdr:col>
      <xdr:colOff>152400</xdr:colOff>
      <xdr:row>57</xdr:row>
      <xdr:rowOff>112667</xdr:rowOff>
    </xdr:to>
    <xdr:cxnSp macro="">
      <xdr:nvCxnSpPr>
        <xdr:cNvPr id="537" name="直線コネクタ 536"/>
        <xdr:cNvCxnSpPr/>
      </xdr:nvCxnSpPr>
      <xdr:spPr>
        <a:xfrm>
          <a:off x="22072600" y="98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87647</xdr:rowOff>
    </xdr:from>
    <xdr:ext cx="469744" cy="259045"/>
    <xdr:sp macro="" textlink="">
      <xdr:nvSpPr>
        <xdr:cNvPr id="538" name="【保健センター・保健所】&#10;一人当たり面積平均値テキスト"/>
        <xdr:cNvSpPr txBox="1"/>
      </xdr:nvSpPr>
      <xdr:spPr>
        <a:xfrm>
          <a:off x="22199600" y="1071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539" name="フローチャート: 判断 538"/>
        <xdr:cNvSpPr/>
      </xdr:nvSpPr>
      <xdr:spPr>
        <a:xfrm>
          <a:off x="22110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86360</xdr:rowOff>
    </xdr:from>
    <xdr:to>
      <xdr:col>112</xdr:col>
      <xdr:colOff>38100</xdr:colOff>
      <xdr:row>63</xdr:row>
      <xdr:rowOff>16510</xdr:rowOff>
    </xdr:to>
    <xdr:sp macro="" textlink="">
      <xdr:nvSpPr>
        <xdr:cNvPr id="540" name="フローチャート: 判断 539"/>
        <xdr:cNvSpPr/>
      </xdr:nvSpPr>
      <xdr:spPr>
        <a:xfrm>
          <a:off x="21272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7637</xdr:rowOff>
    </xdr:from>
    <xdr:ext cx="469744" cy="259045"/>
    <xdr:sp macro="" textlink="">
      <xdr:nvSpPr>
        <xdr:cNvPr id="541" name="n_1ave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145143</xdr:rowOff>
    </xdr:from>
    <xdr:to>
      <xdr:col>107</xdr:col>
      <xdr:colOff>101600</xdr:colOff>
      <xdr:row>63</xdr:row>
      <xdr:rowOff>75293</xdr:rowOff>
    </xdr:to>
    <xdr:sp macro="" textlink="">
      <xdr:nvSpPr>
        <xdr:cNvPr id="542" name="フローチャート: 判断 541"/>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91820</xdr:rowOff>
    </xdr:from>
    <xdr:ext cx="469744" cy="259045"/>
    <xdr:sp macro="" textlink="">
      <xdr:nvSpPr>
        <xdr:cNvPr id="543"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158206</xdr:rowOff>
    </xdr:from>
    <xdr:to>
      <xdr:col>102</xdr:col>
      <xdr:colOff>165100</xdr:colOff>
      <xdr:row>63</xdr:row>
      <xdr:rowOff>88356</xdr:rowOff>
    </xdr:to>
    <xdr:sp macro="" textlink="">
      <xdr:nvSpPr>
        <xdr:cNvPr id="544" name="フローチャート: 判断 543"/>
        <xdr:cNvSpPr/>
      </xdr:nvSpPr>
      <xdr:spPr>
        <a:xfrm>
          <a:off x="19494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104883</xdr:rowOff>
    </xdr:from>
    <xdr:ext cx="469744" cy="259045"/>
    <xdr:sp macro="" textlink="">
      <xdr:nvSpPr>
        <xdr:cNvPr id="545" name="n_3aveValue【保健センター・保健所】&#10;一人当たり面積"/>
        <xdr:cNvSpPr txBox="1"/>
      </xdr:nvSpPr>
      <xdr:spPr>
        <a:xfrm>
          <a:off x="19310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24312</xdr:rowOff>
    </xdr:from>
    <xdr:to>
      <xdr:col>112</xdr:col>
      <xdr:colOff>38100</xdr:colOff>
      <xdr:row>56</xdr:row>
      <xdr:rowOff>125912</xdr:rowOff>
    </xdr:to>
    <xdr:sp macro="" textlink="">
      <xdr:nvSpPr>
        <xdr:cNvPr id="551" name="楕円 550"/>
        <xdr:cNvSpPr/>
      </xdr:nvSpPr>
      <xdr:spPr>
        <a:xfrm>
          <a:off x="2127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54</xdr:row>
      <xdr:rowOff>142439</xdr:rowOff>
    </xdr:from>
    <xdr:ext cx="469744" cy="259045"/>
    <xdr:sp macro="" textlink="">
      <xdr:nvSpPr>
        <xdr:cNvPr id="552" name="n_1mainValue【保健センター・保健所】&#10;一人当たり面積"/>
        <xdr:cNvSpPr txBox="1"/>
      </xdr:nvSpPr>
      <xdr:spPr>
        <a:xfrm>
          <a:off x="210757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4" name="テキスト ボックス 5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4" name="テキスト ボックス 5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78" name="直線コネクタ 577"/>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79"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80" name="直線コネクタ 579"/>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1"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2" name="直線コネクタ 581"/>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583" name="【消防施設】&#10;有形固定資産減価償却率平均値テキスト"/>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84" name="フローチャート: 判断 583"/>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85" name="フローチャート: 判断 584"/>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586"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587" name="フローチャート: 判断 586"/>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588"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589" name="フローチャート: 判断 588"/>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590"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596" name="楕円 595"/>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132278</xdr:rowOff>
    </xdr:from>
    <xdr:ext cx="405111" cy="259045"/>
    <xdr:sp macro="" textlink="">
      <xdr:nvSpPr>
        <xdr:cNvPr id="597" name="n_1mainValue【消防施設】&#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19" name="直線コネクタ 618"/>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20"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21" name="直線コネクタ 620"/>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22"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23" name="直線コネクタ 622"/>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24"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25" name="フローチャート: 判断 624"/>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26" name="フローチャート: 判断 625"/>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169181</xdr:rowOff>
    </xdr:from>
    <xdr:ext cx="469744" cy="259045"/>
    <xdr:sp macro="" textlink="">
      <xdr:nvSpPr>
        <xdr:cNvPr id="627" name="n_1aveValue【消防施設】&#10;一人当たり面積"/>
        <xdr:cNvSpPr txBox="1"/>
      </xdr:nvSpPr>
      <xdr:spPr>
        <a:xfrm>
          <a:off x="210757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628" name="フローチャート: 判断 627"/>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135145</xdr:rowOff>
    </xdr:from>
    <xdr:ext cx="469744" cy="259045"/>
    <xdr:sp macro="" textlink="">
      <xdr:nvSpPr>
        <xdr:cNvPr id="629"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630" name="フローチャート: 判断 629"/>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631"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62737</xdr:rowOff>
    </xdr:from>
    <xdr:to>
      <xdr:col>112</xdr:col>
      <xdr:colOff>38100</xdr:colOff>
      <xdr:row>81</xdr:row>
      <xdr:rowOff>164337</xdr:rowOff>
    </xdr:to>
    <xdr:sp macro="" textlink="">
      <xdr:nvSpPr>
        <xdr:cNvPr id="637" name="楕円 636"/>
        <xdr:cNvSpPr/>
      </xdr:nvSpPr>
      <xdr:spPr>
        <a:xfrm>
          <a:off x="21272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9414</xdr:rowOff>
    </xdr:from>
    <xdr:ext cx="469744" cy="259045"/>
    <xdr:sp macro="" textlink="">
      <xdr:nvSpPr>
        <xdr:cNvPr id="638" name="n_1mainValue【消防施設】&#10;一人当たり面積"/>
        <xdr:cNvSpPr txBox="1"/>
      </xdr:nvSpPr>
      <xdr:spPr>
        <a:xfrm>
          <a:off x="21075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64" name="直線コネクタ 663"/>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65"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66" name="直線コネクタ 665"/>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67"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68" name="直線コネクタ 667"/>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669"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70" name="フローチャート: 判断 669"/>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71" name="フローチャート: 判断 670"/>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672"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673" name="フローチャート: 判断 672"/>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150058</xdr:rowOff>
    </xdr:from>
    <xdr:ext cx="405111" cy="259045"/>
    <xdr:sp macro="" textlink="">
      <xdr:nvSpPr>
        <xdr:cNvPr id="674" name="n_2aveValue【庁舎】&#10;有形固定資産減価償却率"/>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75" name="フローチャート: 判断 674"/>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676"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xdr:rowOff>
    </xdr:from>
    <xdr:to>
      <xdr:col>81</xdr:col>
      <xdr:colOff>101600</xdr:colOff>
      <xdr:row>102</xdr:row>
      <xdr:rowOff>113937</xdr:rowOff>
    </xdr:to>
    <xdr:sp macro="" textlink="">
      <xdr:nvSpPr>
        <xdr:cNvPr id="682" name="楕円 681"/>
        <xdr:cNvSpPr/>
      </xdr:nvSpPr>
      <xdr:spPr>
        <a:xfrm>
          <a:off x="1543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130464</xdr:rowOff>
    </xdr:from>
    <xdr:ext cx="405111" cy="259045"/>
    <xdr:sp macro="" textlink="">
      <xdr:nvSpPr>
        <xdr:cNvPr id="683" name="n_1mainValue【庁舎】&#10;有形固定資産減価償却率"/>
        <xdr:cNvSpPr txBox="1"/>
      </xdr:nvSpPr>
      <xdr:spPr>
        <a:xfrm>
          <a:off x="15266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09" name="直線コネクタ 708"/>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10"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11" name="直線コネクタ 710"/>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12"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13" name="直線コネクタ 712"/>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14" name="【庁舎】&#10;一人当たり面積平均値テキスト"/>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15" name="フローチャート: 判断 714"/>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16" name="フローチャート: 判断 715"/>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717" name="n_1ave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718" name="フローチャート: 判断 71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133729</xdr:rowOff>
    </xdr:from>
    <xdr:ext cx="469744" cy="259045"/>
    <xdr:sp macro="" textlink="">
      <xdr:nvSpPr>
        <xdr:cNvPr id="719" name="n_2ave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720" name="フローチャート: 判断 719"/>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122300</xdr:rowOff>
    </xdr:from>
    <xdr:ext cx="469744" cy="259045"/>
    <xdr:sp macro="" textlink="">
      <xdr:nvSpPr>
        <xdr:cNvPr id="721"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9071</xdr:rowOff>
    </xdr:from>
    <xdr:to>
      <xdr:col>112</xdr:col>
      <xdr:colOff>38100</xdr:colOff>
      <xdr:row>102</xdr:row>
      <xdr:rowOff>110671</xdr:rowOff>
    </xdr:to>
    <xdr:sp macro="" textlink="">
      <xdr:nvSpPr>
        <xdr:cNvPr id="727" name="楕円 726"/>
        <xdr:cNvSpPr/>
      </xdr:nvSpPr>
      <xdr:spPr>
        <a:xfrm>
          <a:off x="2127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127198</xdr:rowOff>
    </xdr:from>
    <xdr:ext cx="469744" cy="259045"/>
    <xdr:sp macro="" textlink="">
      <xdr:nvSpPr>
        <xdr:cNvPr id="728" name="n_1mainValue【庁舎】&#10;一人当たり面積"/>
        <xdr:cNvSpPr txBox="1"/>
      </xdr:nvSpPr>
      <xdr:spPr>
        <a:xfrm>
          <a:off x="210757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消防施設や体育館・プールについては類似団体を下回っており、復興事業にかかる防災関係の備蓄倉庫等の整備が要因として考えられる。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一方で、福祉施設や庁舎については類似団体を上回っており、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みとともに、個別の施設計画に基づき、持続可能な施設の管理に努めていく。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032;&#12305;01_kikakusoumu/01&#20225;&#30011;&#32207;&#21209;&#35506;&#65288;&#19968;&#33324;&#25991;&#26360;)/99&#27704;&#24180;/04&#36001;&#21209;&#20418;/&#36001;&#25919;&#37096;&#38272;&#65288;&#26087;&#12363;&#12425;&#31227;&#21205;&#65289;2019.3.18/13_&#27770;&#31639;/06_&#36001;&#21209;&#29366;&#27841;&#36039;&#26009;&#38598;/H30&#27770;&#31639;/&#25552;&#20986;/2&#22238;&#30446;&#65288;200819&#65289;/&#25552;&#20986;/&#12304;&#36001;&#25919;&#29366;&#27841;&#36039;&#26009;&#38598;&#12305;_074667_&#30690;&#2156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100.7</v>
          </cell>
        </row>
        <row r="53">
          <cell r="CN53">
            <v>50.2</v>
          </cell>
        </row>
        <row r="55">
          <cell r="AN55" t="str">
            <v>類似団体内平均値</v>
          </cell>
          <cell r="CN55">
            <v>40.799999999999997</v>
          </cell>
        </row>
        <row r="57">
          <cell r="CN57">
            <v>63.5</v>
          </cell>
        </row>
        <row r="72">
          <cell r="BP72" t="str">
            <v>H26</v>
          </cell>
          <cell r="BX72" t="str">
            <v>H27</v>
          </cell>
          <cell r="CF72" t="str">
            <v>H28</v>
          </cell>
          <cell r="CN72" t="str">
            <v>H29</v>
          </cell>
          <cell r="CV72" t="str">
            <v>H30</v>
          </cell>
        </row>
        <row r="73">
          <cell r="AN73" t="str">
            <v>当該団体値</v>
          </cell>
          <cell r="BP73">
            <v>137.19999999999999</v>
          </cell>
          <cell r="BX73">
            <v>117.8</v>
          </cell>
          <cell r="CF73">
            <v>112.9</v>
          </cell>
          <cell r="CN73">
            <v>100.7</v>
          </cell>
          <cell r="CV73">
            <v>109.2</v>
          </cell>
        </row>
        <row r="75">
          <cell r="BP75">
            <v>14.6</v>
          </cell>
          <cell r="BX75">
            <v>13.2</v>
          </cell>
          <cell r="CF75">
            <v>12.5</v>
          </cell>
          <cell r="CN75">
            <v>12.5</v>
          </cell>
          <cell r="CV75">
            <v>12.5</v>
          </cell>
        </row>
        <row r="77">
          <cell r="AN77" t="str">
            <v>類似団体内平均値</v>
          </cell>
          <cell r="BP77">
            <v>40.299999999999997</v>
          </cell>
          <cell r="BX77">
            <v>44.9</v>
          </cell>
          <cell r="CF77">
            <v>44.9</v>
          </cell>
          <cell r="CN77">
            <v>40.799999999999997</v>
          </cell>
          <cell r="CV77">
            <v>38.5</v>
          </cell>
        </row>
        <row r="79">
          <cell r="BP79">
            <v>9.8000000000000007</v>
          </cell>
          <cell r="BX79">
            <v>8.5</v>
          </cell>
          <cell r="CF79">
            <v>9.1</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election activeCell="AM14" sqref="AM14:AT14"/>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398" t="s">
        <v>80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399" t="s">
        <v>82</v>
      </c>
      <c r="C3" s="400"/>
      <c r="D3" s="400"/>
      <c r="E3" s="401"/>
      <c r="F3" s="401"/>
      <c r="G3" s="401"/>
      <c r="H3" s="401"/>
      <c r="I3" s="401"/>
      <c r="J3" s="401"/>
      <c r="K3" s="401"/>
      <c r="L3" s="401" t="s">
        <v>83</v>
      </c>
      <c r="M3" s="401"/>
      <c r="N3" s="401"/>
      <c r="O3" s="401"/>
      <c r="P3" s="401"/>
      <c r="Q3" s="401"/>
      <c r="R3" s="408"/>
      <c r="S3" s="408"/>
      <c r="T3" s="408"/>
      <c r="U3" s="408"/>
      <c r="V3" s="409"/>
      <c r="W3" s="383" t="s">
        <v>84</v>
      </c>
      <c r="X3" s="384"/>
      <c r="Y3" s="384"/>
      <c r="Z3" s="384"/>
      <c r="AA3" s="384"/>
      <c r="AB3" s="400"/>
      <c r="AC3" s="408" t="s">
        <v>85</v>
      </c>
      <c r="AD3" s="384"/>
      <c r="AE3" s="384"/>
      <c r="AF3" s="384"/>
      <c r="AG3" s="384"/>
      <c r="AH3" s="384"/>
      <c r="AI3" s="384"/>
      <c r="AJ3" s="384"/>
      <c r="AK3" s="384"/>
      <c r="AL3" s="385"/>
      <c r="AM3" s="383" t="s">
        <v>86</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87</v>
      </c>
      <c r="BO3" s="384"/>
      <c r="BP3" s="384"/>
      <c r="BQ3" s="384"/>
      <c r="BR3" s="384"/>
      <c r="BS3" s="384"/>
      <c r="BT3" s="384"/>
      <c r="BU3" s="385"/>
      <c r="BV3" s="383" t="s">
        <v>88</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89</v>
      </c>
      <c r="CU3" s="384"/>
      <c r="CV3" s="384"/>
      <c r="CW3" s="384"/>
      <c r="CX3" s="384"/>
      <c r="CY3" s="384"/>
      <c r="CZ3" s="384"/>
      <c r="DA3" s="385"/>
      <c r="DB3" s="383" t="s">
        <v>90</v>
      </c>
      <c r="DC3" s="384"/>
      <c r="DD3" s="384"/>
      <c r="DE3" s="384"/>
      <c r="DF3" s="384"/>
      <c r="DG3" s="384"/>
      <c r="DH3" s="384"/>
      <c r="DI3" s="385"/>
      <c r="DJ3" s="183"/>
      <c r="DK3" s="183"/>
      <c r="DL3" s="183"/>
      <c r="DM3" s="183"/>
      <c r="DN3" s="183"/>
      <c r="DO3" s="183"/>
    </row>
    <row r="4" spans="1:119" ht="18.75" customHeight="1" x14ac:dyDescent="0.15">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91</v>
      </c>
      <c r="AZ4" s="387"/>
      <c r="BA4" s="387"/>
      <c r="BB4" s="387"/>
      <c r="BC4" s="387"/>
      <c r="BD4" s="387"/>
      <c r="BE4" s="387"/>
      <c r="BF4" s="387"/>
      <c r="BG4" s="387"/>
      <c r="BH4" s="387"/>
      <c r="BI4" s="387"/>
      <c r="BJ4" s="387"/>
      <c r="BK4" s="387"/>
      <c r="BL4" s="387"/>
      <c r="BM4" s="388"/>
      <c r="BN4" s="389">
        <v>8354728</v>
      </c>
      <c r="BO4" s="390"/>
      <c r="BP4" s="390"/>
      <c r="BQ4" s="390"/>
      <c r="BR4" s="390"/>
      <c r="BS4" s="390"/>
      <c r="BT4" s="390"/>
      <c r="BU4" s="391"/>
      <c r="BV4" s="389">
        <v>7390050</v>
      </c>
      <c r="BW4" s="390"/>
      <c r="BX4" s="390"/>
      <c r="BY4" s="390"/>
      <c r="BZ4" s="390"/>
      <c r="CA4" s="390"/>
      <c r="CB4" s="390"/>
      <c r="CC4" s="391"/>
      <c r="CD4" s="392" t="s">
        <v>92</v>
      </c>
      <c r="CE4" s="393"/>
      <c r="CF4" s="393"/>
      <c r="CG4" s="393"/>
      <c r="CH4" s="393"/>
      <c r="CI4" s="393"/>
      <c r="CJ4" s="393"/>
      <c r="CK4" s="393"/>
      <c r="CL4" s="393"/>
      <c r="CM4" s="393"/>
      <c r="CN4" s="393"/>
      <c r="CO4" s="393"/>
      <c r="CP4" s="393"/>
      <c r="CQ4" s="393"/>
      <c r="CR4" s="393"/>
      <c r="CS4" s="394"/>
      <c r="CT4" s="395">
        <v>3.9</v>
      </c>
      <c r="CU4" s="396"/>
      <c r="CV4" s="396"/>
      <c r="CW4" s="396"/>
      <c r="CX4" s="396"/>
      <c r="CY4" s="396"/>
      <c r="CZ4" s="396"/>
      <c r="DA4" s="397"/>
      <c r="DB4" s="395">
        <v>4.5</v>
      </c>
      <c r="DC4" s="396"/>
      <c r="DD4" s="396"/>
      <c r="DE4" s="396"/>
      <c r="DF4" s="396"/>
      <c r="DG4" s="396"/>
      <c r="DH4" s="396"/>
      <c r="DI4" s="397"/>
      <c r="DJ4" s="183"/>
      <c r="DK4" s="183"/>
      <c r="DL4" s="183"/>
      <c r="DM4" s="183"/>
      <c r="DN4" s="183"/>
      <c r="DO4" s="183"/>
    </row>
    <row r="5" spans="1:119" ht="18.75" customHeight="1" x14ac:dyDescent="0.15">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93</v>
      </c>
      <c r="AN5" s="456"/>
      <c r="AO5" s="456"/>
      <c r="AP5" s="456"/>
      <c r="AQ5" s="456"/>
      <c r="AR5" s="456"/>
      <c r="AS5" s="456"/>
      <c r="AT5" s="457"/>
      <c r="AU5" s="458" t="s">
        <v>94</v>
      </c>
      <c r="AV5" s="459"/>
      <c r="AW5" s="459"/>
      <c r="AX5" s="459"/>
      <c r="AY5" s="460" t="s">
        <v>95</v>
      </c>
      <c r="AZ5" s="461"/>
      <c r="BA5" s="461"/>
      <c r="BB5" s="461"/>
      <c r="BC5" s="461"/>
      <c r="BD5" s="461"/>
      <c r="BE5" s="461"/>
      <c r="BF5" s="461"/>
      <c r="BG5" s="461"/>
      <c r="BH5" s="461"/>
      <c r="BI5" s="461"/>
      <c r="BJ5" s="461"/>
      <c r="BK5" s="461"/>
      <c r="BL5" s="461"/>
      <c r="BM5" s="462"/>
      <c r="BN5" s="426">
        <v>8045107</v>
      </c>
      <c r="BO5" s="427"/>
      <c r="BP5" s="427"/>
      <c r="BQ5" s="427"/>
      <c r="BR5" s="427"/>
      <c r="BS5" s="427"/>
      <c r="BT5" s="427"/>
      <c r="BU5" s="428"/>
      <c r="BV5" s="426">
        <v>7094106</v>
      </c>
      <c r="BW5" s="427"/>
      <c r="BX5" s="427"/>
      <c r="BY5" s="427"/>
      <c r="BZ5" s="427"/>
      <c r="CA5" s="427"/>
      <c r="CB5" s="427"/>
      <c r="CC5" s="428"/>
      <c r="CD5" s="429" t="s">
        <v>96</v>
      </c>
      <c r="CE5" s="430"/>
      <c r="CF5" s="430"/>
      <c r="CG5" s="430"/>
      <c r="CH5" s="430"/>
      <c r="CI5" s="430"/>
      <c r="CJ5" s="430"/>
      <c r="CK5" s="430"/>
      <c r="CL5" s="430"/>
      <c r="CM5" s="430"/>
      <c r="CN5" s="430"/>
      <c r="CO5" s="430"/>
      <c r="CP5" s="430"/>
      <c r="CQ5" s="430"/>
      <c r="CR5" s="430"/>
      <c r="CS5" s="431"/>
      <c r="CT5" s="423">
        <v>84.1</v>
      </c>
      <c r="CU5" s="424"/>
      <c r="CV5" s="424"/>
      <c r="CW5" s="424"/>
      <c r="CX5" s="424"/>
      <c r="CY5" s="424"/>
      <c r="CZ5" s="424"/>
      <c r="DA5" s="425"/>
      <c r="DB5" s="423">
        <v>82</v>
      </c>
      <c r="DC5" s="424"/>
      <c r="DD5" s="424"/>
      <c r="DE5" s="424"/>
      <c r="DF5" s="424"/>
      <c r="DG5" s="424"/>
      <c r="DH5" s="424"/>
      <c r="DI5" s="425"/>
      <c r="DJ5" s="183"/>
      <c r="DK5" s="183"/>
      <c r="DL5" s="183"/>
      <c r="DM5" s="183"/>
      <c r="DN5" s="183"/>
      <c r="DO5" s="183"/>
    </row>
    <row r="6" spans="1:119" ht="18.75" customHeight="1" x14ac:dyDescent="0.15">
      <c r="A6" s="184"/>
      <c r="B6" s="432" t="s">
        <v>97</v>
      </c>
      <c r="C6" s="433"/>
      <c r="D6" s="433"/>
      <c r="E6" s="434"/>
      <c r="F6" s="434"/>
      <c r="G6" s="434"/>
      <c r="H6" s="434"/>
      <c r="I6" s="434"/>
      <c r="J6" s="434"/>
      <c r="K6" s="434"/>
      <c r="L6" s="434" t="s">
        <v>98</v>
      </c>
      <c r="M6" s="434"/>
      <c r="N6" s="434"/>
      <c r="O6" s="434"/>
      <c r="P6" s="434"/>
      <c r="Q6" s="434"/>
      <c r="R6" s="438"/>
      <c r="S6" s="438"/>
      <c r="T6" s="438"/>
      <c r="U6" s="438"/>
      <c r="V6" s="439"/>
      <c r="W6" s="442" t="s">
        <v>99</v>
      </c>
      <c r="X6" s="443"/>
      <c r="Y6" s="443"/>
      <c r="Z6" s="443"/>
      <c r="AA6" s="443"/>
      <c r="AB6" s="433"/>
      <c r="AC6" s="446" t="s">
        <v>100</v>
      </c>
      <c r="AD6" s="447"/>
      <c r="AE6" s="447"/>
      <c r="AF6" s="447"/>
      <c r="AG6" s="447"/>
      <c r="AH6" s="447"/>
      <c r="AI6" s="447"/>
      <c r="AJ6" s="447"/>
      <c r="AK6" s="447"/>
      <c r="AL6" s="448"/>
      <c r="AM6" s="455" t="s">
        <v>101</v>
      </c>
      <c r="AN6" s="456"/>
      <c r="AO6" s="456"/>
      <c r="AP6" s="456"/>
      <c r="AQ6" s="456"/>
      <c r="AR6" s="456"/>
      <c r="AS6" s="456"/>
      <c r="AT6" s="457"/>
      <c r="AU6" s="458" t="s">
        <v>102</v>
      </c>
      <c r="AV6" s="459"/>
      <c r="AW6" s="459"/>
      <c r="AX6" s="459"/>
      <c r="AY6" s="460" t="s">
        <v>103</v>
      </c>
      <c r="AZ6" s="461"/>
      <c r="BA6" s="461"/>
      <c r="BB6" s="461"/>
      <c r="BC6" s="461"/>
      <c r="BD6" s="461"/>
      <c r="BE6" s="461"/>
      <c r="BF6" s="461"/>
      <c r="BG6" s="461"/>
      <c r="BH6" s="461"/>
      <c r="BI6" s="461"/>
      <c r="BJ6" s="461"/>
      <c r="BK6" s="461"/>
      <c r="BL6" s="461"/>
      <c r="BM6" s="462"/>
      <c r="BN6" s="426">
        <v>309621</v>
      </c>
      <c r="BO6" s="427"/>
      <c r="BP6" s="427"/>
      <c r="BQ6" s="427"/>
      <c r="BR6" s="427"/>
      <c r="BS6" s="427"/>
      <c r="BT6" s="427"/>
      <c r="BU6" s="428"/>
      <c r="BV6" s="426">
        <v>295944</v>
      </c>
      <c r="BW6" s="427"/>
      <c r="BX6" s="427"/>
      <c r="BY6" s="427"/>
      <c r="BZ6" s="427"/>
      <c r="CA6" s="427"/>
      <c r="CB6" s="427"/>
      <c r="CC6" s="428"/>
      <c r="CD6" s="429" t="s">
        <v>104</v>
      </c>
      <c r="CE6" s="430"/>
      <c r="CF6" s="430"/>
      <c r="CG6" s="430"/>
      <c r="CH6" s="430"/>
      <c r="CI6" s="430"/>
      <c r="CJ6" s="430"/>
      <c r="CK6" s="430"/>
      <c r="CL6" s="430"/>
      <c r="CM6" s="430"/>
      <c r="CN6" s="430"/>
      <c r="CO6" s="430"/>
      <c r="CP6" s="430"/>
      <c r="CQ6" s="430"/>
      <c r="CR6" s="430"/>
      <c r="CS6" s="431"/>
      <c r="CT6" s="463">
        <v>89.3</v>
      </c>
      <c r="CU6" s="464"/>
      <c r="CV6" s="464"/>
      <c r="CW6" s="464"/>
      <c r="CX6" s="464"/>
      <c r="CY6" s="464"/>
      <c r="CZ6" s="464"/>
      <c r="DA6" s="465"/>
      <c r="DB6" s="463">
        <v>86.9</v>
      </c>
      <c r="DC6" s="464"/>
      <c r="DD6" s="464"/>
      <c r="DE6" s="464"/>
      <c r="DF6" s="464"/>
      <c r="DG6" s="464"/>
      <c r="DH6" s="464"/>
      <c r="DI6" s="465"/>
      <c r="DJ6" s="183"/>
      <c r="DK6" s="183"/>
      <c r="DL6" s="183"/>
      <c r="DM6" s="183"/>
      <c r="DN6" s="183"/>
      <c r="DO6" s="183"/>
    </row>
    <row r="7" spans="1:119" ht="18.75" customHeight="1" x14ac:dyDescent="0.15">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105</v>
      </c>
      <c r="AN7" s="456"/>
      <c r="AO7" s="456"/>
      <c r="AP7" s="456"/>
      <c r="AQ7" s="456"/>
      <c r="AR7" s="456"/>
      <c r="AS7" s="456"/>
      <c r="AT7" s="457"/>
      <c r="AU7" s="458" t="s">
        <v>106</v>
      </c>
      <c r="AV7" s="459"/>
      <c r="AW7" s="459"/>
      <c r="AX7" s="459"/>
      <c r="AY7" s="460" t="s">
        <v>107</v>
      </c>
      <c r="AZ7" s="461"/>
      <c r="BA7" s="461"/>
      <c r="BB7" s="461"/>
      <c r="BC7" s="461"/>
      <c r="BD7" s="461"/>
      <c r="BE7" s="461"/>
      <c r="BF7" s="461"/>
      <c r="BG7" s="461"/>
      <c r="BH7" s="461"/>
      <c r="BI7" s="461"/>
      <c r="BJ7" s="461"/>
      <c r="BK7" s="461"/>
      <c r="BL7" s="461"/>
      <c r="BM7" s="462"/>
      <c r="BN7" s="426">
        <v>137670</v>
      </c>
      <c r="BO7" s="427"/>
      <c r="BP7" s="427"/>
      <c r="BQ7" s="427"/>
      <c r="BR7" s="427"/>
      <c r="BS7" s="427"/>
      <c r="BT7" s="427"/>
      <c r="BU7" s="428"/>
      <c r="BV7" s="426">
        <v>90312</v>
      </c>
      <c r="BW7" s="427"/>
      <c r="BX7" s="427"/>
      <c r="BY7" s="427"/>
      <c r="BZ7" s="427"/>
      <c r="CA7" s="427"/>
      <c r="CB7" s="427"/>
      <c r="CC7" s="428"/>
      <c r="CD7" s="429" t="s">
        <v>108</v>
      </c>
      <c r="CE7" s="430"/>
      <c r="CF7" s="430"/>
      <c r="CG7" s="430"/>
      <c r="CH7" s="430"/>
      <c r="CI7" s="430"/>
      <c r="CJ7" s="430"/>
      <c r="CK7" s="430"/>
      <c r="CL7" s="430"/>
      <c r="CM7" s="430"/>
      <c r="CN7" s="430"/>
      <c r="CO7" s="430"/>
      <c r="CP7" s="430"/>
      <c r="CQ7" s="430"/>
      <c r="CR7" s="430"/>
      <c r="CS7" s="431"/>
      <c r="CT7" s="426">
        <v>4439505</v>
      </c>
      <c r="CU7" s="427"/>
      <c r="CV7" s="427"/>
      <c r="CW7" s="427"/>
      <c r="CX7" s="427"/>
      <c r="CY7" s="427"/>
      <c r="CZ7" s="427"/>
      <c r="DA7" s="428"/>
      <c r="DB7" s="426">
        <v>4541078</v>
      </c>
      <c r="DC7" s="427"/>
      <c r="DD7" s="427"/>
      <c r="DE7" s="427"/>
      <c r="DF7" s="427"/>
      <c r="DG7" s="427"/>
      <c r="DH7" s="427"/>
      <c r="DI7" s="428"/>
      <c r="DJ7" s="183"/>
      <c r="DK7" s="183"/>
      <c r="DL7" s="183"/>
      <c r="DM7" s="183"/>
      <c r="DN7" s="183"/>
      <c r="DO7" s="183"/>
    </row>
    <row r="8" spans="1:119" ht="18.75" customHeight="1" thickBot="1" x14ac:dyDescent="0.2">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109</v>
      </c>
      <c r="AN8" s="456"/>
      <c r="AO8" s="456"/>
      <c r="AP8" s="456"/>
      <c r="AQ8" s="456"/>
      <c r="AR8" s="456"/>
      <c r="AS8" s="456"/>
      <c r="AT8" s="457"/>
      <c r="AU8" s="458" t="s">
        <v>102</v>
      </c>
      <c r="AV8" s="459"/>
      <c r="AW8" s="459"/>
      <c r="AX8" s="459"/>
      <c r="AY8" s="460" t="s">
        <v>110</v>
      </c>
      <c r="AZ8" s="461"/>
      <c r="BA8" s="461"/>
      <c r="BB8" s="461"/>
      <c r="BC8" s="461"/>
      <c r="BD8" s="461"/>
      <c r="BE8" s="461"/>
      <c r="BF8" s="461"/>
      <c r="BG8" s="461"/>
      <c r="BH8" s="461"/>
      <c r="BI8" s="461"/>
      <c r="BJ8" s="461"/>
      <c r="BK8" s="461"/>
      <c r="BL8" s="461"/>
      <c r="BM8" s="462"/>
      <c r="BN8" s="426">
        <v>171951</v>
      </c>
      <c r="BO8" s="427"/>
      <c r="BP8" s="427"/>
      <c r="BQ8" s="427"/>
      <c r="BR8" s="427"/>
      <c r="BS8" s="427"/>
      <c r="BT8" s="427"/>
      <c r="BU8" s="428"/>
      <c r="BV8" s="426">
        <v>205632</v>
      </c>
      <c r="BW8" s="427"/>
      <c r="BX8" s="427"/>
      <c r="BY8" s="427"/>
      <c r="BZ8" s="427"/>
      <c r="CA8" s="427"/>
      <c r="CB8" s="427"/>
      <c r="CC8" s="428"/>
      <c r="CD8" s="429" t="s">
        <v>111</v>
      </c>
      <c r="CE8" s="430"/>
      <c r="CF8" s="430"/>
      <c r="CG8" s="430"/>
      <c r="CH8" s="430"/>
      <c r="CI8" s="430"/>
      <c r="CJ8" s="430"/>
      <c r="CK8" s="430"/>
      <c r="CL8" s="430"/>
      <c r="CM8" s="430"/>
      <c r="CN8" s="430"/>
      <c r="CO8" s="430"/>
      <c r="CP8" s="430"/>
      <c r="CQ8" s="430"/>
      <c r="CR8" s="430"/>
      <c r="CS8" s="431"/>
      <c r="CT8" s="466">
        <v>0.6</v>
      </c>
      <c r="CU8" s="467"/>
      <c r="CV8" s="467"/>
      <c r="CW8" s="467"/>
      <c r="CX8" s="467"/>
      <c r="CY8" s="467"/>
      <c r="CZ8" s="467"/>
      <c r="DA8" s="468"/>
      <c r="DB8" s="466">
        <v>0.56999999999999995</v>
      </c>
      <c r="DC8" s="467"/>
      <c r="DD8" s="467"/>
      <c r="DE8" s="467"/>
      <c r="DF8" s="467"/>
      <c r="DG8" s="467"/>
      <c r="DH8" s="467"/>
      <c r="DI8" s="468"/>
      <c r="DJ8" s="183"/>
      <c r="DK8" s="183"/>
      <c r="DL8" s="183"/>
      <c r="DM8" s="183"/>
      <c r="DN8" s="183"/>
      <c r="DO8" s="183"/>
    </row>
    <row r="9" spans="1:119" ht="18.75" customHeight="1" thickBot="1" x14ac:dyDescent="0.2">
      <c r="A9" s="184"/>
      <c r="B9" s="420" t="s">
        <v>112</v>
      </c>
      <c r="C9" s="421"/>
      <c r="D9" s="421"/>
      <c r="E9" s="421"/>
      <c r="F9" s="421"/>
      <c r="G9" s="421"/>
      <c r="H9" s="421"/>
      <c r="I9" s="421"/>
      <c r="J9" s="421"/>
      <c r="K9" s="469"/>
      <c r="L9" s="470" t="s">
        <v>113</v>
      </c>
      <c r="M9" s="471"/>
      <c r="N9" s="471"/>
      <c r="O9" s="471"/>
      <c r="P9" s="471"/>
      <c r="Q9" s="472"/>
      <c r="R9" s="473">
        <v>17370</v>
      </c>
      <c r="S9" s="474"/>
      <c r="T9" s="474"/>
      <c r="U9" s="474"/>
      <c r="V9" s="475"/>
      <c r="W9" s="383" t="s">
        <v>114</v>
      </c>
      <c r="X9" s="384"/>
      <c r="Y9" s="384"/>
      <c r="Z9" s="384"/>
      <c r="AA9" s="384"/>
      <c r="AB9" s="384"/>
      <c r="AC9" s="384"/>
      <c r="AD9" s="384"/>
      <c r="AE9" s="384"/>
      <c r="AF9" s="384"/>
      <c r="AG9" s="384"/>
      <c r="AH9" s="384"/>
      <c r="AI9" s="384"/>
      <c r="AJ9" s="384"/>
      <c r="AK9" s="384"/>
      <c r="AL9" s="385"/>
      <c r="AM9" s="455" t="s">
        <v>115</v>
      </c>
      <c r="AN9" s="456"/>
      <c r="AO9" s="456"/>
      <c r="AP9" s="456"/>
      <c r="AQ9" s="456"/>
      <c r="AR9" s="456"/>
      <c r="AS9" s="456"/>
      <c r="AT9" s="457"/>
      <c r="AU9" s="458" t="s">
        <v>94</v>
      </c>
      <c r="AV9" s="459"/>
      <c r="AW9" s="459"/>
      <c r="AX9" s="459"/>
      <c r="AY9" s="460" t="s">
        <v>116</v>
      </c>
      <c r="AZ9" s="461"/>
      <c r="BA9" s="461"/>
      <c r="BB9" s="461"/>
      <c r="BC9" s="461"/>
      <c r="BD9" s="461"/>
      <c r="BE9" s="461"/>
      <c r="BF9" s="461"/>
      <c r="BG9" s="461"/>
      <c r="BH9" s="461"/>
      <c r="BI9" s="461"/>
      <c r="BJ9" s="461"/>
      <c r="BK9" s="461"/>
      <c r="BL9" s="461"/>
      <c r="BM9" s="462"/>
      <c r="BN9" s="426">
        <v>-33681</v>
      </c>
      <c r="BO9" s="427"/>
      <c r="BP9" s="427"/>
      <c r="BQ9" s="427"/>
      <c r="BR9" s="427"/>
      <c r="BS9" s="427"/>
      <c r="BT9" s="427"/>
      <c r="BU9" s="428"/>
      <c r="BV9" s="426">
        <v>-1202</v>
      </c>
      <c r="BW9" s="427"/>
      <c r="BX9" s="427"/>
      <c r="BY9" s="427"/>
      <c r="BZ9" s="427"/>
      <c r="CA9" s="427"/>
      <c r="CB9" s="427"/>
      <c r="CC9" s="428"/>
      <c r="CD9" s="429" t="s">
        <v>117</v>
      </c>
      <c r="CE9" s="430"/>
      <c r="CF9" s="430"/>
      <c r="CG9" s="430"/>
      <c r="CH9" s="430"/>
      <c r="CI9" s="430"/>
      <c r="CJ9" s="430"/>
      <c r="CK9" s="430"/>
      <c r="CL9" s="430"/>
      <c r="CM9" s="430"/>
      <c r="CN9" s="430"/>
      <c r="CO9" s="430"/>
      <c r="CP9" s="430"/>
      <c r="CQ9" s="430"/>
      <c r="CR9" s="430"/>
      <c r="CS9" s="431"/>
      <c r="CT9" s="423">
        <v>13.8</v>
      </c>
      <c r="CU9" s="424"/>
      <c r="CV9" s="424"/>
      <c r="CW9" s="424"/>
      <c r="CX9" s="424"/>
      <c r="CY9" s="424"/>
      <c r="CZ9" s="424"/>
      <c r="DA9" s="425"/>
      <c r="DB9" s="423">
        <v>14.6</v>
      </c>
      <c r="DC9" s="424"/>
      <c r="DD9" s="424"/>
      <c r="DE9" s="424"/>
      <c r="DF9" s="424"/>
      <c r="DG9" s="424"/>
      <c r="DH9" s="424"/>
      <c r="DI9" s="425"/>
      <c r="DJ9" s="183"/>
      <c r="DK9" s="183"/>
      <c r="DL9" s="183"/>
      <c r="DM9" s="183"/>
      <c r="DN9" s="183"/>
      <c r="DO9" s="183"/>
    </row>
    <row r="10" spans="1:119" ht="18.75" customHeight="1" thickBot="1" x14ac:dyDescent="0.2">
      <c r="A10" s="184"/>
      <c r="B10" s="420"/>
      <c r="C10" s="421"/>
      <c r="D10" s="421"/>
      <c r="E10" s="421"/>
      <c r="F10" s="421"/>
      <c r="G10" s="421"/>
      <c r="H10" s="421"/>
      <c r="I10" s="421"/>
      <c r="J10" s="421"/>
      <c r="K10" s="469"/>
      <c r="L10" s="476" t="s">
        <v>118</v>
      </c>
      <c r="M10" s="456"/>
      <c r="N10" s="456"/>
      <c r="O10" s="456"/>
      <c r="P10" s="456"/>
      <c r="Q10" s="457"/>
      <c r="R10" s="477">
        <v>18407</v>
      </c>
      <c r="S10" s="478"/>
      <c r="T10" s="478"/>
      <c r="U10" s="478"/>
      <c r="V10" s="479"/>
      <c r="W10" s="414"/>
      <c r="X10" s="415"/>
      <c r="Y10" s="415"/>
      <c r="Z10" s="415"/>
      <c r="AA10" s="415"/>
      <c r="AB10" s="415"/>
      <c r="AC10" s="415"/>
      <c r="AD10" s="415"/>
      <c r="AE10" s="415"/>
      <c r="AF10" s="415"/>
      <c r="AG10" s="415"/>
      <c r="AH10" s="415"/>
      <c r="AI10" s="415"/>
      <c r="AJ10" s="415"/>
      <c r="AK10" s="415"/>
      <c r="AL10" s="418"/>
      <c r="AM10" s="455" t="s">
        <v>119</v>
      </c>
      <c r="AN10" s="456"/>
      <c r="AO10" s="456"/>
      <c r="AP10" s="456"/>
      <c r="AQ10" s="456"/>
      <c r="AR10" s="456"/>
      <c r="AS10" s="456"/>
      <c r="AT10" s="457"/>
      <c r="AU10" s="458" t="s">
        <v>94</v>
      </c>
      <c r="AV10" s="459"/>
      <c r="AW10" s="459"/>
      <c r="AX10" s="459"/>
      <c r="AY10" s="460" t="s">
        <v>120</v>
      </c>
      <c r="AZ10" s="461"/>
      <c r="BA10" s="461"/>
      <c r="BB10" s="461"/>
      <c r="BC10" s="461"/>
      <c r="BD10" s="461"/>
      <c r="BE10" s="461"/>
      <c r="BF10" s="461"/>
      <c r="BG10" s="461"/>
      <c r="BH10" s="461"/>
      <c r="BI10" s="461"/>
      <c r="BJ10" s="461"/>
      <c r="BK10" s="461"/>
      <c r="BL10" s="461"/>
      <c r="BM10" s="462"/>
      <c r="BN10" s="426">
        <v>880</v>
      </c>
      <c r="BO10" s="427"/>
      <c r="BP10" s="427"/>
      <c r="BQ10" s="427"/>
      <c r="BR10" s="427"/>
      <c r="BS10" s="427"/>
      <c r="BT10" s="427"/>
      <c r="BU10" s="428"/>
      <c r="BV10" s="426">
        <v>805</v>
      </c>
      <c r="BW10" s="427"/>
      <c r="BX10" s="427"/>
      <c r="BY10" s="427"/>
      <c r="BZ10" s="427"/>
      <c r="CA10" s="427"/>
      <c r="CB10" s="427"/>
      <c r="CC10" s="428"/>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0"/>
      <c r="C11" s="421"/>
      <c r="D11" s="421"/>
      <c r="E11" s="421"/>
      <c r="F11" s="421"/>
      <c r="G11" s="421"/>
      <c r="H11" s="421"/>
      <c r="I11" s="421"/>
      <c r="J11" s="421"/>
      <c r="K11" s="469"/>
      <c r="L11" s="480" t="s">
        <v>122</v>
      </c>
      <c r="M11" s="481"/>
      <c r="N11" s="481"/>
      <c r="O11" s="481"/>
      <c r="P11" s="481"/>
      <c r="Q11" s="482"/>
      <c r="R11" s="483" t="s">
        <v>123</v>
      </c>
      <c r="S11" s="484"/>
      <c r="T11" s="484"/>
      <c r="U11" s="484"/>
      <c r="V11" s="485"/>
      <c r="W11" s="414"/>
      <c r="X11" s="415"/>
      <c r="Y11" s="415"/>
      <c r="Z11" s="415"/>
      <c r="AA11" s="415"/>
      <c r="AB11" s="415"/>
      <c r="AC11" s="415"/>
      <c r="AD11" s="415"/>
      <c r="AE11" s="415"/>
      <c r="AF11" s="415"/>
      <c r="AG11" s="415"/>
      <c r="AH11" s="415"/>
      <c r="AI11" s="415"/>
      <c r="AJ11" s="415"/>
      <c r="AK11" s="415"/>
      <c r="AL11" s="418"/>
      <c r="AM11" s="455" t="s">
        <v>124</v>
      </c>
      <c r="AN11" s="456"/>
      <c r="AO11" s="456"/>
      <c r="AP11" s="456"/>
      <c r="AQ11" s="456"/>
      <c r="AR11" s="456"/>
      <c r="AS11" s="456"/>
      <c r="AT11" s="457"/>
      <c r="AU11" s="458" t="s">
        <v>94</v>
      </c>
      <c r="AV11" s="459"/>
      <c r="AW11" s="459"/>
      <c r="AX11" s="459"/>
      <c r="AY11" s="460" t="s">
        <v>125</v>
      </c>
      <c r="AZ11" s="461"/>
      <c r="BA11" s="461"/>
      <c r="BB11" s="461"/>
      <c r="BC11" s="461"/>
      <c r="BD11" s="461"/>
      <c r="BE11" s="461"/>
      <c r="BF11" s="461"/>
      <c r="BG11" s="461"/>
      <c r="BH11" s="461"/>
      <c r="BI11" s="461"/>
      <c r="BJ11" s="461"/>
      <c r="BK11" s="461"/>
      <c r="BL11" s="461"/>
      <c r="BM11" s="462"/>
      <c r="BN11" s="426">
        <v>99069</v>
      </c>
      <c r="BO11" s="427"/>
      <c r="BP11" s="427"/>
      <c r="BQ11" s="427"/>
      <c r="BR11" s="427"/>
      <c r="BS11" s="427"/>
      <c r="BT11" s="427"/>
      <c r="BU11" s="428"/>
      <c r="BV11" s="426">
        <v>60653</v>
      </c>
      <c r="BW11" s="427"/>
      <c r="BX11" s="427"/>
      <c r="BY11" s="427"/>
      <c r="BZ11" s="427"/>
      <c r="CA11" s="427"/>
      <c r="CB11" s="427"/>
      <c r="CC11" s="428"/>
      <c r="CD11" s="429" t="s">
        <v>126</v>
      </c>
      <c r="CE11" s="430"/>
      <c r="CF11" s="430"/>
      <c r="CG11" s="430"/>
      <c r="CH11" s="430"/>
      <c r="CI11" s="430"/>
      <c r="CJ11" s="430"/>
      <c r="CK11" s="430"/>
      <c r="CL11" s="430"/>
      <c r="CM11" s="430"/>
      <c r="CN11" s="430"/>
      <c r="CO11" s="430"/>
      <c r="CP11" s="430"/>
      <c r="CQ11" s="430"/>
      <c r="CR11" s="430"/>
      <c r="CS11" s="431"/>
      <c r="CT11" s="466" t="s">
        <v>127</v>
      </c>
      <c r="CU11" s="467"/>
      <c r="CV11" s="467"/>
      <c r="CW11" s="467"/>
      <c r="CX11" s="467"/>
      <c r="CY11" s="467"/>
      <c r="CZ11" s="467"/>
      <c r="DA11" s="468"/>
      <c r="DB11" s="466" t="s">
        <v>127</v>
      </c>
      <c r="DC11" s="467"/>
      <c r="DD11" s="467"/>
      <c r="DE11" s="467"/>
      <c r="DF11" s="467"/>
      <c r="DG11" s="467"/>
      <c r="DH11" s="467"/>
      <c r="DI11" s="468"/>
      <c r="DJ11" s="183"/>
      <c r="DK11" s="183"/>
      <c r="DL11" s="183"/>
      <c r="DM11" s="183"/>
      <c r="DN11" s="183"/>
      <c r="DO11" s="183"/>
    </row>
    <row r="12" spans="1:119" ht="18.75" customHeight="1" x14ac:dyDescent="0.15">
      <c r="A12" s="184"/>
      <c r="B12" s="486" t="s">
        <v>128</v>
      </c>
      <c r="C12" s="487"/>
      <c r="D12" s="487"/>
      <c r="E12" s="487"/>
      <c r="F12" s="487"/>
      <c r="G12" s="487"/>
      <c r="H12" s="487"/>
      <c r="I12" s="487"/>
      <c r="J12" s="487"/>
      <c r="K12" s="488"/>
      <c r="L12" s="495" t="s">
        <v>129</v>
      </c>
      <c r="M12" s="496"/>
      <c r="N12" s="496"/>
      <c r="O12" s="496"/>
      <c r="P12" s="496"/>
      <c r="Q12" s="497"/>
      <c r="R12" s="498">
        <v>17406</v>
      </c>
      <c r="S12" s="499"/>
      <c r="T12" s="499"/>
      <c r="U12" s="499"/>
      <c r="V12" s="500"/>
      <c r="W12" s="501" t="s">
        <v>1</v>
      </c>
      <c r="X12" s="459"/>
      <c r="Y12" s="459"/>
      <c r="Z12" s="459"/>
      <c r="AA12" s="459"/>
      <c r="AB12" s="502"/>
      <c r="AC12" s="458" t="s">
        <v>130</v>
      </c>
      <c r="AD12" s="459"/>
      <c r="AE12" s="459"/>
      <c r="AF12" s="459"/>
      <c r="AG12" s="502"/>
      <c r="AH12" s="458" t="s">
        <v>131</v>
      </c>
      <c r="AI12" s="459"/>
      <c r="AJ12" s="459"/>
      <c r="AK12" s="459"/>
      <c r="AL12" s="503"/>
      <c r="AM12" s="455" t="s">
        <v>132</v>
      </c>
      <c r="AN12" s="456"/>
      <c r="AO12" s="456"/>
      <c r="AP12" s="456"/>
      <c r="AQ12" s="456"/>
      <c r="AR12" s="456"/>
      <c r="AS12" s="456"/>
      <c r="AT12" s="457"/>
      <c r="AU12" s="458" t="s">
        <v>133</v>
      </c>
      <c r="AV12" s="459"/>
      <c r="AW12" s="459"/>
      <c r="AX12" s="459"/>
      <c r="AY12" s="460" t="s">
        <v>134</v>
      </c>
      <c r="AZ12" s="461"/>
      <c r="BA12" s="461"/>
      <c r="BB12" s="461"/>
      <c r="BC12" s="461"/>
      <c r="BD12" s="461"/>
      <c r="BE12" s="461"/>
      <c r="BF12" s="461"/>
      <c r="BG12" s="461"/>
      <c r="BH12" s="461"/>
      <c r="BI12" s="461"/>
      <c r="BJ12" s="461"/>
      <c r="BK12" s="461"/>
      <c r="BL12" s="461"/>
      <c r="BM12" s="462"/>
      <c r="BN12" s="426">
        <v>92910</v>
      </c>
      <c r="BO12" s="427"/>
      <c r="BP12" s="427"/>
      <c r="BQ12" s="427"/>
      <c r="BR12" s="427"/>
      <c r="BS12" s="427"/>
      <c r="BT12" s="427"/>
      <c r="BU12" s="428"/>
      <c r="BV12" s="426">
        <v>100121</v>
      </c>
      <c r="BW12" s="427"/>
      <c r="BX12" s="427"/>
      <c r="BY12" s="427"/>
      <c r="BZ12" s="427"/>
      <c r="CA12" s="427"/>
      <c r="CB12" s="427"/>
      <c r="CC12" s="428"/>
      <c r="CD12" s="429" t="s">
        <v>135</v>
      </c>
      <c r="CE12" s="430"/>
      <c r="CF12" s="430"/>
      <c r="CG12" s="430"/>
      <c r="CH12" s="430"/>
      <c r="CI12" s="430"/>
      <c r="CJ12" s="430"/>
      <c r="CK12" s="430"/>
      <c r="CL12" s="430"/>
      <c r="CM12" s="430"/>
      <c r="CN12" s="430"/>
      <c r="CO12" s="430"/>
      <c r="CP12" s="430"/>
      <c r="CQ12" s="430"/>
      <c r="CR12" s="430"/>
      <c r="CS12" s="431"/>
      <c r="CT12" s="466" t="s">
        <v>136</v>
      </c>
      <c r="CU12" s="467"/>
      <c r="CV12" s="467"/>
      <c r="CW12" s="467"/>
      <c r="CX12" s="467"/>
      <c r="CY12" s="467"/>
      <c r="CZ12" s="467"/>
      <c r="DA12" s="468"/>
      <c r="DB12" s="466" t="s">
        <v>137</v>
      </c>
      <c r="DC12" s="467"/>
      <c r="DD12" s="467"/>
      <c r="DE12" s="467"/>
      <c r="DF12" s="467"/>
      <c r="DG12" s="467"/>
      <c r="DH12" s="467"/>
      <c r="DI12" s="468"/>
      <c r="DJ12" s="183"/>
      <c r="DK12" s="183"/>
      <c r="DL12" s="183"/>
      <c r="DM12" s="183"/>
      <c r="DN12" s="183"/>
      <c r="DO12" s="183"/>
    </row>
    <row r="13" spans="1:119" ht="18.75" customHeight="1" x14ac:dyDescent="0.15">
      <c r="A13" s="184"/>
      <c r="B13" s="489"/>
      <c r="C13" s="490"/>
      <c r="D13" s="490"/>
      <c r="E13" s="490"/>
      <c r="F13" s="490"/>
      <c r="G13" s="490"/>
      <c r="H13" s="490"/>
      <c r="I13" s="490"/>
      <c r="J13" s="490"/>
      <c r="K13" s="491"/>
      <c r="L13" s="194"/>
      <c r="M13" s="514" t="s">
        <v>138</v>
      </c>
      <c r="N13" s="515"/>
      <c r="O13" s="515"/>
      <c r="P13" s="515"/>
      <c r="Q13" s="516"/>
      <c r="R13" s="507">
        <v>17258</v>
      </c>
      <c r="S13" s="508"/>
      <c r="T13" s="508"/>
      <c r="U13" s="508"/>
      <c r="V13" s="509"/>
      <c r="W13" s="442" t="s">
        <v>139</v>
      </c>
      <c r="X13" s="443"/>
      <c r="Y13" s="443"/>
      <c r="Z13" s="443"/>
      <c r="AA13" s="443"/>
      <c r="AB13" s="433"/>
      <c r="AC13" s="477">
        <v>965</v>
      </c>
      <c r="AD13" s="478"/>
      <c r="AE13" s="478"/>
      <c r="AF13" s="478"/>
      <c r="AG13" s="517"/>
      <c r="AH13" s="477">
        <v>1110</v>
      </c>
      <c r="AI13" s="478"/>
      <c r="AJ13" s="478"/>
      <c r="AK13" s="478"/>
      <c r="AL13" s="479"/>
      <c r="AM13" s="455" t="s">
        <v>140</v>
      </c>
      <c r="AN13" s="456"/>
      <c r="AO13" s="456"/>
      <c r="AP13" s="456"/>
      <c r="AQ13" s="456"/>
      <c r="AR13" s="456"/>
      <c r="AS13" s="456"/>
      <c r="AT13" s="457"/>
      <c r="AU13" s="458" t="s">
        <v>141</v>
      </c>
      <c r="AV13" s="459"/>
      <c r="AW13" s="459"/>
      <c r="AX13" s="459"/>
      <c r="AY13" s="460" t="s">
        <v>142</v>
      </c>
      <c r="AZ13" s="461"/>
      <c r="BA13" s="461"/>
      <c r="BB13" s="461"/>
      <c r="BC13" s="461"/>
      <c r="BD13" s="461"/>
      <c r="BE13" s="461"/>
      <c r="BF13" s="461"/>
      <c r="BG13" s="461"/>
      <c r="BH13" s="461"/>
      <c r="BI13" s="461"/>
      <c r="BJ13" s="461"/>
      <c r="BK13" s="461"/>
      <c r="BL13" s="461"/>
      <c r="BM13" s="462"/>
      <c r="BN13" s="426">
        <v>-26642</v>
      </c>
      <c r="BO13" s="427"/>
      <c r="BP13" s="427"/>
      <c r="BQ13" s="427"/>
      <c r="BR13" s="427"/>
      <c r="BS13" s="427"/>
      <c r="BT13" s="427"/>
      <c r="BU13" s="428"/>
      <c r="BV13" s="426">
        <v>-39865</v>
      </c>
      <c r="BW13" s="427"/>
      <c r="BX13" s="427"/>
      <c r="BY13" s="427"/>
      <c r="BZ13" s="427"/>
      <c r="CA13" s="427"/>
      <c r="CB13" s="427"/>
      <c r="CC13" s="428"/>
      <c r="CD13" s="429" t="s">
        <v>143</v>
      </c>
      <c r="CE13" s="430"/>
      <c r="CF13" s="430"/>
      <c r="CG13" s="430"/>
      <c r="CH13" s="430"/>
      <c r="CI13" s="430"/>
      <c r="CJ13" s="430"/>
      <c r="CK13" s="430"/>
      <c r="CL13" s="430"/>
      <c r="CM13" s="430"/>
      <c r="CN13" s="430"/>
      <c r="CO13" s="430"/>
      <c r="CP13" s="430"/>
      <c r="CQ13" s="430"/>
      <c r="CR13" s="430"/>
      <c r="CS13" s="431"/>
      <c r="CT13" s="423">
        <v>12.5</v>
      </c>
      <c r="CU13" s="424"/>
      <c r="CV13" s="424"/>
      <c r="CW13" s="424"/>
      <c r="CX13" s="424"/>
      <c r="CY13" s="424"/>
      <c r="CZ13" s="424"/>
      <c r="DA13" s="425"/>
      <c r="DB13" s="423">
        <v>12.5</v>
      </c>
      <c r="DC13" s="424"/>
      <c r="DD13" s="424"/>
      <c r="DE13" s="424"/>
      <c r="DF13" s="424"/>
      <c r="DG13" s="424"/>
      <c r="DH13" s="424"/>
      <c r="DI13" s="425"/>
      <c r="DJ13" s="183"/>
      <c r="DK13" s="183"/>
      <c r="DL13" s="183"/>
      <c r="DM13" s="183"/>
      <c r="DN13" s="183"/>
      <c r="DO13" s="183"/>
    </row>
    <row r="14" spans="1:119" ht="18.75" customHeight="1" thickBot="1" x14ac:dyDescent="0.2">
      <c r="A14" s="184"/>
      <c r="B14" s="489"/>
      <c r="C14" s="490"/>
      <c r="D14" s="490"/>
      <c r="E14" s="490"/>
      <c r="F14" s="490"/>
      <c r="G14" s="490"/>
      <c r="H14" s="490"/>
      <c r="I14" s="490"/>
      <c r="J14" s="490"/>
      <c r="K14" s="491"/>
      <c r="L14" s="504" t="s">
        <v>144</v>
      </c>
      <c r="M14" s="505"/>
      <c r="N14" s="505"/>
      <c r="O14" s="505"/>
      <c r="P14" s="505"/>
      <c r="Q14" s="506"/>
      <c r="R14" s="507">
        <v>17552</v>
      </c>
      <c r="S14" s="508"/>
      <c r="T14" s="508"/>
      <c r="U14" s="508"/>
      <c r="V14" s="509"/>
      <c r="W14" s="416"/>
      <c r="X14" s="417"/>
      <c r="Y14" s="417"/>
      <c r="Z14" s="417"/>
      <c r="AA14" s="417"/>
      <c r="AB14" s="406"/>
      <c r="AC14" s="510">
        <v>12.2</v>
      </c>
      <c r="AD14" s="511"/>
      <c r="AE14" s="511"/>
      <c r="AF14" s="511"/>
      <c r="AG14" s="512"/>
      <c r="AH14" s="510">
        <v>13.2</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145</v>
      </c>
      <c r="CE14" s="519"/>
      <c r="CF14" s="519"/>
      <c r="CG14" s="519"/>
      <c r="CH14" s="519"/>
      <c r="CI14" s="519"/>
      <c r="CJ14" s="519"/>
      <c r="CK14" s="519"/>
      <c r="CL14" s="519"/>
      <c r="CM14" s="519"/>
      <c r="CN14" s="519"/>
      <c r="CO14" s="519"/>
      <c r="CP14" s="519"/>
      <c r="CQ14" s="519"/>
      <c r="CR14" s="519"/>
      <c r="CS14" s="520"/>
      <c r="CT14" s="521">
        <v>109.2</v>
      </c>
      <c r="CU14" s="522"/>
      <c r="CV14" s="522"/>
      <c r="CW14" s="522"/>
      <c r="CX14" s="522"/>
      <c r="CY14" s="522"/>
      <c r="CZ14" s="522"/>
      <c r="DA14" s="523"/>
      <c r="DB14" s="521">
        <v>100.7</v>
      </c>
      <c r="DC14" s="522"/>
      <c r="DD14" s="522"/>
      <c r="DE14" s="522"/>
      <c r="DF14" s="522"/>
      <c r="DG14" s="522"/>
      <c r="DH14" s="522"/>
      <c r="DI14" s="523"/>
      <c r="DJ14" s="183"/>
      <c r="DK14" s="183"/>
      <c r="DL14" s="183"/>
      <c r="DM14" s="183"/>
      <c r="DN14" s="183"/>
      <c r="DO14" s="183"/>
    </row>
    <row r="15" spans="1:119" ht="18.75" customHeight="1" x14ac:dyDescent="0.15">
      <c r="A15" s="184"/>
      <c r="B15" s="489"/>
      <c r="C15" s="490"/>
      <c r="D15" s="490"/>
      <c r="E15" s="490"/>
      <c r="F15" s="490"/>
      <c r="G15" s="490"/>
      <c r="H15" s="490"/>
      <c r="I15" s="490"/>
      <c r="J15" s="490"/>
      <c r="K15" s="491"/>
      <c r="L15" s="194"/>
      <c r="M15" s="514" t="s">
        <v>146</v>
      </c>
      <c r="N15" s="515"/>
      <c r="O15" s="515"/>
      <c r="P15" s="515"/>
      <c r="Q15" s="516"/>
      <c r="R15" s="507">
        <v>17437</v>
      </c>
      <c r="S15" s="508"/>
      <c r="T15" s="508"/>
      <c r="U15" s="508"/>
      <c r="V15" s="509"/>
      <c r="W15" s="442" t="s">
        <v>147</v>
      </c>
      <c r="X15" s="443"/>
      <c r="Y15" s="443"/>
      <c r="Z15" s="443"/>
      <c r="AA15" s="443"/>
      <c r="AB15" s="433"/>
      <c r="AC15" s="477">
        <v>2959</v>
      </c>
      <c r="AD15" s="478"/>
      <c r="AE15" s="478"/>
      <c r="AF15" s="478"/>
      <c r="AG15" s="517"/>
      <c r="AH15" s="477">
        <v>3088</v>
      </c>
      <c r="AI15" s="478"/>
      <c r="AJ15" s="478"/>
      <c r="AK15" s="478"/>
      <c r="AL15" s="479"/>
      <c r="AM15" s="455"/>
      <c r="AN15" s="456"/>
      <c r="AO15" s="456"/>
      <c r="AP15" s="456"/>
      <c r="AQ15" s="456"/>
      <c r="AR15" s="456"/>
      <c r="AS15" s="456"/>
      <c r="AT15" s="457"/>
      <c r="AU15" s="458"/>
      <c r="AV15" s="459"/>
      <c r="AW15" s="459"/>
      <c r="AX15" s="459"/>
      <c r="AY15" s="386" t="s">
        <v>148</v>
      </c>
      <c r="AZ15" s="387"/>
      <c r="BA15" s="387"/>
      <c r="BB15" s="387"/>
      <c r="BC15" s="387"/>
      <c r="BD15" s="387"/>
      <c r="BE15" s="387"/>
      <c r="BF15" s="387"/>
      <c r="BG15" s="387"/>
      <c r="BH15" s="387"/>
      <c r="BI15" s="387"/>
      <c r="BJ15" s="387"/>
      <c r="BK15" s="387"/>
      <c r="BL15" s="387"/>
      <c r="BM15" s="388"/>
      <c r="BN15" s="389">
        <v>2191821</v>
      </c>
      <c r="BO15" s="390"/>
      <c r="BP15" s="390"/>
      <c r="BQ15" s="390"/>
      <c r="BR15" s="390"/>
      <c r="BS15" s="390"/>
      <c r="BT15" s="390"/>
      <c r="BU15" s="391"/>
      <c r="BV15" s="389">
        <v>2200168</v>
      </c>
      <c r="BW15" s="390"/>
      <c r="BX15" s="390"/>
      <c r="BY15" s="390"/>
      <c r="BZ15" s="390"/>
      <c r="CA15" s="390"/>
      <c r="CB15" s="390"/>
      <c r="CC15" s="391"/>
      <c r="CD15" s="524" t="s">
        <v>149</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89"/>
      <c r="C16" s="490"/>
      <c r="D16" s="490"/>
      <c r="E16" s="490"/>
      <c r="F16" s="490"/>
      <c r="G16" s="490"/>
      <c r="H16" s="490"/>
      <c r="I16" s="490"/>
      <c r="J16" s="490"/>
      <c r="K16" s="491"/>
      <c r="L16" s="504" t="s">
        <v>150</v>
      </c>
      <c r="M16" s="535"/>
      <c r="N16" s="535"/>
      <c r="O16" s="535"/>
      <c r="P16" s="535"/>
      <c r="Q16" s="536"/>
      <c r="R16" s="527" t="s">
        <v>151</v>
      </c>
      <c r="S16" s="528"/>
      <c r="T16" s="528"/>
      <c r="U16" s="528"/>
      <c r="V16" s="529"/>
      <c r="W16" s="416"/>
      <c r="X16" s="417"/>
      <c r="Y16" s="417"/>
      <c r="Z16" s="417"/>
      <c r="AA16" s="417"/>
      <c r="AB16" s="406"/>
      <c r="AC16" s="510">
        <v>37.4</v>
      </c>
      <c r="AD16" s="511"/>
      <c r="AE16" s="511"/>
      <c r="AF16" s="511"/>
      <c r="AG16" s="512"/>
      <c r="AH16" s="510">
        <v>36.700000000000003</v>
      </c>
      <c r="AI16" s="511"/>
      <c r="AJ16" s="511"/>
      <c r="AK16" s="511"/>
      <c r="AL16" s="513"/>
      <c r="AM16" s="455"/>
      <c r="AN16" s="456"/>
      <c r="AO16" s="456"/>
      <c r="AP16" s="456"/>
      <c r="AQ16" s="456"/>
      <c r="AR16" s="456"/>
      <c r="AS16" s="456"/>
      <c r="AT16" s="457"/>
      <c r="AU16" s="458"/>
      <c r="AV16" s="459"/>
      <c r="AW16" s="459"/>
      <c r="AX16" s="459"/>
      <c r="AY16" s="460" t="s">
        <v>152</v>
      </c>
      <c r="AZ16" s="461"/>
      <c r="BA16" s="461"/>
      <c r="BB16" s="461"/>
      <c r="BC16" s="461"/>
      <c r="BD16" s="461"/>
      <c r="BE16" s="461"/>
      <c r="BF16" s="461"/>
      <c r="BG16" s="461"/>
      <c r="BH16" s="461"/>
      <c r="BI16" s="461"/>
      <c r="BJ16" s="461"/>
      <c r="BK16" s="461"/>
      <c r="BL16" s="461"/>
      <c r="BM16" s="462"/>
      <c r="BN16" s="426">
        <v>3588964</v>
      </c>
      <c r="BO16" s="427"/>
      <c r="BP16" s="427"/>
      <c r="BQ16" s="427"/>
      <c r="BR16" s="427"/>
      <c r="BS16" s="427"/>
      <c r="BT16" s="427"/>
      <c r="BU16" s="428"/>
      <c r="BV16" s="426">
        <v>3681428</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x14ac:dyDescent="0.2">
      <c r="A17" s="184"/>
      <c r="B17" s="492"/>
      <c r="C17" s="493"/>
      <c r="D17" s="493"/>
      <c r="E17" s="493"/>
      <c r="F17" s="493"/>
      <c r="G17" s="493"/>
      <c r="H17" s="493"/>
      <c r="I17" s="493"/>
      <c r="J17" s="493"/>
      <c r="K17" s="494"/>
      <c r="L17" s="199"/>
      <c r="M17" s="530" t="s">
        <v>153</v>
      </c>
      <c r="N17" s="531"/>
      <c r="O17" s="531"/>
      <c r="P17" s="531"/>
      <c r="Q17" s="532"/>
      <c r="R17" s="527" t="s">
        <v>154</v>
      </c>
      <c r="S17" s="528"/>
      <c r="T17" s="528"/>
      <c r="U17" s="528"/>
      <c r="V17" s="529"/>
      <c r="W17" s="442" t="s">
        <v>155</v>
      </c>
      <c r="X17" s="443"/>
      <c r="Y17" s="443"/>
      <c r="Z17" s="443"/>
      <c r="AA17" s="443"/>
      <c r="AB17" s="433"/>
      <c r="AC17" s="477">
        <v>3997</v>
      </c>
      <c r="AD17" s="478"/>
      <c r="AE17" s="478"/>
      <c r="AF17" s="478"/>
      <c r="AG17" s="517"/>
      <c r="AH17" s="477">
        <v>4224</v>
      </c>
      <c r="AI17" s="478"/>
      <c r="AJ17" s="478"/>
      <c r="AK17" s="478"/>
      <c r="AL17" s="479"/>
      <c r="AM17" s="455"/>
      <c r="AN17" s="456"/>
      <c r="AO17" s="456"/>
      <c r="AP17" s="456"/>
      <c r="AQ17" s="456"/>
      <c r="AR17" s="456"/>
      <c r="AS17" s="456"/>
      <c r="AT17" s="457"/>
      <c r="AU17" s="458"/>
      <c r="AV17" s="459"/>
      <c r="AW17" s="459"/>
      <c r="AX17" s="459"/>
      <c r="AY17" s="460" t="s">
        <v>156</v>
      </c>
      <c r="AZ17" s="461"/>
      <c r="BA17" s="461"/>
      <c r="BB17" s="461"/>
      <c r="BC17" s="461"/>
      <c r="BD17" s="461"/>
      <c r="BE17" s="461"/>
      <c r="BF17" s="461"/>
      <c r="BG17" s="461"/>
      <c r="BH17" s="461"/>
      <c r="BI17" s="461"/>
      <c r="BJ17" s="461"/>
      <c r="BK17" s="461"/>
      <c r="BL17" s="461"/>
      <c r="BM17" s="462"/>
      <c r="BN17" s="426">
        <v>2784233</v>
      </c>
      <c r="BO17" s="427"/>
      <c r="BP17" s="427"/>
      <c r="BQ17" s="427"/>
      <c r="BR17" s="427"/>
      <c r="BS17" s="427"/>
      <c r="BT17" s="427"/>
      <c r="BU17" s="428"/>
      <c r="BV17" s="426">
        <v>2805936</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x14ac:dyDescent="0.2">
      <c r="A18" s="184"/>
      <c r="B18" s="537" t="s">
        <v>157</v>
      </c>
      <c r="C18" s="469"/>
      <c r="D18" s="469"/>
      <c r="E18" s="538"/>
      <c r="F18" s="538"/>
      <c r="G18" s="538"/>
      <c r="H18" s="538"/>
      <c r="I18" s="538"/>
      <c r="J18" s="538"/>
      <c r="K18" s="538"/>
      <c r="L18" s="539">
        <v>60.4</v>
      </c>
      <c r="M18" s="539"/>
      <c r="N18" s="539"/>
      <c r="O18" s="539"/>
      <c r="P18" s="539"/>
      <c r="Q18" s="539"/>
      <c r="R18" s="540"/>
      <c r="S18" s="540"/>
      <c r="T18" s="540"/>
      <c r="U18" s="540"/>
      <c r="V18" s="541"/>
      <c r="W18" s="444"/>
      <c r="X18" s="445"/>
      <c r="Y18" s="445"/>
      <c r="Z18" s="445"/>
      <c r="AA18" s="445"/>
      <c r="AB18" s="436"/>
      <c r="AC18" s="542">
        <v>50.5</v>
      </c>
      <c r="AD18" s="543"/>
      <c r="AE18" s="543"/>
      <c r="AF18" s="543"/>
      <c r="AG18" s="544"/>
      <c r="AH18" s="542">
        <v>50.2</v>
      </c>
      <c r="AI18" s="543"/>
      <c r="AJ18" s="543"/>
      <c r="AK18" s="543"/>
      <c r="AL18" s="545"/>
      <c r="AM18" s="455"/>
      <c r="AN18" s="456"/>
      <c r="AO18" s="456"/>
      <c r="AP18" s="456"/>
      <c r="AQ18" s="456"/>
      <c r="AR18" s="456"/>
      <c r="AS18" s="456"/>
      <c r="AT18" s="457"/>
      <c r="AU18" s="458"/>
      <c r="AV18" s="459"/>
      <c r="AW18" s="459"/>
      <c r="AX18" s="459"/>
      <c r="AY18" s="460" t="s">
        <v>158</v>
      </c>
      <c r="AZ18" s="461"/>
      <c r="BA18" s="461"/>
      <c r="BB18" s="461"/>
      <c r="BC18" s="461"/>
      <c r="BD18" s="461"/>
      <c r="BE18" s="461"/>
      <c r="BF18" s="461"/>
      <c r="BG18" s="461"/>
      <c r="BH18" s="461"/>
      <c r="BI18" s="461"/>
      <c r="BJ18" s="461"/>
      <c r="BK18" s="461"/>
      <c r="BL18" s="461"/>
      <c r="BM18" s="462"/>
      <c r="BN18" s="426">
        <v>3741051</v>
      </c>
      <c r="BO18" s="427"/>
      <c r="BP18" s="427"/>
      <c r="BQ18" s="427"/>
      <c r="BR18" s="427"/>
      <c r="BS18" s="427"/>
      <c r="BT18" s="427"/>
      <c r="BU18" s="428"/>
      <c r="BV18" s="426">
        <v>3701729</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x14ac:dyDescent="0.2">
      <c r="A19" s="184"/>
      <c r="B19" s="537" t="s">
        <v>159</v>
      </c>
      <c r="C19" s="469"/>
      <c r="D19" s="469"/>
      <c r="E19" s="538"/>
      <c r="F19" s="538"/>
      <c r="G19" s="538"/>
      <c r="H19" s="538"/>
      <c r="I19" s="538"/>
      <c r="J19" s="538"/>
      <c r="K19" s="538"/>
      <c r="L19" s="546">
        <v>288</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160</v>
      </c>
      <c r="AZ19" s="461"/>
      <c r="BA19" s="461"/>
      <c r="BB19" s="461"/>
      <c r="BC19" s="461"/>
      <c r="BD19" s="461"/>
      <c r="BE19" s="461"/>
      <c r="BF19" s="461"/>
      <c r="BG19" s="461"/>
      <c r="BH19" s="461"/>
      <c r="BI19" s="461"/>
      <c r="BJ19" s="461"/>
      <c r="BK19" s="461"/>
      <c r="BL19" s="461"/>
      <c r="BM19" s="462"/>
      <c r="BN19" s="426">
        <v>5695312</v>
      </c>
      <c r="BO19" s="427"/>
      <c r="BP19" s="427"/>
      <c r="BQ19" s="427"/>
      <c r="BR19" s="427"/>
      <c r="BS19" s="427"/>
      <c r="BT19" s="427"/>
      <c r="BU19" s="428"/>
      <c r="BV19" s="426">
        <v>5260586</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x14ac:dyDescent="0.2">
      <c r="A20" s="184"/>
      <c r="B20" s="537" t="s">
        <v>161</v>
      </c>
      <c r="C20" s="469"/>
      <c r="D20" s="469"/>
      <c r="E20" s="538"/>
      <c r="F20" s="538"/>
      <c r="G20" s="538"/>
      <c r="H20" s="538"/>
      <c r="I20" s="538"/>
      <c r="J20" s="538"/>
      <c r="K20" s="538"/>
      <c r="L20" s="546">
        <v>5846</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x14ac:dyDescent="0.15">
      <c r="A21" s="184"/>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x14ac:dyDescent="0.2">
      <c r="A22" s="184"/>
      <c r="B22" s="560" t="s">
        <v>163</v>
      </c>
      <c r="C22" s="561"/>
      <c r="D22" s="562"/>
      <c r="E22" s="438" t="s">
        <v>1</v>
      </c>
      <c r="F22" s="443"/>
      <c r="G22" s="443"/>
      <c r="H22" s="443"/>
      <c r="I22" s="443"/>
      <c r="J22" s="443"/>
      <c r="K22" s="433"/>
      <c r="L22" s="438" t="s">
        <v>164</v>
      </c>
      <c r="M22" s="443"/>
      <c r="N22" s="443"/>
      <c r="O22" s="443"/>
      <c r="P22" s="433"/>
      <c r="Q22" s="569" t="s">
        <v>165</v>
      </c>
      <c r="R22" s="570"/>
      <c r="S22" s="570"/>
      <c r="T22" s="570"/>
      <c r="U22" s="570"/>
      <c r="V22" s="571"/>
      <c r="W22" s="575" t="s">
        <v>166</v>
      </c>
      <c r="X22" s="561"/>
      <c r="Y22" s="562"/>
      <c r="Z22" s="438" t="s">
        <v>1</v>
      </c>
      <c r="AA22" s="443"/>
      <c r="AB22" s="443"/>
      <c r="AC22" s="443"/>
      <c r="AD22" s="443"/>
      <c r="AE22" s="443"/>
      <c r="AF22" s="443"/>
      <c r="AG22" s="433"/>
      <c r="AH22" s="588" t="s">
        <v>167</v>
      </c>
      <c r="AI22" s="443"/>
      <c r="AJ22" s="443"/>
      <c r="AK22" s="443"/>
      <c r="AL22" s="433"/>
      <c r="AM22" s="588" t="s">
        <v>168</v>
      </c>
      <c r="AN22" s="589"/>
      <c r="AO22" s="589"/>
      <c r="AP22" s="589"/>
      <c r="AQ22" s="589"/>
      <c r="AR22" s="590"/>
      <c r="AS22" s="569" t="s">
        <v>165</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x14ac:dyDescent="0.15">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169</v>
      </c>
      <c r="AZ23" s="387"/>
      <c r="BA23" s="387"/>
      <c r="BB23" s="387"/>
      <c r="BC23" s="387"/>
      <c r="BD23" s="387"/>
      <c r="BE23" s="387"/>
      <c r="BF23" s="387"/>
      <c r="BG23" s="387"/>
      <c r="BH23" s="387"/>
      <c r="BI23" s="387"/>
      <c r="BJ23" s="387"/>
      <c r="BK23" s="387"/>
      <c r="BL23" s="387"/>
      <c r="BM23" s="388"/>
      <c r="BN23" s="426">
        <v>8198621</v>
      </c>
      <c r="BO23" s="427"/>
      <c r="BP23" s="427"/>
      <c r="BQ23" s="427"/>
      <c r="BR23" s="427"/>
      <c r="BS23" s="427"/>
      <c r="BT23" s="427"/>
      <c r="BU23" s="428"/>
      <c r="BV23" s="426">
        <v>8156517</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x14ac:dyDescent="0.2">
      <c r="A24" s="184"/>
      <c r="B24" s="563"/>
      <c r="C24" s="564"/>
      <c r="D24" s="565"/>
      <c r="E24" s="476" t="s">
        <v>170</v>
      </c>
      <c r="F24" s="456"/>
      <c r="G24" s="456"/>
      <c r="H24" s="456"/>
      <c r="I24" s="456"/>
      <c r="J24" s="456"/>
      <c r="K24" s="457"/>
      <c r="L24" s="477">
        <v>1</v>
      </c>
      <c r="M24" s="478"/>
      <c r="N24" s="478"/>
      <c r="O24" s="478"/>
      <c r="P24" s="517"/>
      <c r="Q24" s="477">
        <v>8290</v>
      </c>
      <c r="R24" s="478"/>
      <c r="S24" s="478"/>
      <c r="T24" s="478"/>
      <c r="U24" s="478"/>
      <c r="V24" s="517"/>
      <c r="W24" s="576"/>
      <c r="X24" s="564"/>
      <c r="Y24" s="565"/>
      <c r="Z24" s="476" t="s">
        <v>171</v>
      </c>
      <c r="AA24" s="456"/>
      <c r="AB24" s="456"/>
      <c r="AC24" s="456"/>
      <c r="AD24" s="456"/>
      <c r="AE24" s="456"/>
      <c r="AF24" s="456"/>
      <c r="AG24" s="457"/>
      <c r="AH24" s="477">
        <v>118</v>
      </c>
      <c r="AI24" s="478"/>
      <c r="AJ24" s="478"/>
      <c r="AK24" s="478"/>
      <c r="AL24" s="517"/>
      <c r="AM24" s="477">
        <v>351640</v>
      </c>
      <c r="AN24" s="478"/>
      <c r="AO24" s="478"/>
      <c r="AP24" s="478"/>
      <c r="AQ24" s="478"/>
      <c r="AR24" s="517"/>
      <c r="AS24" s="477">
        <v>2980</v>
      </c>
      <c r="AT24" s="478"/>
      <c r="AU24" s="478"/>
      <c r="AV24" s="478"/>
      <c r="AW24" s="478"/>
      <c r="AX24" s="479"/>
      <c r="AY24" s="596" t="s">
        <v>172</v>
      </c>
      <c r="AZ24" s="597"/>
      <c r="BA24" s="597"/>
      <c r="BB24" s="597"/>
      <c r="BC24" s="597"/>
      <c r="BD24" s="597"/>
      <c r="BE24" s="597"/>
      <c r="BF24" s="597"/>
      <c r="BG24" s="597"/>
      <c r="BH24" s="597"/>
      <c r="BI24" s="597"/>
      <c r="BJ24" s="597"/>
      <c r="BK24" s="597"/>
      <c r="BL24" s="597"/>
      <c r="BM24" s="598"/>
      <c r="BN24" s="426">
        <v>3984940</v>
      </c>
      <c r="BO24" s="427"/>
      <c r="BP24" s="427"/>
      <c r="BQ24" s="427"/>
      <c r="BR24" s="427"/>
      <c r="BS24" s="427"/>
      <c r="BT24" s="427"/>
      <c r="BU24" s="428"/>
      <c r="BV24" s="426">
        <v>4295595</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x14ac:dyDescent="0.15">
      <c r="A25" s="184"/>
      <c r="B25" s="563"/>
      <c r="C25" s="564"/>
      <c r="D25" s="565"/>
      <c r="E25" s="476" t="s">
        <v>173</v>
      </c>
      <c r="F25" s="456"/>
      <c r="G25" s="456"/>
      <c r="H25" s="456"/>
      <c r="I25" s="456"/>
      <c r="J25" s="456"/>
      <c r="K25" s="457"/>
      <c r="L25" s="477">
        <v>1</v>
      </c>
      <c r="M25" s="478"/>
      <c r="N25" s="478"/>
      <c r="O25" s="478"/>
      <c r="P25" s="517"/>
      <c r="Q25" s="477">
        <v>6410</v>
      </c>
      <c r="R25" s="478"/>
      <c r="S25" s="478"/>
      <c r="T25" s="478"/>
      <c r="U25" s="478"/>
      <c r="V25" s="517"/>
      <c r="W25" s="576"/>
      <c r="X25" s="564"/>
      <c r="Y25" s="565"/>
      <c r="Z25" s="476" t="s">
        <v>174</v>
      </c>
      <c r="AA25" s="456"/>
      <c r="AB25" s="456"/>
      <c r="AC25" s="456"/>
      <c r="AD25" s="456"/>
      <c r="AE25" s="456"/>
      <c r="AF25" s="456"/>
      <c r="AG25" s="457"/>
      <c r="AH25" s="477" t="s">
        <v>127</v>
      </c>
      <c r="AI25" s="478"/>
      <c r="AJ25" s="478"/>
      <c r="AK25" s="478"/>
      <c r="AL25" s="517"/>
      <c r="AM25" s="477" t="s">
        <v>137</v>
      </c>
      <c r="AN25" s="478"/>
      <c r="AO25" s="478"/>
      <c r="AP25" s="478"/>
      <c r="AQ25" s="478"/>
      <c r="AR25" s="517"/>
      <c r="AS25" s="477" t="s">
        <v>137</v>
      </c>
      <c r="AT25" s="478"/>
      <c r="AU25" s="478"/>
      <c r="AV25" s="478"/>
      <c r="AW25" s="478"/>
      <c r="AX25" s="479"/>
      <c r="AY25" s="386" t="s">
        <v>175</v>
      </c>
      <c r="AZ25" s="387"/>
      <c r="BA25" s="387"/>
      <c r="BB25" s="387"/>
      <c r="BC25" s="387"/>
      <c r="BD25" s="387"/>
      <c r="BE25" s="387"/>
      <c r="BF25" s="387"/>
      <c r="BG25" s="387"/>
      <c r="BH25" s="387"/>
      <c r="BI25" s="387"/>
      <c r="BJ25" s="387"/>
      <c r="BK25" s="387"/>
      <c r="BL25" s="387"/>
      <c r="BM25" s="388"/>
      <c r="BN25" s="389">
        <v>1636420</v>
      </c>
      <c r="BO25" s="390"/>
      <c r="BP25" s="390"/>
      <c r="BQ25" s="390"/>
      <c r="BR25" s="390"/>
      <c r="BS25" s="390"/>
      <c r="BT25" s="390"/>
      <c r="BU25" s="391"/>
      <c r="BV25" s="389">
        <v>1656798</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x14ac:dyDescent="0.15">
      <c r="A26" s="184"/>
      <c r="B26" s="563"/>
      <c r="C26" s="564"/>
      <c r="D26" s="565"/>
      <c r="E26" s="476" t="s">
        <v>176</v>
      </c>
      <c r="F26" s="456"/>
      <c r="G26" s="456"/>
      <c r="H26" s="456"/>
      <c r="I26" s="456"/>
      <c r="J26" s="456"/>
      <c r="K26" s="457"/>
      <c r="L26" s="477">
        <v>1</v>
      </c>
      <c r="M26" s="478"/>
      <c r="N26" s="478"/>
      <c r="O26" s="478"/>
      <c r="P26" s="517"/>
      <c r="Q26" s="477">
        <v>5850</v>
      </c>
      <c r="R26" s="478"/>
      <c r="S26" s="478"/>
      <c r="T26" s="478"/>
      <c r="U26" s="478"/>
      <c r="V26" s="517"/>
      <c r="W26" s="576"/>
      <c r="X26" s="564"/>
      <c r="Y26" s="565"/>
      <c r="Z26" s="476" t="s">
        <v>177</v>
      </c>
      <c r="AA26" s="586"/>
      <c r="AB26" s="586"/>
      <c r="AC26" s="586"/>
      <c r="AD26" s="586"/>
      <c r="AE26" s="586"/>
      <c r="AF26" s="586"/>
      <c r="AG26" s="587"/>
      <c r="AH26" s="477">
        <v>1</v>
      </c>
      <c r="AI26" s="478"/>
      <c r="AJ26" s="478"/>
      <c r="AK26" s="478"/>
      <c r="AL26" s="517"/>
      <c r="AM26" s="477" t="s">
        <v>178</v>
      </c>
      <c r="AN26" s="478"/>
      <c r="AO26" s="478"/>
      <c r="AP26" s="478"/>
      <c r="AQ26" s="478"/>
      <c r="AR26" s="517"/>
      <c r="AS26" s="477" t="s">
        <v>179</v>
      </c>
      <c r="AT26" s="478"/>
      <c r="AU26" s="478"/>
      <c r="AV26" s="478"/>
      <c r="AW26" s="478"/>
      <c r="AX26" s="479"/>
      <c r="AY26" s="429" t="s">
        <v>180</v>
      </c>
      <c r="AZ26" s="430"/>
      <c r="BA26" s="430"/>
      <c r="BB26" s="430"/>
      <c r="BC26" s="430"/>
      <c r="BD26" s="430"/>
      <c r="BE26" s="430"/>
      <c r="BF26" s="430"/>
      <c r="BG26" s="430"/>
      <c r="BH26" s="430"/>
      <c r="BI26" s="430"/>
      <c r="BJ26" s="430"/>
      <c r="BK26" s="430"/>
      <c r="BL26" s="430"/>
      <c r="BM26" s="431"/>
      <c r="BN26" s="426" t="s">
        <v>181</v>
      </c>
      <c r="BO26" s="427"/>
      <c r="BP26" s="427"/>
      <c r="BQ26" s="427"/>
      <c r="BR26" s="427"/>
      <c r="BS26" s="427"/>
      <c r="BT26" s="427"/>
      <c r="BU26" s="428"/>
      <c r="BV26" s="426" t="s">
        <v>137</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184"/>
      <c r="B27" s="563"/>
      <c r="C27" s="564"/>
      <c r="D27" s="565"/>
      <c r="E27" s="476" t="s">
        <v>182</v>
      </c>
      <c r="F27" s="456"/>
      <c r="G27" s="456"/>
      <c r="H27" s="456"/>
      <c r="I27" s="456"/>
      <c r="J27" s="456"/>
      <c r="K27" s="457"/>
      <c r="L27" s="477">
        <v>1</v>
      </c>
      <c r="M27" s="478"/>
      <c r="N27" s="478"/>
      <c r="O27" s="478"/>
      <c r="P27" s="517"/>
      <c r="Q27" s="477">
        <v>3300</v>
      </c>
      <c r="R27" s="478"/>
      <c r="S27" s="478"/>
      <c r="T27" s="478"/>
      <c r="U27" s="478"/>
      <c r="V27" s="517"/>
      <c r="W27" s="576"/>
      <c r="X27" s="564"/>
      <c r="Y27" s="565"/>
      <c r="Z27" s="476" t="s">
        <v>183</v>
      </c>
      <c r="AA27" s="456"/>
      <c r="AB27" s="456"/>
      <c r="AC27" s="456"/>
      <c r="AD27" s="456"/>
      <c r="AE27" s="456"/>
      <c r="AF27" s="456"/>
      <c r="AG27" s="457"/>
      <c r="AH27" s="477">
        <v>21</v>
      </c>
      <c r="AI27" s="478"/>
      <c r="AJ27" s="478"/>
      <c r="AK27" s="478"/>
      <c r="AL27" s="517"/>
      <c r="AM27" s="477">
        <v>64028</v>
      </c>
      <c r="AN27" s="478"/>
      <c r="AO27" s="478"/>
      <c r="AP27" s="478"/>
      <c r="AQ27" s="478"/>
      <c r="AR27" s="517"/>
      <c r="AS27" s="477">
        <v>3049</v>
      </c>
      <c r="AT27" s="478"/>
      <c r="AU27" s="478"/>
      <c r="AV27" s="478"/>
      <c r="AW27" s="478"/>
      <c r="AX27" s="479"/>
      <c r="AY27" s="518" t="s">
        <v>184</v>
      </c>
      <c r="AZ27" s="519"/>
      <c r="BA27" s="519"/>
      <c r="BB27" s="519"/>
      <c r="BC27" s="519"/>
      <c r="BD27" s="519"/>
      <c r="BE27" s="519"/>
      <c r="BF27" s="519"/>
      <c r="BG27" s="519"/>
      <c r="BH27" s="519"/>
      <c r="BI27" s="519"/>
      <c r="BJ27" s="519"/>
      <c r="BK27" s="519"/>
      <c r="BL27" s="519"/>
      <c r="BM27" s="520"/>
      <c r="BN27" s="599" t="s">
        <v>127</v>
      </c>
      <c r="BO27" s="600"/>
      <c r="BP27" s="600"/>
      <c r="BQ27" s="600"/>
      <c r="BR27" s="600"/>
      <c r="BS27" s="600"/>
      <c r="BT27" s="600"/>
      <c r="BU27" s="601"/>
      <c r="BV27" s="599">
        <v>74232</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x14ac:dyDescent="0.15">
      <c r="A28" s="184"/>
      <c r="B28" s="563"/>
      <c r="C28" s="564"/>
      <c r="D28" s="565"/>
      <c r="E28" s="476" t="s">
        <v>185</v>
      </c>
      <c r="F28" s="456"/>
      <c r="G28" s="456"/>
      <c r="H28" s="456"/>
      <c r="I28" s="456"/>
      <c r="J28" s="456"/>
      <c r="K28" s="457"/>
      <c r="L28" s="477">
        <v>1</v>
      </c>
      <c r="M28" s="478"/>
      <c r="N28" s="478"/>
      <c r="O28" s="478"/>
      <c r="P28" s="517"/>
      <c r="Q28" s="477">
        <v>2640</v>
      </c>
      <c r="R28" s="478"/>
      <c r="S28" s="478"/>
      <c r="T28" s="478"/>
      <c r="U28" s="478"/>
      <c r="V28" s="517"/>
      <c r="W28" s="576"/>
      <c r="X28" s="564"/>
      <c r="Y28" s="565"/>
      <c r="Z28" s="476" t="s">
        <v>186</v>
      </c>
      <c r="AA28" s="456"/>
      <c r="AB28" s="456"/>
      <c r="AC28" s="456"/>
      <c r="AD28" s="456"/>
      <c r="AE28" s="456"/>
      <c r="AF28" s="456"/>
      <c r="AG28" s="457"/>
      <c r="AH28" s="477" t="s">
        <v>137</v>
      </c>
      <c r="AI28" s="478"/>
      <c r="AJ28" s="478"/>
      <c r="AK28" s="478"/>
      <c r="AL28" s="517"/>
      <c r="AM28" s="477" t="s">
        <v>127</v>
      </c>
      <c r="AN28" s="478"/>
      <c r="AO28" s="478"/>
      <c r="AP28" s="478"/>
      <c r="AQ28" s="478"/>
      <c r="AR28" s="517"/>
      <c r="AS28" s="477" t="s">
        <v>137</v>
      </c>
      <c r="AT28" s="478"/>
      <c r="AU28" s="478"/>
      <c r="AV28" s="478"/>
      <c r="AW28" s="478"/>
      <c r="AX28" s="479"/>
      <c r="AY28" s="602" t="s">
        <v>187</v>
      </c>
      <c r="AZ28" s="603"/>
      <c r="BA28" s="603"/>
      <c r="BB28" s="604"/>
      <c r="BC28" s="386" t="s">
        <v>48</v>
      </c>
      <c r="BD28" s="387"/>
      <c r="BE28" s="387"/>
      <c r="BF28" s="387"/>
      <c r="BG28" s="387"/>
      <c r="BH28" s="387"/>
      <c r="BI28" s="387"/>
      <c r="BJ28" s="387"/>
      <c r="BK28" s="387"/>
      <c r="BL28" s="387"/>
      <c r="BM28" s="388"/>
      <c r="BN28" s="389">
        <v>764138</v>
      </c>
      <c r="BO28" s="390"/>
      <c r="BP28" s="390"/>
      <c r="BQ28" s="390"/>
      <c r="BR28" s="390"/>
      <c r="BS28" s="390"/>
      <c r="BT28" s="390"/>
      <c r="BU28" s="391"/>
      <c r="BV28" s="389">
        <v>830536</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x14ac:dyDescent="0.15">
      <c r="A29" s="184"/>
      <c r="B29" s="563"/>
      <c r="C29" s="564"/>
      <c r="D29" s="565"/>
      <c r="E29" s="476" t="s">
        <v>188</v>
      </c>
      <c r="F29" s="456"/>
      <c r="G29" s="456"/>
      <c r="H29" s="456"/>
      <c r="I29" s="456"/>
      <c r="J29" s="456"/>
      <c r="K29" s="457"/>
      <c r="L29" s="477">
        <v>14</v>
      </c>
      <c r="M29" s="478"/>
      <c r="N29" s="478"/>
      <c r="O29" s="478"/>
      <c r="P29" s="517"/>
      <c r="Q29" s="477">
        <v>2400</v>
      </c>
      <c r="R29" s="478"/>
      <c r="S29" s="478"/>
      <c r="T29" s="478"/>
      <c r="U29" s="478"/>
      <c r="V29" s="517"/>
      <c r="W29" s="577"/>
      <c r="X29" s="578"/>
      <c r="Y29" s="579"/>
      <c r="Z29" s="476" t="s">
        <v>189</v>
      </c>
      <c r="AA29" s="456"/>
      <c r="AB29" s="456"/>
      <c r="AC29" s="456"/>
      <c r="AD29" s="456"/>
      <c r="AE29" s="456"/>
      <c r="AF29" s="456"/>
      <c r="AG29" s="457"/>
      <c r="AH29" s="477">
        <v>139</v>
      </c>
      <c r="AI29" s="478"/>
      <c r="AJ29" s="478"/>
      <c r="AK29" s="478"/>
      <c r="AL29" s="517"/>
      <c r="AM29" s="477">
        <v>415668</v>
      </c>
      <c r="AN29" s="478"/>
      <c r="AO29" s="478"/>
      <c r="AP29" s="478"/>
      <c r="AQ29" s="478"/>
      <c r="AR29" s="517"/>
      <c r="AS29" s="477">
        <v>2990</v>
      </c>
      <c r="AT29" s="478"/>
      <c r="AU29" s="478"/>
      <c r="AV29" s="478"/>
      <c r="AW29" s="478"/>
      <c r="AX29" s="479"/>
      <c r="AY29" s="605"/>
      <c r="AZ29" s="606"/>
      <c r="BA29" s="606"/>
      <c r="BB29" s="607"/>
      <c r="BC29" s="460" t="s">
        <v>190</v>
      </c>
      <c r="BD29" s="461"/>
      <c r="BE29" s="461"/>
      <c r="BF29" s="461"/>
      <c r="BG29" s="461"/>
      <c r="BH29" s="461"/>
      <c r="BI29" s="461"/>
      <c r="BJ29" s="461"/>
      <c r="BK29" s="461"/>
      <c r="BL29" s="461"/>
      <c r="BM29" s="462"/>
      <c r="BN29" s="426">
        <v>94902</v>
      </c>
      <c r="BO29" s="427"/>
      <c r="BP29" s="427"/>
      <c r="BQ29" s="427"/>
      <c r="BR29" s="427"/>
      <c r="BS29" s="427"/>
      <c r="BT29" s="427"/>
      <c r="BU29" s="428"/>
      <c r="BV29" s="426">
        <v>94880</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x14ac:dyDescent="0.2">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191</v>
      </c>
      <c r="X30" s="584"/>
      <c r="Y30" s="584"/>
      <c r="Z30" s="584"/>
      <c r="AA30" s="584"/>
      <c r="AB30" s="584"/>
      <c r="AC30" s="584"/>
      <c r="AD30" s="584"/>
      <c r="AE30" s="584"/>
      <c r="AF30" s="584"/>
      <c r="AG30" s="585"/>
      <c r="AH30" s="542">
        <v>99.8</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50</v>
      </c>
      <c r="BD30" s="597"/>
      <c r="BE30" s="597"/>
      <c r="BF30" s="597"/>
      <c r="BG30" s="597"/>
      <c r="BH30" s="597"/>
      <c r="BI30" s="597"/>
      <c r="BJ30" s="597"/>
      <c r="BK30" s="597"/>
      <c r="BL30" s="597"/>
      <c r="BM30" s="598"/>
      <c r="BN30" s="599">
        <v>403147</v>
      </c>
      <c r="BO30" s="600"/>
      <c r="BP30" s="600"/>
      <c r="BQ30" s="600"/>
      <c r="BR30" s="600"/>
      <c r="BS30" s="600"/>
      <c r="BT30" s="600"/>
      <c r="BU30" s="601"/>
      <c r="BV30" s="599">
        <v>400916</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192</v>
      </c>
      <c r="D32" s="211"/>
      <c r="E32" s="211"/>
      <c r="F32" s="208"/>
      <c r="G32" s="208"/>
      <c r="H32" s="208"/>
      <c r="I32" s="208"/>
      <c r="J32" s="208"/>
      <c r="K32" s="208"/>
      <c r="L32" s="208"/>
      <c r="M32" s="208"/>
      <c r="N32" s="208"/>
      <c r="O32" s="208"/>
      <c r="P32" s="208"/>
      <c r="Q32" s="208"/>
      <c r="R32" s="208"/>
      <c r="S32" s="208"/>
      <c r="T32" s="208"/>
      <c r="U32" s="208" t="s">
        <v>193</v>
      </c>
      <c r="V32" s="208"/>
      <c r="W32" s="208"/>
      <c r="X32" s="208"/>
      <c r="Y32" s="208"/>
      <c r="Z32" s="208"/>
      <c r="AA32" s="208"/>
      <c r="AB32" s="208"/>
      <c r="AC32" s="208"/>
      <c r="AD32" s="208"/>
      <c r="AE32" s="208"/>
      <c r="AF32" s="208"/>
      <c r="AG32" s="208"/>
      <c r="AH32" s="208"/>
      <c r="AI32" s="208"/>
      <c r="AJ32" s="208"/>
      <c r="AK32" s="208"/>
      <c r="AL32" s="208"/>
      <c r="AM32" s="212" t="s">
        <v>194</v>
      </c>
      <c r="AN32" s="208"/>
      <c r="AO32" s="208"/>
      <c r="AP32" s="208"/>
      <c r="AQ32" s="208"/>
      <c r="AR32" s="208"/>
      <c r="AS32" s="212"/>
      <c r="AT32" s="212"/>
      <c r="AU32" s="212"/>
      <c r="AV32" s="212"/>
      <c r="AW32" s="212"/>
      <c r="AX32" s="212"/>
      <c r="AY32" s="212"/>
      <c r="AZ32" s="212"/>
      <c r="BA32" s="212"/>
      <c r="BB32" s="208"/>
      <c r="BC32" s="212"/>
      <c r="BD32" s="208"/>
      <c r="BE32" s="212" t="s">
        <v>195</v>
      </c>
      <c r="BF32" s="208"/>
      <c r="BG32" s="208"/>
      <c r="BH32" s="208"/>
      <c r="BI32" s="208"/>
      <c r="BJ32" s="212"/>
      <c r="BK32" s="212"/>
      <c r="BL32" s="212"/>
      <c r="BM32" s="212"/>
      <c r="BN32" s="212"/>
      <c r="BO32" s="212"/>
      <c r="BP32" s="212"/>
      <c r="BQ32" s="212"/>
      <c r="BR32" s="208"/>
      <c r="BS32" s="208"/>
      <c r="BT32" s="208"/>
      <c r="BU32" s="208"/>
      <c r="BV32" s="208"/>
      <c r="BW32" s="208" t="s">
        <v>196</v>
      </c>
      <c r="BX32" s="208"/>
      <c r="BY32" s="208"/>
      <c r="BZ32" s="208"/>
      <c r="CA32" s="208"/>
      <c r="CB32" s="212"/>
      <c r="CC32" s="212"/>
      <c r="CD32" s="212"/>
      <c r="CE32" s="212"/>
      <c r="CF32" s="212"/>
      <c r="CG32" s="212"/>
      <c r="CH32" s="212"/>
      <c r="CI32" s="212"/>
      <c r="CJ32" s="212"/>
      <c r="CK32" s="212"/>
      <c r="CL32" s="212"/>
      <c r="CM32" s="212"/>
      <c r="CN32" s="212"/>
      <c r="CO32" s="212" t="s">
        <v>197</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0" t="s">
        <v>198</v>
      </c>
      <c r="D33" s="450"/>
      <c r="E33" s="415" t="s">
        <v>199</v>
      </c>
      <c r="F33" s="415"/>
      <c r="G33" s="415"/>
      <c r="H33" s="415"/>
      <c r="I33" s="415"/>
      <c r="J33" s="415"/>
      <c r="K33" s="415"/>
      <c r="L33" s="415"/>
      <c r="M33" s="415"/>
      <c r="N33" s="415"/>
      <c r="O33" s="415"/>
      <c r="P33" s="415"/>
      <c r="Q33" s="415"/>
      <c r="R33" s="415"/>
      <c r="S33" s="415"/>
      <c r="T33" s="213"/>
      <c r="U33" s="450" t="s">
        <v>200</v>
      </c>
      <c r="V33" s="450"/>
      <c r="W33" s="415" t="s">
        <v>201</v>
      </c>
      <c r="X33" s="415"/>
      <c r="Y33" s="415"/>
      <c r="Z33" s="415"/>
      <c r="AA33" s="415"/>
      <c r="AB33" s="415"/>
      <c r="AC33" s="415"/>
      <c r="AD33" s="415"/>
      <c r="AE33" s="415"/>
      <c r="AF33" s="415"/>
      <c r="AG33" s="415"/>
      <c r="AH33" s="415"/>
      <c r="AI33" s="415"/>
      <c r="AJ33" s="415"/>
      <c r="AK33" s="415"/>
      <c r="AL33" s="213"/>
      <c r="AM33" s="450" t="s">
        <v>202</v>
      </c>
      <c r="AN33" s="450"/>
      <c r="AO33" s="415" t="s">
        <v>203</v>
      </c>
      <c r="AP33" s="415"/>
      <c r="AQ33" s="415"/>
      <c r="AR33" s="415"/>
      <c r="AS33" s="415"/>
      <c r="AT33" s="415"/>
      <c r="AU33" s="415"/>
      <c r="AV33" s="415"/>
      <c r="AW33" s="415"/>
      <c r="AX33" s="415"/>
      <c r="AY33" s="415"/>
      <c r="AZ33" s="415"/>
      <c r="BA33" s="415"/>
      <c r="BB33" s="415"/>
      <c r="BC33" s="415"/>
      <c r="BD33" s="214"/>
      <c r="BE33" s="415" t="s">
        <v>204</v>
      </c>
      <c r="BF33" s="415"/>
      <c r="BG33" s="415" t="s">
        <v>205</v>
      </c>
      <c r="BH33" s="415"/>
      <c r="BI33" s="415"/>
      <c r="BJ33" s="415"/>
      <c r="BK33" s="415"/>
      <c r="BL33" s="415"/>
      <c r="BM33" s="415"/>
      <c r="BN33" s="415"/>
      <c r="BO33" s="415"/>
      <c r="BP33" s="415"/>
      <c r="BQ33" s="415"/>
      <c r="BR33" s="415"/>
      <c r="BS33" s="415"/>
      <c r="BT33" s="415"/>
      <c r="BU33" s="415"/>
      <c r="BV33" s="214"/>
      <c r="BW33" s="450" t="s">
        <v>204</v>
      </c>
      <c r="BX33" s="450"/>
      <c r="BY33" s="415" t="s">
        <v>206</v>
      </c>
      <c r="BZ33" s="415"/>
      <c r="CA33" s="415"/>
      <c r="CB33" s="415"/>
      <c r="CC33" s="415"/>
      <c r="CD33" s="415"/>
      <c r="CE33" s="415"/>
      <c r="CF33" s="415"/>
      <c r="CG33" s="415"/>
      <c r="CH33" s="415"/>
      <c r="CI33" s="415"/>
      <c r="CJ33" s="415"/>
      <c r="CK33" s="415"/>
      <c r="CL33" s="415"/>
      <c r="CM33" s="415"/>
      <c r="CN33" s="213"/>
      <c r="CO33" s="450" t="s">
        <v>202</v>
      </c>
      <c r="CP33" s="450"/>
      <c r="CQ33" s="415" t="s">
        <v>207</v>
      </c>
      <c r="CR33" s="415"/>
      <c r="CS33" s="415"/>
      <c r="CT33" s="415"/>
      <c r="CU33" s="415"/>
      <c r="CV33" s="415"/>
      <c r="CW33" s="415"/>
      <c r="CX33" s="415"/>
      <c r="CY33" s="415"/>
      <c r="CZ33" s="415"/>
      <c r="DA33" s="415"/>
      <c r="DB33" s="415"/>
      <c r="DC33" s="415"/>
      <c r="DD33" s="415"/>
      <c r="DE33" s="415"/>
      <c r="DF33" s="213"/>
      <c r="DG33" s="611" t="s">
        <v>208</v>
      </c>
      <c r="DH33" s="611"/>
      <c r="DI33" s="215"/>
      <c r="DJ33" s="183"/>
      <c r="DK33" s="183"/>
      <c r="DL33" s="183"/>
      <c r="DM33" s="183"/>
      <c r="DN33" s="183"/>
      <c r="DO33" s="183"/>
    </row>
    <row r="34" spans="1:119" ht="32.25" customHeight="1" x14ac:dyDescent="0.15">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2</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f>IF(AO34="","",MAX(C34:D43,U34:V43)+1)</f>
        <v>5</v>
      </c>
      <c r="AN34" s="612"/>
      <c r="AO34" s="613" t="str">
        <f>IF('各会計、関係団体の財政状況及び健全化判断比率'!B31="","",'各会計、関係団体の財政状況及び健全化判断比率'!B31)</f>
        <v>水道事業会計</v>
      </c>
      <c r="AP34" s="613"/>
      <c r="AQ34" s="613"/>
      <c r="AR34" s="613"/>
      <c r="AS34" s="613"/>
      <c r="AT34" s="613"/>
      <c r="AU34" s="613"/>
      <c r="AV34" s="613"/>
      <c r="AW34" s="613"/>
      <c r="AX34" s="613"/>
      <c r="AY34" s="613"/>
      <c r="AZ34" s="613"/>
      <c r="BA34" s="613"/>
      <c r="BB34" s="613"/>
      <c r="BC34" s="613"/>
      <c r="BD34" s="211"/>
      <c r="BE34" s="612">
        <f>IF(BG34="","",MAX(C34:D43,U34:V43,AM34:AN43)+1)</f>
        <v>6</v>
      </c>
      <c r="BF34" s="612"/>
      <c r="BG34" s="613" t="str">
        <f>IF('各会計、関係団体の財政状況及び健全化判断比率'!B32="","",'各会計、関係団体の財政状況及び健全化判断比率'!B32)</f>
        <v>公共下水道事業特別会計</v>
      </c>
      <c r="BH34" s="613"/>
      <c r="BI34" s="613"/>
      <c r="BJ34" s="613"/>
      <c r="BK34" s="613"/>
      <c r="BL34" s="613"/>
      <c r="BM34" s="613"/>
      <c r="BN34" s="613"/>
      <c r="BO34" s="613"/>
      <c r="BP34" s="613"/>
      <c r="BQ34" s="613"/>
      <c r="BR34" s="613"/>
      <c r="BS34" s="613"/>
      <c r="BT34" s="613"/>
      <c r="BU34" s="613"/>
      <c r="BV34" s="211"/>
      <c r="BW34" s="612">
        <f>IF(BY34="","",MAX(C34:D43,U34:V43,AM34:AN43,BE34:BF43)+1)</f>
        <v>9</v>
      </c>
      <c r="BX34" s="612"/>
      <c r="BY34" s="613" t="str">
        <f>IF('各会計、関係団体の財政状況及び健全化判断比率'!B68="","",'各会計、関係団体の財政状況及び健全化判断比率'!B68)</f>
        <v>白河地方広域市町村圏整備組合（一般会計）</v>
      </c>
      <c r="BZ34" s="613"/>
      <c r="CA34" s="613"/>
      <c r="CB34" s="613"/>
      <c r="CC34" s="613"/>
      <c r="CD34" s="613"/>
      <c r="CE34" s="613"/>
      <c r="CF34" s="613"/>
      <c r="CG34" s="613"/>
      <c r="CH34" s="613"/>
      <c r="CI34" s="613"/>
      <c r="CJ34" s="613"/>
      <c r="CK34" s="613"/>
      <c r="CL34" s="613"/>
      <c r="CM34" s="613"/>
      <c r="CN34" s="211"/>
      <c r="CO34" s="612">
        <f>IF(CQ34="","",MAX(C34:D43,U34:V43,AM34:AN43,BE34:BF43,BW34:BX43)+1)</f>
        <v>18</v>
      </c>
      <c r="CP34" s="612"/>
      <c r="CQ34" s="613" t="str">
        <f>IF('各会計、関係団体の財政状況及び健全化判断比率'!BS7="","",'各会計、関係団体の財政状況及び健全化判断比率'!BS7)</f>
        <v>白河地方土地開発公社</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x14ac:dyDescent="0.15">
      <c r="A35" s="184"/>
      <c r="B35" s="210"/>
      <c r="C35" s="612" t="str">
        <f>IF(E35="","",C34+1)</f>
        <v/>
      </c>
      <c r="D35" s="612"/>
      <c r="E35" s="613" t="str">
        <f>IF('各会計、関係団体の財政状況及び健全化判断比率'!B8="","",'各会計、関係団体の財政状況及び健全化判断比率'!B8)</f>
        <v/>
      </c>
      <c r="F35" s="613"/>
      <c r="G35" s="613"/>
      <c r="H35" s="613"/>
      <c r="I35" s="613"/>
      <c r="J35" s="613"/>
      <c r="K35" s="613"/>
      <c r="L35" s="613"/>
      <c r="M35" s="613"/>
      <c r="N35" s="613"/>
      <c r="O35" s="613"/>
      <c r="P35" s="613"/>
      <c r="Q35" s="613"/>
      <c r="R35" s="613"/>
      <c r="S35" s="613"/>
      <c r="T35" s="211"/>
      <c r="U35" s="612">
        <f>IF(W35="","",U34+1)</f>
        <v>3</v>
      </c>
      <c r="V35" s="612"/>
      <c r="W35" s="613" t="str">
        <f>IF('各会計、関係団体の財政状況及び健全化判断比率'!B29="","",'各会計、関係団体の財政状況及び健全化判断比率'!B29)</f>
        <v>介護保険特別会計</v>
      </c>
      <c r="X35" s="613"/>
      <c r="Y35" s="613"/>
      <c r="Z35" s="613"/>
      <c r="AA35" s="613"/>
      <c r="AB35" s="613"/>
      <c r="AC35" s="613"/>
      <c r="AD35" s="613"/>
      <c r="AE35" s="613"/>
      <c r="AF35" s="613"/>
      <c r="AG35" s="613"/>
      <c r="AH35" s="613"/>
      <c r="AI35" s="613"/>
      <c r="AJ35" s="613"/>
      <c r="AK35" s="613"/>
      <c r="AL35" s="211"/>
      <c r="AM35" s="612" t="str">
        <f t="shared" ref="AM35:AM43" si="0">IF(AO35="","",AM34+1)</f>
        <v/>
      </c>
      <c r="AN35" s="612"/>
      <c r="AO35" s="613"/>
      <c r="AP35" s="613"/>
      <c r="AQ35" s="613"/>
      <c r="AR35" s="613"/>
      <c r="AS35" s="613"/>
      <c r="AT35" s="613"/>
      <c r="AU35" s="613"/>
      <c r="AV35" s="613"/>
      <c r="AW35" s="613"/>
      <c r="AX35" s="613"/>
      <c r="AY35" s="613"/>
      <c r="AZ35" s="613"/>
      <c r="BA35" s="613"/>
      <c r="BB35" s="613"/>
      <c r="BC35" s="613"/>
      <c r="BD35" s="211"/>
      <c r="BE35" s="612">
        <f t="shared" ref="BE35:BE43" si="1">IF(BG35="","",BE34+1)</f>
        <v>7</v>
      </c>
      <c r="BF35" s="612"/>
      <c r="BG35" s="613" t="str">
        <f>IF('各会計、関係団体の財政状況及び健全化判断比率'!B33="","",'各会計、関係団体の財政状況及び健全化判断比率'!B33)</f>
        <v>農業集落排水事業特別会計</v>
      </c>
      <c r="BH35" s="613"/>
      <c r="BI35" s="613"/>
      <c r="BJ35" s="613"/>
      <c r="BK35" s="613"/>
      <c r="BL35" s="613"/>
      <c r="BM35" s="613"/>
      <c r="BN35" s="613"/>
      <c r="BO35" s="613"/>
      <c r="BP35" s="613"/>
      <c r="BQ35" s="613"/>
      <c r="BR35" s="613"/>
      <c r="BS35" s="613"/>
      <c r="BT35" s="613"/>
      <c r="BU35" s="613"/>
      <c r="BV35" s="211"/>
      <c r="BW35" s="612">
        <f t="shared" ref="BW35:BW43" si="2">IF(BY35="","",BW34+1)</f>
        <v>10</v>
      </c>
      <c r="BX35" s="612"/>
      <c r="BY35" s="613" t="str">
        <f>IF('各会計、関係団体の財政状況及び健全化判断比率'!B69="","",'各会計、関係団体の財政状況及び健全化判断比率'!B69)</f>
        <v>白河地方広域市町村圏整備組合（水道用水供給事業会計）</v>
      </c>
      <c r="BZ35" s="613"/>
      <c r="CA35" s="613"/>
      <c r="CB35" s="613"/>
      <c r="CC35" s="613"/>
      <c r="CD35" s="613"/>
      <c r="CE35" s="613"/>
      <c r="CF35" s="613"/>
      <c r="CG35" s="613"/>
      <c r="CH35" s="613"/>
      <c r="CI35" s="613"/>
      <c r="CJ35" s="613"/>
      <c r="CK35" s="613"/>
      <c r="CL35" s="613"/>
      <c r="CM35" s="613"/>
      <c r="CN35" s="211"/>
      <c r="CO35" s="612" t="str">
        <f t="shared" ref="CO35:CO43" si="3">IF(CQ35="","",CO34+1)</f>
        <v/>
      </c>
      <c r="CP35" s="612"/>
      <c r="CQ35" s="613" t="str">
        <f>IF('各会計、関係団体の財政状況及び健全化判断比率'!BS8="","",'各会計、関係団体の財政状況及び健全化判断比率'!BS8)</f>
        <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x14ac:dyDescent="0.15">
      <c r="A36" s="184"/>
      <c r="B36" s="210"/>
      <c r="C36" s="612" t="str">
        <f>IF(E36="","",C35+1)</f>
        <v/>
      </c>
      <c r="D36" s="612"/>
      <c r="E36" s="613" t="str">
        <f>IF('各会計、関係団体の財政状況及び健全化判断比率'!B9="","",'各会計、関係団体の財政状況及び健全化判断比率'!B9)</f>
        <v/>
      </c>
      <c r="F36" s="613"/>
      <c r="G36" s="613"/>
      <c r="H36" s="613"/>
      <c r="I36" s="613"/>
      <c r="J36" s="613"/>
      <c r="K36" s="613"/>
      <c r="L36" s="613"/>
      <c r="M36" s="613"/>
      <c r="N36" s="613"/>
      <c r="O36" s="613"/>
      <c r="P36" s="613"/>
      <c r="Q36" s="613"/>
      <c r="R36" s="613"/>
      <c r="S36" s="613"/>
      <c r="T36" s="211"/>
      <c r="U36" s="612">
        <f t="shared" ref="U36:U43" si="4">IF(W36="","",U35+1)</f>
        <v>4</v>
      </c>
      <c r="V36" s="612"/>
      <c r="W36" s="613" t="str">
        <f>IF('各会計、関係団体の財政状況及び健全化判断比率'!B30="","",'各会計、関係団体の財政状況及び健全化判断比率'!B30)</f>
        <v>後期高齢者医療特別会計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f t="shared" si="1"/>
        <v>8</v>
      </c>
      <c r="BF36" s="612"/>
      <c r="BG36" s="613" t="str">
        <f>IF('各会計、関係団体の財政状況及び健全化判断比率'!B34="","",'各会計、関係団体の財政状況及び健全化判断比率'!B34)</f>
        <v>土地造成事業特別会計</v>
      </c>
      <c r="BH36" s="613"/>
      <c r="BI36" s="613"/>
      <c r="BJ36" s="613"/>
      <c r="BK36" s="613"/>
      <c r="BL36" s="613"/>
      <c r="BM36" s="613"/>
      <c r="BN36" s="613"/>
      <c r="BO36" s="613"/>
      <c r="BP36" s="613"/>
      <c r="BQ36" s="613"/>
      <c r="BR36" s="613"/>
      <c r="BS36" s="613"/>
      <c r="BT36" s="613"/>
      <c r="BU36" s="613"/>
      <c r="BV36" s="211"/>
      <c r="BW36" s="612">
        <f t="shared" si="2"/>
        <v>11</v>
      </c>
      <c r="BX36" s="612"/>
      <c r="BY36" s="613" t="str">
        <f>IF('各会計、関係団体の財政状況及び健全化判断比率'!B70="","",'各会計、関係団体の財政状況及び健全化判断比率'!B70)</f>
        <v>福島県後期高齢者医療広域連合（一般会計）</v>
      </c>
      <c r="BZ36" s="613"/>
      <c r="CA36" s="613"/>
      <c r="CB36" s="613"/>
      <c r="CC36" s="613"/>
      <c r="CD36" s="613"/>
      <c r="CE36" s="613"/>
      <c r="CF36" s="613"/>
      <c r="CG36" s="613"/>
      <c r="CH36" s="613"/>
      <c r="CI36" s="613"/>
      <c r="CJ36" s="613"/>
      <c r="CK36" s="613"/>
      <c r="CL36" s="613"/>
      <c r="CM36" s="613"/>
      <c r="CN36" s="211"/>
      <c r="CO36" s="612" t="str">
        <f t="shared" si="3"/>
        <v/>
      </c>
      <c r="CP36" s="612"/>
      <c r="CQ36" s="613" t="str">
        <f>IF('各会計、関係団体の財政状況及び健全化判断比率'!BS9="","",'各会計、関係団体の財政状況及び健全化判断比率'!BS9)</f>
        <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x14ac:dyDescent="0.15">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t="str">
        <f t="shared" si="4"/>
        <v/>
      </c>
      <c r="V37" s="612"/>
      <c r="W37" s="613"/>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12</v>
      </c>
      <c r="BX37" s="612"/>
      <c r="BY37" s="613" t="str">
        <f>IF('各会計、関係団体の財政状況及び健全化判断比率'!B71="","",'各会計、関係団体の財政状況及び健全化判断比率'!B71)</f>
        <v>福島県後期高齢者医療広域連合後期高齢者医療特別会計</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x14ac:dyDescent="0.15">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13</v>
      </c>
      <c r="BX38" s="612"/>
      <c r="BY38" s="613" t="str">
        <f>IF('各会計、関係団体の財政状況及び健全化判断比率'!B72="","",'各会計、関係団体の財政状況及び健全化判断比率'!B72)</f>
        <v>福島県市町村総合事務組合（一般会計）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x14ac:dyDescent="0.15">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14</v>
      </c>
      <c r="BX39" s="612"/>
      <c r="BY39" s="613" t="str">
        <f>IF('各会計、関係団体の財政状況及び健全化判断比率'!B73="","",'各会計、関係団体の財政状況及び健全化判断比率'!B73)</f>
        <v>福島県市町村総合事務組合（消防補償等特別会計）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x14ac:dyDescent="0.15">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15</v>
      </c>
      <c r="BX40" s="612"/>
      <c r="BY40" s="613" t="str">
        <f>IF('各会計、関係団体の財政状況及び健全化判断比率'!B74="","",'各会計、関係団体の財政状況及び健全化判断比率'!B74)</f>
        <v>福島県市町村総合事務組合（消防賞じゅつ金特別会計）</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x14ac:dyDescent="0.15">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f t="shared" si="2"/>
        <v>16</v>
      </c>
      <c r="BX41" s="612"/>
      <c r="BY41" s="613" t="str">
        <f>IF('各会計、関係団体の財政状況及び健全化判断比率'!B75="","",'各会計、関係団体の財政状況及び健全化判断比率'!B75)</f>
        <v>福島県市町村総合事務組合（非常勤職員公務災害補償特別会計）</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x14ac:dyDescent="0.15">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f t="shared" si="2"/>
        <v>17</v>
      </c>
      <c r="BX42" s="612"/>
      <c r="BY42" s="613" t="str">
        <f>IF('各会計、関係団体の財政状況及び健全化判断比率'!B76="","",'各会計、関係団体の財政状況及び健全化判断比率'!B76)</f>
        <v>福島県市町村総合事務組合（自治会館管理特別会計）</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x14ac:dyDescent="0.15">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209</v>
      </c>
      <c r="C46" s="183"/>
      <c r="D46" s="183"/>
      <c r="E46" s="183" t="s">
        <v>210</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211</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212</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213</v>
      </c>
    </row>
    <row r="50" spans="5:5" x14ac:dyDescent="0.15">
      <c r="E50" s="185" t="s">
        <v>214</v>
      </c>
    </row>
    <row r="51" spans="5:5" x14ac:dyDescent="0.15">
      <c r="E51" s="185" t="s">
        <v>215</v>
      </c>
    </row>
    <row r="52" spans="5:5" x14ac:dyDescent="0.15">
      <c r="E52" s="185"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PZpHXJK0QyoNp8sp3TqXYWCFC1HApACWhGyHA2xoV/OzCNs2gdPtTC86wa00HzfvXnsEQMHKbr4Ozv18DYfJw==" saltValue="GNGARSRRs52fErzBqp/x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S12" sqref="BS12:CC12"/>
    </sheetView>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217</v>
      </c>
      <c r="DI1" s="616"/>
      <c r="DJ1" s="616"/>
      <c r="DK1" s="616"/>
      <c r="DL1" s="616"/>
      <c r="DM1" s="616"/>
      <c r="DN1" s="617"/>
      <c r="DO1" s="223"/>
      <c r="DP1" s="615" t="s">
        <v>218</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x14ac:dyDescent="0.15">
      <c r="B2" s="224" t="s">
        <v>219</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222</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4" t="s">
        <v>226</v>
      </c>
      <c r="AQ4" s="624"/>
      <c r="AR4" s="624"/>
      <c r="AS4" s="624"/>
      <c r="AT4" s="624"/>
      <c r="AU4" s="624"/>
      <c r="AV4" s="624"/>
      <c r="AW4" s="624"/>
      <c r="AX4" s="624"/>
      <c r="AY4" s="624"/>
      <c r="AZ4" s="624"/>
      <c r="BA4" s="624"/>
      <c r="BB4" s="624"/>
      <c r="BC4" s="624"/>
      <c r="BD4" s="624"/>
      <c r="BE4" s="624"/>
      <c r="BF4" s="624"/>
      <c r="BG4" s="624" t="s">
        <v>227</v>
      </c>
      <c r="BH4" s="624"/>
      <c r="BI4" s="624"/>
      <c r="BJ4" s="624"/>
      <c r="BK4" s="624"/>
      <c r="BL4" s="624"/>
      <c r="BM4" s="624"/>
      <c r="BN4" s="624"/>
      <c r="BO4" s="624" t="s">
        <v>224</v>
      </c>
      <c r="BP4" s="624"/>
      <c r="BQ4" s="624"/>
      <c r="BR4" s="624"/>
      <c r="BS4" s="624" t="s">
        <v>228</v>
      </c>
      <c r="BT4" s="624"/>
      <c r="BU4" s="624"/>
      <c r="BV4" s="624"/>
      <c r="BW4" s="624"/>
      <c r="BX4" s="624"/>
      <c r="BY4" s="624"/>
      <c r="BZ4" s="624"/>
      <c r="CA4" s="624"/>
      <c r="CB4" s="624"/>
      <c r="CD4" s="621" t="s">
        <v>229</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x14ac:dyDescent="0.15">
      <c r="B5" s="625" t="s">
        <v>230</v>
      </c>
      <c r="C5" s="626"/>
      <c r="D5" s="626"/>
      <c r="E5" s="626"/>
      <c r="F5" s="626"/>
      <c r="G5" s="626"/>
      <c r="H5" s="626"/>
      <c r="I5" s="626"/>
      <c r="J5" s="626"/>
      <c r="K5" s="626"/>
      <c r="L5" s="626"/>
      <c r="M5" s="626"/>
      <c r="N5" s="626"/>
      <c r="O5" s="626"/>
      <c r="P5" s="626"/>
      <c r="Q5" s="627"/>
      <c r="R5" s="628">
        <v>2294431</v>
      </c>
      <c r="S5" s="629"/>
      <c r="T5" s="629"/>
      <c r="U5" s="629"/>
      <c r="V5" s="629"/>
      <c r="W5" s="629"/>
      <c r="X5" s="629"/>
      <c r="Y5" s="630"/>
      <c r="Z5" s="631">
        <v>27.5</v>
      </c>
      <c r="AA5" s="631"/>
      <c r="AB5" s="631"/>
      <c r="AC5" s="631"/>
      <c r="AD5" s="632">
        <v>2294431</v>
      </c>
      <c r="AE5" s="632"/>
      <c r="AF5" s="632"/>
      <c r="AG5" s="632"/>
      <c r="AH5" s="632"/>
      <c r="AI5" s="632"/>
      <c r="AJ5" s="632"/>
      <c r="AK5" s="632"/>
      <c r="AL5" s="633">
        <v>54.8</v>
      </c>
      <c r="AM5" s="634"/>
      <c r="AN5" s="634"/>
      <c r="AO5" s="635"/>
      <c r="AP5" s="625" t="s">
        <v>231</v>
      </c>
      <c r="AQ5" s="626"/>
      <c r="AR5" s="626"/>
      <c r="AS5" s="626"/>
      <c r="AT5" s="626"/>
      <c r="AU5" s="626"/>
      <c r="AV5" s="626"/>
      <c r="AW5" s="626"/>
      <c r="AX5" s="626"/>
      <c r="AY5" s="626"/>
      <c r="AZ5" s="626"/>
      <c r="BA5" s="626"/>
      <c r="BB5" s="626"/>
      <c r="BC5" s="626"/>
      <c r="BD5" s="626"/>
      <c r="BE5" s="626"/>
      <c r="BF5" s="627"/>
      <c r="BG5" s="639">
        <v>2279179</v>
      </c>
      <c r="BH5" s="640"/>
      <c r="BI5" s="640"/>
      <c r="BJ5" s="640"/>
      <c r="BK5" s="640"/>
      <c r="BL5" s="640"/>
      <c r="BM5" s="640"/>
      <c r="BN5" s="641"/>
      <c r="BO5" s="642">
        <v>99.3</v>
      </c>
      <c r="BP5" s="642"/>
      <c r="BQ5" s="642"/>
      <c r="BR5" s="642"/>
      <c r="BS5" s="643" t="s">
        <v>232</v>
      </c>
      <c r="BT5" s="643"/>
      <c r="BU5" s="643"/>
      <c r="BV5" s="643"/>
      <c r="BW5" s="643"/>
      <c r="BX5" s="643"/>
      <c r="BY5" s="643"/>
      <c r="BZ5" s="643"/>
      <c r="CA5" s="643"/>
      <c r="CB5" s="647"/>
      <c r="CD5" s="621" t="s">
        <v>226</v>
      </c>
      <c r="CE5" s="622"/>
      <c r="CF5" s="622"/>
      <c r="CG5" s="622"/>
      <c r="CH5" s="622"/>
      <c r="CI5" s="622"/>
      <c r="CJ5" s="622"/>
      <c r="CK5" s="622"/>
      <c r="CL5" s="622"/>
      <c r="CM5" s="622"/>
      <c r="CN5" s="622"/>
      <c r="CO5" s="622"/>
      <c r="CP5" s="622"/>
      <c r="CQ5" s="623"/>
      <c r="CR5" s="621" t="s">
        <v>233</v>
      </c>
      <c r="CS5" s="622"/>
      <c r="CT5" s="622"/>
      <c r="CU5" s="622"/>
      <c r="CV5" s="622"/>
      <c r="CW5" s="622"/>
      <c r="CX5" s="622"/>
      <c r="CY5" s="623"/>
      <c r="CZ5" s="621" t="s">
        <v>224</v>
      </c>
      <c r="DA5" s="622"/>
      <c r="DB5" s="622"/>
      <c r="DC5" s="623"/>
      <c r="DD5" s="621" t="s">
        <v>234</v>
      </c>
      <c r="DE5" s="622"/>
      <c r="DF5" s="622"/>
      <c r="DG5" s="622"/>
      <c r="DH5" s="622"/>
      <c r="DI5" s="622"/>
      <c r="DJ5" s="622"/>
      <c r="DK5" s="622"/>
      <c r="DL5" s="622"/>
      <c r="DM5" s="622"/>
      <c r="DN5" s="622"/>
      <c r="DO5" s="622"/>
      <c r="DP5" s="623"/>
      <c r="DQ5" s="621" t="s">
        <v>235</v>
      </c>
      <c r="DR5" s="622"/>
      <c r="DS5" s="622"/>
      <c r="DT5" s="622"/>
      <c r="DU5" s="622"/>
      <c r="DV5" s="622"/>
      <c r="DW5" s="622"/>
      <c r="DX5" s="622"/>
      <c r="DY5" s="622"/>
      <c r="DZ5" s="622"/>
      <c r="EA5" s="622"/>
      <c r="EB5" s="622"/>
      <c r="EC5" s="623"/>
    </row>
    <row r="6" spans="2:143" ht="11.25" customHeight="1" x14ac:dyDescent="0.15">
      <c r="B6" s="636" t="s">
        <v>236</v>
      </c>
      <c r="C6" s="637"/>
      <c r="D6" s="637"/>
      <c r="E6" s="637"/>
      <c r="F6" s="637"/>
      <c r="G6" s="637"/>
      <c r="H6" s="637"/>
      <c r="I6" s="637"/>
      <c r="J6" s="637"/>
      <c r="K6" s="637"/>
      <c r="L6" s="637"/>
      <c r="M6" s="637"/>
      <c r="N6" s="637"/>
      <c r="O6" s="637"/>
      <c r="P6" s="637"/>
      <c r="Q6" s="638"/>
      <c r="R6" s="639">
        <v>102107</v>
      </c>
      <c r="S6" s="640"/>
      <c r="T6" s="640"/>
      <c r="U6" s="640"/>
      <c r="V6" s="640"/>
      <c r="W6" s="640"/>
      <c r="X6" s="640"/>
      <c r="Y6" s="641"/>
      <c r="Z6" s="642">
        <v>1.2</v>
      </c>
      <c r="AA6" s="642"/>
      <c r="AB6" s="642"/>
      <c r="AC6" s="642"/>
      <c r="AD6" s="643">
        <v>102107</v>
      </c>
      <c r="AE6" s="643"/>
      <c r="AF6" s="643"/>
      <c r="AG6" s="643"/>
      <c r="AH6" s="643"/>
      <c r="AI6" s="643"/>
      <c r="AJ6" s="643"/>
      <c r="AK6" s="643"/>
      <c r="AL6" s="644">
        <v>2.4</v>
      </c>
      <c r="AM6" s="645"/>
      <c r="AN6" s="645"/>
      <c r="AO6" s="646"/>
      <c r="AP6" s="636" t="s">
        <v>237</v>
      </c>
      <c r="AQ6" s="637"/>
      <c r="AR6" s="637"/>
      <c r="AS6" s="637"/>
      <c r="AT6" s="637"/>
      <c r="AU6" s="637"/>
      <c r="AV6" s="637"/>
      <c r="AW6" s="637"/>
      <c r="AX6" s="637"/>
      <c r="AY6" s="637"/>
      <c r="AZ6" s="637"/>
      <c r="BA6" s="637"/>
      <c r="BB6" s="637"/>
      <c r="BC6" s="637"/>
      <c r="BD6" s="637"/>
      <c r="BE6" s="637"/>
      <c r="BF6" s="638"/>
      <c r="BG6" s="639">
        <v>2279179</v>
      </c>
      <c r="BH6" s="640"/>
      <c r="BI6" s="640"/>
      <c r="BJ6" s="640"/>
      <c r="BK6" s="640"/>
      <c r="BL6" s="640"/>
      <c r="BM6" s="640"/>
      <c r="BN6" s="641"/>
      <c r="BO6" s="642">
        <v>99.3</v>
      </c>
      <c r="BP6" s="642"/>
      <c r="BQ6" s="642"/>
      <c r="BR6" s="642"/>
      <c r="BS6" s="643" t="s">
        <v>137</v>
      </c>
      <c r="BT6" s="643"/>
      <c r="BU6" s="643"/>
      <c r="BV6" s="643"/>
      <c r="BW6" s="643"/>
      <c r="BX6" s="643"/>
      <c r="BY6" s="643"/>
      <c r="BZ6" s="643"/>
      <c r="CA6" s="643"/>
      <c r="CB6" s="647"/>
      <c r="CD6" s="650" t="s">
        <v>238</v>
      </c>
      <c r="CE6" s="651"/>
      <c r="CF6" s="651"/>
      <c r="CG6" s="651"/>
      <c r="CH6" s="651"/>
      <c r="CI6" s="651"/>
      <c r="CJ6" s="651"/>
      <c r="CK6" s="651"/>
      <c r="CL6" s="651"/>
      <c r="CM6" s="651"/>
      <c r="CN6" s="651"/>
      <c r="CO6" s="651"/>
      <c r="CP6" s="651"/>
      <c r="CQ6" s="652"/>
      <c r="CR6" s="639">
        <v>100128</v>
      </c>
      <c r="CS6" s="640"/>
      <c r="CT6" s="640"/>
      <c r="CU6" s="640"/>
      <c r="CV6" s="640"/>
      <c r="CW6" s="640"/>
      <c r="CX6" s="640"/>
      <c r="CY6" s="641"/>
      <c r="CZ6" s="633">
        <v>1.2</v>
      </c>
      <c r="DA6" s="634"/>
      <c r="DB6" s="634"/>
      <c r="DC6" s="653"/>
      <c r="DD6" s="648" t="s">
        <v>137</v>
      </c>
      <c r="DE6" s="640"/>
      <c r="DF6" s="640"/>
      <c r="DG6" s="640"/>
      <c r="DH6" s="640"/>
      <c r="DI6" s="640"/>
      <c r="DJ6" s="640"/>
      <c r="DK6" s="640"/>
      <c r="DL6" s="640"/>
      <c r="DM6" s="640"/>
      <c r="DN6" s="640"/>
      <c r="DO6" s="640"/>
      <c r="DP6" s="641"/>
      <c r="DQ6" s="648">
        <v>100128</v>
      </c>
      <c r="DR6" s="640"/>
      <c r="DS6" s="640"/>
      <c r="DT6" s="640"/>
      <c r="DU6" s="640"/>
      <c r="DV6" s="640"/>
      <c r="DW6" s="640"/>
      <c r="DX6" s="640"/>
      <c r="DY6" s="640"/>
      <c r="DZ6" s="640"/>
      <c r="EA6" s="640"/>
      <c r="EB6" s="640"/>
      <c r="EC6" s="649"/>
    </row>
    <row r="7" spans="2:143" ht="11.25" customHeight="1" x14ac:dyDescent="0.15">
      <c r="B7" s="636" t="s">
        <v>239</v>
      </c>
      <c r="C7" s="637"/>
      <c r="D7" s="637"/>
      <c r="E7" s="637"/>
      <c r="F7" s="637"/>
      <c r="G7" s="637"/>
      <c r="H7" s="637"/>
      <c r="I7" s="637"/>
      <c r="J7" s="637"/>
      <c r="K7" s="637"/>
      <c r="L7" s="637"/>
      <c r="M7" s="637"/>
      <c r="N7" s="637"/>
      <c r="O7" s="637"/>
      <c r="P7" s="637"/>
      <c r="Q7" s="638"/>
      <c r="R7" s="639">
        <v>2501</v>
      </c>
      <c r="S7" s="640"/>
      <c r="T7" s="640"/>
      <c r="U7" s="640"/>
      <c r="V7" s="640"/>
      <c r="W7" s="640"/>
      <c r="X7" s="640"/>
      <c r="Y7" s="641"/>
      <c r="Z7" s="642">
        <v>0</v>
      </c>
      <c r="AA7" s="642"/>
      <c r="AB7" s="642"/>
      <c r="AC7" s="642"/>
      <c r="AD7" s="643">
        <v>2501</v>
      </c>
      <c r="AE7" s="643"/>
      <c r="AF7" s="643"/>
      <c r="AG7" s="643"/>
      <c r="AH7" s="643"/>
      <c r="AI7" s="643"/>
      <c r="AJ7" s="643"/>
      <c r="AK7" s="643"/>
      <c r="AL7" s="644">
        <v>0.1</v>
      </c>
      <c r="AM7" s="645"/>
      <c r="AN7" s="645"/>
      <c r="AO7" s="646"/>
      <c r="AP7" s="636" t="s">
        <v>240</v>
      </c>
      <c r="AQ7" s="637"/>
      <c r="AR7" s="637"/>
      <c r="AS7" s="637"/>
      <c r="AT7" s="637"/>
      <c r="AU7" s="637"/>
      <c r="AV7" s="637"/>
      <c r="AW7" s="637"/>
      <c r="AX7" s="637"/>
      <c r="AY7" s="637"/>
      <c r="AZ7" s="637"/>
      <c r="BA7" s="637"/>
      <c r="BB7" s="637"/>
      <c r="BC7" s="637"/>
      <c r="BD7" s="637"/>
      <c r="BE7" s="637"/>
      <c r="BF7" s="638"/>
      <c r="BG7" s="639">
        <v>854614</v>
      </c>
      <c r="BH7" s="640"/>
      <c r="BI7" s="640"/>
      <c r="BJ7" s="640"/>
      <c r="BK7" s="640"/>
      <c r="BL7" s="640"/>
      <c r="BM7" s="640"/>
      <c r="BN7" s="641"/>
      <c r="BO7" s="642">
        <v>37.200000000000003</v>
      </c>
      <c r="BP7" s="642"/>
      <c r="BQ7" s="642"/>
      <c r="BR7" s="642"/>
      <c r="BS7" s="643" t="s">
        <v>127</v>
      </c>
      <c r="BT7" s="643"/>
      <c r="BU7" s="643"/>
      <c r="BV7" s="643"/>
      <c r="BW7" s="643"/>
      <c r="BX7" s="643"/>
      <c r="BY7" s="643"/>
      <c r="BZ7" s="643"/>
      <c r="CA7" s="643"/>
      <c r="CB7" s="647"/>
      <c r="CD7" s="654" t="s">
        <v>241</v>
      </c>
      <c r="CE7" s="655"/>
      <c r="CF7" s="655"/>
      <c r="CG7" s="655"/>
      <c r="CH7" s="655"/>
      <c r="CI7" s="655"/>
      <c r="CJ7" s="655"/>
      <c r="CK7" s="655"/>
      <c r="CL7" s="655"/>
      <c r="CM7" s="655"/>
      <c r="CN7" s="655"/>
      <c r="CO7" s="655"/>
      <c r="CP7" s="655"/>
      <c r="CQ7" s="656"/>
      <c r="CR7" s="639">
        <v>1034829</v>
      </c>
      <c r="CS7" s="640"/>
      <c r="CT7" s="640"/>
      <c r="CU7" s="640"/>
      <c r="CV7" s="640"/>
      <c r="CW7" s="640"/>
      <c r="CX7" s="640"/>
      <c r="CY7" s="641"/>
      <c r="CZ7" s="642">
        <v>12.9</v>
      </c>
      <c r="DA7" s="642"/>
      <c r="DB7" s="642"/>
      <c r="DC7" s="642"/>
      <c r="DD7" s="648">
        <v>33926</v>
      </c>
      <c r="DE7" s="640"/>
      <c r="DF7" s="640"/>
      <c r="DG7" s="640"/>
      <c r="DH7" s="640"/>
      <c r="DI7" s="640"/>
      <c r="DJ7" s="640"/>
      <c r="DK7" s="640"/>
      <c r="DL7" s="640"/>
      <c r="DM7" s="640"/>
      <c r="DN7" s="640"/>
      <c r="DO7" s="640"/>
      <c r="DP7" s="641"/>
      <c r="DQ7" s="648">
        <v>760828</v>
      </c>
      <c r="DR7" s="640"/>
      <c r="DS7" s="640"/>
      <c r="DT7" s="640"/>
      <c r="DU7" s="640"/>
      <c r="DV7" s="640"/>
      <c r="DW7" s="640"/>
      <c r="DX7" s="640"/>
      <c r="DY7" s="640"/>
      <c r="DZ7" s="640"/>
      <c r="EA7" s="640"/>
      <c r="EB7" s="640"/>
      <c r="EC7" s="649"/>
    </row>
    <row r="8" spans="2:143" ht="11.25" customHeight="1" x14ac:dyDescent="0.15">
      <c r="B8" s="636" t="s">
        <v>242</v>
      </c>
      <c r="C8" s="637"/>
      <c r="D8" s="637"/>
      <c r="E8" s="637"/>
      <c r="F8" s="637"/>
      <c r="G8" s="637"/>
      <c r="H8" s="637"/>
      <c r="I8" s="637"/>
      <c r="J8" s="637"/>
      <c r="K8" s="637"/>
      <c r="L8" s="637"/>
      <c r="M8" s="637"/>
      <c r="N8" s="637"/>
      <c r="O8" s="637"/>
      <c r="P8" s="637"/>
      <c r="Q8" s="638"/>
      <c r="R8" s="639">
        <v>4485</v>
      </c>
      <c r="S8" s="640"/>
      <c r="T8" s="640"/>
      <c r="U8" s="640"/>
      <c r="V8" s="640"/>
      <c r="W8" s="640"/>
      <c r="X8" s="640"/>
      <c r="Y8" s="641"/>
      <c r="Z8" s="642">
        <v>0.1</v>
      </c>
      <c r="AA8" s="642"/>
      <c r="AB8" s="642"/>
      <c r="AC8" s="642"/>
      <c r="AD8" s="643">
        <v>4485</v>
      </c>
      <c r="AE8" s="643"/>
      <c r="AF8" s="643"/>
      <c r="AG8" s="643"/>
      <c r="AH8" s="643"/>
      <c r="AI8" s="643"/>
      <c r="AJ8" s="643"/>
      <c r="AK8" s="643"/>
      <c r="AL8" s="644">
        <v>0.1</v>
      </c>
      <c r="AM8" s="645"/>
      <c r="AN8" s="645"/>
      <c r="AO8" s="646"/>
      <c r="AP8" s="636" t="s">
        <v>243</v>
      </c>
      <c r="AQ8" s="637"/>
      <c r="AR8" s="637"/>
      <c r="AS8" s="637"/>
      <c r="AT8" s="637"/>
      <c r="AU8" s="637"/>
      <c r="AV8" s="637"/>
      <c r="AW8" s="637"/>
      <c r="AX8" s="637"/>
      <c r="AY8" s="637"/>
      <c r="AZ8" s="637"/>
      <c r="BA8" s="637"/>
      <c r="BB8" s="637"/>
      <c r="BC8" s="637"/>
      <c r="BD8" s="637"/>
      <c r="BE8" s="637"/>
      <c r="BF8" s="638"/>
      <c r="BG8" s="639">
        <v>29954</v>
      </c>
      <c r="BH8" s="640"/>
      <c r="BI8" s="640"/>
      <c r="BJ8" s="640"/>
      <c r="BK8" s="640"/>
      <c r="BL8" s="640"/>
      <c r="BM8" s="640"/>
      <c r="BN8" s="641"/>
      <c r="BO8" s="642">
        <v>1.3</v>
      </c>
      <c r="BP8" s="642"/>
      <c r="BQ8" s="642"/>
      <c r="BR8" s="642"/>
      <c r="BS8" s="648" t="s">
        <v>137</v>
      </c>
      <c r="BT8" s="640"/>
      <c r="BU8" s="640"/>
      <c r="BV8" s="640"/>
      <c r="BW8" s="640"/>
      <c r="BX8" s="640"/>
      <c r="BY8" s="640"/>
      <c r="BZ8" s="640"/>
      <c r="CA8" s="640"/>
      <c r="CB8" s="649"/>
      <c r="CD8" s="654" t="s">
        <v>244</v>
      </c>
      <c r="CE8" s="655"/>
      <c r="CF8" s="655"/>
      <c r="CG8" s="655"/>
      <c r="CH8" s="655"/>
      <c r="CI8" s="655"/>
      <c r="CJ8" s="655"/>
      <c r="CK8" s="655"/>
      <c r="CL8" s="655"/>
      <c r="CM8" s="655"/>
      <c r="CN8" s="655"/>
      <c r="CO8" s="655"/>
      <c r="CP8" s="655"/>
      <c r="CQ8" s="656"/>
      <c r="CR8" s="639">
        <v>2027988</v>
      </c>
      <c r="CS8" s="640"/>
      <c r="CT8" s="640"/>
      <c r="CU8" s="640"/>
      <c r="CV8" s="640"/>
      <c r="CW8" s="640"/>
      <c r="CX8" s="640"/>
      <c r="CY8" s="641"/>
      <c r="CZ8" s="642">
        <v>25.2</v>
      </c>
      <c r="DA8" s="642"/>
      <c r="DB8" s="642"/>
      <c r="DC8" s="642"/>
      <c r="DD8" s="648">
        <v>69999</v>
      </c>
      <c r="DE8" s="640"/>
      <c r="DF8" s="640"/>
      <c r="DG8" s="640"/>
      <c r="DH8" s="640"/>
      <c r="DI8" s="640"/>
      <c r="DJ8" s="640"/>
      <c r="DK8" s="640"/>
      <c r="DL8" s="640"/>
      <c r="DM8" s="640"/>
      <c r="DN8" s="640"/>
      <c r="DO8" s="640"/>
      <c r="DP8" s="641"/>
      <c r="DQ8" s="648">
        <v>971618</v>
      </c>
      <c r="DR8" s="640"/>
      <c r="DS8" s="640"/>
      <c r="DT8" s="640"/>
      <c r="DU8" s="640"/>
      <c r="DV8" s="640"/>
      <c r="DW8" s="640"/>
      <c r="DX8" s="640"/>
      <c r="DY8" s="640"/>
      <c r="DZ8" s="640"/>
      <c r="EA8" s="640"/>
      <c r="EB8" s="640"/>
      <c r="EC8" s="649"/>
    </row>
    <row r="9" spans="2:143" ht="11.25" customHeight="1" x14ac:dyDescent="0.15">
      <c r="B9" s="636" t="s">
        <v>245</v>
      </c>
      <c r="C9" s="637"/>
      <c r="D9" s="637"/>
      <c r="E9" s="637"/>
      <c r="F9" s="637"/>
      <c r="G9" s="637"/>
      <c r="H9" s="637"/>
      <c r="I9" s="637"/>
      <c r="J9" s="637"/>
      <c r="K9" s="637"/>
      <c r="L9" s="637"/>
      <c r="M9" s="637"/>
      <c r="N9" s="637"/>
      <c r="O9" s="637"/>
      <c r="P9" s="637"/>
      <c r="Q9" s="638"/>
      <c r="R9" s="639">
        <v>3526</v>
      </c>
      <c r="S9" s="640"/>
      <c r="T9" s="640"/>
      <c r="U9" s="640"/>
      <c r="V9" s="640"/>
      <c r="W9" s="640"/>
      <c r="X9" s="640"/>
      <c r="Y9" s="641"/>
      <c r="Z9" s="642">
        <v>0</v>
      </c>
      <c r="AA9" s="642"/>
      <c r="AB9" s="642"/>
      <c r="AC9" s="642"/>
      <c r="AD9" s="643">
        <v>3526</v>
      </c>
      <c r="AE9" s="643"/>
      <c r="AF9" s="643"/>
      <c r="AG9" s="643"/>
      <c r="AH9" s="643"/>
      <c r="AI9" s="643"/>
      <c r="AJ9" s="643"/>
      <c r="AK9" s="643"/>
      <c r="AL9" s="644">
        <v>0.1</v>
      </c>
      <c r="AM9" s="645"/>
      <c r="AN9" s="645"/>
      <c r="AO9" s="646"/>
      <c r="AP9" s="636" t="s">
        <v>246</v>
      </c>
      <c r="AQ9" s="637"/>
      <c r="AR9" s="637"/>
      <c r="AS9" s="637"/>
      <c r="AT9" s="637"/>
      <c r="AU9" s="637"/>
      <c r="AV9" s="637"/>
      <c r="AW9" s="637"/>
      <c r="AX9" s="637"/>
      <c r="AY9" s="637"/>
      <c r="AZ9" s="637"/>
      <c r="BA9" s="637"/>
      <c r="BB9" s="637"/>
      <c r="BC9" s="637"/>
      <c r="BD9" s="637"/>
      <c r="BE9" s="637"/>
      <c r="BF9" s="638"/>
      <c r="BG9" s="639">
        <v>688125</v>
      </c>
      <c r="BH9" s="640"/>
      <c r="BI9" s="640"/>
      <c r="BJ9" s="640"/>
      <c r="BK9" s="640"/>
      <c r="BL9" s="640"/>
      <c r="BM9" s="640"/>
      <c r="BN9" s="641"/>
      <c r="BO9" s="642">
        <v>30</v>
      </c>
      <c r="BP9" s="642"/>
      <c r="BQ9" s="642"/>
      <c r="BR9" s="642"/>
      <c r="BS9" s="648" t="s">
        <v>137</v>
      </c>
      <c r="BT9" s="640"/>
      <c r="BU9" s="640"/>
      <c r="BV9" s="640"/>
      <c r="BW9" s="640"/>
      <c r="BX9" s="640"/>
      <c r="BY9" s="640"/>
      <c r="BZ9" s="640"/>
      <c r="CA9" s="640"/>
      <c r="CB9" s="649"/>
      <c r="CD9" s="654" t="s">
        <v>247</v>
      </c>
      <c r="CE9" s="655"/>
      <c r="CF9" s="655"/>
      <c r="CG9" s="655"/>
      <c r="CH9" s="655"/>
      <c r="CI9" s="655"/>
      <c r="CJ9" s="655"/>
      <c r="CK9" s="655"/>
      <c r="CL9" s="655"/>
      <c r="CM9" s="655"/>
      <c r="CN9" s="655"/>
      <c r="CO9" s="655"/>
      <c r="CP9" s="655"/>
      <c r="CQ9" s="656"/>
      <c r="CR9" s="639">
        <v>539062</v>
      </c>
      <c r="CS9" s="640"/>
      <c r="CT9" s="640"/>
      <c r="CU9" s="640"/>
      <c r="CV9" s="640"/>
      <c r="CW9" s="640"/>
      <c r="CX9" s="640"/>
      <c r="CY9" s="641"/>
      <c r="CZ9" s="642">
        <v>6.7</v>
      </c>
      <c r="DA9" s="642"/>
      <c r="DB9" s="642"/>
      <c r="DC9" s="642"/>
      <c r="DD9" s="648">
        <v>3565</v>
      </c>
      <c r="DE9" s="640"/>
      <c r="DF9" s="640"/>
      <c r="DG9" s="640"/>
      <c r="DH9" s="640"/>
      <c r="DI9" s="640"/>
      <c r="DJ9" s="640"/>
      <c r="DK9" s="640"/>
      <c r="DL9" s="640"/>
      <c r="DM9" s="640"/>
      <c r="DN9" s="640"/>
      <c r="DO9" s="640"/>
      <c r="DP9" s="641"/>
      <c r="DQ9" s="648">
        <v>496353</v>
      </c>
      <c r="DR9" s="640"/>
      <c r="DS9" s="640"/>
      <c r="DT9" s="640"/>
      <c r="DU9" s="640"/>
      <c r="DV9" s="640"/>
      <c r="DW9" s="640"/>
      <c r="DX9" s="640"/>
      <c r="DY9" s="640"/>
      <c r="DZ9" s="640"/>
      <c r="EA9" s="640"/>
      <c r="EB9" s="640"/>
      <c r="EC9" s="649"/>
    </row>
    <row r="10" spans="2:143" ht="11.25" customHeight="1" x14ac:dyDescent="0.15">
      <c r="B10" s="636" t="s">
        <v>248</v>
      </c>
      <c r="C10" s="637"/>
      <c r="D10" s="637"/>
      <c r="E10" s="637"/>
      <c r="F10" s="637"/>
      <c r="G10" s="637"/>
      <c r="H10" s="637"/>
      <c r="I10" s="637"/>
      <c r="J10" s="637"/>
      <c r="K10" s="637"/>
      <c r="L10" s="637"/>
      <c r="M10" s="637"/>
      <c r="N10" s="637"/>
      <c r="O10" s="637"/>
      <c r="P10" s="637"/>
      <c r="Q10" s="638"/>
      <c r="R10" s="639" t="s">
        <v>127</v>
      </c>
      <c r="S10" s="640"/>
      <c r="T10" s="640"/>
      <c r="U10" s="640"/>
      <c r="V10" s="640"/>
      <c r="W10" s="640"/>
      <c r="X10" s="640"/>
      <c r="Y10" s="641"/>
      <c r="Z10" s="642" t="s">
        <v>137</v>
      </c>
      <c r="AA10" s="642"/>
      <c r="AB10" s="642"/>
      <c r="AC10" s="642"/>
      <c r="AD10" s="643" t="s">
        <v>137</v>
      </c>
      <c r="AE10" s="643"/>
      <c r="AF10" s="643"/>
      <c r="AG10" s="643"/>
      <c r="AH10" s="643"/>
      <c r="AI10" s="643"/>
      <c r="AJ10" s="643"/>
      <c r="AK10" s="643"/>
      <c r="AL10" s="644" t="s">
        <v>137</v>
      </c>
      <c r="AM10" s="645"/>
      <c r="AN10" s="645"/>
      <c r="AO10" s="646"/>
      <c r="AP10" s="636" t="s">
        <v>249</v>
      </c>
      <c r="AQ10" s="637"/>
      <c r="AR10" s="637"/>
      <c r="AS10" s="637"/>
      <c r="AT10" s="637"/>
      <c r="AU10" s="637"/>
      <c r="AV10" s="637"/>
      <c r="AW10" s="637"/>
      <c r="AX10" s="637"/>
      <c r="AY10" s="637"/>
      <c r="AZ10" s="637"/>
      <c r="BA10" s="637"/>
      <c r="BB10" s="637"/>
      <c r="BC10" s="637"/>
      <c r="BD10" s="637"/>
      <c r="BE10" s="637"/>
      <c r="BF10" s="638"/>
      <c r="BG10" s="639">
        <v>49716</v>
      </c>
      <c r="BH10" s="640"/>
      <c r="BI10" s="640"/>
      <c r="BJ10" s="640"/>
      <c r="BK10" s="640"/>
      <c r="BL10" s="640"/>
      <c r="BM10" s="640"/>
      <c r="BN10" s="641"/>
      <c r="BO10" s="642">
        <v>2.2000000000000002</v>
      </c>
      <c r="BP10" s="642"/>
      <c r="BQ10" s="642"/>
      <c r="BR10" s="642"/>
      <c r="BS10" s="648" t="s">
        <v>127</v>
      </c>
      <c r="BT10" s="640"/>
      <c r="BU10" s="640"/>
      <c r="BV10" s="640"/>
      <c r="BW10" s="640"/>
      <c r="BX10" s="640"/>
      <c r="BY10" s="640"/>
      <c r="BZ10" s="640"/>
      <c r="CA10" s="640"/>
      <c r="CB10" s="649"/>
      <c r="CD10" s="654" t="s">
        <v>250</v>
      </c>
      <c r="CE10" s="655"/>
      <c r="CF10" s="655"/>
      <c r="CG10" s="655"/>
      <c r="CH10" s="655"/>
      <c r="CI10" s="655"/>
      <c r="CJ10" s="655"/>
      <c r="CK10" s="655"/>
      <c r="CL10" s="655"/>
      <c r="CM10" s="655"/>
      <c r="CN10" s="655"/>
      <c r="CO10" s="655"/>
      <c r="CP10" s="655"/>
      <c r="CQ10" s="656"/>
      <c r="CR10" s="639">
        <v>1200</v>
      </c>
      <c r="CS10" s="640"/>
      <c r="CT10" s="640"/>
      <c r="CU10" s="640"/>
      <c r="CV10" s="640"/>
      <c r="CW10" s="640"/>
      <c r="CX10" s="640"/>
      <c r="CY10" s="641"/>
      <c r="CZ10" s="642">
        <v>0</v>
      </c>
      <c r="DA10" s="642"/>
      <c r="DB10" s="642"/>
      <c r="DC10" s="642"/>
      <c r="DD10" s="648" t="s">
        <v>127</v>
      </c>
      <c r="DE10" s="640"/>
      <c r="DF10" s="640"/>
      <c r="DG10" s="640"/>
      <c r="DH10" s="640"/>
      <c r="DI10" s="640"/>
      <c r="DJ10" s="640"/>
      <c r="DK10" s="640"/>
      <c r="DL10" s="640"/>
      <c r="DM10" s="640"/>
      <c r="DN10" s="640"/>
      <c r="DO10" s="640"/>
      <c r="DP10" s="641"/>
      <c r="DQ10" s="648">
        <v>1200</v>
      </c>
      <c r="DR10" s="640"/>
      <c r="DS10" s="640"/>
      <c r="DT10" s="640"/>
      <c r="DU10" s="640"/>
      <c r="DV10" s="640"/>
      <c r="DW10" s="640"/>
      <c r="DX10" s="640"/>
      <c r="DY10" s="640"/>
      <c r="DZ10" s="640"/>
      <c r="EA10" s="640"/>
      <c r="EB10" s="640"/>
      <c r="EC10" s="649"/>
    </row>
    <row r="11" spans="2:143" ht="11.25" customHeight="1" x14ac:dyDescent="0.15">
      <c r="B11" s="636" t="s">
        <v>251</v>
      </c>
      <c r="C11" s="637"/>
      <c r="D11" s="637"/>
      <c r="E11" s="637"/>
      <c r="F11" s="637"/>
      <c r="G11" s="637"/>
      <c r="H11" s="637"/>
      <c r="I11" s="637"/>
      <c r="J11" s="637"/>
      <c r="K11" s="637"/>
      <c r="L11" s="637"/>
      <c r="M11" s="637"/>
      <c r="N11" s="637"/>
      <c r="O11" s="637"/>
      <c r="P11" s="637"/>
      <c r="Q11" s="638"/>
      <c r="R11" s="639" t="s">
        <v>127</v>
      </c>
      <c r="S11" s="640"/>
      <c r="T11" s="640"/>
      <c r="U11" s="640"/>
      <c r="V11" s="640"/>
      <c r="W11" s="640"/>
      <c r="X11" s="640"/>
      <c r="Y11" s="641"/>
      <c r="Z11" s="642" t="s">
        <v>137</v>
      </c>
      <c r="AA11" s="642"/>
      <c r="AB11" s="642"/>
      <c r="AC11" s="642"/>
      <c r="AD11" s="643" t="s">
        <v>137</v>
      </c>
      <c r="AE11" s="643"/>
      <c r="AF11" s="643"/>
      <c r="AG11" s="643"/>
      <c r="AH11" s="643"/>
      <c r="AI11" s="643"/>
      <c r="AJ11" s="643"/>
      <c r="AK11" s="643"/>
      <c r="AL11" s="644" t="s">
        <v>137</v>
      </c>
      <c r="AM11" s="645"/>
      <c r="AN11" s="645"/>
      <c r="AO11" s="646"/>
      <c r="AP11" s="636" t="s">
        <v>252</v>
      </c>
      <c r="AQ11" s="637"/>
      <c r="AR11" s="637"/>
      <c r="AS11" s="637"/>
      <c r="AT11" s="637"/>
      <c r="AU11" s="637"/>
      <c r="AV11" s="637"/>
      <c r="AW11" s="637"/>
      <c r="AX11" s="637"/>
      <c r="AY11" s="637"/>
      <c r="AZ11" s="637"/>
      <c r="BA11" s="637"/>
      <c r="BB11" s="637"/>
      <c r="BC11" s="637"/>
      <c r="BD11" s="637"/>
      <c r="BE11" s="637"/>
      <c r="BF11" s="638"/>
      <c r="BG11" s="639">
        <v>86819</v>
      </c>
      <c r="BH11" s="640"/>
      <c r="BI11" s="640"/>
      <c r="BJ11" s="640"/>
      <c r="BK11" s="640"/>
      <c r="BL11" s="640"/>
      <c r="BM11" s="640"/>
      <c r="BN11" s="641"/>
      <c r="BO11" s="642">
        <v>3.8</v>
      </c>
      <c r="BP11" s="642"/>
      <c r="BQ11" s="642"/>
      <c r="BR11" s="642"/>
      <c r="BS11" s="648" t="s">
        <v>137</v>
      </c>
      <c r="BT11" s="640"/>
      <c r="BU11" s="640"/>
      <c r="BV11" s="640"/>
      <c r="BW11" s="640"/>
      <c r="BX11" s="640"/>
      <c r="BY11" s="640"/>
      <c r="BZ11" s="640"/>
      <c r="CA11" s="640"/>
      <c r="CB11" s="649"/>
      <c r="CD11" s="654" t="s">
        <v>253</v>
      </c>
      <c r="CE11" s="655"/>
      <c r="CF11" s="655"/>
      <c r="CG11" s="655"/>
      <c r="CH11" s="655"/>
      <c r="CI11" s="655"/>
      <c r="CJ11" s="655"/>
      <c r="CK11" s="655"/>
      <c r="CL11" s="655"/>
      <c r="CM11" s="655"/>
      <c r="CN11" s="655"/>
      <c r="CO11" s="655"/>
      <c r="CP11" s="655"/>
      <c r="CQ11" s="656"/>
      <c r="CR11" s="639">
        <v>631025</v>
      </c>
      <c r="CS11" s="640"/>
      <c r="CT11" s="640"/>
      <c r="CU11" s="640"/>
      <c r="CV11" s="640"/>
      <c r="CW11" s="640"/>
      <c r="CX11" s="640"/>
      <c r="CY11" s="641"/>
      <c r="CZ11" s="642">
        <v>7.8</v>
      </c>
      <c r="DA11" s="642"/>
      <c r="DB11" s="642"/>
      <c r="DC11" s="642"/>
      <c r="DD11" s="648">
        <v>91831</v>
      </c>
      <c r="DE11" s="640"/>
      <c r="DF11" s="640"/>
      <c r="DG11" s="640"/>
      <c r="DH11" s="640"/>
      <c r="DI11" s="640"/>
      <c r="DJ11" s="640"/>
      <c r="DK11" s="640"/>
      <c r="DL11" s="640"/>
      <c r="DM11" s="640"/>
      <c r="DN11" s="640"/>
      <c r="DO11" s="640"/>
      <c r="DP11" s="641"/>
      <c r="DQ11" s="648">
        <v>393485</v>
      </c>
      <c r="DR11" s="640"/>
      <c r="DS11" s="640"/>
      <c r="DT11" s="640"/>
      <c r="DU11" s="640"/>
      <c r="DV11" s="640"/>
      <c r="DW11" s="640"/>
      <c r="DX11" s="640"/>
      <c r="DY11" s="640"/>
      <c r="DZ11" s="640"/>
      <c r="EA11" s="640"/>
      <c r="EB11" s="640"/>
      <c r="EC11" s="649"/>
    </row>
    <row r="12" spans="2:143" ht="11.25" customHeight="1" x14ac:dyDescent="0.15">
      <c r="B12" s="636" t="s">
        <v>254</v>
      </c>
      <c r="C12" s="637"/>
      <c r="D12" s="637"/>
      <c r="E12" s="637"/>
      <c r="F12" s="637"/>
      <c r="G12" s="637"/>
      <c r="H12" s="637"/>
      <c r="I12" s="637"/>
      <c r="J12" s="637"/>
      <c r="K12" s="637"/>
      <c r="L12" s="637"/>
      <c r="M12" s="637"/>
      <c r="N12" s="637"/>
      <c r="O12" s="637"/>
      <c r="P12" s="637"/>
      <c r="Q12" s="638"/>
      <c r="R12" s="639">
        <v>329771</v>
      </c>
      <c r="S12" s="640"/>
      <c r="T12" s="640"/>
      <c r="U12" s="640"/>
      <c r="V12" s="640"/>
      <c r="W12" s="640"/>
      <c r="X12" s="640"/>
      <c r="Y12" s="641"/>
      <c r="Z12" s="642">
        <v>3.9</v>
      </c>
      <c r="AA12" s="642"/>
      <c r="AB12" s="642"/>
      <c r="AC12" s="642"/>
      <c r="AD12" s="643">
        <v>329771</v>
      </c>
      <c r="AE12" s="643"/>
      <c r="AF12" s="643"/>
      <c r="AG12" s="643"/>
      <c r="AH12" s="643"/>
      <c r="AI12" s="643"/>
      <c r="AJ12" s="643"/>
      <c r="AK12" s="643"/>
      <c r="AL12" s="644">
        <v>7.9</v>
      </c>
      <c r="AM12" s="645"/>
      <c r="AN12" s="645"/>
      <c r="AO12" s="646"/>
      <c r="AP12" s="636" t="s">
        <v>255</v>
      </c>
      <c r="AQ12" s="637"/>
      <c r="AR12" s="637"/>
      <c r="AS12" s="637"/>
      <c r="AT12" s="637"/>
      <c r="AU12" s="637"/>
      <c r="AV12" s="637"/>
      <c r="AW12" s="637"/>
      <c r="AX12" s="637"/>
      <c r="AY12" s="637"/>
      <c r="AZ12" s="637"/>
      <c r="BA12" s="637"/>
      <c r="BB12" s="637"/>
      <c r="BC12" s="637"/>
      <c r="BD12" s="637"/>
      <c r="BE12" s="637"/>
      <c r="BF12" s="638"/>
      <c r="BG12" s="639">
        <v>1208273</v>
      </c>
      <c r="BH12" s="640"/>
      <c r="BI12" s="640"/>
      <c r="BJ12" s="640"/>
      <c r="BK12" s="640"/>
      <c r="BL12" s="640"/>
      <c r="BM12" s="640"/>
      <c r="BN12" s="641"/>
      <c r="BO12" s="642">
        <v>52.7</v>
      </c>
      <c r="BP12" s="642"/>
      <c r="BQ12" s="642"/>
      <c r="BR12" s="642"/>
      <c r="BS12" s="648" t="s">
        <v>137</v>
      </c>
      <c r="BT12" s="640"/>
      <c r="BU12" s="640"/>
      <c r="BV12" s="640"/>
      <c r="BW12" s="640"/>
      <c r="BX12" s="640"/>
      <c r="BY12" s="640"/>
      <c r="BZ12" s="640"/>
      <c r="CA12" s="640"/>
      <c r="CB12" s="649"/>
      <c r="CD12" s="654" t="s">
        <v>256</v>
      </c>
      <c r="CE12" s="655"/>
      <c r="CF12" s="655"/>
      <c r="CG12" s="655"/>
      <c r="CH12" s="655"/>
      <c r="CI12" s="655"/>
      <c r="CJ12" s="655"/>
      <c r="CK12" s="655"/>
      <c r="CL12" s="655"/>
      <c r="CM12" s="655"/>
      <c r="CN12" s="655"/>
      <c r="CO12" s="655"/>
      <c r="CP12" s="655"/>
      <c r="CQ12" s="656"/>
      <c r="CR12" s="639">
        <v>97699</v>
      </c>
      <c r="CS12" s="640"/>
      <c r="CT12" s="640"/>
      <c r="CU12" s="640"/>
      <c r="CV12" s="640"/>
      <c r="CW12" s="640"/>
      <c r="CX12" s="640"/>
      <c r="CY12" s="641"/>
      <c r="CZ12" s="642">
        <v>1.2</v>
      </c>
      <c r="DA12" s="642"/>
      <c r="DB12" s="642"/>
      <c r="DC12" s="642"/>
      <c r="DD12" s="648" t="s">
        <v>127</v>
      </c>
      <c r="DE12" s="640"/>
      <c r="DF12" s="640"/>
      <c r="DG12" s="640"/>
      <c r="DH12" s="640"/>
      <c r="DI12" s="640"/>
      <c r="DJ12" s="640"/>
      <c r="DK12" s="640"/>
      <c r="DL12" s="640"/>
      <c r="DM12" s="640"/>
      <c r="DN12" s="640"/>
      <c r="DO12" s="640"/>
      <c r="DP12" s="641"/>
      <c r="DQ12" s="648">
        <v>62241</v>
      </c>
      <c r="DR12" s="640"/>
      <c r="DS12" s="640"/>
      <c r="DT12" s="640"/>
      <c r="DU12" s="640"/>
      <c r="DV12" s="640"/>
      <c r="DW12" s="640"/>
      <c r="DX12" s="640"/>
      <c r="DY12" s="640"/>
      <c r="DZ12" s="640"/>
      <c r="EA12" s="640"/>
      <c r="EB12" s="640"/>
      <c r="EC12" s="649"/>
    </row>
    <row r="13" spans="2:143" ht="11.25" customHeight="1" x14ac:dyDescent="0.15">
      <c r="B13" s="636" t="s">
        <v>257</v>
      </c>
      <c r="C13" s="637"/>
      <c r="D13" s="637"/>
      <c r="E13" s="637"/>
      <c r="F13" s="637"/>
      <c r="G13" s="637"/>
      <c r="H13" s="637"/>
      <c r="I13" s="637"/>
      <c r="J13" s="637"/>
      <c r="K13" s="637"/>
      <c r="L13" s="637"/>
      <c r="M13" s="637"/>
      <c r="N13" s="637"/>
      <c r="O13" s="637"/>
      <c r="P13" s="637"/>
      <c r="Q13" s="638"/>
      <c r="R13" s="639">
        <v>15635</v>
      </c>
      <c r="S13" s="640"/>
      <c r="T13" s="640"/>
      <c r="U13" s="640"/>
      <c r="V13" s="640"/>
      <c r="W13" s="640"/>
      <c r="X13" s="640"/>
      <c r="Y13" s="641"/>
      <c r="Z13" s="642">
        <v>0.2</v>
      </c>
      <c r="AA13" s="642"/>
      <c r="AB13" s="642"/>
      <c r="AC13" s="642"/>
      <c r="AD13" s="643">
        <v>15635</v>
      </c>
      <c r="AE13" s="643"/>
      <c r="AF13" s="643"/>
      <c r="AG13" s="643"/>
      <c r="AH13" s="643"/>
      <c r="AI13" s="643"/>
      <c r="AJ13" s="643"/>
      <c r="AK13" s="643"/>
      <c r="AL13" s="644">
        <v>0.4</v>
      </c>
      <c r="AM13" s="645"/>
      <c r="AN13" s="645"/>
      <c r="AO13" s="646"/>
      <c r="AP13" s="636" t="s">
        <v>258</v>
      </c>
      <c r="AQ13" s="637"/>
      <c r="AR13" s="637"/>
      <c r="AS13" s="637"/>
      <c r="AT13" s="637"/>
      <c r="AU13" s="637"/>
      <c r="AV13" s="637"/>
      <c r="AW13" s="637"/>
      <c r="AX13" s="637"/>
      <c r="AY13" s="637"/>
      <c r="AZ13" s="637"/>
      <c r="BA13" s="637"/>
      <c r="BB13" s="637"/>
      <c r="BC13" s="637"/>
      <c r="BD13" s="637"/>
      <c r="BE13" s="637"/>
      <c r="BF13" s="638"/>
      <c r="BG13" s="639">
        <v>1207849</v>
      </c>
      <c r="BH13" s="640"/>
      <c r="BI13" s="640"/>
      <c r="BJ13" s="640"/>
      <c r="BK13" s="640"/>
      <c r="BL13" s="640"/>
      <c r="BM13" s="640"/>
      <c r="BN13" s="641"/>
      <c r="BO13" s="642">
        <v>52.6</v>
      </c>
      <c r="BP13" s="642"/>
      <c r="BQ13" s="642"/>
      <c r="BR13" s="642"/>
      <c r="BS13" s="648" t="s">
        <v>137</v>
      </c>
      <c r="BT13" s="640"/>
      <c r="BU13" s="640"/>
      <c r="BV13" s="640"/>
      <c r="BW13" s="640"/>
      <c r="BX13" s="640"/>
      <c r="BY13" s="640"/>
      <c r="BZ13" s="640"/>
      <c r="CA13" s="640"/>
      <c r="CB13" s="649"/>
      <c r="CD13" s="654" t="s">
        <v>259</v>
      </c>
      <c r="CE13" s="655"/>
      <c r="CF13" s="655"/>
      <c r="CG13" s="655"/>
      <c r="CH13" s="655"/>
      <c r="CI13" s="655"/>
      <c r="CJ13" s="655"/>
      <c r="CK13" s="655"/>
      <c r="CL13" s="655"/>
      <c r="CM13" s="655"/>
      <c r="CN13" s="655"/>
      <c r="CO13" s="655"/>
      <c r="CP13" s="655"/>
      <c r="CQ13" s="656"/>
      <c r="CR13" s="639">
        <v>1699434</v>
      </c>
      <c r="CS13" s="640"/>
      <c r="CT13" s="640"/>
      <c r="CU13" s="640"/>
      <c r="CV13" s="640"/>
      <c r="CW13" s="640"/>
      <c r="CX13" s="640"/>
      <c r="CY13" s="641"/>
      <c r="CZ13" s="642">
        <v>21.1</v>
      </c>
      <c r="DA13" s="642"/>
      <c r="DB13" s="642"/>
      <c r="DC13" s="642"/>
      <c r="DD13" s="648">
        <v>1181432</v>
      </c>
      <c r="DE13" s="640"/>
      <c r="DF13" s="640"/>
      <c r="DG13" s="640"/>
      <c r="DH13" s="640"/>
      <c r="DI13" s="640"/>
      <c r="DJ13" s="640"/>
      <c r="DK13" s="640"/>
      <c r="DL13" s="640"/>
      <c r="DM13" s="640"/>
      <c r="DN13" s="640"/>
      <c r="DO13" s="640"/>
      <c r="DP13" s="641"/>
      <c r="DQ13" s="648">
        <v>812941</v>
      </c>
      <c r="DR13" s="640"/>
      <c r="DS13" s="640"/>
      <c r="DT13" s="640"/>
      <c r="DU13" s="640"/>
      <c r="DV13" s="640"/>
      <c r="DW13" s="640"/>
      <c r="DX13" s="640"/>
      <c r="DY13" s="640"/>
      <c r="DZ13" s="640"/>
      <c r="EA13" s="640"/>
      <c r="EB13" s="640"/>
      <c r="EC13" s="649"/>
    </row>
    <row r="14" spans="2:143" ht="11.25" customHeight="1" x14ac:dyDescent="0.15">
      <c r="B14" s="636" t="s">
        <v>260</v>
      </c>
      <c r="C14" s="637"/>
      <c r="D14" s="637"/>
      <c r="E14" s="637"/>
      <c r="F14" s="637"/>
      <c r="G14" s="637"/>
      <c r="H14" s="637"/>
      <c r="I14" s="637"/>
      <c r="J14" s="637"/>
      <c r="K14" s="637"/>
      <c r="L14" s="637"/>
      <c r="M14" s="637"/>
      <c r="N14" s="637"/>
      <c r="O14" s="637"/>
      <c r="P14" s="637"/>
      <c r="Q14" s="638"/>
      <c r="R14" s="639" t="s">
        <v>137</v>
      </c>
      <c r="S14" s="640"/>
      <c r="T14" s="640"/>
      <c r="U14" s="640"/>
      <c r="V14" s="640"/>
      <c r="W14" s="640"/>
      <c r="X14" s="640"/>
      <c r="Y14" s="641"/>
      <c r="Z14" s="642" t="s">
        <v>137</v>
      </c>
      <c r="AA14" s="642"/>
      <c r="AB14" s="642"/>
      <c r="AC14" s="642"/>
      <c r="AD14" s="643" t="s">
        <v>127</v>
      </c>
      <c r="AE14" s="643"/>
      <c r="AF14" s="643"/>
      <c r="AG14" s="643"/>
      <c r="AH14" s="643"/>
      <c r="AI14" s="643"/>
      <c r="AJ14" s="643"/>
      <c r="AK14" s="643"/>
      <c r="AL14" s="644" t="s">
        <v>137</v>
      </c>
      <c r="AM14" s="645"/>
      <c r="AN14" s="645"/>
      <c r="AO14" s="646"/>
      <c r="AP14" s="636" t="s">
        <v>261</v>
      </c>
      <c r="AQ14" s="637"/>
      <c r="AR14" s="637"/>
      <c r="AS14" s="637"/>
      <c r="AT14" s="637"/>
      <c r="AU14" s="637"/>
      <c r="AV14" s="637"/>
      <c r="AW14" s="637"/>
      <c r="AX14" s="637"/>
      <c r="AY14" s="637"/>
      <c r="AZ14" s="637"/>
      <c r="BA14" s="637"/>
      <c r="BB14" s="637"/>
      <c r="BC14" s="637"/>
      <c r="BD14" s="637"/>
      <c r="BE14" s="637"/>
      <c r="BF14" s="638"/>
      <c r="BG14" s="639">
        <v>51748</v>
      </c>
      <c r="BH14" s="640"/>
      <c r="BI14" s="640"/>
      <c r="BJ14" s="640"/>
      <c r="BK14" s="640"/>
      <c r="BL14" s="640"/>
      <c r="BM14" s="640"/>
      <c r="BN14" s="641"/>
      <c r="BO14" s="642">
        <v>2.2999999999999998</v>
      </c>
      <c r="BP14" s="642"/>
      <c r="BQ14" s="642"/>
      <c r="BR14" s="642"/>
      <c r="BS14" s="648" t="s">
        <v>137</v>
      </c>
      <c r="BT14" s="640"/>
      <c r="BU14" s="640"/>
      <c r="BV14" s="640"/>
      <c r="BW14" s="640"/>
      <c r="BX14" s="640"/>
      <c r="BY14" s="640"/>
      <c r="BZ14" s="640"/>
      <c r="CA14" s="640"/>
      <c r="CB14" s="649"/>
      <c r="CD14" s="654" t="s">
        <v>262</v>
      </c>
      <c r="CE14" s="655"/>
      <c r="CF14" s="655"/>
      <c r="CG14" s="655"/>
      <c r="CH14" s="655"/>
      <c r="CI14" s="655"/>
      <c r="CJ14" s="655"/>
      <c r="CK14" s="655"/>
      <c r="CL14" s="655"/>
      <c r="CM14" s="655"/>
      <c r="CN14" s="655"/>
      <c r="CO14" s="655"/>
      <c r="CP14" s="655"/>
      <c r="CQ14" s="656"/>
      <c r="CR14" s="639">
        <v>288028</v>
      </c>
      <c r="CS14" s="640"/>
      <c r="CT14" s="640"/>
      <c r="CU14" s="640"/>
      <c r="CV14" s="640"/>
      <c r="CW14" s="640"/>
      <c r="CX14" s="640"/>
      <c r="CY14" s="641"/>
      <c r="CZ14" s="642">
        <v>3.6</v>
      </c>
      <c r="DA14" s="642"/>
      <c r="DB14" s="642"/>
      <c r="DC14" s="642"/>
      <c r="DD14" s="648">
        <v>28559</v>
      </c>
      <c r="DE14" s="640"/>
      <c r="DF14" s="640"/>
      <c r="DG14" s="640"/>
      <c r="DH14" s="640"/>
      <c r="DI14" s="640"/>
      <c r="DJ14" s="640"/>
      <c r="DK14" s="640"/>
      <c r="DL14" s="640"/>
      <c r="DM14" s="640"/>
      <c r="DN14" s="640"/>
      <c r="DO14" s="640"/>
      <c r="DP14" s="641"/>
      <c r="DQ14" s="648">
        <v>249688</v>
      </c>
      <c r="DR14" s="640"/>
      <c r="DS14" s="640"/>
      <c r="DT14" s="640"/>
      <c r="DU14" s="640"/>
      <c r="DV14" s="640"/>
      <c r="DW14" s="640"/>
      <c r="DX14" s="640"/>
      <c r="DY14" s="640"/>
      <c r="DZ14" s="640"/>
      <c r="EA14" s="640"/>
      <c r="EB14" s="640"/>
      <c r="EC14" s="649"/>
    </row>
    <row r="15" spans="2:143" ht="11.25" customHeight="1" x14ac:dyDescent="0.15">
      <c r="B15" s="636" t="s">
        <v>263</v>
      </c>
      <c r="C15" s="637"/>
      <c r="D15" s="637"/>
      <c r="E15" s="637"/>
      <c r="F15" s="637"/>
      <c r="G15" s="637"/>
      <c r="H15" s="637"/>
      <c r="I15" s="637"/>
      <c r="J15" s="637"/>
      <c r="K15" s="637"/>
      <c r="L15" s="637"/>
      <c r="M15" s="637"/>
      <c r="N15" s="637"/>
      <c r="O15" s="637"/>
      <c r="P15" s="637"/>
      <c r="Q15" s="638"/>
      <c r="R15" s="639">
        <v>22755</v>
      </c>
      <c r="S15" s="640"/>
      <c r="T15" s="640"/>
      <c r="U15" s="640"/>
      <c r="V15" s="640"/>
      <c r="W15" s="640"/>
      <c r="X15" s="640"/>
      <c r="Y15" s="641"/>
      <c r="Z15" s="642">
        <v>0.3</v>
      </c>
      <c r="AA15" s="642"/>
      <c r="AB15" s="642"/>
      <c r="AC15" s="642"/>
      <c r="AD15" s="643">
        <v>22755</v>
      </c>
      <c r="AE15" s="643"/>
      <c r="AF15" s="643"/>
      <c r="AG15" s="643"/>
      <c r="AH15" s="643"/>
      <c r="AI15" s="643"/>
      <c r="AJ15" s="643"/>
      <c r="AK15" s="643"/>
      <c r="AL15" s="644">
        <v>0.5</v>
      </c>
      <c r="AM15" s="645"/>
      <c r="AN15" s="645"/>
      <c r="AO15" s="646"/>
      <c r="AP15" s="636" t="s">
        <v>264</v>
      </c>
      <c r="AQ15" s="637"/>
      <c r="AR15" s="637"/>
      <c r="AS15" s="637"/>
      <c r="AT15" s="637"/>
      <c r="AU15" s="637"/>
      <c r="AV15" s="637"/>
      <c r="AW15" s="637"/>
      <c r="AX15" s="637"/>
      <c r="AY15" s="637"/>
      <c r="AZ15" s="637"/>
      <c r="BA15" s="637"/>
      <c r="BB15" s="637"/>
      <c r="BC15" s="637"/>
      <c r="BD15" s="637"/>
      <c r="BE15" s="637"/>
      <c r="BF15" s="638"/>
      <c r="BG15" s="639">
        <v>164544</v>
      </c>
      <c r="BH15" s="640"/>
      <c r="BI15" s="640"/>
      <c r="BJ15" s="640"/>
      <c r="BK15" s="640"/>
      <c r="BL15" s="640"/>
      <c r="BM15" s="640"/>
      <c r="BN15" s="641"/>
      <c r="BO15" s="642">
        <v>7.2</v>
      </c>
      <c r="BP15" s="642"/>
      <c r="BQ15" s="642"/>
      <c r="BR15" s="642"/>
      <c r="BS15" s="648" t="s">
        <v>137</v>
      </c>
      <c r="BT15" s="640"/>
      <c r="BU15" s="640"/>
      <c r="BV15" s="640"/>
      <c r="BW15" s="640"/>
      <c r="BX15" s="640"/>
      <c r="BY15" s="640"/>
      <c r="BZ15" s="640"/>
      <c r="CA15" s="640"/>
      <c r="CB15" s="649"/>
      <c r="CD15" s="654" t="s">
        <v>265</v>
      </c>
      <c r="CE15" s="655"/>
      <c r="CF15" s="655"/>
      <c r="CG15" s="655"/>
      <c r="CH15" s="655"/>
      <c r="CI15" s="655"/>
      <c r="CJ15" s="655"/>
      <c r="CK15" s="655"/>
      <c r="CL15" s="655"/>
      <c r="CM15" s="655"/>
      <c r="CN15" s="655"/>
      <c r="CO15" s="655"/>
      <c r="CP15" s="655"/>
      <c r="CQ15" s="656"/>
      <c r="CR15" s="639">
        <v>791998</v>
      </c>
      <c r="CS15" s="640"/>
      <c r="CT15" s="640"/>
      <c r="CU15" s="640"/>
      <c r="CV15" s="640"/>
      <c r="CW15" s="640"/>
      <c r="CX15" s="640"/>
      <c r="CY15" s="641"/>
      <c r="CZ15" s="642">
        <v>9.8000000000000007</v>
      </c>
      <c r="DA15" s="642"/>
      <c r="DB15" s="642"/>
      <c r="DC15" s="642"/>
      <c r="DD15" s="648">
        <v>25127</v>
      </c>
      <c r="DE15" s="640"/>
      <c r="DF15" s="640"/>
      <c r="DG15" s="640"/>
      <c r="DH15" s="640"/>
      <c r="DI15" s="640"/>
      <c r="DJ15" s="640"/>
      <c r="DK15" s="640"/>
      <c r="DL15" s="640"/>
      <c r="DM15" s="640"/>
      <c r="DN15" s="640"/>
      <c r="DO15" s="640"/>
      <c r="DP15" s="641"/>
      <c r="DQ15" s="648">
        <v>748096</v>
      </c>
      <c r="DR15" s="640"/>
      <c r="DS15" s="640"/>
      <c r="DT15" s="640"/>
      <c r="DU15" s="640"/>
      <c r="DV15" s="640"/>
      <c r="DW15" s="640"/>
      <c r="DX15" s="640"/>
      <c r="DY15" s="640"/>
      <c r="DZ15" s="640"/>
      <c r="EA15" s="640"/>
      <c r="EB15" s="640"/>
      <c r="EC15" s="649"/>
    </row>
    <row r="16" spans="2:143" ht="11.25" customHeight="1" x14ac:dyDescent="0.15">
      <c r="B16" s="636" t="s">
        <v>266</v>
      </c>
      <c r="C16" s="637"/>
      <c r="D16" s="637"/>
      <c r="E16" s="637"/>
      <c r="F16" s="637"/>
      <c r="G16" s="637"/>
      <c r="H16" s="637"/>
      <c r="I16" s="637"/>
      <c r="J16" s="637"/>
      <c r="K16" s="637"/>
      <c r="L16" s="637"/>
      <c r="M16" s="637"/>
      <c r="N16" s="637"/>
      <c r="O16" s="637"/>
      <c r="P16" s="637"/>
      <c r="Q16" s="638"/>
      <c r="R16" s="639" t="s">
        <v>137</v>
      </c>
      <c r="S16" s="640"/>
      <c r="T16" s="640"/>
      <c r="U16" s="640"/>
      <c r="V16" s="640"/>
      <c r="W16" s="640"/>
      <c r="X16" s="640"/>
      <c r="Y16" s="641"/>
      <c r="Z16" s="642" t="s">
        <v>137</v>
      </c>
      <c r="AA16" s="642"/>
      <c r="AB16" s="642"/>
      <c r="AC16" s="642"/>
      <c r="AD16" s="643" t="s">
        <v>137</v>
      </c>
      <c r="AE16" s="643"/>
      <c r="AF16" s="643"/>
      <c r="AG16" s="643"/>
      <c r="AH16" s="643"/>
      <c r="AI16" s="643"/>
      <c r="AJ16" s="643"/>
      <c r="AK16" s="643"/>
      <c r="AL16" s="644" t="s">
        <v>137</v>
      </c>
      <c r="AM16" s="645"/>
      <c r="AN16" s="645"/>
      <c r="AO16" s="646"/>
      <c r="AP16" s="636" t="s">
        <v>267</v>
      </c>
      <c r="AQ16" s="637"/>
      <c r="AR16" s="637"/>
      <c r="AS16" s="637"/>
      <c r="AT16" s="637"/>
      <c r="AU16" s="637"/>
      <c r="AV16" s="637"/>
      <c r="AW16" s="637"/>
      <c r="AX16" s="637"/>
      <c r="AY16" s="637"/>
      <c r="AZ16" s="637"/>
      <c r="BA16" s="637"/>
      <c r="BB16" s="637"/>
      <c r="BC16" s="637"/>
      <c r="BD16" s="637"/>
      <c r="BE16" s="637"/>
      <c r="BF16" s="638"/>
      <c r="BG16" s="639" t="s">
        <v>137</v>
      </c>
      <c r="BH16" s="640"/>
      <c r="BI16" s="640"/>
      <c r="BJ16" s="640"/>
      <c r="BK16" s="640"/>
      <c r="BL16" s="640"/>
      <c r="BM16" s="640"/>
      <c r="BN16" s="641"/>
      <c r="BO16" s="642" t="s">
        <v>137</v>
      </c>
      <c r="BP16" s="642"/>
      <c r="BQ16" s="642"/>
      <c r="BR16" s="642"/>
      <c r="BS16" s="648" t="s">
        <v>137</v>
      </c>
      <c r="BT16" s="640"/>
      <c r="BU16" s="640"/>
      <c r="BV16" s="640"/>
      <c r="BW16" s="640"/>
      <c r="BX16" s="640"/>
      <c r="BY16" s="640"/>
      <c r="BZ16" s="640"/>
      <c r="CA16" s="640"/>
      <c r="CB16" s="649"/>
      <c r="CD16" s="654" t="s">
        <v>268</v>
      </c>
      <c r="CE16" s="655"/>
      <c r="CF16" s="655"/>
      <c r="CG16" s="655"/>
      <c r="CH16" s="655"/>
      <c r="CI16" s="655"/>
      <c r="CJ16" s="655"/>
      <c r="CK16" s="655"/>
      <c r="CL16" s="655"/>
      <c r="CM16" s="655"/>
      <c r="CN16" s="655"/>
      <c r="CO16" s="655"/>
      <c r="CP16" s="655"/>
      <c r="CQ16" s="656"/>
      <c r="CR16" s="639">
        <v>7739</v>
      </c>
      <c r="CS16" s="640"/>
      <c r="CT16" s="640"/>
      <c r="CU16" s="640"/>
      <c r="CV16" s="640"/>
      <c r="CW16" s="640"/>
      <c r="CX16" s="640"/>
      <c r="CY16" s="641"/>
      <c r="CZ16" s="642">
        <v>0.1</v>
      </c>
      <c r="DA16" s="642"/>
      <c r="DB16" s="642"/>
      <c r="DC16" s="642"/>
      <c r="DD16" s="648" t="s">
        <v>127</v>
      </c>
      <c r="DE16" s="640"/>
      <c r="DF16" s="640"/>
      <c r="DG16" s="640"/>
      <c r="DH16" s="640"/>
      <c r="DI16" s="640"/>
      <c r="DJ16" s="640"/>
      <c r="DK16" s="640"/>
      <c r="DL16" s="640"/>
      <c r="DM16" s="640"/>
      <c r="DN16" s="640"/>
      <c r="DO16" s="640"/>
      <c r="DP16" s="641"/>
      <c r="DQ16" s="648">
        <v>3373</v>
      </c>
      <c r="DR16" s="640"/>
      <c r="DS16" s="640"/>
      <c r="DT16" s="640"/>
      <c r="DU16" s="640"/>
      <c r="DV16" s="640"/>
      <c r="DW16" s="640"/>
      <c r="DX16" s="640"/>
      <c r="DY16" s="640"/>
      <c r="DZ16" s="640"/>
      <c r="EA16" s="640"/>
      <c r="EB16" s="640"/>
      <c r="EC16" s="649"/>
    </row>
    <row r="17" spans="2:133" ht="11.25" customHeight="1" x14ac:dyDescent="0.15">
      <c r="B17" s="636" t="s">
        <v>269</v>
      </c>
      <c r="C17" s="637"/>
      <c r="D17" s="637"/>
      <c r="E17" s="637"/>
      <c r="F17" s="637"/>
      <c r="G17" s="637"/>
      <c r="H17" s="637"/>
      <c r="I17" s="637"/>
      <c r="J17" s="637"/>
      <c r="K17" s="637"/>
      <c r="L17" s="637"/>
      <c r="M17" s="637"/>
      <c r="N17" s="637"/>
      <c r="O17" s="637"/>
      <c r="P17" s="637"/>
      <c r="Q17" s="638"/>
      <c r="R17" s="639">
        <v>13263</v>
      </c>
      <c r="S17" s="640"/>
      <c r="T17" s="640"/>
      <c r="U17" s="640"/>
      <c r="V17" s="640"/>
      <c r="W17" s="640"/>
      <c r="X17" s="640"/>
      <c r="Y17" s="641"/>
      <c r="Z17" s="642">
        <v>0.2</v>
      </c>
      <c r="AA17" s="642"/>
      <c r="AB17" s="642"/>
      <c r="AC17" s="642"/>
      <c r="AD17" s="643">
        <v>13263</v>
      </c>
      <c r="AE17" s="643"/>
      <c r="AF17" s="643"/>
      <c r="AG17" s="643"/>
      <c r="AH17" s="643"/>
      <c r="AI17" s="643"/>
      <c r="AJ17" s="643"/>
      <c r="AK17" s="643"/>
      <c r="AL17" s="644">
        <v>0.3</v>
      </c>
      <c r="AM17" s="645"/>
      <c r="AN17" s="645"/>
      <c r="AO17" s="646"/>
      <c r="AP17" s="636" t="s">
        <v>270</v>
      </c>
      <c r="AQ17" s="637"/>
      <c r="AR17" s="637"/>
      <c r="AS17" s="637"/>
      <c r="AT17" s="637"/>
      <c r="AU17" s="637"/>
      <c r="AV17" s="637"/>
      <c r="AW17" s="637"/>
      <c r="AX17" s="637"/>
      <c r="AY17" s="637"/>
      <c r="AZ17" s="637"/>
      <c r="BA17" s="637"/>
      <c r="BB17" s="637"/>
      <c r="BC17" s="637"/>
      <c r="BD17" s="637"/>
      <c r="BE17" s="637"/>
      <c r="BF17" s="638"/>
      <c r="BG17" s="639" t="s">
        <v>137</v>
      </c>
      <c r="BH17" s="640"/>
      <c r="BI17" s="640"/>
      <c r="BJ17" s="640"/>
      <c r="BK17" s="640"/>
      <c r="BL17" s="640"/>
      <c r="BM17" s="640"/>
      <c r="BN17" s="641"/>
      <c r="BO17" s="642" t="s">
        <v>137</v>
      </c>
      <c r="BP17" s="642"/>
      <c r="BQ17" s="642"/>
      <c r="BR17" s="642"/>
      <c r="BS17" s="648" t="s">
        <v>137</v>
      </c>
      <c r="BT17" s="640"/>
      <c r="BU17" s="640"/>
      <c r="BV17" s="640"/>
      <c r="BW17" s="640"/>
      <c r="BX17" s="640"/>
      <c r="BY17" s="640"/>
      <c r="BZ17" s="640"/>
      <c r="CA17" s="640"/>
      <c r="CB17" s="649"/>
      <c r="CD17" s="654" t="s">
        <v>271</v>
      </c>
      <c r="CE17" s="655"/>
      <c r="CF17" s="655"/>
      <c r="CG17" s="655"/>
      <c r="CH17" s="655"/>
      <c r="CI17" s="655"/>
      <c r="CJ17" s="655"/>
      <c r="CK17" s="655"/>
      <c r="CL17" s="655"/>
      <c r="CM17" s="655"/>
      <c r="CN17" s="655"/>
      <c r="CO17" s="655"/>
      <c r="CP17" s="655"/>
      <c r="CQ17" s="656"/>
      <c r="CR17" s="639">
        <v>825977</v>
      </c>
      <c r="CS17" s="640"/>
      <c r="CT17" s="640"/>
      <c r="CU17" s="640"/>
      <c r="CV17" s="640"/>
      <c r="CW17" s="640"/>
      <c r="CX17" s="640"/>
      <c r="CY17" s="641"/>
      <c r="CZ17" s="642">
        <v>10.3</v>
      </c>
      <c r="DA17" s="642"/>
      <c r="DB17" s="642"/>
      <c r="DC17" s="642"/>
      <c r="DD17" s="648" t="s">
        <v>127</v>
      </c>
      <c r="DE17" s="640"/>
      <c r="DF17" s="640"/>
      <c r="DG17" s="640"/>
      <c r="DH17" s="640"/>
      <c r="DI17" s="640"/>
      <c r="DJ17" s="640"/>
      <c r="DK17" s="640"/>
      <c r="DL17" s="640"/>
      <c r="DM17" s="640"/>
      <c r="DN17" s="640"/>
      <c r="DO17" s="640"/>
      <c r="DP17" s="641"/>
      <c r="DQ17" s="648">
        <v>785740</v>
      </c>
      <c r="DR17" s="640"/>
      <c r="DS17" s="640"/>
      <c r="DT17" s="640"/>
      <c r="DU17" s="640"/>
      <c r="DV17" s="640"/>
      <c r="DW17" s="640"/>
      <c r="DX17" s="640"/>
      <c r="DY17" s="640"/>
      <c r="DZ17" s="640"/>
      <c r="EA17" s="640"/>
      <c r="EB17" s="640"/>
      <c r="EC17" s="649"/>
    </row>
    <row r="18" spans="2:133" ht="11.25" customHeight="1" x14ac:dyDescent="0.15">
      <c r="B18" s="636" t="s">
        <v>272</v>
      </c>
      <c r="C18" s="637"/>
      <c r="D18" s="637"/>
      <c r="E18" s="637"/>
      <c r="F18" s="637"/>
      <c r="G18" s="637"/>
      <c r="H18" s="637"/>
      <c r="I18" s="637"/>
      <c r="J18" s="637"/>
      <c r="K18" s="637"/>
      <c r="L18" s="637"/>
      <c r="M18" s="637"/>
      <c r="N18" s="637"/>
      <c r="O18" s="637"/>
      <c r="P18" s="637"/>
      <c r="Q18" s="638"/>
      <c r="R18" s="639">
        <v>2025273</v>
      </c>
      <c r="S18" s="640"/>
      <c r="T18" s="640"/>
      <c r="U18" s="640"/>
      <c r="V18" s="640"/>
      <c r="W18" s="640"/>
      <c r="X18" s="640"/>
      <c r="Y18" s="641"/>
      <c r="Z18" s="642">
        <v>24.2</v>
      </c>
      <c r="AA18" s="642"/>
      <c r="AB18" s="642"/>
      <c r="AC18" s="642"/>
      <c r="AD18" s="643">
        <v>1397143</v>
      </c>
      <c r="AE18" s="643"/>
      <c r="AF18" s="643"/>
      <c r="AG18" s="643"/>
      <c r="AH18" s="643"/>
      <c r="AI18" s="643"/>
      <c r="AJ18" s="643"/>
      <c r="AK18" s="643"/>
      <c r="AL18" s="644">
        <v>33.4</v>
      </c>
      <c r="AM18" s="645"/>
      <c r="AN18" s="645"/>
      <c r="AO18" s="646"/>
      <c r="AP18" s="636" t="s">
        <v>273</v>
      </c>
      <c r="AQ18" s="637"/>
      <c r="AR18" s="637"/>
      <c r="AS18" s="637"/>
      <c r="AT18" s="637"/>
      <c r="AU18" s="637"/>
      <c r="AV18" s="637"/>
      <c r="AW18" s="637"/>
      <c r="AX18" s="637"/>
      <c r="AY18" s="637"/>
      <c r="AZ18" s="637"/>
      <c r="BA18" s="637"/>
      <c r="BB18" s="637"/>
      <c r="BC18" s="637"/>
      <c r="BD18" s="637"/>
      <c r="BE18" s="637"/>
      <c r="BF18" s="638"/>
      <c r="BG18" s="639" t="s">
        <v>137</v>
      </c>
      <c r="BH18" s="640"/>
      <c r="BI18" s="640"/>
      <c r="BJ18" s="640"/>
      <c r="BK18" s="640"/>
      <c r="BL18" s="640"/>
      <c r="BM18" s="640"/>
      <c r="BN18" s="641"/>
      <c r="BO18" s="642" t="s">
        <v>137</v>
      </c>
      <c r="BP18" s="642"/>
      <c r="BQ18" s="642"/>
      <c r="BR18" s="642"/>
      <c r="BS18" s="648" t="s">
        <v>127</v>
      </c>
      <c r="BT18" s="640"/>
      <c r="BU18" s="640"/>
      <c r="BV18" s="640"/>
      <c r="BW18" s="640"/>
      <c r="BX18" s="640"/>
      <c r="BY18" s="640"/>
      <c r="BZ18" s="640"/>
      <c r="CA18" s="640"/>
      <c r="CB18" s="649"/>
      <c r="CD18" s="654" t="s">
        <v>274</v>
      </c>
      <c r="CE18" s="655"/>
      <c r="CF18" s="655"/>
      <c r="CG18" s="655"/>
      <c r="CH18" s="655"/>
      <c r="CI18" s="655"/>
      <c r="CJ18" s="655"/>
      <c r="CK18" s="655"/>
      <c r="CL18" s="655"/>
      <c r="CM18" s="655"/>
      <c r="CN18" s="655"/>
      <c r="CO18" s="655"/>
      <c r="CP18" s="655"/>
      <c r="CQ18" s="656"/>
      <c r="CR18" s="639" t="s">
        <v>137</v>
      </c>
      <c r="CS18" s="640"/>
      <c r="CT18" s="640"/>
      <c r="CU18" s="640"/>
      <c r="CV18" s="640"/>
      <c r="CW18" s="640"/>
      <c r="CX18" s="640"/>
      <c r="CY18" s="641"/>
      <c r="CZ18" s="642" t="s">
        <v>137</v>
      </c>
      <c r="DA18" s="642"/>
      <c r="DB18" s="642"/>
      <c r="DC18" s="642"/>
      <c r="DD18" s="648" t="s">
        <v>137</v>
      </c>
      <c r="DE18" s="640"/>
      <c r="DF18" s="640"/>
      <c r="DG18" s="640"/>
      <c r="DH18" s="640"/>
      <c r="DI18" s="640"/>
      <c r="DJ18" s="640"/>
      <c r="DK18" s="640"/>
      <c r="DL18" s="640"/>
      <c r="DM18" s="640"/>
      <c r="DN18" s="640"/>
      <c r="DO18" s="640"/>
      <c r="DP18" s="641"/>
      <c r="DQ18" s="648" t="s">
        <v>137</v>
      </c>
      <c r="DR18" s="640"/>
      <c r="DS18" s="640"/>
      <c r="DT18" s="640"/>
      <c r="DU18" s="640"/>
      <c r="DV18" s="640"/>
      <c r="DW18" s="640"/>
      <c r="DX18" s="640"/>
      <c r="DY18" s="640"/>
      <c r="DZ18" s="640"/>
      <c r="EA18" s="640"/>
      <c r="EB18" s="640"/>
      <c r="EC18" s="649"/>
    </row>
    <row r="19" spans="2:133" ht="11.25" customHeight="1" x14ac:dyDescent="0.15">
      <c r="B19" s="636" t="s">
        <v>275</v>
      </c>
      <c r="C19" s="637"/>
      <c r="D19" s="637"/>
      <c r="E19" s="637"/>
      <c r="F19" s="637"/>
      <c r="G19" s="637"/>
      <c r="H19" s="637"/>
      <c r="I19" s="637"/>
      <c r="J19" s="637"/>
      <c r="K19" s="637"/>
      <c r="L19" s="637"/>
      <c r="M19" s="637"/>
      <c r="N19" s="637"/>
      <c r="O19" s="637"/>
      <c r="P19" s="637"/>
      <c r="Q19" s="638"/>
      <c r="R19" s="639">
        <v>1397143</v>
      </c>
      <c r="S19" s="640"/>
      <c r="T19" s="640"/>
      <c r="U19" s="640"/>
      <c r="V19" s="640"/>
      <c r="W19" s="640"/>
      <c r="X19" s="640"/>
      <c r="Y19" s="641"/>
      <c r="Z19" s="642">
        <v>16.7</v>
      </c>
      <c r="AA19" s="642"/>
      <c r="AB19" s="642"/>
      <c r="AC19" s="642"/>
      <c r="AD19" s="643">
        <v>1397143</v>
      </c>
      <c r="AE19" s="643"/>
      <c r="AF19" s="643"/>
      <c r="AG19" s="643"/>
      <c r="AH19" s="643"/>
      <c r="AI19" s="643"/>
      <c r="AJ19" s="643"/>
      <c r="AK19" s="643"/>
      <c r="AL19" s="644">
        <v>33.4</v>
      </c>
      <c r="AM19" s="645"/>
      <c r="AN19" s="645"/>
      <c r="AO19" s="646"/>
      <c r="AP19" s="636" t="s">
        <v>276</v>
      </c>
      <c r="AQ19" s="637"/>
      <c r="AR19" s="637"/>
      <c r="AS19" s="637"/>
      <c r="AT19" s="637"/>
      <c r="AU19" s="637"/>
      <c r="AV19" s="637"/>
      <c r="AW19" s="637"/>
      <c r="AX19" s="637"/>
      <c r="AY19" s="637"/>
      <c r="AZ19" s="637"/>
      <c r="BA19" s="637"/>
      <c r="BB19" s="637"/>
      <c r="BC19" s="637"/>
      <c r="BD19" s="637"/>
      <c r="BE19" s="637"/>
      <c r="BF19" s="638"/>
      <c r="BG19" s="639">
        <v>15252</v>
      </c>
      <c r="BH19" s="640"/>
      <c r="BI19" s="640"/>
      <c r="BJ19" s="640"/>
      <c r="BK19" s="640"/>
      <c r="BL19" s="640"/>
      <c r="BM19" s="640"/>
      <c r="BN19" s="641"/>
      <c r="BO19" s="642">
        <v>0.7</v>
      </c>
      <c r="BP19" s="642"/>
      <c r="BQ19" s="642"/>
      <c r="BR19" s="642"/>
      <c r="BS19" s="648" t="s">
        <v>137</v>
      </c>
      <c r="BT19" s="640"/>
      <c r="BU19" s="640"/>
      <c r="BV19" s="640"/>
      <c r="BW19" s="640"/>
      <c r="BX19" s="640"/>
      <c r="BY19" s="640"/>
      <c r="BZ19" s="640"/>
      <c r="CA19" s="640"/>
      <c r="CB19" s="649"/>
      <c r="CD19" s="654" t="s">
        <v>277</v>
      </c>
      <c r="CE19" s="655"/>
      <c r="CF19" s="655"/>
      <c r="CG19" s="655"/>
      <c r="CH19" s="655"/>
      <c r="CI19" s="655"/>
      <c r="CJ19" s="655"/>
      <c r="CK19" s="655"/>
      <c r="CL19" s="655"/>
      <c r="CM19" s="655"/>
      <c r="CN19" s="655"/>
      <c r="CO19" s="655"/>
      <c r="CP19" s="655"/>
      <c r="CQ19" s="656"/>
      <c r="CR19" s="639" t="s">
        <v>127</v>
      </c>
      <c r="CS19" s="640"/>
      <c r="CT19" s="640"/>
      <c r="CU19" s="640"/>
      <c r="CV19" s="640"/>
      <c r="CW19" s="640"/>
      <c r="CX19" s="640"/>
      <c r="CY19" s="641"/>
      <c r="CZ19" s="642" t="s">
        <v>137</v>
      </c>
      <c r="DA19" s="642"/>
      <c r="DB19" s="642"/>
      <c r="DC19" s="642"/>
      <c r="DD19" s="648" t="s">
        <v>127</v>
      </c>
      <c r="DE19" s="640"/>
      <c r="DF19" s="640"/>
      <c r="DG19" s="640"/>
      <c r="DH19" s="640"/>
      <c r="DI19" s="640"/>
      <c r="DJ19" s="640"/>
      <c r="DK19" s="640"/>
      <c r="DL19" s="640"/>
      <c r="DM19" s="640"/>
      <c r="DN19" s="640"/>
      <c r="DO19" s="640"/>
      <c r="DP19" s="641"/>
      <c r="DQ19" s="648" t="s">
        <v>137</v>
      </c>
      <c r="DR19" s="640"/>
      <c r="DS19" s="640"/>
      <c r="DT19" s="640"/>
      <c r="DU19" s="640"/>
      <c r="DV19" s="640"/>
      <c r="DW19" s="640"/>
      <c r="DX19" s="640"/>
      <c r="DY19" s="640"/>
      <c r="DZ19" s="640"/>
      <c r="EA19" s="640"/>
      <c r="EB19" s="640"/>
      <c r="EC19" s="649"/>
    </row>
    <row r="20" spans="2:133" ht="11.25" customHeight="1" x14ac:dyDescent="0.15">
      <c r="B20" s="636" t="s">
        <v>278</v>
      </c>
      <c r="C20" s="637"/>
      <c r="D20" s="637"/>
      <c r="E20" s="637"/>
      <c r="F20" s="637"/>
      <c r="G20" s="637"/>
      <c r="H20" s="637"/>
      <c r="I20" s="637"/>
      <c r="J20" s="637"/>
      <c r="K20" s="637"/>
      <c r="L20" s="637"/>
      <c r="M20" s="637"/>
      <c r="N20" s="637"/>
      <c r="O20" s="637"/>
      <c r="P20" s="637"/>
      <c r="Q20" s="638"/>
      <c r="R20" s="639">
        <v>162029</v>
      </c>
      <c r="S20" s="640"/>
      <c r="T20" s="640"/>
      <c r="U20" s="640"/>
      <c r="V20" s="640"/>
      <c r="W20" s="640"/>
      <c r="X20" s="640"/>
      <c r="Y20" s="641"/>
      <c r="Z20" s="642">
        <v>1.9</v>
      </c>
      <c r="AA20" s="642"/>
      <c r="AB20" s="642"/>
      <c r="AC20" s="642"/>
      <c r="AD20" s="643" t="s">
        <v>137</v>
      </c>
      <c r="AE20" s="643"/>
      <c r="AF20" s="643"/>
      <c r="AG20" s="643"/>
      <c r="AH20" s="643"/>
      <c r="AI20" s="643"/>
      <c r="AJ20" s="643"/>
      <c r="AK20" s="643"/>
      <c r="AL20" s="644" t="s">
        <v>127</v>
      </c>
      <c r="AM20" s="645"/>
      <c r="AN20" s="645"/>
      <c r="AO20" s="646"/>
      <c r="AP20" s="636" t="s">
        <v>279</v>
      </c>
      <c r="AQ20" s="637"/>
      <c r="AR20" s="637"/>
      <c r="AS20" s="637"/>
      <c r="AT20" s="637"/>
      <c r="AU20" s="637"/>
      <c r="AV20" s="637"/>
      <c r="AW20" s="637"/>
      <c r="AX20" s="637"/>
      <c r="AY20" s="637"/>
      <c r="AZ20" s="637"/>
      <c r="BA20" s="637"/>
      <c r="BB20" s="637"/>
      <c r="BC20" s="637"/>
      <c r="BD20" s="637"/>
      <c r="BE20" s="637"/>
      <c r="BF20" s="638"/>
      <c r="BG20" s="639">
        <v>15252</v>
      </c>
      <c r="BH20" s="640"/>
      <c r="BI20" s="640"/>
      <c r="BJ20" s="640"/>
      <c r="BK20" s="640"/>
      <c r="BL20" s="640"/>
      <c r="BM20" s="640"/>
      <c r="BN20" s="641"/>
      <c r="BO20" s="642">
        <v>0.7</v>
      </c>
      <c r="BP20" s="642"/>
      <c r="BQ20" s="642"/>
      <c r="BR20" s="642"/>
      <c r="BS20" s="648" t="s">
        <v>137</v>
      </c>
      <c r="BT20" s="640"/>
      <c r="BU20" s="640"/>
      <c r="BV20" s="640"/>
      <c r="BW20" s="640"/>
      <c r="BX20" s="640"/>
      <c r="BY20" s="640"/>
      <c r="BZ20" s="640"/>
      <c r="CA20" s="640"/>
      <c r="CB20" s="649"/>
      <c r="CD20" s="654" t="s">
        <v>280</v>
      </c>
      <c r="CE20" s="655"/>
      <c r="CF20" s="655"/>
      <c r="CG20" s="655"/>
      <c r="CH20" s="655"/>
      <c r="CI20" s="655"/>
      <c r="CJ20" s="655"/>
      <c r="CK20" s="655"/>
      <c r="CL20" s="655"/>
      <c r="CM20" s="655"/>
      <c r="CN20" s="655"/>
      <c r="CO20" s="655"/>
      <c r="CP20" s="655"/>
      <c r="CQ20" s="656"/>
      <c r="CR20" s="639">
        <v>8045107</v>
      </c>
      <c r="CS20" s="640"/>
      <c r="CT20" s="640"/>
      <c r="CU20" s="640"/>
      <c r="CV20" s="640"/>
      <c r="CW20" s="640"/>
      <c r="CX20" s="640"/>
      <c r="CY20" s="641"/>
      <c r="CZ20" s="642">
        <v>100</v>
      </c>
      <c r="DA20" s="642"/>
      <c r="DB20" s="642"/>
      <c r="DC20" s="642"/>
      <c r="DD20" s="648">
        <v>1434439</v>
      </c>
      <c r="DE20" s="640"/>
      <c r="DF20" s="640"/>
      <c r="DG20" s="640"/>
      <c r="DH20" s="640"/>
      <c r="DI20" s="640"/>
      <c r="DJ20" s="640"/>
      <c r="DK20" s="640"/>
      <c r="DL20" s="640"/>
      <c r="DM20" s="640"/>
      <c r="DN20" s="640"/>
      <c r="DO20" s="640"/>
      <c r="DP20" s="641"/>
      <c r="DQ20" s="648">
        <v>5385691</v>
      </c>
      <c r="DR20" s="640"/>
      <c r="DS20" s="640"/>
      <c r="DT20" s="640"/>
      <c r="DU20" s="640"/>
      <c r="DV20" s="640"/>
      <c r="DW20" s="640"/>
      <c r="DX20" s="640"/>
      <c r="DY20" s="640"/>
      <c r="DZ20" s="640"/>
      <c r="EA20" s="640"/>
      <c r="EB20" s="640"/>
      <c r="EC20" s="649"/>
    </row>
    <row r="21" spans="2:133" ht="11.25" customHeight="1" x14ac:dyDescent="0.15">
      <c r="B21" s="636" t="s">
        <v>281</v>
      </c>
      <c r="C21" s="637"/>
      <c r="D21" s="637"/>
      <c r="E21" s="637"/>
      <c r="F21" s="637"/>
      <c r="G21" s="637"/>
      <c r="H21" s="637"/>
      <c r="I21" s="637"/>
      <c r="J21" s="637"/>
      <c r="K21" s="637"/>
      <c r="L21" s="637"/>
      <c r="M21" s="637"/>
      <c r="N21" s="637"/>
      <c r="O21" s="637"/>
      <c r="P21" s="637"/>
      <c r="Q21" s="638"/>
      <c r="R21" s="639">
        <v>466101</v>
      </c>
      <c r="S21" s="640"/>
      <c r="T21" s="640"/>
      <c r="U21" s="640"/>
      <c r="V21" s="640"/>
      <c r="W21" s="640"/>
      <c r="X21" s="640"/>
      <c r="Y21" s="641"/>
      <c r="Z21" s="642">
        <v>5.6</v>
      </c>
      <c r="AA21" s="642"/>
      <c r="AB21" s="642"/>
      <c r="AC21" s="642"/>
      <c r="AD21" s="643" t="s">
        <v>137</v>
      </c>
      <c r="AE21" s="643"/>
      <c r="AF21" s="643"/>
      <c r="AG21" s="643"/>
      <c r="AH21" s="643"/>
      <c r="AI21" s="643"/>
      <c r="AJ21" s="643"/>
      <c r="AK21" s="643"/>
      <c r="AL21" s="644" t="s">
        <v>137</v>
      </c>
      <c r="AM21" s="645"/>
      <c r="AN21" s="645"/>
      <c r="AO21" s="646"/>
      <c r="AP21" s="657" t="s">
        <v>282</v>
      </c>
      <c r="AQ21" s="658"/>
      <c r="AR21" s="658"/>
      <c r="AS21" s="658"/>
      <c r="AT21" s="658"/>
      <c r="AU21" s="658"/>
      <c r="AV21" s="658"/>
      <c r="AW21" s="658"/>
      <c r="AX21" s="658"/>
      <c r="AY21" s="658"/>
      <c r="AZ21" s="658"/>
      <c r="BA21" s="658"/>
      <c r="BB21" s="658"/>
      <c r="BC21" s="658"/>
      <c r="BD21" s="658"/>
      <c r="BE21" s="658"/>
      <c r="BF21" s="659"/>
      <c r="BG21" s="639">
        <v>15252</v>
      </c>
      <c r="BH21" s="640"/>
      <c r="BI21" s="640"/>
      <c r="BJ21" s="640"/>
      <c r="BK21" s="640"/>
      <c r="BL21" s="640"/>
      <c r="BM21" s="640"/>
      <c r="BN21" s="641"/>
      <c r="BO21" s="642">
        <v>0.7</v>
      </c>
      <c r="BP21" s="642"/>
      <c r="BQ21" s="642"/>
      <c r="BR21" s="642"/>
      <c r="BS21" s="648" t="s">
        <v>137</v>
      </c>
      <c r="BT21" s="640"/>
      <c r="BU21" s="640"/>
      <c r="BV21" s="640"/>
      <c r="BW21" s="640"/>
      <c r="BX21" s="640"/>
      <c r="BY21" s="640"/>
      <c r="BZ21" s="640"/>
      <c r="CA21" s="640"/>
      <c r="CB21" s="649"/>
      <c r="CD21" s="665"/>
      <c r="CE21" s="666"/>
      <c r="CF21" s="666"/>
      <c r="CG21" s="666"/>
      <c r="CH21" s="666"/>
      <c r="CI21" s="666"/>
      <c r="CJ21" s="666"/>
      <c r="CK21" s="666"/>
      <c r="CL21" s="666"/>
      <c r="CM21" s="666"/>
      <c r="CN21" s="666"/>
      <c r="CO21" s="666"/>
      <c r="CP21" s="666"/>
      <c r="CQ21" s="667"/>
      <c r="CR21" s="668"/>
      <c r="CS21" s="661"/>
      <c r="CT21" s="661"/>
      <c r="CU21" s="661"/>
      <c r="CV21" s="661"/>
      <c r="CW21" s="661"/>
      <c r="CX21" s="661"/>
      <c r="CY21" s="669"/>
      <c r="CZ21" s="670"/>
      <c r="DA21" s="670"/>
      <c r="DB21" s="670"/>
      <c r="DC21" s="670"/>
      <c r="DD21" s="660"/>
      <c r="DE21" s="661"/>
      <c r="DF21" s="661"/>
      <c r="DG21" s="661"/>
      <c r="DH21" s="661"/>
      <c r="DI21" s="661"/>
      <c r="DJ21" s="661"/>
      <c r="DK21" s="661"/>
      <c r="DL21" s="661"/>
      <c r="DM21" s="661"/>
      <c r="DN21" s="661"/>
      <c r="DO21" s="661"/>
      <c r="DP21" s="669"/>
      <c r="DQ21" s="660"/>
      <c r="DR21" s="661"/>
      <c r="DS21" s="661"/>
      <c r="DT21" s="661"/>
      <c r="DU21" s="661"/>
      <c r="DV21" s="661"/>
      <c r="DW21" s="661"/>
      <c r="DX21" s="661"/>
      <c r="DY21" s="661"/>
      <c r="DZ21" s="661"/>
      <c r="EA21" s="661"/>
      <c r="EB21" s="661"/>
      <c r="EC21" s="662"/>
    </row>
    <row r="22" spans="2:133" ht="11.25" customHeight="1" x14ac:dyDescent="0.15">
      <c r="B22" s="636" t="s">
        <v>283</v>
      </c>
      <c r="C22" s="637"/>
      <c r="D22" s="637"/>
      <c r="E22" s="637"/>
      <c r="F22" s="637"/>
      <c r="G22" s="637"/>
      <c r="H22" s="637"/>
      <c r="I22" s="637"/>
      <c r="J22" s="637"/>
      <c r="K22" s="637"/>
      <c r="L22" s="637"/>
      <c r="M22" s="637"/>
      <c r="N22" s="637"/>
      <c r="O22" s="637"/>
      <c r="P22" s="637"/>
      <c r="Q22" s="638"/>
      <c r="R22" s="639">
        <v>4813747</v>
      </c>
      <c r="S22" s="640"/>
      <c r="T22" s="640"/>
      <c r="U22" s="640"/>
      <c r="V22" s="640"/>
      <c r="W22" s="640"/>
      <c r="X22" s="640"/>
      <c r="Y22" s="641"/>
      <c r="Z22" s="642">
        <v>57.6</v>
      </c>
      <c r="AA22" s="642"/>
      <c r="AB22" s="642"/>
      <c r="AC22" s="642"/>
      <c r="AD22" s="643">
        <v>4185617</v>
      </c>
      <c r="AE22" s="643"/>
      <c r="AF22" s="643"/>
      <c r="AG22" s="643"/>
      <c r="AH22" s="643"/>
      <c r="AI22" s="643"/>
      <c r="AJ22" s="643"/>
      <c r="AK22" s="643"/>
      <c r="AL22" s="644">
        <v>99.9</v>
      </c>
      <c r="AM22" s="645"/>
      <c r="AN22" s="645"/>
      <c r="AO22" s="646"/>
      <c r="AP22" s="657" t="s">
        <v>284</v>
      </c>
      <c r="AQ22" s="658"/>
      <c r="AR22" s="658"/>
      <c r="AS22" s="658"/>
      <c r="AT22" s="658"/>
      <c r="AU22" s="658"/>
      <c r="AV22" s="658"/>
      <c r="AW22" s="658"/>
      <c r="AX22" s="658"/>
      <c r="AY22" s="658"/>
      <c r="AZ22" s="658"/>
      <c r="BA22" s="658"/>
      <c r="BB22" s="658"/>
      <c r="BC22" s="658"/>
      <c r="BD22" s="658"/>
      <c r="BE22" s="658"/>
      <c r="BF22" s="659"/>
      <c r="BG22" s="639" t="s">
        <v>137</v>
      </c>
      <c r="BH22" s="640"/>
      <c r="BI22" s="640"/>
      <c r="BJ22" s="640"/>
      <c r="BK22" s="640"/>
      <c r="BL22" s="640"/>
      <c r="BM22" s="640"/>
      <c r="BN22" s="641"/>
      <c r="BO22" s="642" t="s">
        <v>137</v>
      </c>
      <c r="BP22" s="642"/>
      <c r="BQ22" s="642"/>
      <c r="BR22" s="642"/>
      <c r="BS22" s="648" t="s">
        <v>137</v>
      </c>
      <c r="BT22" s="640"/>
      <c r="BU22" s="640"/>
      <c r="BV22" s="640"/>
      <c r="BW22" s="640"/>
      <c r="BX22" s="640"/>
      <c r="BY22" s="640"/>
      <c r="BZ22" s="640"/>
      <c r="CA22" s="640"/>
      <c r="CB22" s="649"/>
      <c r="CD22" s="621" t="s">
        <v>285</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x14ac:dyDescent="0.15">
      <c r="B23" s="636" t="s">
        <v>286</v>
      </c>
      <c r="C23" s="637"/>
      <c r="D23" s="637"/>
      <c r="E23" s="637"/>
      <c r="F23" s="637"/>
      <c r="G23" s="637"/>
      <c r="H23" s="637"/>
      <c r="I23" s="637"/>
      <c r="J23" s="637"/>
      <c r="K23" s="637"/>
      <c r="L23" s="637"/>
      <c r="M23" s="637"/>
      <c r="N23" s="637"/>
      <c r="O23" s="637"/>
      <c r="P23" s="637"/>
      <c r="Q23" s="638"/>
      <c r="R23" s="639">
        <v>2164</v>
      </c>
      <c r="S23" s="640"/>
      <c r="T23" s="640"/>
      <c r="U23" s="640"/>
      <c r="V23" s="640"/>
      <c r="W23" s="640"/>
      <c r="X23" s="640"/>
      <c r="Y23" s="641"/>
      <c r="Z23" s="642">
        <v>0</v>
      </c>
      <c r="AA23" s="642"/>
      <c r="AB23" s="642"/>
      <c r="AC23" s="642"/>
      <c r="AD23" s="643">
        <v>2164</v>
      </c>
      <c r="AE23" s="643"/>
      <c r="AF23" s="643"/>
      <c r="AG23" s="643"/>
      <c r="AH23" s="643"/>
      <c r="AI23" s="643"/>
      <c r="AJ23" s="643"/>
      <c r="AK23" s="643"/>
      <c r="AL23" s="644">
        <v>0.1</v>
      </c>
      <c r="AM23" s="645"/>
      <c r="AN23" s="645"/>
      <c r="AO23" s="646"/>
      <c r="AP23" s="657" t="s">
        <v>287</v>
      </c>
      <c r="AQ23" s="658"/>
      <c r="AR23" s="658"/>
      <c r="AS23" s="658"/>
      <c r="AT23" s="658"/>
      <c r="AU23" s="658"/>
      <c r="AV23" s="658"/>
      <c r="AW23" s="658"/>
      <c r="AX23" s="658"/>
      <c r="AY23" s="658"/>
      <c r="AZ23" s="658"/>
      <c r="BA23" s="658"/>
      <c r="BB23" s="658"/>
      <c r="BC23" s="658"/>
      <c r="BD23" s="658"/>
      <c r="BE23" s="658"/>
      <c r="BF23" s="659"/>
      <c r="BG23" s="639" t="s">
        <v>137</v>
      </c>
      <c r="BH23" s="640"/>
      <c r="BI23" s="640"/>
      <c r="BJ23" s="640"/>
      <c r="BK23" s="640"/>
      <c r="BL23" s="640"/>
      <c r="BM23" s="640"/>
      <c r="BN23" s="641"/>
      <c r="BO23" s="642" t="s">
        <v>137</v>
      </c>
      <c r="BP23" s="642"/>
      <c r="BQ23" s="642"/>
      <c r="BR23" s="642"/>
      <c r="BS23" s="648" t="s">
        <v>127</v>
      </c>
      <c r="BT23" s="640"/>
      <c r="BU23" s="640"/>
      <c r="BV23" s="640"/>
      <c r="BW23" s="640"/>
      <c r="BX23" s="640"/>
      <c r="BY23" s="640"/>
      <c r="BZ23" s="640"/>
      <c r="CA23" s="640"/>
      <c r="CB23" s="649"/>
      <c r="CD23" s="621" t="s">
        <v>226</v>
      </c>
      <c r="CE23" s="622"/>
      <c r="CF23" s="622"/>
      <c r="CG23" s="622"/>
      <c r="CH23" s="622"/>
      <c r="CI23" s="622"/>
      <c r="CJ23" s="622"/>
      <c r="CK23" s="622"/>
      <c r="CL23" s="622"/>
      <c r="CM23" s="622"/>
      <c r="CN23" s="622"/>
      <c r="CO23" s="622"/>
      <c r="CP23" s="622"/>
      <c r="CQ23" s="623"/>
      <c r="CR23" s="621" t="s">
        <v>288</v>
      </c>
      <c r="CS23" s="622"/>
      <c r="CT23" s="622"/>
      <c r="CU23" s="622"/>
      <c r="CV23" s="622"/>
      <c r="CW23" s="622"/>
      <c r="CX23" s="622"/>
      <c r="CY23" s="623"/>
      <c r="CZ23" s="621" t="s">
        <v>289</v>
      </c>
      <c r="DA23" s="622"/>
      <c r="DB23" s="622"/>
      <c r="DC23" s="623"/>
      <c r="DD23" s="621" t="s">
        <v>290</v>
      </c>
      <c r="DE23" s="622"/>
      <c r="DF23" s="622"/>
      <c r="DG23" s="622"/>
      <c r="DH23" s="622"/>
      <c r="DI23" s="622"/>
      <c r="DJ23" s="622"/>
      <c r="DK23" s="623"/>
      <c r="DL23" s="671" t="s">
        <v>291</v>
      </c>
      <c r="DM23" s="672"/>
      <c r="DN23" s="672"/>
      <c r="DO23" s="672"/>
      <c r="DP23" s="672"/>
      <c r="DQ23" s="672"/>
      <c r="DR23" s="672"/>
      <c r="DS23" s="672"/>
      <c r="DT23" s="672"/>
      <c r="DU23" s="672"/>
      <c r="DV23" s="673"/>
      <c r="DW23" s="621" t="s">
        <v>292</v>
      </c>
      <c r="DX23" s="622"/>
      <c r="DY23" s="622"/>
      <c r="DZ23" s="622"/>
      <c r="EA23" s="622"/>
      <c r="EB23" s="622"/>
      <c r="EC23" s="623"/>
    </row>
    <row r="24" spans="2:133" ht="11.25" customHeight="1" x14ac:dyDescent="0.15">
      <c r="B24" s="636" t="s">
        <v>293</v>
      </c>
      <c r="C24" s="637"/>
      <c r="D24" s="637"/>
      <c r="E24" s="637"/>
      <c r="F24" s="637"/>
      <c r="G24" s="637"/>
      <c r="H24" s="637"/>
      <c r="I24" s="637"/>
      <c r="J24" s="637"/>
      <c r="K24" s="637"/>
      <c r="L24" s="637"/>
      <c r="M24" s="637"/>
      <c r="N24" s="637"/>
      <c r="O24" s="637"/>
      <c r="P24" s="637"/>
      <c r="Q24" s="638"/>
      <c r="R24" s="639">
        <v>5977</v>
      </c>
      <c r="S24" s="640"/>
      <c r="T24" s="640"/>
      <c r="U24" s="640"/>
      <c r="V24" s="640"/>
      <c r="W24" s="640"/>
      <c r="X24" s="640"/>
      <c r="Y24" s="641"/>
      <c r="Z24" s="642">
        <v>0.1</v>
      </c>
      <c r="AA24" s="642"/>
      <c r="AB24" s="642"/>
      <c r="AC24" s="642"/>
      <c r="AD24" s="643" t="s">
        <v>137</v>
      </c>
      <c r="AE24" s="643"/>
      <c r="AF24" s="643"/>
      <c r="AG24" s="643"/>
      <c r="AH24" s="643"/>
      <c r="AI24" s="643"/>
      <c r="AJ24" s="643"/>
      <c r="AK24" s="643"/>
      <c r="AL24" s="644" t="s">
        <v>137</v>
      </c>
      <c r="AM24" s="645"/>
      <c r="AN24" s="645"/>
      <c r="AO24" s="646"/>
      <c r="AP24" s="657" t="s">
        <v>294</v>
      </c>
      <c r="AQ24" s="658"/>
      <c r="AR24" s="658"/>
      <c r="AS24" s="658"/>
      <c r="AT24" s="658"/>
      <c r="AU24" s="658"/>
      <c r="AV24" s="658"/>
      <c r="AW24" s="658"/>
      <c r="AX24" s="658"/>
      <c r="AY24" s="658"/>
      <c r="AZ24" s="658"/>
      <c r="BA24" s="658"/>
      <c r="BB24" s="658"/>
      <c r="BC24" s="658"/>
      <c r="BD24" s="658"/>
      <c r="BE24" s="658"/>
      <c r="BF24" s="659"/>
      <c r="BG24" s="639" t="s">
        <v>137</v>
      </c>
      <c r="BH24" s="640"/>
      <c r="BI24" s="640"/>
      <c r="BJ24" s="640"/>
      <c r="BK24" s="640"/>
      <c r="BL24" s="640"/>
      <c r="BM24" s="640"/>
      <c r="BN24" s="641"/>
      <c r="BO24" s="642" t="s">
        <v>137</v>
      </c>
      <c r="BP24" s="642"/>
      <c r="BQ24" s="642"/>
      <c r="BR24" s="642"/>
      <c r="BS24" s="648" t="s">
        <v>137</v>
      </c>
      <c r="BT24" s="640"/>
      <c r="BU24" s="640"/>
      <c r="BV24" s="640"/>
      <c r="BW24" s="640"/>
      <c r="BX24" s="640"/>
      <c r="BY24" s="640"/>
      <c r="BZ24" s="640"/>
      <c r="CA24" s="640"/>
      <c r="CB24" s="649"/>
      <c r="CD24" s="650" t="s">
        <v>295</v>
      </c>
      <c r="CE24" s="651"/>
      <c r="CF24" s="651"/>
      <c r="CG24" s="651"/>
      <c r="CH24" s="651"/>
      <c r="CI24" s="651"/>
      <c r="CJ24" s="651"/>
      <c r="CK24" s="651"/>
      <c r="CL24" s="651"/>
      <c r="CM24" s="651"/>
      <c r="CN24" s="651"/>
      <c r="CO24" s="651"/>
      <c r="CP24" s="651"/>
      <c r="CQ24" s="652"/>
      <c r="CR24" s="628">
        <v>2738131</v>
      </c>
      <c r="CS24" s="629"/>
      <c r="CT24" s="629"/>
      <c r="CU24" s="629"/>
      <c r="CV24" s="629"/>
      <c r="CW24" s="629"/>
      <c r="CX24" s="629"/>
      <c r="CY24" s="630"/>
      <c r="CZ24" s="633">
        <v>34</v>
      </c>
      <c r="DA24" s="634"/>
      <c r="DB24" s="634"/>
      <c r="DC24" s="653"/>
      <c r="DD24" s="674">
        <v>2070379</v>
      </c>
      <c r="DE24" s="629"/>
      <c r="DF24" s="629"/>
      <c r="DG24" s="629"/>
      <c r="DH24" s="629"/>
      <c r="DI24" s="629"/>
      <c r="DJ24" s="629"/>
      <c r="DK24" s="630"/>
      <c r="DL24" s="674">
        <v>1749665</v>
      </c>
      <c r="DM24" s="629"/>
      <c r="DN24" s="629"/>
      <c r="DO24" s="629"/>
      <c r="DP24" s="629"/>
      <c r="DQ24" s="629"/>
      <c r="DR24" s="629"/>
      <c r="DS24" s="629"/>
      <c r="DT24" s="629"/>
      <c r="DU24" s="629"/>
      <c r="DV24" s="630"/>
      <c r="DW24" s="633">
        <v>39.4</v>
      </c>
      <c r="DX24" s="634"/>
      <c r="DY24" s="634"/>
      <c r="DZ24" s="634"/>
      <c r="EA24" s="634"/>
      <c r="EB24" s="634"/>
      <c r="EC24" s="635"/>
    </row>
    <row r="25" spans="2:133" ht="11.25" customHeight="1" x14ac:dyDescent="0.15">
      <c r="B25" s="636" t="s">
        <v>296</v>
      </c>
      <c r="C25" s="637"/>
      <c r="D25" s="637"/>
      <c r="E25" s="637"/>
      <c r="F25" s="637"/>
      <c r="G25" s="637"/>
      <c r="H25" s="637"/>
      <c r="I25" s="637"/>
      <c r="J25" s="637"/>
      <c r="K25" s="637"/>
      <c r="L25" s="637"/>
      <c r="M25" s="637"/>
      <c r="N25" s="637"/>
      <c r="O25" s="637"/>
      <c r="P25" s="637"/>
      <c r="Q25" s="638"/>
      <c r="R25" s="639">
        <v>102334</v>
      </c>
      <c r="S25" s="640"/>
      <c r="T25" s="640"/>
      <c r="U25" s="640"/>
      <c r="V25" s="640"/>
      <c r="W25" s="640"/>
      <c r="X25" s="640"/>
      <c r="Y25" s="641"/>
      <c r="Z25" s="642">
        <v>1.2</v>
      </c>
      <c r="AA25" s="642"/>
      <c r="AB25" s="642"/>
      <c r="AC25" s="642"/>
      <c r="AD25" s="643" t="s">
        <v>137</v>
      </c>
      <c r="AE25" s="643"/>
      <c r="AF25" s="643"/>
      <c r="AG25" s="643"/>
      <c r="AH25" s="643"/>
      <c r="AI25" s="643"/>
      <c r="AJ25" s="643"/>
      <c r="AK25" s="643"/>
      <c r="AL25" s="644" t="s">
        <v>137</v>
      </c>
      <c r="AM25" s="645"/>
      <c r="AN25" s="645"/>
      <c r="AO25" s="646"/>
      <c r="AP25" s="657" t="s">
        <v>297</v>
      </c>
      <c r="AQ25" s="658"/>
      <c r="AR25" s="658"/>
      <c r="AS25" s="658"/>
      <c r="AT25" s="658"/>
      <c r="AU25" s="658"/>
      <c r="AV25" s="658"/>
      <c r="AW25" s="658"/>
      <c r="AX25" s="658"/>
      <c r="AY25" s="658"/>
      <c r="AZ25" s="658"/>
      <c r="BA25" s="658"/>
      <c r="BB25" s="658"/>
      <c r="BC25" s="658"/>
      <c r="BD25" s="658"/>
      <c r="BE25" s="658"/>
      <c r="BF25" s="659"/>
      <c r="BG25" s="639" t="s">
        <v>137</v>
      </c>
      <c r="BH25" s="640"/>
      <c r="BI25" s="640"/>
      <c r="BJ25" s="640"/>
      <c r="BK25" s="640"/>
      <c r="BL25" s="640"/>
      <c r="BM25" s="640"/>
      <c r="BN25" s="641"/>
      <c r="BO25" s="642" t="s">
        <v>127</v>
      </c>
      <c r="BP25" s="642"/>
      <c r="BQ25" s="642"/>
      <c r="BR25" s="642"/>
      <c r="BS25" s="648" t="s">
        <v>137</v>
      </c>
      <c r="BT25" s="640"/>
      <c r="BU25" s="640"/>
      <c r="BV25" s="640"/>
      <c r="BW25" s="640"/>
      <c r="BX25" s="640"/>
      <c r="BY25" s="640"/>
      <c r="BZ25" s="640"/>
      <c r="CA25" s="640"/>
      <c r="CB25" s="649"/>
      <c r="CD25" s="654" t="s">
        <v>298</v>
      </c>
      <c r="CE25" s="655"/>
      <c r="CF25" s="655"/>
      <c r="CG25" s="655"/>
      <c r="CH25" s="655"/>
      <c r="CI25" s="655"/>
      <c r="CJ25" s="655"/>
      <c r="CK25" s="655"/>
      <c r="CL25" s="655"/>
      <c r="CM25" s="655"/>
      <c r="CN25" s="655"/>
      <c r="CO25" s="655"/>
      <c r="CP25" s="655"/>
      <c r="CQ25" s="656"/>
      <c r="CR25" s="639">
        <v>1163187</v>
      </c>
      <c r="CS25" s="663"/>
      <c r="CT25" s="663"/>
      <c r="CU25" s="663"/>
      <c r="CV25" s="663"/>
      <c r="CW25" s="663"/>
      <c r="CX25" s="663"/>
      <c r="CY25" s="664"/>
      <c r="CZ25" s="644">
        <v>14.5</v>
      </c>
      <c r="DA25" s="675"/>
      <c r="DB25" s="675"/>
      <c r="DC25" s="677"/>
      <c r="DD25" s="648">
        <v>1098931</v>
      </c>
      <c r="DE25" s="663"/>
      <c r="DF25" s="663"/>
      <c r="DG25" s="663"/>
      <c r="DH25" s="663"/>
      <c r="DI25" s="663"/>
      <c r="DJ25" s="663"/>
      <c r="DK25" s="664"/>
      <c r="DL25" s="648">
        <v>869669</v>
      </c>
      <c r="DM25" s="663"/>
      <c r="DN25" s="663"/>
      <c r="DO25" s="663"/>
      <c r="DP25" s="663"/>
      <c r="DQ25" s="663"/>
      <c r="DR25" s="663"/>
      <c r="DS25" s="663"/>
      <c r="DT25" s="663"/>
      <c r="DU25" s="663"/>
      <c r="DV25" s="664"/>
      <c r="DW25" s="644">
        <v>19.600000000000001</v>
      </c>
      <c r="DX25" s="675"/>
      <c r="DY25" s="675"/>
      <c r="DZ25" s="675"/>
      <c r="EA25" s="675"/>
      <c r="EB25" s="675"/>
      <c r="EC25" s="676"/>
    </row>
    <row r="26" spans="2:133" ht="11.25" customHeight="1" x14ac:dyDescent="0.15">
      <c r="B26" s="636" t="s">
        <v>299</v>
      </c>
      <c r="C26" s="637"/>
      <c r="D26" s="637"/>
      <c r="E26" s="637"/>
      <c r="F26" s="637"/>
      <c r="G26" s="637"/>
      <c r="H26" s="637"/>
      <c r="I26" s="637"/>
      <c r="J26" s="637"/>
      <c r="K26" s="637"/>
      <c r="L26" s="637"/>
      <c r="M26" s="637"/>
      <c r="N26" s="637"/>
      <c r="O26" s="637"/>
      <c r="P26" s="637"/>
      <c r="Q26" s="638"/>
      <c r="R26" s="639">
        <v>7707</v>
      </c>
      <c r="S26" s="640"/>
      <c r="T26" s="640"/>
      <c r="U26" s="640"/>
      <c r="V26" s="640"/>
      <c r="W26" s="640"/>
      <c r="X26" s="640"/>
      <c r="Y26" s="641"/>
      <c r="Z26" s="642">
        <v>0.1</v>
      </c>
      <c r="AA26" s="642"/>
      <c r="AB26" s="642"/>
      <c r="AC26" s="642"/>
      <c r="AD26" s="643" t="s">
        <v>137</v>
      </c>
      <c r="AE26" s="643"/>
      <c r="AF26" s="643"/>
      <c r="AG26" s="643"/>
      <c r="AH26" s="643"/>
      <c r="AI26" s="643"/>
      <c r="AJ26" s="643"/>
      <c r="AK26" s="643"/>
      <c r="AL26" s="644" t="s">
        <v>127</v>
      </c>
      <c r="AM26" s="645"/>
      <c r="AN26" s="645"/>
      <c r="AO26" s="646"/>
      <c r="AP26" s="657" t="s">
        <v>300</v>
      </c>
      <c r="AQ26" s="678"/>
      <c r="AR26" s="678"/>
      <c r="AS26" s="678"/>
      <c r="AT26" s="678"/>
      <c r="AU26" s="678"/>
      <c r="AV26" s="678"/>
      <c r="AW26" s="678"/>
      <c r="AX26" s="678"/>
      <c r="AY26" s="678"/>
      <c r="AZ26" s="678"/>
      <c r="BA26" s="678"/>
      <c r="BB26" s="678"/>
      <c r="BC26" s="678"/>
      <c r="BD26" s="678"/>
      <c r="BE26" s="678"/>
      <c r="BF26" s="659"/>
      <c r="BG26" s="639" t="s">
        <v>137</v>
      </c>
      <c r="BH26" s="640"/>
      <c r="BI26" s="640"/>
      <c r="BJ26" s="640"/>
      <c r="BK26" s="640"/>
      <c r="BL26" s="640"/>
      <c r="BM26" s="640"/>
      <c r="BN26" s="641"/>
      <c r="BO26" s="642" t="s">
        <v>137</v>
      </c>
      <c r="BP26" s="642"/>
      <c r="BQ26" s="642"/>
      <c r="BR26" s="642"/>
      <c r="BS26" s="648" t="s">
        <v>127</v>
      </c>
      <c r="BT26" s="640"/>
      <c r="BU26" s="640"/>
      <c r="BV26" s="640"/>
      <c r="BW26" s="640"/>
      <c r="BX26" s="640"/>
      <c r="BY26" s="640"/>
      <c r="BZ26" s="640"/>
      <c r="CA26" s="640"/>
      <c r="CB26" s="649"/>
      <c r="CD26" s="654" t="s">
        <v>301</v>
      </c>
      <c r="CE26" s="655"/>
      <c r="CF26" s="655"/>
      <c r="CG26" s="655"/>
      <c r="CH26" s="655"/>
      <c r="CI26" s="655"/>
      <c r="CJ26" s="655"/>
      <c r="CK26" s="655"/>
      <c r="CL26" s="655"/>
      <c r="CM26" s="655"/>
      <c r="CN26" s="655"/>
      <c r="CO26" s="655"/>
      <c r="CP26" s="655"/>
      <c r="CQ26" s="656"/>
      <c r="CR26" s="639">
        <v>672060</v>
      </c>
      <c r="CS26" s="640"/>
      <c r="CT26" s="640"/>
      <c r="CU26" s="640"/>
      <c r="CV26" s="640"/>
      <c r="CW26" s="640"/>
      <c r="CX26" s="640"/>
      <c r="CY26" s="641"/>
      <c r="CZ26" s="644">
        <v>8.4</v>
      </c>
      <c r="DA26" s="675"/>
      <c r="DB26" s="675"/>
      <c r="DC26" s="677"/>
      <c r="DD26" s="648">
        <v>617500</v>
      </c>
      <c r="DE26" s="640"/>
      <c r="DF26" s="640"/>
      <c r="DG26" s="640"/>
      <c r="DH26" s="640"/>
      <c r="DI26" s="640"/>
      <c r="DJ26" s="640"/>
      <c r="DK26" s="641"/>
      <c r="DL26" s="648" t="s">
        <v>137</v>
      </c>
      <c r="DM26" s="640"/>
      <c r="DN26" s="640"/>
      <c r="DO26" s="640"/>
      <c r="DP26" s="640"/>
      <c r="DQ26" s="640"/>
      <c r="DR26" s="640"/>
      <c r="DS26" s="640"/>
      <c r="DT26" s="640"/>
      <c r="DU26" s="640"/>
      <c r="DV26" s="641"/>
      <c r="DW26" s="644" t="s">
        <v>137</v>
      </c>
      <c r="DX26" s="675"/>
      <c r="DY26" s="675"/>
      <c r="DZ26" s="675"/>
      <c r="EA26" s="675"/>
      <c r="EB26" s="675"/>
      <c r="EC26" s="676"/>
    </row>
    <row r="27" spans="2:133" ht="11.25" customHeight="1" x14ac:dyDescent="0.15">
      <c r="B27" s="636" t="s">
        <v>302</v>
      </c>
      <c r="C27" s="637"/>
      <c r="D27" s="637"/>
      <c r="E27" s="637"/>
      <c r="F27" s="637"/>
      <c r="G27" s="637"/>
      <c r="H27" s="637"/>
      <c r="I27" s="637"/>
      <c r="J27" s="637"/>
      <c r="K27" s="637"/>
      <c r="L27" s="637"/>
      <c r="M27" s="637"/>
      <c r="N27" s="637"/>
      <c r="O27" s="637"/>
      <c r="P27" s="637"/>
      <c r="Q27" s="638"/>
      <c r="R27" s="639">
        <v>877763</v>
      </c>
      <c r="S27" s="640"/>
      <c r="T27" s="640"/>
      <c r="U27" s="640"/>
      <c r="V27" s="640"/>
      <c r="W27" s="640"/>
      <c r="X27" s="640"/>
      <c r="Y27" s="641"/>
      <c r="Z27" s="642">
        <v>10.5</v>
      </c>
      <c r="AA27" s="642"/>
      <c r="AB27" s="642"/>
      <c r="AC27" s="642"/>
      <c r="AD27" s="643" t="s">
        <v>137</v>
      </c>
      <c r="AE27" s="643"/>
      <c r="AF27" s="643"/>
      <c r="AG27" s="643"/>
      <c r="AH27" s="643"/>
      <c r="AI27" s="643"/>
      <c r="AJ27" s="643"/>
      <c r="AK27" s="643"/>
      <c r="AL27" s="644" t="s">
        <v>137</v>
      </c>
      <c r="AM27" s="645"/>
      <c r="AN27" s="645"/>
      <c r="AO27" s="646"/>
      <c r="AP27" s="636" t="s">
        <v>303</v>
      </c>
      <c r="AQ27" s="637"/>
      <c r="AR27" s="637"/>
      <c r="AS27" s="637"/>
      <c r="AT27" s="637"/>
      <c r="AU27" s="637"/>
      <c r="AV27" s="637"/>
      <c r="AW27" s="637"/>
      <c r="AX27" s="637"/>
      <c r="AY27" s="637"/>
      <c r="AZ27" s="637"/>
      <c r="BA27" s="637"/>
      <c r="BB27" s="637"/>
      <c r="BC27" s="637"/>
      <c r="BD27" s="637"/>
      <c r="BE27" s="637"/>
      <c r="BF27" s="638"/>
      <c r="BG27" s="639">
        <v>2294431</v>
      </c>
      <c r="BH27" s="640"/>
      <c r="BI27" s="640"/>
      <c r="BJ27" s="640"/>
      <c r="BK27" s="640"/>
      <c r="BL27" s="640"/>
      <c r="BM27" s="640"/>
      <c r="BN27" s="641"/>
      <c r="BO27" s="642">
        <v>100</v>
      </c>
      <c r="BP27" s="642"/>
      <c r="BQ27" s="642"/>
      <c r="BR27" s="642"/>
      <c r="BS27" s="648" t="s">
        <v>137</v>
      </c>
      <c r="BT27" s="640"/>
      <c r="BU27" s="640"/>
      <c r="BV27" s="640"/>
      <c r="BW27" s="640"/>
      <c r="BX27" s="640"/>
      <c r="BY27" s="640"/>
      <c r="BZ27" s="640"/>
      <c r="CA27" s="640"/>
      <c r="CB27" s="649"/>
      <c r="CD27" s="654" t="s">
        <v>304</v>
      </c>
      <c r="CE27" s="655"/>
      <c r="CF27" s="655"/>
      <c r="CG27" s="655"/>
      <c r="CH27" s="655"/>
      <c r="CI27" s="655"/>
      <c r="CJ27" s="655"/>
      <c r="CK27" s="655"/>
      <c r="CL27" s="655"/>
      <c r="CM27" s="655"/>
      <c r="CN27" s="655"/>
      <c r="CO27" s="655"/>
      <c r="CP27" s="655"/>
      <c r="CQ27" s="656"/>
      <c r="CR27" s="639">
        <v>749225</v>
      </c>
      <c r="CS27" s="663"/>
      <c r="CT27" s="663"/>
      <c r="CU27" s="663"/>
      <c r="CV27" s="663"/>
      <c r="CW27" s="663"/>
      <c r="CX27" s="663"/>
      <c r="CY27" s="664"/>
      <c r="CZ27" s="644">
        <v>9.3000000000000007</v>
      </c>
      <c r="DA27" s="675"/>
      <c r="DB27" s="675"/>
      <c r="DC27" s="677"/>
      <c r="DD27" s="648">
        <v>185966</v>
      </c>
      <c r="DE27" s="663"/>
      <c r="DF27" s="663"/>
      <c r="DG27" s="663"/>
      <c r="DH27" s="663"/>
      <c r="DI27" s="663"/>
      <c r="DJ27" s="663"/>
      <c r="DK27" s="664"/>
      <c r="DL27" s="648">
        <v>172101</v>
      </c>
      <c r="DM27" s="663"/>
      <c r="DN27" s="663"/>
      <c r="DO27" s="663"/>
      <c r="DP27" s="663"/>
      <c r="DQ27" s="663"/>
      <c r="DR27" s="663"/>
      <c r="DS27" s="663"/>
      <c r="DT27" s="663"/>
      <c r="DU27" s="663"/>
      <c r="DV27" s="664"/>
      <c r="DW27" s="644">
        <v>3.9</v>
      </c>
      <c r="DX27" s="675"/>
      <c r="DY27" s="675"/>
      <c r="DZ27" s="675"/>
      <c r="EA27" s="675"/>
      <c r="EB27" s="675"/>
      <c r="EC27" s="676"/>
    </row>
    <row r="28" spans="2:133" ht="11.25" customHeight="1" x14ac:dyDescent="0.15">
      <c r="B28" s="681" t="s">
        <v>305</v>
      </c>
      <c r="C28" s="682"/>
      <c r="D28" s="682"/>
      <c r="E28" s="682"/>
      <c r="F28" s="682"/>
      <c r="G28" s="682"/>
      <c r="H28" s="682"/>
      <c r="I28" s="682"/>
      <c r="J28" s="682"/>
      <c r="K28" s="682"/>
      <c r="L28" s="682"/>
      <c r="M28" s="682"/>
      <c r="N28" s="682"/>
      <c r="O28" s="682"/>
      <c r="P28" s="682"/>
      <c r="Q28" s="683"/>
      <c r="R28" s="639" t="s">
        <v>137</v>
      </c>
      <c r="S28" s="640"/>
      <c r="T28" s="640"/>
      <c r="U28" s="640"/>
      <c r="V28" s="640"/>
      <c r="W28" s="640"/>
      <c r="X28" s="640"/>
      <c r="Y28" s="641"/>
      <c r="Z28" s="642" t="s">
        <v>137</v>
      </c>
      <c r="AA28" s="642"/>
      <c r="AB28" s="642"/>
      <c r="AC28" s="642"/>
      <c r="AD28" s="643" t="s">
        <v>137</v>
      </c>
      <c r="AE28" s="643"/>
      <c r="AF28" s="643"/>
      <c r="AG28" s="643"/>
      <c r="AH28" s="643"/>
      <c r="AI28" s="643"/>
      <c r="AJ28" s="643"/>
      <c r="AK28" s="643"/>
      <c r="AL28" s="644" t="s">
        <v>127</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306</v>
      </c>
      <c r="CE28" s="655"/>
      <c r="CF28" s="655"/>
      <c r="CG28" s="655"/>
      <c r="CH28" s="655"/>
      <c r="CI28" s="655"/>
      <c r="CJ28" s="655"/>
      <c r="CK28" s="655"/>
      <c r="CL28" s="655"/>
      <c r="CM28" s="655"/>
      <c r="CN28" s="655"/>
      <c r="CO28" s="655"/>
      <c r="CP28" s="655"/>
      <c r="CQ28" s="656"/>
      <c r="CR28" s="639">
        <v>825719</v>
      </c>
      <c r="CS28" s="640"/>
      <c r="CT28" s="640"/>
      <c r="CU28" s="640"/>
      <c r="CV28" s="640"/>
      <c r="CW28" s="640"/>
      <c r="CX28" s="640"/>
      <c r="CY28" s="641"/>
      <c r="CZ28" s="644">
        <v>10.3</v>
      </c>
      <c r="DA28" s="675"/>
      <c r="DB28" s="675"/>
      <c r="DC28" s="677"/>
      <c r="DD28" s="648">
        <v>785482</v>
      </c>
      <c r="DE28" s="640"/>
      <c r="DF28" s="640"/>
      <c r="DG28" s="640"/>
      <c r="DH28" s="640"/>
      <c r="DI28" s="640"/>
      <c r="DJ28" s="640"/>
      <c r="DK28" s="641"/>
      <c r="DL28" s="648">
        <v>707895</v>
      </c>
      <c r="DM28" s="640"/>
      <c r="DN28" s="640"/>
      <c r="DO28" s="640"/>
      <c r="DP28" s="640"/>
      <c r="DQ28" s="640"/>
      <c r="DR28" s="640"/>
      <c r="DS28" s="640"/>
      <c r="DT28" s="640"/>
      <c r="DU28" s="640"/>
      <c r="DV28" s="641"/>
      <c r="DW28" s="644">
        <v>15.9</v>
      </c>
      <c r="DX28" s="675"/>
      <c r="DY28" s="675"/>
      <c r="DZ28" s="675"/>
      <c r="EA28" s="675"/>
      <c r="EB28" s="675"/>
      <c r="EC28" s="676"/>
    </row>
    <row r="29" spans="2:133" ht="11.25" customHeight="1" x14ac:dyDescent="0.15">
      <c r="B29" s="636" t="s">
        <v>307</v>
      </c>
      <c r="C29" s="637"/>
      <c r="D29" s="637"/>
      <c r="E29" s="637"/>
      <c r="F29" s="637"/>
      <c r="G29" s="637"/>
      <c r="H29" s="637"/>
      <c r="I29" s="637"/>
      <c r="J29" s="637"/>
      <c r="K29" s="637"/>
      <c r="L29" s="637"/>
      <c r="M29" s="637"/>
      <c r="N29" s="637"/>
      <c r="O29" s="637"/>
      <c r="P29" s="637"/>
      <c r="Q29" s="638"/>
      <c r="R29" s="639">
        <v>787013</v>
      </c>
      <c r="S29" s="640"/>
      <c r="T29" s="640"/>
      <c r="U29" s="640"/>
      <c r="V29" s="640"/>
      <c r="W29" s="640"/>
      <c r="X29" s="640"/>
      <c r="Y29" s="641"/>
      <c r="Z29" s="642">
        <v>9.4</v>
      </c>
      <c r="AA29" s="642"/>
      <c r="AB29" s="642"/>
      <c r="AC29" s="642"/>
      <c r="AD29" s="643" t="s">
        <v>127</v>
      </c>
      <c r="AE29" s="643"/>
      <c r="AF29" s="643"/>
      <c r="AG29" s="643"/>
      <c r="AH29" s="643"/>
      <c r="AI29" s="643"/>
      <c r="AJ29" s="643"/>
      <c r="AK29" s="643"/>
      <c r="AL29" s="644" t="s">
        <v>137</v>
      </c>
      <c r="AM29" s="645"/>
      <c r="AN29" s="645"/>
      <c r="AO29" s="646"/>
      <c r="AP29" s="618" t="s">
        <v>226</v>
      </c>
      <c r="AQ29" s="619"/>
      <c r="AR29" s="619"/>
      <c r="AS29" s="619"/>
      <c r="AT29" s="619"/>
      <c r="AU29" s="619"/>
      <c r="AV29" s="619"/>
      <c r="AW29" s="619"/>
      <c r="AX29" s="619"/>
      <c r="AY29" s="619"/>
      <c r="AZ29" s="619"/>
      <c r="BA29" s="619"/>
      <c r="BB29" s="619"/>
      <c r="BC29" s="619"/>
      <c r="BD29" s="619"/>
      <c r="BE29" s="619"/>
      <c r="BF29" s="620"/>
      <c r="BG29" s="618" t="s">
        <v>308</v>
      </c>
      <c r="BH29" s="679"/>
      <c r="BI29" s="679"/>
      <c r="BJ29" s="679"/>
      <c r="BK29" s="679"/>
      <c r="BL29" s="679"/>
      <c r="BM29" s="679"/>
      <c r="BN29" s="679"/>
      <c r="BO29" s="679"/>
      <c r="BP29" s="679"/>
      <c r="BQ29" s="680"/>
      <c r="BR29" s="618" t="s">
        <v>309</v>
      </c>
      <c r="BS29" s="679"/>
      <c r="BT29" s="679"/>
      <c r="BU29" s="679"/>
      <c r="BV29" s="679"/>
      <c r="BW29" s="679"/>
      <c r="BX29" s="679"/>
      <c r="BY29" s="679"/>
      <c r="BZ29" s="679"/>
      <c r="CA29" s="679"/>
      <c r="CB29" s="680"/>
      <c r="CD29" s="702" t="s">
        <v>310</v>
      </c>
      <c r="CE29" s="703"/>
      <c r="CF29" s="654" t="s">
        <v>70</v>
      </c>
      <c r="CG29" s="655"/>
      <c r="CH29" s="655"/>
      <c r="CI29" s="655"/>
      <c r="CJ29" s="655"/>
      <c r="CK29" s="655"/>
      <c r="CL29" s="655"/>
      <c r="CM29" s="655"/>
      <c r="CN29" s="655"/>
      <c r="CO29" s="655"/>
      <c r="CP29" s="655"/>
      <c r="CQ29" s="656"/>
      <c r="CR29" s="639">
        <v>825650</v>
      </c>
      <c r="CS29" s="663"/>
      <c r="CT29" s="663"/>
      <c r="CU29" s="663"/>
      <c r="CV29" s="663"/>
      <c r="CW29" s="663"/>
      <c r="CX29" s="663"/>
      <c r="CY29" s="664"/>
      <c r="CZ29" s="644">
        <v>10.3</v>
      </c>
      <c r="DA29" s="675"/>
      <c r="DB29" s="675"/>
      <c r="DC29" s="677"/>
      <c r="DD29" s="648">
        <v>785413</v>
      </c>
      <c r="DE29" s="663"/>
      <c r="DF29" s="663"/>
      <c r="DG29" s="663"/>
      <c r="DH29" s="663"/>
      <c r="DI29" s="663"/>
      <c r="DJ29" s="663"/>
      <c r="DK29" s="664"/>
      <c r="DL29" s="648">
        <v>707826</v>
      </c>
      <c r="DM29" s="663"/>
      <c r="DN29" s="663"/>
      <c r="DO29" s="663"/>
      <c r="DP29" s="663"/>
      <c r="DQ29" s="663"/>
      <c r="DR29" s="663"/>
      <c r="DS29" s="663"/>
      <c r="DT29" s="663"/>
      <c r="DU29" s="663"/>
      <c r="DV29" s="664"/>
      <c r="DW29" s="644">
        <v>15.9</v>
      </c>
      <c r="DX29" s="675"/>
      <c r="DY29" s="675"/>
      <c r="DZ29" s="675"/>
      <c r="EA29" s="675"/>
      <c r="EB29" s="675"/>
      <c r="EC29" s="676"/>
    </row>
    <row r="30" spans="2:133" ht="11.25" customHeight="1" x14ac:dyDescent="0.15">
      <c r="B30" s="636" t="s">
        <v>311</v>
      </c>
      <c r="C30" s="637"/>
      <c r="D30" s="637"/>
      <c r="E30" s="637"/>
      <c r="F30" s="637"/>
      <c r="G30" s="637"/>
      <c r="H30" s="637"/>
      <c r="I30" s="637"/>
      <c r="J30" s="637"/>
      <c r="K30" s="637"/>
      <c r="L30" s="637"/>
      <c r="M30" s="637"/>
      <c r="N30" s="637"/>
      <c r="O30" s="637"/>
      <c r="P30" s="637"/>
      <c r="Q30" s="638"/>
      <c r="R30" s="639">
        <v>5839</v>
      </c>
      <c r="S30" s="640"/>
      <c r="T30" s="640"/>
      <c r="U30" s="640"/>
      <c r="V30" s="640"/>
      <c r="W30" s="640"/>
      <c r="X30" s="640"/>
      <c r="Y30" s="641"/>
      <c r="Z30" s="642">
        <v>0.1</v>
      </c>
      <c r="AA30" s="642"/>
      <c r="AB30" s="642"/>
      <c r="AC30" s="642"/>
      <c r="AD30" s="643" t="s">
        <v>137</v>
      </c>
      <c r="AE30" s="643"/>
      <c r="AF30" s="643"/>
      <c r="AG30" s="643"/>
      <c r="AH30" s="643"/>
      <c r="AI30" s="643"/>
      <c r="AJ30" s="643"/>
      <c r="AK30" s="643"/>
      <c r="AL30" s="644" t="s">
        <v>137</v>
      </c>
      <c r="AM30" s="645"/>
      <c r="AN30" s="645"/>
      <c r="AO30" s="646"/>
      <c r="AP30" s="687" t="s">
        <v>312</v>
      </c>
      <c r="AQ30" s="688"/>
      <c r="AR30" s="688"/>
      <c r="AS30" s="688"/>
      <c r="AT30" s="693" t="s">
        <v>313</v>
      </c>
      <c r="AU30" s="228"/>
      <c r="AV30" s="228"/>
      <c r="AW30" s="228"/>
      <c r="AX30" s="625" t="s">
        <v>189</v>
      </c>
      <c r="AY30" s="626"/>
      <c r="AZ30" s="626"/>
      <c r="BA30" s="626"/>
      <c r="BB30" s="626"/>
      <c r="BC30" s="626"/>
      <c r="BD30" s="626"/>
      <c r="BE30" s="626"/>
      <c r="BF30" s="627"/>
      <c r="BG30" s="699">
        <v>98.8</v>
      </c>
      <c r="BH30" s="700"/>
      <c r="BI30" s="700"/>
      <c r="BJ30" s="700"/>
      <c r="BK30" s="700"/>
      <c r="BL30" s="700"/>
      <c r="BM30" s="634">
        <v>94.5</v>
      </c>
      <c r="BN30" s="700"/>
      <c r="BO30" s="700"/>
      <c r="BP30" s="700"/>
      <c r="BQ30" s="701"/>
      <c r="BR30" s="699">
        <v>98.7</v>
      </c>
      <c r="BS30" s="700"/>
      <c r="BT30" s="700"/>
      <c r="BU30" s="700"/>
      <c r="BV30" s="700"/>
      <c r="BW30" s="700"/>
      <c r="BX30" s="634">
        <v>94.3</v>
      </c>
      <c r="BY30" s="700"/>
      <c r="BZ30" s="700"/>
      <c r="CA30" s="700"/>
      <c r="CB30" s="701"/>
      <c r="CD30" s="704"/>
      <c r="CE30" s="705"/>
      <c r="CF30" s="654" t="s">
        <v>314</v>
      </c>
      <c r="CG30" s="655"/>
      <c r="CH30" s="655"/>
      <c r="CI30" s="655"/>
      <c r="CJ30" s="655"/>
      <c r="CK30" s="655"/>
      <c r="CL30" s="655"/>
      <c r="CM30" s="655"/>
      <c r="CN30" s="655"/>
      <c r="CO30" s="655"/>
      <c r="CP30" s="655"/>
      <c r="CQ30" s="656"/>
      <c r="CR30" s="639">
        <v>748425</v>
      </c>
      <c r="CS30" s="640"/>
      <c r="CT30" s="640"/>
      <c r="CU30" s="640"/>
      <c r="CV30" s="640"/>
      <c r="CW30" s="640"/>
      <c r="CX30" s="640"/>
      <c r="CY30" s="641"/>
      <c r="CZ30" s="644">
        <v>9.3000000000000007</v>
      </c>
      <c r="DA30" s="675"/>
      <c r="DB30" s="675"/>
      <c r="DC30" s="677"/>
      <c r="DD30" s="648">
        <v>709921</v>
      </c>
      <c r="DE30" s="640"/>
      <c r="DF30" s="640"/>
      <c r="DG30" s="640"/>
      <c r="DH30" s="640"/>
      <c r="DI30" s="640"/>
      <c r="DJ30" s="640"/>
      <c r="DK30" s="641"/>
      <c r="DL30" s="648">
        <v>632334</v>
      </c>
      <c r="DM30" s="640"/>
      <c r="DN30" s="640"/>
      <c r="DO30" s="640"/>
      <c r="DP30" s="640"/>
      <c r="DQ30" s="640"/>
      <c r="DR30" s="640"/>
      <c r="DS30" s="640"/>
      <c r="DT30" s="640"/>
      <c r="DU30" s="640"/>
      <c r="DV30" s="641"/>
      <c r="DW30" s="644">
        <v>14.2</v>
      </c>
      <c r="DX30" s="675"/>
      <c r="DY30" s="675"/>
      <c r="DZ30" s="675"/>
      <c r="EA30" s="675"/>
      <c r="EB30" s="675"/>
      <c r="EC30" s="676"/>
    </row>
    <row r="31" spans="2:133" ht="11.25" customHeight="1" x14ac:dyDescent="0.15">
      <c r="B31" s="636" t="s">
        <v>315</v>
      </c>
      <c r="C31" s="637"/>
      <c r="D31" s="637"/>
      <c r="E31" s="637"/>
      <c r="F31" s="637"/>
      <c r="G31" s="637"/>
      <c r="H31" s="637"/>
      <c r="I31" s="637"/>
      <c r="J31" s="637"/>
      <c r="K31" s="637"/>
      <c r="L31" s="637"/>
      <c r="M31" s="637"/>
      <c r="N31" s="637"/>
      <c r="O31" s="637"/>
      <c r="P31" s="637"/>
      <c r="Q31" s="638"/>
      <c r="R31" s="639">
        <v>25013</v>
      </c>
      <c r="S31" s="640"/>
      <c r="T31" s="640"/>
      <c r="U31" s="640"/>
      <c r="V31" s="640"/>
      <c r="W31" s="640"/>
      <c r="X31" s="640"/>
      <c r="Y31" s="641"/>
      <c r="Z31" s="642">
        <v>0.3</v>
      </c>
      <c r="AA31" s="642"/>
      <c r="AB31" s="642"/>
      <c r="AC31" s="642"/>
      <c r="AD31" s="643" t="s">
        <v>137</v>
      </c>
      <c r="AE31" s="643"/>
      <c r="AF31" s="643"/>
      <c r="AG31" s="643"/>
      <c r="AH31" s="643"/>
      <c r="AI31" s="643"/>
      <c r="AJ31" s="643"/>
      <c r="AK31" s="643"/>
      <c r="AL31" s="644" t="s">
        <v>137</v>
      </c>
      <c r="AM31" s="645"/>
      <c r="AN31" s="645"/>
      <c r="AO31" s="646"/>
      <c r="AP31" s="689"/>
      <c r="AQ31" s="690"/>
      <c r="AR31" s="690"/>
      <c r="AS31" s="690"/>
      <c r="AT31" s="694"/>
      <c r="AU31" s="227" t="s">
        <v>316</v>
      </c>
      <c r="AV31" s="227"/>
      <c r="AW31" s="227"/>
      <c r="AX31" s="636" t="s">
        <v>317</v>
      </c>
      <c r="AY31" s="637"/>
      <c r="AZ31" s="637"/>
      <c r="BA31" s="637"/>
      <c r="BB31" s="637"/>
      <c r="BC31" s="637"/>
      <c r="BD31" s="637"/>
      <c r="BE31" s="637"/>
      <c r="BF31" s="638"/>
      <c r="BG31" s="696">
        <v>99</v>
      </c>
      <c r="BH31" s="663"/>
      <c r="BI31" s="663"/>
      <c r="BJ31" s="663"/>
      <c r="BK31" s="663"/>
      <c r="BL31" s="663"/>
      <c r="BM31" s="645">
        <v>95.7</v>
      </c>
      <c r="BN31" s="697"/>
      <c r="BO31" s="697"/>
      <c r="BP31" s="697"/>
      <c r="BQ31" s="698"/>
      <c r="BR31" s="696">
        <v>99.1</v>
      </c>
      <c r="BS31" s="663"/>
      <c r="BT31" s="663"/>
      <c r="BU31" s="663"/>
      <c r="BV31" s="663"/>
      <c r="BW31" s="663"/>
      <c r="BX31" s="645">
        <v>95.6</v>
      </c>
      <c r="BY31" s="697"/>
      <c r="BZ31" s="697"/>
      <c r="CA31" s="697"/>
      <c r="CB31" s="698"/>
      <c r="CD31" s="704"/>
      <c r="CE31" s="705"/>
      <c r="CF31" s="654" t="s">
        <v>318</v>
      </c>
      <c r="CG31" s="655"/>
      <c r="CH31" s="655"/>
      <c r="CI31" s="655"/>
      <c r="CJ31" s="655"/>
      <c r="CK31" s="655"/>
      <c r="CL31" s="655"/>
      <c r="CM31" s="655"/>
      <c r="CN31" s="655"/>
      <c r="CO31" s="655"/>
      <c r="CP31" s="655"/>
      <c r="CQ31" s="656"/>
      <c r="CR31" s="639">
        <v>77225</v>
      </c>
      <c r="CS31" s="663"/>
      <c r="CT31" s="663"/>
      <c r="CU31" s="663"/>
      <c r="CV31" s="663"/>
      <c r="CW31" s="663"/>
      <c r="CX31" s="663"/>
      <c r="CY31" s="664"/>
      <c r="CZ31" s="644">
        <v>1</v>
      </c>
      <c r="DA31" s="675"/>
      <c r="DB31" s="675"/>
      <c r="DC31" s="677"/>
      <c r="DD31" s="648">
        <v>75492</v>
      </c>
      <c r="DE31" s="663"/>
      <c r="DF31" s="663"/>
      <c r="DG31" s="663"/>
      <c r="DH31" s="663"/>
      <c r="DI31" s="663"/>
      <c r="DJ31" s="663"/>
      <c r="DK31" s="664"/>
      <c r="DL31" s="648">
        <v>75492</v>
      </c>
      <c r="DM31" s="663"/>
      <c r="DN31" s="663"/>
      <c r="DO31" s="663"/>
      <c r="DP31" s="663"/>
      <c r="DQ31" s="663"/>
      <c r="DR31" s="663"/>
      <c r="DS31" s="663"/>
      <c r="DT31" s="663"/>
      <c r="DU31" s="663"/>
      <c r="DV31" s="664"/>
      <c r="DW31" s="644">
        <v>1.7</v>
      </c>
      <c r="DX31" s="675"/>
      <c r="DY31" s="675"/>
      <c r="DZ31" s="675"/>
      <c r="EA31" s="675"/>
      <c r="EB31" s="675"/>
      <c r="EC31" s="676"/>
    </row>
    <row r="32" spans="2:133" ht="11.25" customHeight="1" x14ac:dyDescent="0.15">
      <c r="B32" s="636" t="s">
        <v>319</v>
      </c>
      <c r="C32" s="637"/>
      <c r="D32" s="637"/>
      <c r="E32" s="637"/>
      <c r="F32" s="637"/>
      <c r="G32" s="637"/>
      <c r="H32" s="637"/>
      <c r="I32" s="637"/>
      <c r="J32" s="637"/>
      <c r="K32" s="637"/>
      <c r="L32" s="637"/>
      <c r="M32" s="637"/>
      <c r="N32" s="637"/>
      <c r="O32" s="637"/>
      <c r="P32" s="637"/>
      <c r="Q32" s="638"/>
      <c r="R32" s="639">
        <v>557172</v>
      </c>
      <c r="S32" s="640"/>
      <c r="T32" s="640"/>
      <c r="U32" s="640"/>
      <c r="V32" s="640"/>
      <c r="W32" s="640"/>
      <c r="X32" s="640"/>
      <c r="Y32" s="641"/>
      <c r="Z32" s="642">
        <v>6.7</v>
      </c>
      <c r="AA32" s="642"/>
      <c r="AB32" s="642"/>
      <c r="AC32" s="642"/>
      <c r="AD32" s="643" t="s">
        <v>137</v>
      </c>
      <c r="AE32" s="643"/>
      <c r="AF32" s="643"/>
      <c r="AG32" s="643"/>
      <c r="AH32" s="643"/>
      <c r="AI32" s="643"/>
      <c r="AJ32" s="643"/>
      <c r="AK32" s="643"/>
      <c r="AL32" s="644" t="s">
        <v>137</v>
      </c>
      <c r="AM32" s="645"/>
      <c r="AN32" s="645"/>
      <c r="AO32" s="646"/>
      <c r="AP32" s="691"/>
      <c r="AQ32" s="692"/>
      <c r="AR32" s="692"/>
      <c r="AS32" s="692"/>
      <c r="AT32" s="695"/>
      <c r="AU32" s="229"/>
      <c r="AV32" s="229"/>
      <c r="AW32" s="229"/>
      <c r="AX32" s="684" t="s">
        <v>320</v>
      </c>
      <c r="AY32" s="685"/>
      <c r="AZ32" s="685"/>
      <c r="BA32" s="685"/>
      <c r="BB32" s="685"/>
      <c r="BC32" s="685"/>
      <c r="BD32" s="685"/>
      <c r="BE32" s="685"/>
      <c r="BF32" s="686"/>
      <c r="BG32" s="708">
        <v>98.5</v>
      </c>
      <c r="BH32" s="709"/>
      <c r="BI32" s="709"/>
      <c r="BJ32" s="709"/>
      <c r="BK32" s="709"/>
      <c r="BL32" s="709"/>
      <c r="BM32" s="710">
        <v>93.1</v>
      </c>
      <c r="BN32" s="709"/>
      <c r="BO32" s="709"/>
      <c r="BP32" s="709"/>
      <c r="BQ32" s="711"/>
      <c r="BR32" s="708">
        <v>98.3</v>
      </c>
      <c r="BS32" s="709"/>
      <c r="BT32" s="709"/>
      <c r="BU32" s="709"/>
      <c r="BV32" s="709"/>
      <c r="BW32" s="709"/>
      <c r="BX32" s="710">
        <v>92.8</v>
      </c>
      <c r="BY32" s="709"/>
      <c r="BZ32" s="709"/>
      <c r="CA32" s="709"/>
      <c r="CB32" s="711"/>
      <c r="CD32" s="706"/>
      <c r="CE32" s="707"/>
      <c r="CF32" s="654" t="s">
        <v>321</v>
      </c>
      <c r="CG32" s="655"/>
      <c r="CH32" s="655"/>
      <c r="CI32" s="655"/>
      <c r="CJ32" s="655"/>
      <c r="CK32" s="655"/>
      <c r="CL32" s="655"/>
      <c r="CM32" s="655"/>
      <c r="CN32" s="655"/>
      <c r="CO32" s="655"/>
      <c r="CP32" s="655"/>
      <c r="CQ32" s="656"/>
      <c r="CR32" s="639">
        <v>69</v>
      </c>
      <c r="CS32" s="640"/>
      <c r="CT32" s="640"/>
      <c r="CU32" s="640"/>
      <c r="CV32" s="640"/>
      <c r="CW32" s="640"/>
      <c r="CX32" s="640"/>
      <c r="CY32" s="641"/>
      <c r="CZ32" s="644">
        <v>0</v>
      </c>
      <c r="DA32" s="675"/>
      <c r="DB32" s="675"/>
      <c r="DC32" s="677"/>
      <c r="DD32" s="648">
        <v>69</v>
      </c>
      <c r="DE32" s="640"/>
      <c r="DF32" s="640"/>
      <c r="DG32" s="640"/>
      <c r="DH32" s="640"/>
      <c r="DI32" s="640"/>
      <c r="DJ32" s="640"/>
      <c r="DK32" s="641"/>
      <c r="DL32" s="648">
        <v>69</v>
      </c>
      <c r="DM32" s="640"/>
      <c r="DN32" s="640"/>
      <c r="DO32" s="640"/>
      <c r="DP32" s="640"/>
      <c r="DQ32" s="640"/>
      <c r="DR32" s="640"/>
      <c r="DS32" s="640"/>
      <c r="DT32" s="640"/>
      <c r="DU32" s="640"/>
      <c r="DV32" s="641"/>
      <c r="DW32" s="644">
        <v>0</v>
      </c>
      <c r="DX32" s="675"/>
      <c r="DY32" s="675"/>
      <c r="DZ32" s="675"/>
      <c r="EA32" s="675"/>
      <c r="EB32" s="675"/>
      <c r="EC32" s="676"/>
    </row>
    <row r="33" spans="2:133" ht="11.25" customHeight="1" x14ac:dyDescent="0.15">
      <c r="B33" s="636" t="s">
        <v>322</v>
      </c>
      <c r="C33" s="637"/>
      <c r="D33" s="637"/>
      <c r="E33" s="637"/>
      <c r="F33" s="637"/>
      <c r="G33" s="637"/>
      <c r="H33" s="637"/>
      <c r="I33" s="637"/>
      <c r="J33" s="637"/>
      <c r="K33" s="637"/>
      <c r="L33" s="637"/>
      <c r="M33" s="637"/>
      <c r="N33" s="637"/>
      <c r="O33" s="637"/>
      <c r="P33" s="637"/>
      <c r="Q33" s="638"/>
      <c r="R33" s="639">
        <v>270312</v>
      </c>
      <c r="S33" s="640"/>
      <c r="T33" s="640"/>
      <c r="U33" s="640"/>
      <c r="V33" s="640"/>
      <c r="W33" s="640"/>
      <c r="X33" s="640"/>
      <c r="Y33" s="641"/>
      <c r="Z33" s="642">
        <v>3.2</v>
      </c>
      <c r="AA33" s="642"/>
      <c r="AB33" s="642"/>
      <c r="AC33" s="642"/>
      <c r="AD33" s="643" t="s">
        <v>127</v>
      </c>
      <c r="AE33" s="643"/>
      <c r="AF33" s="643"/>
      <c r="AG33" s="643"/>
      <c r="AH33" s="643"/>
      <c r="AI33" s="643"/>
      <c r="AJ33" s="643"/>
      <c r="AK33" s="643"/>
      <c r="AL33" s="644" t="s">
        <v>127</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323</v>
      </c>
      <c r="CE33" s="655"/>
      <c r="CF33" s="655"/>
      <c r="CG33" s="655"/>
      <c r="CH33" s="655"/>
      <c r="CI33" s="655"/>
      <c r="CJ33" s="655"/>
      <c r="CK33" s="655"/>
      <c r="CL33" s="655"/>
      <c r="CM33" s="655"/>
      <c r="CN33" s="655"/>
      <c r="CO33" s="655"/>
      <c r="CP33" s="655"/>
      <c r="CQ33" s="656"/>
      <c r="CR33" s="639">
        <v>3864798</v>
      </c>
      <c r="CS33" s="663"/>
      <c r="CT33" s="663"/>
      <c r="CU33" s="663"/>
      <c r="CV33" s="663"/>
      <c r="CW33" s="663"/>
      <c r="CX33" s="663"/>
      <c r="CY33" s="664"/>
      <c r="CZ33" s="644">
        <v>48</v>
      </c>
      <c r="DA33" s="675"/>
      <c r="DB33" s="675"/>
      <c r="DC33" s="677"/>
      <c r="DD33" s="648">
        <v>2749868</v>
      </c>
      <c r="DE33" s="663"/>
      <c r="DF33" s="663"/>
      <c r="DG33" s="663"/>
      <c r="DH33" s="663"/>
      <c r="DI33" s="663"/>
      <c r="DJ33" s="663"/>
      <c r="DK33" s="664"/>
      <c r="DL33" s="648">
        <v>1991386</v>
      </c>
      <c r="DM33" s="663"/>
      <c r="DN33" s="663"/>
      <c r="DO33" s="663"/>
      <c r="DP33" s="663"/>
      <c r="DQ33" s="663"/>
      <c r="DR33" s="663"/>
      <c r="DS33" s="663"/>
      <c r="DT33" s="663"/>
      <c r="DU33" s="663"/>
      <c r="DV33" s="664"/>
      <c r="DW33" s="644">
        <v>44.8</v>
      </c>
      <c r="DX33" s="675"/>
      <c r="DY33" s="675"/>
      <c r="DZ33" s="675"/>
      <c r="EA33" s="675"/>
      <c r="EB33" s="675"/>
      <c r="EC33" s="676"/>
    </row>
    <row r="34" spans="2:133" ht="11.25" customHeight="1" x14ac:dyDescent="0.15">
      <c r="B34" s="636" t="s">
        <v>324</v>
      </c>
      <c r="C34" s="637"/>
      <c r="D34" s="637"/>
      <c r="E34" s="637"/>
      <c r="F34" s="637"/>
      <c r="G34" s="637"/>
      <c r="H34" s="637"/>
      <c r="I34" s="637"/>
      <c r="J34" s="637"/>
      <c r="K34" s="637"/>
      <c r="L34" s="637"/>
      <c r="M34" s="637"/>
      <c r="N34" s="637"/>
      <c r="O34" s="637"/>
      <c r="P34" s="637"/>
      <c r="Q34" s="638"/>
      <c r="R34" s="639">
        <v>109158</v>
      </c>
      <c r="S34" s="640"/>
      <c r="T34" s="640"/>
      <c r="U34" s="640"/>
      <c r="V34" s="640"/>
      <c r="W34" s="640"/>
      <c r="X34" s="640"/>
      <c r="Y34" s="641"/>
      <c r="Z34" s="642">
        <v>1.3</v>
      </c>
      <c r="AA34" s="642"/>
      <c r="AB34" s="642"/>
      <c r="AC34" s="642"/>
      <c r="AD34" s="643">
        <v>9</v>
      </c>
      <c r="AE34" s="643"/>
      <c r="AF34" s="643"/>
      <c r="AG34" s="643"/>
      <c r="AH34" s="643"/>
      <c r="AI34" s="643"/>
      <c r="AJ34" s="643"/>
      <c r="AK34" s="643"/>
      <c r="AL34" s="644">
        <v>0</v>
      </c>
      <c r="AM34" s="645"/>
      <c r="AN34" s="645"/>
      <c r="AO34" s="646"/>
      <c r="AP34" s="232"/>
      <c r="AQ34" s="618" t="s">
        <v>325</v>
      </c>
      <c r="AR34" s="619"/>
      <c r="AS34" s="619"/>
      <c r="AT34" s="619"/>
      <c r="AU34" s="619"/>
      <c r="AV34" s="619"/>
      <c r="AW34" s="619"/>
      <c r="AX34" s="619"/>
      <c r="AY34" s="619"/>
      <c r="AZ34" s="619"/>
      <c r="BA34" s="619"/>
      <c r="BB34" s="619"/>
      <c r="BC34" s="619"/>
      <c r="BD34" s="619"/>
      <c r="BE34" s="619"/>
      <c r="BF34" s="620"/>
      <c r="BG34" s="618" t="s">
        <v>326</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327</v>
      </c>
      <c r="CE34" s="655"/>
      <c r="CF34" s="655"/>
      <c r="CG34" s="655"/>
      <c r="CH34" s="655"/>
      <c r="CI34" s="655"/>
      <c r="CJ34" s="655"/>
      <c r="CK34" s="655"/>
      <c r="CL34" s="655"/>
      <c r="CM34" s="655"/>
      <c r="CN34" s="655"/>
      <c r="CO34" s="655"/>
      <c r="CP34" s="655"/>
      <c r="CQ34" s="656"/>
      <c r="CR34" s="639">
        <v>1458590</v>
      </c>
      <c r="CS34" s="640"/>
      <c r="CT34" s="640"/>
      <c r="CU34" s="640"/>
      <c r="CV34" s="640"/>
      <c r="CW34" s="640"/>
      <c r="CX34" s="640"/>
      <c r="CY34" s="641"/>
      <c r="CZ34" s="644">
        <v>18.100000000000001</v>
      </c>
      <c r="DA34" s="675"/>
      <c r="DB34" s="675"/>
      <c r="DC34" s="677"/>
      <c r="DD34" s="648">
        <v>1047364</v>
      </c>
      <c r="DE34" s="640"/>
      <c r="DF34" s="640"/>
      <c r="DG34" s="640"/>
      <c r="DH34" s="640"/>
      <c r="DI34" s="640"/>
      <c r="DJ34" s="640"/>
      <c r="DK34" s="641"/>
      <c r="DL34" s="648">
        <v>609147</v>
      </c>
      <c r="DM34" s="640"/>
      <c r="DN34" s="640"/>
      <c r="DO34" s="640"/>
      <c r="DP34" s="640"/>
      <c r="DQ34" s="640"/>
      <c r="DR34" s="640"/>
      <c r="DS34" s="640"/>
      <c r="DT34" s="640"/>
      <c r="DU34" s="640"/>
      <c r="DV34" s="641"/>
      <c r="DW34" s="644">
        <v>13.7</v>
      </c>
      <c r="DX34" s="675"/>
      <c r="DY34" s="675"/>
      <c r="DZ34" s="675"/>
      <c r="EA34" s="675"/>
      <c r="EB34" s="675"/>
      <c r="EC34" s="676"/>
    </row>
    <row r="35" spans="2:133" ht="11.25" customHeight="1" x14ac:dyDescent="0.15">
      <c r="B35" s="636" t="s">
        <v>328</v>
      </c>
      <c r="C35" s="637"/>
      <c r="D35" s="637"/>
      <c r="E35" s="637"/>
      <c r="F35" s="637"/>
      <c r="G35" s="637"/>
      <c r="H35" s="637"/>
      <c r="I35" s="637"/>
      <c r="J35" s="637"/>
      <c r="K35" s="637"/>
      <c r="L35" s="637"/>
      <c r="M35" s="637"/>
      <c r="N35" s="637"/>
      <c r="O35" s="637"/>
      <c r="P35" s="637"/>
      <c r="Q35" s="638"/>
      <c r="R35" s="639">
        <v>790529</v>
      </c>
      <c r="S35" s="640"/>
      <c r="T35" s="640"/>
      <c r="U35" s="640"/>
      <c r="V35" s="640"/>
      <c r="W35" s="640"/>
      <c r="X35" s="640"/>
      <c r="Y35" s="641"/>
      <c r="Z35" s="642">
        <v>9.5</v>
      </c>
      <c r="AA35" s="642"/>
      <c r="AB35" s="642"/>
      <c r="AC35" s="642"/>
      <c r="AD35" s="643" t="s">
        <v>137</v>
      </c>
      <c r="AE35" s="643"/>
      <c r="AF35" s="643"/>
      <c r="AG35" s="643"/>
      <c r="AH35" s="643"/>
      <c r="AI35" s="643"/>
      <c r="AJ35" s="643"/>
      <c r="AK35" s="643"/>
      <c r="AL35" s="644" t="s">
        <v>137</v>
      </c>
      <c r="AM35" s="645"/>
      <c r="AN35" s="645"/>
      <c r="AO35" s="646"/>
      <c r="AP35" s="232"/>
      <c r="AQ35" s="712" t="s">
        <v>329</v>
      </c>
      <c r="AR35" s="713"/>
      <c r="AS35" s="713"/>
      <c r="AT35" s="713"/>
      <c r="AU35" s="713"/>
      <c r="AV35" s="713"/>
      <c r="AW35" s="713"/>
      <c r="AX35" s="713"/>
      <c r="AY35" s="714"/>
      <c r="AZ35" s="628">
        <v>933321</v>
      </c>
      <c r="BA35" s="629"/>
      <c r="BB35" s="629"/>
      <c r="BC35" s="629"/>
      <c r="BD35" s="629"/>
      <c r="BE35" s="629"/>
      <c r="BF35" s="715"/>
      <c r="BG35" s="650" t="s">
        <v>330</v>
      </c>
      <c r="BH35" s="651"/>
      <c r="BI35" s="651"/>
      <c r="BJ35" s="651"/>
      <c r="BK35" s="651"/>
      <c r="BL35" s="651"/>
      <c r="BM35" s="651"/>
      <c r="BN35" s="651"/>
      <c r="BO35" s="651"/>
      <c r="BP35" s="651"/>
      <c r="BQ35" s="651"/>
      <c r="BR35" s="651"/>
      <c r="BS35" s="651"/>
      <c r="BT35" s="651"/>
      <c r="BU35" s="652"/>
      <c r="BV35" s="628">
        <v>93228</v>
      </c>
      <c r="BW35" s="629"/>
      <c r="BX35" s="629"/>
      <c r="BY35" s="629"/>
      <c r="BZ35" s="629"/>
      <c r="CA35" s="629"/>
      <c r="CB35" s="715"/>
      <c r="CD35" s="654" t="s">
        <v>331</v>
      </c>
      <c r="CE35" s="655"/>
      <c r="CF35" s="655"/>
      <c r="CG35" s="655"/>
      <c r="CH35" s="655"/>
      <c r="CI35" s="655"/>
      <c r="CJ35" s="655"/>
      <c r="CK35" s="655"/>
      <c r="CL35" s="655"/>
      <c r="CM35" s="655"/>
      <c r="CN35" s="655"/>
      <c r="CO35" s="655"/>
      <c r="CP35" s="655"/>
      <c r="CQ35" s="656"/>
      <c r="CR35" s="639">
        <v>40235</v>
      </c>
      <c r="CS35" s="663"/>
      <c r="CT35" s="663"/>
      <c r="CU35" s="663"/>
      <c r="CV35" s="663"/>
      <c r="CW35" s="663"/>
      <c r="CX35" s="663"/>
      <c r="CY35" s="664"/>
      <c r="CZ35" s="644">
        <v>0.5</v>
      </c>
      <c r="DA35" s="675"/>
      <c r="DB35" s="675"/>
      <c r="DC35" s="677"/>
      <c r="DD35" s="648">
        <v>36700</v>
      </c>
      <c r="DE35" s="663"/>
      <c r="DF35" s="663"/>
      <c r="DG35" s="663"/>
      <c r="DH35" s="663"/>
      <c r="DI35" s="663"/>
      <c r="DJ35" s="663"/>
      <c r="DK35" s="664"/>
      <c r="DL35" s="648">
        <v>36700</v>
      </c>
      <c r="DM35" s="663"/>
      <c r="DN35" s="663"/>
      <c r="DO35" s="663"/>
      <c r="DP35" s="663"/>
      <c r="DQ35" s="663"/>
      <c r="DR35" s="663"/>
      <c r="DS35" s="663"/>
      <c r="DT35" s="663"/>
      <c r="DU35" s="663"/>
      <c r="DV35" s="664"/>
      <c r="DW35" s="644">
        <v>0.8</v>
      </c>
      <c r="DX35" s="675"/>
      <c r="DY35" s="675"/>
      <c r="DZ35" s="675"/>
      <c r="EA35" s="675"/>
      <c r="EB35" s="675"/>
      <c r="EC35" s="676"/>
    </row>
    <row r="36" spans="2:133" ht="11.25" customHeight="1" x14ac:dyDescent="0.15">
      <c r="B36" s="636" t="s">
        <v>332</v>
      </c>
      <c r="C36" s="637"/>
      <c r="D36" s="637"/>
      <c r="E36" s="637"/>
      <c r="F36" s="637"/>
      <c r="G36" s="637"/>
      <c r="H36" s="637"/>
      <c r="I36" s="637"/>
      <c r="J36" s="637"/>
      <c r="K36" s="637"/>
      <c r="L36" s="637"/>
      <c r="M36" s="637"/>
      <c r="N36" s="637"/>
      <c r="O36" s="637"/>
      <c r="P36" s="637"/>
      <c r="Q36" s="638"/>
      <c r="R36" s="639" t="s">
        <v>127</v>
      </c>
      <c r="S36" s="640"/>
      <c r="T36" s="640"/>
      <c r="U36" s="640"/>
      <c r="V36" s="640"/>
      <c r="W36" s="640"/>
      <c r="X36" s="640"/>
      <c r="Y36" s="641"/>
      <c r="Z36" s="642" t="s">
        <v>137</v>
      </c>
      <c r="AA36" s="642"/>
      <c r="AB36" s="642"/>
      <c r="AC36" s="642"/>
      <c r="AD36" s="643" t="s">
        <v>137</v>
      </c>
      <c r="AE36" s="643"/>
      <c r="AF36" s="643"/>
      <c r="AG36" s="643"/>
      <c r="AH36" s="643"/>
      <c r="AI36" s="643"/>
      <c r="AJ36" s="643"/>
      <c r="AK36" s="643"/>
      <c r="AL36" s="644" t="s">
        <v>137</v>
      </c>
      <c r="AM36" s="645"/>
      <c r="AN36" s="645"/>
      <c r="AO36" s="646"/>
      <c r="AQ36" s="716" t="s">
        <v>333</v>
      </c>
      <c r="AR36" s="717"/>
      <c r="AS36" s="717"/>
      <c r="AT36" s="717"/>
      <c r="AU36" s="717"/>
      <c r="AV36" s="717"/>
      <c r="AW36" s="717"/>
      <c r="AX36" s="717"/>
      <c r="AY36" s="718"/>
      <c r="AZ36" s="639">
        <v>311550</v>
      </c>
      <c r="BA36" s="640"/>
      <c r="BB36" s="640"/>
      <c r="BC36" s="640"/>
      <c r="BD36" s="663"/>
      <c r="BE36" s="663"/>
      <c r="BF36" s="698"/>
      <c r="BG36" s="654" t="s">
        <v>334</v>
      </c>
      <c r="BH36" s="655"/>
      <c r="BI36" s="655"/>
      <c r="BJ36" s="655"/>
      <c r="BK36" s="655"/>
      <c r="BL36" s="655"/>
      <c r="BM36" s="655"/>
      <c r="BN36" s="655"/>
      <c r="BO36" s="655"/>
      <c r="BP36" s="655"/>
      <c r="BQ36" s="655"/>
      <c r="BR36" s="655"/>
      <c r="BS36" s="655"/>
      <c r="BT36" s="655"/>
      <c r="BU36" s="656"/>
      <c r="BV36" s="639">
        <v>68971</v>
      </c>
      <c r="BW36" s="640"/>
      <c r="BX36" s="640"/>
      <c r="BY36" s="640"/>
      <c r="BZ36" s="640"/>
      <c r="CA36" s="640"/>
      <c r="CB36" s="649"/>
      <c r="CD36" s="654" t="s">
        <v>335</v>
      </c>
      <c r="CE36" s="655"/>
      <c r="CF36" s="655"/>
      <c r="CG36" s="655"/>
      <c r="CH36" s="655"/>
      <c r="CI36" s="655"/>
      <c r="CJ36" s="655"/>
      <c r="CK36" s="655"/>
      <c r="CL36" s="655"/>
      <c r="CM36" s="655"/>
      <c r="CN36" s="655"/>
      <c r="CO36" s="655"/>
      <c r="CP36" s="655"/>
      <c r="CQ36" s="656"/>
      <c r="CR36" s="639">
        <v>1270704</v>
      </c>
      <c r="CS36" s="640"/>
      <c r="CT36" s="640"/>
      <c r="CU36" s="640"/>
      <c r="CV36" s="640"/>
      <c r="CW36" s="640"/>
      <c r="CX36" s="640"/>
      <c r="CY36" s="641"/>
      <c r="CZ36" s="644">
        <v>15.8</v>
      </c>
      <c r="DA36" s="675"/>
      <c r="DB36" s="675"/>
      <c r="DC36" s="677"/>
      <c r="DD36" s="648">
        <v>873348</v>
      </c>
      <c r="DE36" s="640"/>
      <c r="DF36" s="640"/>
      <c r="DG36" s="640"/>
      <c r="DH36" s="640"/>
      <c r="DI36" s="640"/>
      <c r="DJ36" s="640"/>
      <c r="DK36" s="641"/>
      <c r="DL36" s="648">
        <v>674696</v>
      </c>
      <c r="DM36" s="640"/>
      <c r="DN36" s="640"/>
      <c r="DO36" s="640"/>
      <c r="DP36" s="640"/>
      <c r="DQ36" s="640"/>
      <c r="DR36" s="640"/>
      <c r="DS36" s="640"/>
      <c r="DT36" s="640"/>
      <c r="DU36" s="640"/>
      <c r="DV36" s="641"/>
      <c r="DW36" s="644">
        <v>15.2</v>
      </c>
      <c r="DX36" s="675"/>
      <c r="DY36" s="675"/>
      <c r="DZ36" s="675"/>
      <c r="EA36" s="675"/>
      <c r="EB36" s="675"/>
      <c r="EC36" s="676"/>
    </row>
    <row r="37" spans="2:133" ht="11.25" customHeight="1" x14ac:dyDescent="0.15">
      <c r="B37" s="636" t="s">
        <v>336</v>
      </c>
      <c r="C37" s="637"/>
      <c r="D37" s="637"/>
      <c r="E37" s="637"/>
      <c r="F37" s="637"/>
      <c r="G37" s="637"/>
      <c r="H37" s="637"/>
      <c r="I37" s="637"/>
      <c r="J37" s="637"/>
      <c r="K37" s="637"/>
      <c r="L37" s="637"/>
      <c r="M37" s="637"/>
      <c r="N37" s="637"/>
      <c r="O37" s="637"/>
      <c r="P37" s="637"/>
      <c r="Q37" s="638"/>
      <c r="R37" s="639">
        <v>258129</v>
      </c>
      <c r="S37" s="640"/>
      <c r="T37" s="640"/>
      <c r="U37" s="640"/>
      <c r="V37" s="640"/>
      <c r="W37" s="640"/>
      <c r="X37" s="640"/>
      <c r="Y37" s="641"/>
      <c r="Z37" s="642">
        <v>3.1</v>
      </c>
      <c r="AA37" s="642"/>
      <c r="AB37" s="642"/>
      <c r="AC37" s="642"/>
      <c r="AD37" s="643" t="s">
        <v>137</v>
      </c>
      <c r="AE37" s="643"/>
      <c r="AF37" s="643"/>
      <c r="AG37" s="643"/>
      <c r="AH37" s="643"/>
      <c r="AI37" s="643"/>
      <c r="AJ37" s="643"/>
      <c r="AK37" s="643"/>
      <c r="AL37" s="644" t="s">
        <v>137</v>
      </c>
      <c r="AM37" s="645"/>
      <c r="AN37" s="645"/>
      <c r="AO37" s="646"/>
      <c r="AQ37" s="716" t="s">
        <v>337</v>
      </c>
      <c r="AR37" s="717"/>
      <c r="AS37" s="717"/>
      <c r="AT37" s="717"/>
      <c r="AU37" s="717"/>
      <c r="AV37" s="717"/>
      <c r="AW37" s="717"/>
      <c r="AX37" s="717"/>
      <c r="AY37" s="718"/>
      <c r="AZ37" s="639">
        <v>49803</v>
      </c>
      <c r="BA37" s="640"/>
      <c r="BB37" s="640"/>
      <c r="BC37" s="640"/>
      <c r="BD37" s="663"/>
      <c r="BE37" s="663"/>
      <c r="BF37" s="698"/>
      <c r="BG37" s="654" t="s">
        <v>338</v>
      </c>
      <c r="BH37" s="655"/>
      <c r="BI37" s="655"/>
      <c r="BJ37" s="655"/>
      <c r="BK37" s="655"/>
      <c r="BL37" s="655"/>
      <c r="BM37" s="655"/>
      <c r="BN37" s="655"/>
      <c r="BO37" s="655"/>
      <c r="BP37" s="655"/>
      <c r="BQ37" s="655"/>
      <c r="BR37" s="655"/>
      <c r="BS37" s="655"/>
      <c r="BT37" s="655"/>
      <c r="BU37" s="656"/>
      <c r="BV37" s="639">
        <v>2400</v>
      </c>
      <c r="BW37" s="640"/>
      <c r="BX37" s="640"/>
      <c r="BY37" s="640"/>
      <c r="BZ37" s="640"/>
      <c r="CA37" s="640"/>
      <c r="CB37" s="649"/>
      <c r="CD37" s="654" t="s">
        <v>339</v>
      </c>
      <c r="CE37" s="655"/>
      <c r="CF37" s="655"/>
      <c r="CG37" s="655"/>
      <c r="CH37" s="655"/>
      <c r="CI37" s="655"/>
      <c r="CJ37" s="655"/>
      <c r="CK37" s="655"/>
      <c r="CL37" s="655"/>
      <c r="CM37" s="655"/>
      <c r="CN37" s="655"/>
      <c r="CO37" s="655"/>
      <c r="CP37" s="655"/>
      <c r="CQ37" s="656"/>
      <c r="CR37" s="639">
        <v>438672</v>
      </c>
      <c r="CS37" s="663"/>
      <c r="CT37" s="663"/>
      <c r="CU37" s="663"/>
      <c r="CV37" s="663"/>
      <c r="CW37" s="663"/>
      <c r="CX37" s="663"/>
      <c r="CY37" s="664"/>
      <c r="CZ37" s="644">
        <v>5.5</v>
      </c>
      <c r="DA37" s="675"/>
      <c r="DB37" s="675"/>
      <c r="DC37" s="677"/>
      <c r="DD37" s="648">
        <v>427308</v>
      </c>
      <c r="DE37" s="663"/>
      <c r="DF37" s="663"/>
      <c r="DG37" s="663"/>
      <c r="DH37" s="663"/>
      <c r="DI37" s="663"/>
      <c r="DJ37" s="663"/>
      <c r="DK37" s="664"/>
      <c r="DL37" s="648">
        <v>376366</v>
      </c>
      <c r="DM37" s="663"/>
      <c r="DN37" s="663"/>
      <c r="DO37" s="663"/>
      <c r="DP37" s="663"/>
      <c r="DQ37" s="663"/>
      <c r="DR37" s="663"/>
      <c r="DS37" s="663"/>
      <c r="DT37" s="663"/>
      <c r="DU37" s="663"/>
      <c r="DV37" s="664"/>
      <c r="DW37" s="644">
        <v>8.5</v>
      </c>
      <c r="DX37" s="675"/>
      <c r="DY37" s="675"/>
      <c r="DZ37" s="675"/>
      <c r="EA37" s="675"/>
      <c r="EB37" s="675"/>
      <c r="EC37" s="676"/>
    </row>
    <row r="38" spans="2:133" ht="11.25" customHeight="1" x14ac:dyDescent="0.15">
      <c r="B38" s="684" t="s">
        <v>340</v>
      </c>
      <c r="C38" s="685"/>
      <c r="D38" s="685"/>
      <c r="E38" s="685"/>
      <c r="F38" s="685"/>
      <c r="G38" s="685"/>
      <c r="H38" s="685"/>
      <c r="I38" s="685"/>
      <c r="J38" s="685"/>
      <c r="K38" s="685"/>
      <c r="L38" s="685"/>
      <c r="M38" s="685"/>
      <c r="N38" s="685"/>
      <c r="O38" s="685"/>
      <c r="P38" s="685"/>
      <c r="Q38" s="686"/>
      <c r="R38" s="719">
        <v>8354728</v>
      </c>
      <c r="S38" s="720"/>
      <c r="T38" s="720"/>
      <c r="U38" s="720"/>
      <c r="V38" s="720"/>
      <c r="W38" s="720"/>
      <c r="X38" s="720"/>
      <c r="Y38" s="721"/>
      <c r="Z38" s="722">
        <v>100</v>
      </c>
      <c r="AA38" s="722"/>
      <c r="AB38" s="722"/>
      <c r="AC38" s="722"/>
      <c r="AD38" s="723">
        <v>4187790</v>
      </c>
      <c r="AE38" s="723"/>
      <c r="AF38" s="723"/>
      <c r="AG38" s="723"/>
      <c r="AH38" s="723"/>
      <c r="AI38" s="723"/>
      <c r="AJ38" s="723"/>
      <c r="AK38" s="723"/>
      <c r="AL38" s="724">
        <v>100</v>
      </c>
      <c r="AM38" s="710"/>
      <c r="AN38" s="710"/>
      <c r="AO38" s="725"/>
      <c r="AQ38" s="716" t="s">
        <v>341</v>
      </c>
      <c r="AR38" s="717"/>
      <c r="AS38" s="717"/>
      <c r="AT38" s="717"/>
      <c r="AU38" s="717"/>
      <c r="AV38" s="717"/>
      <c r="AW38" s="717"/>
      <c r="AX38" s="717"/>
      <c r="AY38" s="718"/>
      <c r="AZ38" s="639" t="s">
        <v>127</v>
      </c>
      <c r="BA38" s="640"/>
      <c r="BB38" s="640"/>
      <c r="BC38" s="640"/>
      <c r="BD38" s="663"/>
      <c r="BE38" s="663"/>
      <c r="BF38" s="698"/>
      <c r="BG38" s="654" t="s">
        <v>342</v>
      </c>
      <c r="BH38" s="655"/>
      <c r="BI38" s="655"/>
      <c r="BJ38" s="655"/>
      <c r="BK38" s="655"/>
      <c r="BL38" s="655"/>
      <c r="BM38" s="655"/>
      <c r="BN38" s="655"/>
      <c r="BO38" s="655"/>
      <c r="BP38" s="655"/>
      <c r="BQ38" s="655"/>
      <c r="BR38" s="655"/>
      <c r="BS38" s="655"/>
      <c r="BT38" s="655"/>
      <c r="BU38" s="656"/>
      <c r="BV38" s="639">
        <v>4096</v>
      </c>
      <c r="BW38" s="640"/>
      <c r="BX38" s="640"/>
      <c r="BY38" s="640"/>
      <c r="BZ38" s="640"/>
      <c r="CA38" s="640"/>
      <c r="CB38" s="649"/>
      <c r="CD38" s="654" t="s">
        <v>343</v>
      </c>
      <c r="CE38" s="655"/>
      <c r="CF38" s="655"/>
      <c r="CG38" s="655"/>
      <c r="CH38" s="655"/>
      <c r="CI38" s="655"/>
      <c r="CJ38" s="655"/>
      <c r="CK38" s="655"/>
      <c r="CL38" s="655"/>
      <c r="CM38" s="655"/>
      <c r="CN38" s="655"/>
      <c r="CO38" s="655"/>
      <c r="CP38" s="655"/>
      <c r="CQ38" s="656"/>
      <c r="CR38" s="639">
        <v>883518</v>
      </c>
      <c r="CS38" s="640"/>
      <c r="CT38" s="640"/>
      <c r="CU38" s="640"/>
      <c r="CV38" s="640"/>
      <c r="CW38" s="640"/>
      <c r="CX38" s="640"/>
      <c r="CY38" s="641"/>
      <c r="CZ38" s="644">
        <v>11</v>
      </c>
      <c r="DA38" s="675"/>
      <c r="DB38" s="675"/>
      <c r="DC38" s="677"/>
      <c r="DD38" s="648">
        <v>785037</v>
      </c>
      <c r="DE38" s="640"/>
      <c r="DF38" s="640"/>
      <c r="DG38" s="640"/>
      <c r="DH38" s="640"/>
      <c r="DI38" s="640"/>
      <c r="DJ38" s="640"/>
      <c r="DK38" s="641"/>
      <c r="DL38" s="648">
        <v>670843</v>
      </c>
      <c r="DM38" s="640"/>
      <c r="DN38" s="640"/>
      <c r="DO38" s="640"/>
      <c r="DP38" s="640"/>
      <c r="DQ38" s="640"/>
      <c r="DR38" s="640"/>
      <c r="DS38" s="640"/>
      <c r="DT38" s="640"/>
      <c r="DU38" s="640"/>
      <c r="DV38" s="641"/>
      <c r="DW38" s="644">
        <v>15.1</v>
      </c>
      <c r="DX38" s="675"/>
      <c r="DY38" s="675"/>
      <c r="DZ38" s="675"/>
      <c r="EA38" s="675"/>
      <c r="EB38" s="675"/>
      <c r="EC38" s="676"/>
    </row>
    <row r="39" spans="2:133" ht="11.25" customHeight="1" x14ac:dyDescent="0.15">
      <c r="AQ39" s="716" t="s">
        <v>344</v>
      </c>
      <c r="AR39" s="717"/>
      <c r="AS39" s="717"/>
      <c r="AT39" s="717"/>
      <c r="AU39" s="717"/>
      <c r="AV39" s="717"/>
      <c r="AW39" s="717"/>
      <c r="AX39" s="717"/>
      <c r="AY39" s="718"/>
      <c r="AZ39" s="639" t="s">
        <v>232</v>
      </c>
      <c r="BA39" s="640"/>
      <c r="BB39" s="640"/>
      <c r="BC39" s="640"/>
      <c r="BD39" s="663"/>
      <c r="BE39" s="663"/>
      <c r="BF39" s="698"/>
      <c r="BG39" s="730" t="s">
        <v>345</v>
      </c>
      <c r="BH39" s="731"/>
      <c r="BI39" s="731"/>
      <c r="BJ39" s="731"/>
      <c r="BK39" s="731"/>
      <c r="BL39" s="233"/>
      <c r="BM39" s="655" t="s">
        <v>346</v>
      </c>
      <c r="BN39" s="655"/>
      <c r="BO39" s="655"/>
      <c r="BP39" s="655"/>
      <c r="BQ39" s="655"/>
      <c r="BR39" s="655"/>
      <c r="BS39" s="655"/>
      <c r="BT39" s="655"/>
      <c r="BU39" s="656"/>
      <c r="BV39" s="639">
        <v>91</v>
      </c>
      <c r="BW39" s="640"/>
      <c r="BX39" s="640"/>
      <c r="BY39" s="640"/>
      <c r="BZ39" s="640"/>
      <c r="CA39" s="640"/>
      <c r="CB39" s="649"/>
      <c r="CD39" s="654" t="s">
        <v>347</v>
      </c>
      <c r="CE39" s="655"/>
      <c r="CF39" s="655"/>
      <c r="CG39" s="655"/>
      <c r="CH39" s="655"/>
      <c r="CI39" s="655"/>
      <c r="CJ39" s="655"/>
      <c r="CK39" s="655"/>
      <c r="CL39" s="655"/>
      <c r="CM39" s="655"/>
      <c r="CN39" s="655"/>
      <c r="CO39" s="655"/>
      <c r="CP39" s="655"/>
      <c r="CQ39" s="656"/>
      <c r="CR39" s="639">
        <v>193720</v>
      </c>
      <c r="CS39" s="663"/>
      <c r="CT39" s="663"/>
      <c r="CU39" s="663"/>
      <c r="CV39" s="663"/>
      <c r="CW39" s="663"/>
      <c r="CX39" s="663"/>
      <c r="CY39" s="664"/>
      <c r="CZ39" s="644">
        <v>2.4</v>
      </c>
      <c r="DA39" s="675"/>
      <c r="DB39" s="675"/>
      <c r="DC39" s="677"/>
      <c r="DD39" s="648">
        <v>5648</v>
      </c>
      <c r="DE39" s="663"/>
      <c r="DF39" s="663"/>
      <c r="DG39" s="663"/>
      <c r="DH39" s="663"/>
      <c r="DI39" s="663"/>
      <c r="DJ39" s="663"/>
      <c r="DK39" s="664"/>
      <c r="DL39" s="648" t="s">
        <v>127</v>
      </c>
      <c r="DM39" s="663"/>
      <c r="DN39" s="663"/>
      <c r="DO39" s="663"/>
      <c r="DP39" s="663"/>
      <c r="DQ39" s="663"/>
      <c r="DR39" s="663"/>
      <c r="DS39" s="663"/>
      <c r="DT39" s="663"/>
      <c r="DU39" s="663"/>
      <c r="DV39" s="664"/>
      <c r="DW39" s="644" t="s">
        <v>127</v>
      </c>
      <c r="DX39" s="675"/>
      <c r="DY39" s="675"/>
      <c r="DZ39" s="675"/>
      <c r="EA39" s="675"/>
      <c r="EB39" s="675"/>
      <c r="EC39" s="676"/>
    </row>
    <row r="40" spans="2:133" ht="11.25" customHeight="1" x14ac:dyDescent="0.15">
      <c r="AQ40" s="716" t="s">
        <v>348</v>
      </c>
      <c r="AR40" s="717"/>
      <c r="AS40" s="717"/>
      <c r="AT40" s="717"/>
      <c r="AU40" s="717"/>
      <c r="AV40" s="717"/>
      <c r="AW40" s="717"/>
      <c r="AX40" s="717"/>
      <c r="AY40" s="718"/>
      <c r="AZ40" s="639">
        <v>145781</v>
      </c>
      <c r="BA40" s="640"/>
      <c r="BB40" s="640"/>
      <c r="BC40" s="640"/>
      <c r="BD40" s="663"/>
      <c r="BE40" s="663"/>
      <c r="BF40" s="698"/>
      <c r="BG40" s="730"/>
      <c r="BH40" s="731"/>
      <c r="BI40" s="731"/>
      <c r="BJ40" s="731"/>
      <c r="BK40" s="731"/>
      <c r="BL40" s="233"/>
      <c r="BM40" s="655" t="s">
        <v>349</v>
      </c>
      <c r="BN40" s="655"/>
      <c r="BO40" s="655"/>
      <c r="BP40" s="655"/>
      <c r="BQ40" s="655"/>
      <c r="BR40" s="655"/>
      <c r="BS40" s="655"/>
      <c r="BT40" s="655"/>
      <c r="BU40" s="656"/>
      <c r="BV40" s="639" t="s">
        <v>127</v>
      </c>
      <c r="BW40" s="640"/>
      <c r="BX40" s="640"/>
      <c r="BY40" s="640"/>
      <c r="BZ40" s="640"/>
      <c r="CA40" s="640"/>
      <c r="CB40" s="649"/>
      <c r="CD40" s="654" t="s">
        <v>350</v>
      </c>
      <c r="CE40" s="655"/>
      <c r="CF40" s="655"/>
      <c r="CG40" s="655"/>
      <c r="CH40" s="655"/>
      <c r="CI40" s="655"/>
      <c r="CJ40" s="655"/>
      <c r="CK40" s="655"/>
      <c r="CL40" s="655"/>
      <c r="CM40" s="655"/>
      <c r="CN40" s="655"/>
      <c r="CO40" s="655"/>
      <c r="CP40" s="655"/>
      <c r="CQ40" s="656"/>
      <c r="CR40" s="639">
        <v>18031</v>
      </c>
      <c r="CS40" s="640"/>
      <c r="CT40" s="640"/>
      <c r="CU40" s="640"/>
      <c r="CV40" s="640"/>
      <c r="CW40" s="640"/>
      <c r="CX40" s="640"/>
      <c r="CY40" s="641"/>
      <c r="CZ40" s="644">
        <v>0.2</v>
      </c>
      <c r="DA40" s="675"/>
      <c r="DB40" s="675"/>
      <c r="DC40" s="677"/>
      <c r="DD40" s="648">
        <v>1771</v>
      </c>
      <c r="DE40" s="640"/>
      <c r="DF40" s="640"/>
      <c r="DG40" s="640"/>
      <c r="DH40" s="640"/>
      <c r="DI40" s="640"/>
      <c r="DJ40" s="640"/>
      <c r="DK40" s="641"/>
      <c r="DL40" s="648" t="s">
        <v>232</v>
      </c>
      <c r="DM40" s="640"/>
      <c r="DN40" s="640"/>
      <c r="DO40" s="640"/>
      <c r="DP40" s="640"/>
      <c r="DQ40" s="640"/>
      <c r="DR40" s="640"/>
      <c r="DS40" s="640"/>
      <c r="DT40" s="640"/>
      <c r="DU40" s="640"/>
      <c r="DV40" s="641"/>
      <c r="DW40" s="644" t="s">
        <v>127</v>
      </c>
      <c r="DX40" s="675"/>
      <c r="DY40" s="675"/>
      <c r="DZ40" s="675"/>
      <c r="EA40" s="675"/>
      <c r="EB40" s="675"/>
      <c r="EC40" s="676"/>
    </row>
    <row r="41" spans="2:133" ht="11.25" customHeight="1" x14ac:dyDescent="0.15">
      <c r="AQ41" s="726" t="s">
        <v>351</v>
      </c>
      <c r="AR41" s="727"/>
      <c r="AS41" s="727"/>
      <c r="AT41" s="727"/>
      <c r="AU41" s="727"/>
      <c r="AV41" s="727"/>
      <c r="AW41" s="727"/>
      <c r="AX41" s="727"/>
      <c r="AY41" s="728"/>
      <c r="AZ41" s="719">
        <v>426187</v>
      </c>
      <c r="BA41" s="720"/>
      <c r="BB41" s="720"/>
      <c r="BC41" s="720"/>
      <c r="BD41" s="709"/>
      <c r="BE41" s="709"/>
      <c r="BF41" s="711"/>
      <c r="BG41" s="732"/>
      <c r="BH41" s="733"/>
      <c r="BI41" s="733"/>
      <c r="BJ41" s="733"/>
      <c r="BK41" s="733"/>
      <c r="BL41" s="234"/>
      <c r="BM41" s="666" t="s">
        <v>352</v>
      </c>
      <c r="BN41" s="666"/>
      <c r="BO41" s="666"/>
      <c r="BP41" s="666"/>
      <c r="BQ41" s="666"/>
      <c r="BR41" s="666"/>
      <c r="BS41" s="666"/>
      <c r="BT41" s="666"/>
      <c r="BU41" s="667"/>
      <c r="BV41" s="719">
        <v>294</v>
      </c>
      <c r="BW41" s="720"/>
      <c r="BX41" s="720"/>
      <c r="BY41" s="720"/>
      <c r="BZ41" s="720"/>
      <c r="CA41" s="720"/>
      <c r="CB41" s="729"/>
      <c r="CD41" s="654" t="s">
        <v>353</v>
      </c>
      <c r="CE41" s="655"/>
      <c r="CF41" s="655"/>
      <c r="CG41" s="655"/>
      <c r="CH41" s="655"/>
      <c r="CI41" s="655"/>
      <c r="CJ41" s="655"/>
      <c r="CK41" s="655"/>
      <c r="CL41" s="655"/>
      <c r="CM41" s="655"/>
      <c r="CN41" s="655"/>
      <c r="CO41" s="655"/>
      <c r="CP41" s="655"/>
      <c r="CQ41" s="656"/>
      <c r="CR41" s="639" t="s">
        <v>127</v>
      </c>
      <c r="CS41" s="663"/>
      <c r="CT41" s="663"/>
      <c r="CU41" s="663"/>
      <c r="CV41" s="663"/>
      <c r="CW41" s="663"/>
      <c r="CX41" s="663"/>
      <c r="CY41" s="664"/>
      <c r="CZ41" s="644" t="s">
        <v>127</v>
      </c>
      <c r="DA41" s="675"/>
      <c r="DB41" s="675"/>
      <c r="DC41" s="677"/>
      <c r="DD41" s="648" t="s">
        <v>232</v>
      </c>
      <c r="DE41" s="663"/>
      <c r="DF41" s="663"/>
      <c r="DG41" s="663"/>
      <c r="DH41" s="663"/>
      <c r="DI41" s="663"/>
      <c r="DJ41" s="663"/>
      <c r="DK41" s="664"/>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227" t="s">
        <v>354</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355</v>
      </c>
      <c r="CE42" s="637"/>
      <c r="CF42" s="637"/>
      <c r="CG42" s="637"/>
      <c r="CH42" s="637"/>
      <c r="CI42" s="637"/>
      <c r="CJ42" s="637"/>
      <c r="CK42" s="637"/>
      <c r="CL42" s="637"/>
      <c r="CM42" s="637"/>
      <c r="CN42" s="637"/>
      <c r="CO42" s="637"/>
      <c r="CP42" s="637"/>
      <c r="CQ42" s="638"/>
      <c r="CR42" s="639">
        <v>1442178</v>
      </c>
      <c r="CS42" s="640"/>
      <c r="CT42" s="640"/>
      <c r="CU42" s="640"/>
      <c r="CV42" s="640"/>
      <c r="CW42" s="640"/>
      <c r="CX42" s="640"/>
      <c r="CY42" s="641"/>
      <c r="CZ42" s="644">
        <v>17.899999999999999</v>
      </c>
      <c r="DA42" s="645"/>
      <c r="DB42" s="645"/>
      <c r="DC42" s="740"/>
      <c r="DD42" s="648">
        <v>565444</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43" s="237" t="s">
        <v>356</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357</v>
      </c>
      <c r="CE43" s="637"/>
      <c r="CF43" s="637"/>
      <c r="CG43" s="637"/>
      <c r="CH43" s="637"/>
      <c r="CI43" s="637"/>
      <c r="CJ43" s="637"/>
      <c r="CK43" s="637"/>
      <c r="CL43" s="637"/>
      <c r="CM43" s="637"/>
      <c r="CN43" s="637"/>
      <c r="CO43" s="637"/>
      <c r="CP43" s="637"/>
      <c r="CQ43" s="638"/>
      <c r="CR43" s="639">
        <v>77088</v>
      </c>
      <c r="CS43" s="663"/>
      <c r="CT43" s="663"/>
      <c r="CU43" s="663"/>
      <c r="CV43" s="663"/>
      <c r="CW43" s="663"/>
      <c r="CX43" s="663"/>
      <c r="CY43" s="664"/>
      <c r="CZ43" s="644">
        <v>1</v>
      </c>
      <c r="DA43" s="675"/>
      <c r="DB43" s="675"/>
      <c r="DC43" s="677"/>
      <c r="DD43" s="648">
        <v>77088</v>
      </c>
      <c r="DE43" s="663"/>
      <c r="DF43" s="663"/>
      <c r="DG43" s="663"/>
      <c r="DH43" s="663"/>
      <c r="DI43" s="663"/>
      <c r="DJ43" s="663"/>
      <c r="DK43" s="664"/>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B44" s="238" t="s">
        <v>358</v>
      </c>
      <c r="CD44" s="751" t="s">
        <v>310</v>
      </c>
      <c r="CE44" s="752"/>
      <c r="CF44" s="636" t="s">
        <v>359</v>
      </c>
      <c r="CG44" s="637"/>
      <c r="CH44" s="637"/>
      <c r="CI44" s="637"/>
      <c r="CJ44" s="637"/>
      <c r="CK44" s="637"/>
      <c r="CL44" s="637"/>
      <c r="CM44" s="637"/>
      <c r="CN44" s="637"/>
      <c r="CO44" s="637"/>
      <c r="CP44" s="637"/>
      <c r="CQ44" s="638"/>
      <c r="CR44" s="639">
        <v>1434439</v>
      </c>
      <c r="CS44" s="640"/>
      <c r="CT44" s="640"/>
      <c r="CU44" s="640"/>
      <c r="CV44" s="640"/>
      <c r="CW44" s="640"/>
      <c r="CX44" s="640"/>
      <c r="CY44" s="641"/>
      <c r="CZ44" s="644">
        <v>17.8</v>
      </c>
      <c r="DA44" s="645"/>
      <c r="DB44" s="645"/>
      <c r="DC44" s="740"/>
      <c r="DD44" s="648">
        <v>562071</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CD45" s="753"/>
      <c r="CE45" s="754"/>
      <c r="CF45" s="636" t="s">
        <v>360</v>
      </c>
      <c r="CG45" s="637"/>
      <c r="CH45" s="637"/>
      <c r="CI45" s="637"/>
      <c r="CJ45" s="637"/>
      <c r="CK45" s="637"/>
      <c r="CL45" s="637"/>
      <c r="CM45" s="637"/>
      <c r="CN45" s="637"/>
      <c r="CO45" s="637"/>
      <c r="CP45" s="637"/>
      <c r="CQ45" s="638"/>
      <c r="CR45" s="639">
        <v>1112614</v>
      </c>
      <c r="CS45" s="663"/>
      <c r="CT45" s="663"/>
      <c r="CU45" s="663"/>
      <c r="CV45" s="663"/>
      <c r="CW45" s="663"/>
      <c r="CX45" s="663"/>
      <c r="CY45" s="664"/>
      <c r="CZ45" s="644">
        <v>13.8</v>
      </c>
      <c r="DA45" s="675"/>
      <c r="DB45" s="675"/>
      <c r="DC45" s="677"/>
      <c r="DD45" s="648">
        <v>321324</v>
      </c>
      <c r="DE45" s="663"/>
      <c r="DF45" s="663"/>
      <c r="DG45" s="663"/>
      <c r="DH45" s="663"/>
      <c r="DI45" s="663"/>
      <c r="DJ45" s="663"/>
      <c r="DK45" s="664"/>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CD46" s="753"/>
      <c r="CE46" s="754"/>
      <c r="CF46" s="636" t="s">
        <v>361</v>
      </c>
      <c r="CG46" s="637"/>
      <c r="CH46" s="637"/>
      <c r="CI46" s="637"/>
      <c r="CJ46" s="637"/>
      <c r="CK46" s="637"/>
      <c r="CL46" s="637"/>
      <c r="CM46" s="637"/>
      <c r="CN46" s="637"/>
      <c r="CO46" s="637"/>
      <c r="CP46" s="637"/>
      <c r="CQ46" s="638"/>
      <c r="CR46" s="639">
        <v>234328</v>
      </c>
      <c r="CS46" s="640"/>
      <c r="CT46" s="640"/>
      <c r="CU46" s="640"/>
      <c r="CV46" s="640"/>
      <c r="CW46" s="640"/>
      <c r="CX46" s="640"/>
      <c r="CY46" s="641"/>
      <c r="CZ46" s="644">
        <v>2.9</v>
      </c>
      <c r="DA46" s="645"/>
      <c r="DB46" s="645"/>
      <c r="DC46" s="740"/>
      <c r="DD46" s="648">
        <v>153746</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CD47" s="753"/>
      <c r="CE47" s="754"/>
      <c r="CF47" s="636" t="s">
        <v>362</v>
      </c>
      <c r="CG47" s="637"/>
      <c r="CH47" s="637"/>
      <c r="CI47" s="637"/>
      <c r="CJ47" s="637"/>
      <c r="CK47" s="637"/>
      <c r="CL47" s="637"/>
      <c r="CM47" s="637"/>
      <c r="CN47" s="637"/>
      <c r="CO47" s="637"/>
      <c r="CP47" s="637"/>
      <c r="CQ47" s="638"/>
      <c r="CR47" s="639">
        <v>7739</v>
      </c>
      <c r="CS47" s="663"/>
      <c r="CT47" s="663"/>
      <c r="CU47" s="663"/>
      <c r="CV47" s="663"/>
      <c r="CW47" s="663"/>
      <c r="CX47" s="663"/>
      <c r="CY47" s="664"/>
      <c r="CZ47" s="644">
        <v>0.1</v>
      </c>
      <c r="DA47" s="675"/>
      <c r="DB47" s="675"/>
      <c r="DC47" s="677"/>
      <c r="DD47" s="648">
        <v>3373</v>
      </c>
      <c r="DE47" s="663"/>
      <c r="DF47" s="663"/>
      <c r="DG47" s="663"/>
      <c r="DH47" s="663"/>
      <c r="DI47" s="663"/>
      <c r="DJ47" s="663"/>
      <c r="DK47" s="664"/>
      <c r="DL47" s="734"/>
      <c r="DM47" s="735"/>
      <c r="DN47" s="735"/>
      <c r="DO47" s="735"/>
      <c r="DP47" s="735"/>
      <c r="DQ47" s="735"/>
      <c r="DR47" s="735"/>
      <c r="DS47" s="735"/>
      <c r="DT47" s="735"/>
      <c r="DU47" s="735"/>
      <c r="DV47" s="736"/>
      <c r="DW47" s="737"/>
      <c r="DX47" s="738"/>
      <c r="DY47" s="738"/>
      <c r="DZ47" s="738"/>
      <c r="EA47" s="738"/>
      <c r="EB47" s="738"/>
      <c r="EC47" s="739"/>
    </row>
    <row r="48" spans="2:133" x14ac:dyDescent="0.15">
      <c r="CD48" s="755"/>
      <c r="CE48" s="756"/>
      <c r="CF48" s="636" t="s">
        <v>363</v>
      </c>
      <c r="CG48" s="637"/>
      <c r="CH48" s="637"/>
      <c r="CI48" s="637"/>
      <c r="CJ48" s="637"/>
      <c r="CK48" s="637"/>
      <c r="CL48" s="637"/>
      <c r="CM48" s="637"/>
      <c r="CN48" s="637"/>
      <c r="CO48" s="637"/>
      <c r="CP48" s="637"/>
      <c r="CQ48" s="638"/>
      <c r="CR48" s="639" t="s">
        <v>127</v>
      </c>
      <c r="CS48" s="640"/>
      <c r="CT48" s="640"/>
      <c r="CU48" s="640"/>
      <c r="CV48" s="640"/>
      <c r="CW48" s="640"/>
      <c r="CX48" s="640"/>
      <c r="CY48" s="641"/>
      <c r="CZ48" s="644" t="s">
        <v>127</v>
      </c>
      <c r="DA48" s="645"/>
      <c r="DB48" s="645"/>
      <c r="DC48" s="740"/>
      <c r="DD48" s="648" t="s">
        <v>127</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15">
      <c r="CD49" s="684" t="s">
        <v>364</v>
      </c>
      <c r="CE49" s="685"/>
      <c r="CF49" s="685"/>
      <c r="CG49" s="685"/>
      <c r="CH49" s="685"/>
      <c r="CI49" s="685"/>
      <c r="CJ49" s="685"/>
      <c r="CK49" s="685"/>
      <c r="CL49" s="685"/>
      <c r="CM49" s="685"/>
      <c r="CN49" s="685"/>
      <c r="CO49" s="685"/>
      <c r="CP49" s="685"/>
      <c r="CQ49" s="686"/>
      <c r="CR49" s="719">
        <v>8045107</v>
      </c>
      <c r="CS49" s="709"/>
      <c r="CT49" s="709"/>
      <c r="CU49" s="709"/>
      <c r="CV49" s="709"/>
      <c r="CW49" s="709"/>
      <c r="CX49" s="709"/>
      <c r="CY49" s="741"/>
      <c r="CZ49" s="724">
        <v>100</v>
      </c>
      <c r="DA49" s="742"/>
      <c r="DB49" s="742"/>
      <c r="DC49" s="743"/>
      <c r="DD49" s="744">
        <v>5385691</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x14ac:dyDescent="0.15"/>
    <row r="51" spans="82:133" hidden="1" x14ac:dyDescent="0.15"/>
    <row r="52" spans="82:133" hidden="1" x14ac:dyDescent="0.15"/>
    <row r="53" spans="82:133" hidden="1" x14ac:dyDescent="0.15"/>
  </sheetData>
  <sheetProtection algorithmName="SHA-512" hashValue="Nk/180xW3yQENUV+sxLTbL2SplgZ8LWc83B0LcCOoSF6YJJ5U3KIcQ+SZbsjH1t30cBi6T6MZHqp4/C4PzO57A==" saltValue="PnHpy4o2W3bfP1jMGWIv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A19" sqref="AA19:AE19"/>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366</v>
      </c>
      <c r="DK2" s="787"/>
      <c r="DL2" s="787"/>
      <c r="DM2" s="787"/>
      <c r="DN2" s="787"/>
      <c r="DO2" s="788"/>
      <c r="DP2" s="247"/>
      <c r="DQ2" s="786" t="s">
        <v>367</v>
      </c>
      <c r="DR2" s="787"/>
      <c r="DS2" s="787"/>
      <c r="DT2" s="787"/>
      <c r="DU2" s="787"/>
      <c r="DV2" s="787"/>
      <c r="DW2" s="787"/>
      <c r="DX2" s="787"/>
      <c r="DY2" s="787"/>
      <c r="DZ2" s="788"/>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0" t="s">
        <v>370</v>
      </c>
      <c r="B5" s="781"/>
      <c r="C5" s="781"/>
      <c r="D5" s="781"/>
      <c r="E5" s="781"/>
      <c r="F5" s="781"/>
      <c r="G5" s="781"/>
      <c r="H5" s="781"/>
      <c r="I5" s="781"/>
      <c r="J5" s="781"/>
      <c r="K5" s="781"/>
      <c r="L5" s="781"/>
      <c r="M5" s="781"/>
      <c r="N5" s="781"/>
      <c r="O5" s="781"/>
      <c r="P5" s="782"/>
      <c r="Q5" s="757" t="s">
        <v>371</v>
      </c>
      <c r="R5" s="758"/>
      <c r="S5" s="758"/>
      <c r="T5" s="758"/>
      <c r="U5" s="759"/>
      <c r="V5" s="757" t="s">
        <v>372</v>
      </c>
      <c r="W5" s="758"/>
      <c r="X5" s="758"/>
      <c r="Y5" s="758"/>
      <c r="Z5" s="759"/>
      <c r="AA5" s="757" t="s">
        <v>373</v>
      </c>
      <c r="AB5" s="758"/>
      <c r="AC5" s="758"/>
      <c r="AD5" s="758"/>
      <c r="AE5" s="758"/>
      <c r="AF5" s="790" t="s">
        <v>374</v>
      </c>
      <c r="AG5" s="758"/>
      <c r="AH5" s="758"/>
      <c r="AI5" s="758"/>
      <c r="AJ5" s="769"/>
      <c r="AK5" s="758" t="s">
        <v>375</v>
      </c>
      <c r="AL5" s="758"/>
      <c r="AM5" s="758"/>
      <c r="AN5" s="758"/>
      <c r="AO5" s="759"/>
      <c r="AP5" s="757" t="s">
        <v>376</v>
      </c>
      <c r="AQ5" s="758"/>
      <c r="AR5" s="758"/>
      <c r="AS5" s="758"/>
      <c r="AT5" s="759"/>
      <c r="AU5" s="757" t="s">
        <v>377</v>
      </c>
      <c r="AV5" s="758"/>
      <c r="AW5" s="758"/>
      <c r="AX5" s="758"/>
      <c r="AY5" s="769"/>
      <c r="AZ5" s="254"/>
      <c r="BA5" s="254"/>
      <c r="BB5" s="254"/>
      <c r="BC5" s="254"/>
      <c r="BD5" s="254"/>
      <c r="BE5" s="255"/>
      <c r="BF5" s="255"/>
      <c r="BG5" s="255"/>
      <c r="BH5" s="255"/>
      <c r="BI5" s="255"/>
      <c r="BJ5" s="255"/>
      <c r="BK5" s="255"/>
      <c r="BL5" s="255"/>
      <c r="BM5" s="255"/>
      <c r="BN5" s="255"/>
      <c r="BO5" s="255"/>
      <c r="BP5" s="255"/>
      <c r="BQ5" s="780" t="s">
        <v>378</v>
      </c>
      <c r="BR5" s="781"/>
      <c r="BS5" s="781"/>
      <c r="BT5" s="781"/>
      <c r="BU5" s="781"/>
      <c r="BV5" s="781"/>
      <c r="BW5" s="781"/>
      <c r="BX5" s="781"/>
      <c r="BY5" s="781"/>
      <c r="BZ5" s="781"/>
      <c r="CA5" s="781"/>
      <c r="CB5" s="781"/>
      <c r="CC5" s="781"/>
      <c r="CD5" s="781"/>
      <c r="CE5" s="781"/>
      <c r="CF5" s="781"/>
      <c r="CG5" s="782"/>
      <c r="CH5" s="757" t="s">
        <v>379</v>
      </c>
      <c r="CI5" s="758"/>
      <c r="CJ5" s="758"/>
      <c r="CK5" s="758"/>
      <c r="CL5" s="759"/>
      <c r="CM5" s="757" t="s">
        <v>380</v>
      </c>
      <c r="CN5" s="758"/>
      <c r="CO5" s="758"/>
      <c r="CP5" s="758"/>
      <c r="CQ5" s="759"/>
      <c r="CR5" s="757" t="s">
        <v>381</v>
      </c>
      <c r="CS5" s="758"/>
      <c r="CT5" s="758"/>
      <c r="CU5" s="758"/>
      <c r="CV5" s="759"/>
      <c r="CW5" s="757" t="s">
        <v>382</v>
      </c>
      <c r="CX5" s="758"/>
      <c r="CY5" s="758"/>
      <c r="CZ5" s="758"/>
      <c r="DA5" s="759"/>
      <c r="DB5" s="757" t="s">
        <v>383</v>
      </c>
      <c r="DC5" s="758"/>
      <c r="DD5" s="758"/>
      <c r="DE5" s="758"/>
      <c r="DF5" s="759"/>
      <c r="DG5" s="763" t="s">
        <v>384</v>
      </c>
      <c r="DH5" s="764"/>
      <c r="DI5" s="764"/>
      <c r="DJ5" s="764"/>
      <c r="DK5" s="765"/>
      <c r="DL5" s="763" t="s">
        <v>385</v>
      </c>
      <c r="DM5" s="764"/>
      <c r="DN5" s="764"/>
      <c r="DO5" s="764"/>
      <c r="DP5" s="765"/>
      <c r="DQ5" s="757" t="s">
        <v>386</v>
      </c>
      <c r="DR5" s="758"/>
      <c r="DS5" s="758"/>
      <c r="DT5" s="758"/>
      <c r="DU5" s="759"/>
      <c r="DV5" s="757" t="s">
        <v>377</v>
      </c>
      <c r="DW5" s="758"/>
      <c r="DX5" s="758"/>
      <c r="DY5" s="758"/>
      <c r="DZ5" s="769"/>
      <c r="EA5" s="252"/>
    </row>
    <row r="6" spans="1:131" s="253" customFormat="1" ht="26.25" customHeight="1" thickBot="1" x14ac:dyDescent="0.2">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x14ac:dyDescent="0.15">
      <c r="A7" s="256">
        <v>1</v>
      </c>
      <c r="B7" s="771" t="s">
        <v>387</v>
      </c>
      <c r="C7" s="772"/>
      <c r="D7" s="772"/>
      <c r="E7" s="772"/>
      <c r="F7" s="772"/>
      <c r="G7" s="772"/>
      <c r="H7" s="772"/>
      <c r="I7" s="772"/>
      <c r="J7" s="772"/>
      <c r="K7" s="772"/>
      <c r="L7" s="772"/>
      <c r="M7" s="772"/>
      <c r="N7" s="772"/>
      <c r="O7" s="772"/>
      <c r="P7" s="773"/>
      <c r="Q7" s="774">
        <v>8354</v>
      </c>
      <c r="R7" s="775"/>
      <c r="S7" s="775"/>
      <c r="T7" s="775"/>
      <c r="U7" s="775"/>
      <c r="V7" s="775">
        <v>8045</v>
      </c>
      <c r="W7" s="775"/>
      <c r="X7" s="775"/>
      <c r="Y7" s="775"/>
      <c r="Z7" s="775"/>
      <c r="AA7" s="775">
        <v>309</v>
      </c>
      <c r="AB7" s="775"/>
      <c r="AC7" s="775"/>
      <c r="AD7" s="775"/>
      <c r="AE7" s="776"/>
      <c r="AF7" s="777">
        <v>172</v>
      </c>
      <c r="AG7" s="778"/>
      <c r="AH7" s="778"/>
      <c r="AI7" s="778"/>
      <c r="AJ7" s="779"/>
      <c r="AK7" s="814"/>
      <c r="AL7" s="815"/>
      <c r="AM7" s="815"/>
      <c r="AN7" s="815"/>
      <c r="AO7" s="815"/>
      <c r="AP7" s="815">
        <v>8198</v>
      </c>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589</v>
      </c>
      <c r="BT7" s="819"/>
      <c r="BU7" s="819"/>
      <c r="BV7" s="819"/>
      <c r="BW7" s="819"/>
      <c r="BX7" s="819"/>
      <c r="BY7" s="819"/>
      <c r="BZ7" s="819"/>
      <c r="CA7" s="819"/>
      <c r="CB7" s="819"/>
      <c r="CC7" s="819"/>
      <c r="CD7" s="819"/>
      <c r="CE7" s="819"/>
      <c r="CF7" s="819"/>
      <c r="CG7" s="820"/>
      <c r="CH7" s="811">
        <v>-528</v>
      </c>
      <c r="CI7" s="812"/>
      <c r="CJ7" s="812"/>
      <c r="CK7" s="812"/>
      <c r="CL7" s="813"/>
      <c r="CM7" s="811">
        <v>71</v>
      </c>
      <c r="CN7" s="812"/>
      <c r="CO7" s="812"/>
      <c r="CP7" s="812"/>
      <c r="CQ7" s="813"/>
      <c r="CR7" s="811">
        <v>950</v>
      </c>
      <c r="CS7" s="812"/>
      <c r="CT7" s="812"/>
      <c r="CU7" s="812"/>
      <c r="CV7" s="813"/>
      <c r="CW7" s="811">
        <v>0</v>
      </c>
      <c r="CX7" s="812"/>
      <c r="CY7" s="812"/>
      <c r="CZ7" s="812"/>
      <c r="DA7" s="813"/>
      <c r="DB7" s="811">
        <v>0</v>
      </c>
      <c r="DC7" s="812"/>
      <c r="DD7" s="812"/>
      <c r="DE7" s="812"/>
      <c r="DF7" s="813"/>
      <c r="DG7" s="811">
        <v>288</v>
      </c>
      <c r="DH7" s="812"/>
      <c r="DI7" s="812"/>
      <c r="DJ7" s="812"/>
      <c r="DK7" s="813"/>
      <c r="DL7" s="811">
        <v>0</v>
      </c>
      <c r="DM7" s="812"/>
      <c r="DN7" s="812"/>
      <c r="DO7" s="812"/>
      <c r="DP7" s="813"/>
      <c r="DQ7" s="811">
        <v>0</v>
      </c>
      <c r="DR7" s="812"/>
      <c r="DS7" s="812"/>
      <c r="DT7" s="812"/>
      <c r="DU7" s="813"/>
      <c r="DV7" s="792"/>
      <c r="DW7" s="793"/>
      <c r="DX7" s="793"/>
      <c r="DY7" s="793"/>
      <c r="DZ7" s="794"/>
      <c r="EA7" s="252"/>
    </row>
    <row r="8" spans="1:131" s="253" customFormat="1" ht="26.25" customHeight="1" x14ac:dyDescent="0.15">
      <c r="A8" s="259">
        <v>2</v>
      </c>
      <c r="B8" s="795"/>
      <c r="C8" s="796"/>
      <c r="D8" s="796"/>
      <c r="E8" s="796"/>
      <c r="F8" s="796"/>
      <c r="G8" s="796"/>
      <c r="H8" s="796"/>
      <c r="I8" s="796"/>
      <c r="J8" s="796"/>
      <c r="K8" s="796"/>
      <c r="L8" s="796"/>
      <c r="M8" s="796"/>
      <c r="N8" s="796"/>
      <c r="O8" s="796"/>
      <c r="P8" s="797"/>
      <c r="Q8" s="798"/>
      <c r="R8" s="799"/>
      <c r="S8" s="799"/>
      <c r="T8" s="799"/>
      <c r="U8" s="799"/>
      <c r="V8" s="799"/>
      <c r="W8" s="799"/>
      <c r="X8" s="799"/>
      <c r="Y8" s="799"/>
      <c r="Z8" s="799"/>
      <c r="AA8" s="799"/>
      <c r="AB8" s="799"/>
      <c r="AC8" s="799"/>
      <c r="AD8" s="799"/>
      <c r="AE8" s="800"/>
      <c r="AF8" s="801"/>
      <c r="AG8" s="802"/>
      <c r="AH8" s="802"/>
      <c r="AI8" s="802"/>
      <c r="AJ8" s="803"/>
      <c r="AK8" s="804"/>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c r="BT8" s="809"/>
      <c r="BU8" s="809"/>
      <c r="BV8" s="809"/>
      <c r="BW8" s="809"/>
      <c r="BX8" s="809"/>
      <c r="BY8" s="809"/>
      <c r="BZ8" s="809"/>
      <c r="CA8" s="809"/>
      <c r="CB8" s="809"/>
      <c r="CC8" s="809"/>
      <c r="CD8" s="809"/>
      <c r="CE8" s="809"/>
      <c r="CF8" s="809"/>
      <c r="CG8" s="810"/>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24"/>
      <c r="DW8" s="825"/>
      <c r="DX8" s="825"/>
      <c r="DY8" s="825"/>
      <c r="DZ8" s="826"/>
      <c r="EA8" s="252"/>
    </row>
    <row r="9" spans="1:131" s="253" customFormat="1" ht="26.25" customHeight="1" x14ac:dyDescent="0.15">
      <c r="A9" s="259">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c r="BT9" s="809"/>
      <c r="BU9" s="809"/>
      <c r="BV9" s="809"/>
      <c r="BW9" s="809"/>
      <c r="BX9" s="809"/>
      <c r="BY9" s="809"/>
      <c r="BZ9" s="809"/>
      <c r="CA9" s="809"/>
      <c r="CB9" s="809"/>
      <c r="CC9" s="809"/>
      <c r="CD9" s="809"/>
      <c r="CE9" s="809"/>
      <c r="CF9" s="809"/>
      <c r="CG9" s="81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24"/>
      <c r="DW9" s="825"/>
      <c r="DX9" s="825"/>
      <c r="DY9" s="825"/>
      <c r="DZ9" s="826"/>
      <c r="EA9" s="252"/>
    </row>
    <row r="10" spans="1:131" s="253" customFormat="1" ht="26.25" customHeight="1" x14ac:dyDescent="0.15">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x14ac:dyDescent="0.15">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x14ac:dyDescent="0.15">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x14ac:dyDescent="0.15">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x14ac:dyDescent="0.15">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x14ac:dyDescent="0.15">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x14ac:dyDescent="0.15">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x14ac:dyDescent="0.15">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x14ac:dyDescent="0.15">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x14ac:dyDescent="0.15">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x14ac:dyDescent="0.15">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x14ac:dyDescent="0.2">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x14ac:dyDescent="0.15">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388</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x14ac:dyDescent="0.2">
      <c r="A23" s="262" t="s">
        <v>389</v>
      </c>
      <c r="B23" s="830" t="s">
        <v>390</v>
      </c>
      <c r="C23" s="831"/>
      <c r="D23" s="831"/>
      <c r="E23" s="831"/>
      <c r="F23" s="831"/>
      <c r="G23" s="831"/>
      <c r="H23" s="831"/>
      <c r="I23" s="831"/>
      <c r="J23" s="831"/>
      <c r="K23" s="831"/>
      <c r="L23" s="831"/>
      <c r="M23" s="831"/>
      <c r="N23" s="831"/>
      <c r="O23" s="831"/>
      <c r="P23" s="832"/>
      <c r="Q23" s="833"/>
      <c r="R23" s="834"/>
      <c r="S23" s="834"/>
      <c r="T23" s="834"/>
      <c r="U23" s="834"/>
      <c r="V23" s="834"/>
      <c r="W23" s="834"/>
      <c r="X23" s="834"/>
      <c r="Y23" s="834"/>
      <c r="Z23" s="834"/>
      <c r="AA23" s="834"/>
      <c r="AB23" s="834"/>
      <c r="AC23" s="834"/>
      <c r="AD23" s="834"/>
      <c r="AE23" s="835"/>
      <c r="AF23" s="836">
        <v>172</v>
      </c>
      <c r="AG23" s="834"/>
      <c r="AH23" s="834"/>
      <c r="AI23" s="834"/>
      <c r="AJ23" s="837"/>
      <c r="AK23" s="838"/>
      <c r="AL23" s="839"/>
      <c r="AM23" s="839"/>
      <c r="AN23" s="839"/>
      <c r="AO23" s="839"/>
      <c r="AP23" s="834"/>
      <c r="AQ23" s="834"/>
      <c r="AR23" s="834"/>
      <c r="AS23" s="834"/>
      <c r="AT23" s="834"/>
      <c r="AU23" s="840"/>
      <c r="AV23" s="840"/>
      <c r="AW23" s="840"/>
      <c r="AX23" s="840"/>
      <c r="AY23" s="841"/>
      <c r="AZ23" s="849" t="s">
        <v>127</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x14ac:dyDescent="0.15">
      <c r="A24" s="848" t="s">
        <v>391</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x14ac:dyDescent="0.2">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x14ac:dyDescent="0.15">
      <c r="A26" s="780" t="s">
        <v>370</v>
      </c>
      <c r="B26" s="781"/>
      <c r="C26" s="781"/>
      <c r="D26" s="781"/>
      <c r="E26" s="781"/>
      <c r="F26" s="781"/>
      <c r="G26" s="781"/>
      <c r="H26" s="781"/>
      <c r="I26" s="781"/>
      <c r="J26" s="781"/>
      <c r="K26" s="781"/>
      <c r="L26" s="781"/>
      <c r="M26" s="781"/>
      <c r="N26" s="781"/>
      <c r="O26" s="781"/>
      <c r="P26" s="782"/>
      <c r="Q26" s="757" t="s">
        <v>393</v>
      </c>
      <c r="R26" s="758"/>
      <c r="S26" s="758"/>
      <c r="T26" s="758"/>
      <c r="U26" s="759"/>
      <c r="V26" s="757" t="s">
        <v>394</v>
      </c>
      <c r="W26" s="758"/>
      <c r="X26" s="758"/>
      <c r="Y26" s="758"/>
      <c r="Z26" s="759"/>
      <c r="AA26" s="757" t="s">
        <v>395</v>
      </c>
      <c r="AB26" s="758"/>
      <c r="AC26" s="758"/>
      <c r="AD26" s="758"/>
      <c r="AE26" s="758"/>
      <c r="AF26" s="852" t="s">
        <v>396</v>
      </c>
      <c r="AG26" s="853"/>
      <c r="AH26" s="853"/>
      <c r="AI26" s="853"/>
      <c r="AJ26" s="854"/>
      <c r="AK26" s="758" t="s">
        <v>397</v>
      </c>
      <c r="AL26" s="758"/>
      <c r="AM26" s="758"/>
      <c r="AN26" s="758"/>
      <c r="AO26" s="759"/>
      <c r="AP26" s="757" t="s">
        <v>398</v>
      </c>
      <c r="AQ26" s="758"/>
      <c r="AR26" s="758"/>
      <c r="AS26" s="758"/>
      <c r="AT26" s="759"/>
      <c r="AU26" s="757" t="s">
        <v>399</v>
      </c>
      <c r="AV26" s="758"/>
      <c r="AW26" s="758"/>
      <c r="AX26" s="758"/>
      <c r="AY26" s="759"/>
      <c r="AZ26" s="757" t="s">
        <v>400</v>
      </c>
      <c r="BA26" s="758"/>
      <c r="BB26" s="758"/>
      <c r="BC26" s="758"/>
      <c r="BD26" s="759"/>
      <c r="BE26" s="757" t="s">
        <v>377</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x14ac:dyDescent="0.2">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x14ac:dyDescent="0.15">
      <c r="A28" s="264">
        <v>1</v>
      </c>
      <c r="B28" s="771" t="s">
        <v>401</v>
      </c>
      <c r="C28" s="772"/>
      <c r="D28" s="772"/>
      <c r="E28" s="772"/>
      <c r="F28" s="772"/>
      <c r="G28" s="772"/>
      <c r="H28" s="772"/>
      <c r="I28" s="772"/>
      <c r="J28" s="772"/>
      <c r="K28" s="772"/>
      <c r="L28" s="772"/>
      <c r="M28" s="772"/>
      <c r="N28" s="772"/>
      <c r="O28" s="772"/>
      <c r="P28" s="773"/>
      <c r="Q28" s="862">
        <v>1963</v>
      </c>
      <c r="R28" s="863"/>
      <c r="S28" s="863"/>
      <c r="T28" s="863"/>
      <c r="U28" s="863"/>
      <c r="V28" s="863">
        <v>1870</v>
      </c>
      <c r="W28" s="863"/>
      <c r="X28" s="863"/>
      <c r="Y28" s="863"/>
      <c r="Z28" s="863"/>
      <c r="AA28" s="863">
        <f>Q28-V28</f>
        <v>93</v>
      </c>
      <c r="AB28" s="863"/>
      <c r="AC28" s="863"/>
      <c r="AD28" s="863"/>
      <c r="AE28" s="864"/>
      <c r="AF28" s="865">
        <v>93</v>
      </c>
      <c r="AG28" s="863"/>
      <c r="AH28" s="863"/>
      <c r="AI28" s="863"/>
      <c r="AJ28" s="866"/>
      <c r="AK28" s="867"/>
      <c r="AL28" s="858"/>
      <c r="AM28" s="858"/>
      <c r="AN28" s="858"/>
      <c r="AO28" s="858"/>
      <c r="AP28" s="858"/>
      <c r="AQ28" s="858"/>
      <c r="AR28" s="858"/>
      <c r="AS28" s="858"/>
      <c r="AT28" s="858"/>
      <c r="AU28" s="858"/>
      <c r="AV28" s="858"/>
      <c r="AW28" s="858"/>
      <c r="AX28" s="858"/>
      <c r="AY28" s="858"/>
      <c r="AZ28" s="859">
        <v>0</v>
      </c>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x14ac:dyDescent="0.15">
      <c r="A29" s="264">
        <v>2</v>
      </c>
      <c r="B29" s="795" t="s">
        <v>402</v>
      </c>
      <c r="C29" s="796"/>
      <c r="D29" s="796"/>
      <c r="E29" s="796"/>
      <c r="F29" s="796"/>
      <c r="G29" s="796"/>
      <c r="H29" s="796"/>
      <c r="I29" s="796"/>
      <c r="J29" s="796"/>
      <c r="K29" s="796"/>
      <c r="L29" s="796"/>
      <c r="M29" s="796"/>
      <c r="N29" s="796"/>
      <c r="O29" s="796"/>
      <c r="P29" s="797"/>
      <c r="Q29" s="798">
        <v>1482</v>
      </c>
      <c r="R29" s="799"/>
      <c r="S29" s="799"/>
      <c r="T29" s="799"/>
      <c r="U29" s="799"/>
      <c r="V29" s="799">
        <v>1435</v>
      </c>
      <c r="W29" s="799"/>
      <c r="X29" s="799"/>
      <c r="Y29" s="799"/>
      <c r="Z29" s="799"/>
      <c r="AA29" s="800">
        <f>Q29-V29</f>
        <v>47</v>
      </c>
      <c r="AB29" s="802"/>
      <c r="AC29" s="802"/>
      <c r="AD29" s="802"/>
      <c r="AE29" s="803"/>
      <c r="AF29" s="801">
        <v>47</v>
      </c>
      <c r="AG29" s="802"/>
      <c r="AH29" s="802"/>
      <c r="AI29" s="802"/>
      <c r="AJ29" s="803"/>
      <c r="AK29" s="870"/>
      <c r="AL29" s="871"/>
      <c r="AM29" s="871"/>
      <c r="AN29" s="871"/>
      <c r="AO29" s="871"/>
      <c r="AP29" s="871"/>
      <c r="AQ29" s="871"/>
      <c r="AR29" s="871"/>
      <c r="AS29" s="871"/>
      <c r="AT29" s="871"/>
      <c r="AU29" s="871"/>
      <c r="AV29" s="871"/>
      <c r="AW29" s="871"/>
      <c r="AX29" s="871"/>
      <c r="AY29" s="871"/>
      <c r="AZ29" s="872">
        <v>0</v>
      </c>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x14ac:dyDescent="0.15">
      <c r="A30" s="264">
        <v>3</v>
      </c>
      <c r="B30" s="795" t="s">
        <v>403</v>
      </c>
      <c r="C30" s="796"/>
      <c r="D30" s="796"/>
      <c r="E30" s="796"/>
      <c r="F30" s="796"/>
      <c r="G30" s="796"/>
      <c r="H30" s="796"/>
      <c r="I30" s="796"/>
      <c r="J30" s="796"/>
      <c r="K30" s="796"/>
      <c r="L30" s="796"/>
      <c r="M30" s="796"/>
      <c r="N30" s="796"/>
      <c r="O30" s="796"/>
      <c r="P30" s="797"/>
      <c r="Q30" s="798">
        <v>172</v>
      </c>
      <c r="R30" s="799"/>
      <c r="S30" s="799"/>
      <c r="T30" s="799"/>
      <c r="U30" s="799"/>
      <c r="V30" s="799">
        <v>172</v>
      </c>
      <c r="W30" s="799"/>
      <c r="X30" s="799"/>
      <c r="Y30" s="799"/>
      <c r="Z30" s="799"/>
      <c r="AA30" s="800">
        <f t="shared" ref="AA30:AA34" si="0">Q30-V30</f>
        <v>0</v>
      </c>
      <c r="AB30" s="802"/>
      <c r="AC30" s="802"/>
      <c r="AD30" s="802"/>
      <c r="AE30" s="803"/>
      <c r="AF30" s="801">
        <v>0</v>
      </c>
      <c r="AG30" s="802"/>
      <c r="AH30" s="802"/>
      <c r="AI30" s="802"/>
      <c r="AJ30" s="803"/>
      <c r="AK30" s="870"/>
      <c r="AL30" s="871"/>
      <c r="AM30" s="871"/>
      <c r="AN30" s="871"/>
      <c r="AO30" s="871"/>
      <c r="AP30" s="871"/>
      <c r="AQ30" s="871"/>
      <c r="AR30" s="871"/>
      <c r="AS30" s="871"/>
      <c r="AT30" s="871"/>
      <c r="AU30" s="871"/>
      <c r="AV30" s="871"/>
      <c r="AW30" s="871"/>
      <c r="AX30" s="871"/>
      <c r="AY30" s="871"/>
      <c r="AZ30" s="872">
        <v>0</v>
      </c>
      <c r="BA30" s="872"/>
      <c r="BB30" s="872"/>
      <c r="BC30" s="872"/>
      <c r="BD30" s="872"/>
      <c r="BE30" s="868"/>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x14ac:dyDescent="0.15">
      <c r="A31" s="264">
        <v>4</v>
      </c>
      <c r="B31" s="795" t="s">
        <v>404</v>
      </c>
      <c r="C31" s="796"/>
      <c r="D31" s="796"/>
      <c r="E31" s="796"/>
      <c r="F31" s="796"/>
      <c r="G31" s="796"/>
      <c r="H31" s="796"/>
      <c r="I31" s="796"/>
      <c r="J31" s="796"/>
      <c r="K31" s="796"/>
      <c r="L31" s="796"/>
      <c r="M31" s="796"/>
      <c r="N31" s="796"/>
      <c r="O31" s="796"/>
      <c r="P31" s="797"/>
      <c r="Q31" s="798">
        <v>390</v>
      </c>
      <c r="R31" s="799"/>
      <c r="S31" s="799"/>
      <c r="T31" s="799"/>
      <c r="U31" s="799"/>
      <c r="V31" s="799">
        <v>89</v>
      </c>
      <c r="W31" s="799"/>
      <c r="X31" s="799"/>
      <c r="Y31" s="799"/>
      <c r="Z31" s="799"/>
      <c r="AA31" s="800">
        <f t="shared" si="0"/>
        <v>301</v>
      </c>
      <c r="AB31" s="802"/>
      <c r="AC31" s="802"/>
      <c r="AD31" s="802"/>
      <c r="AE31" s="803"/>
      <c r="AF31" s="801">
        <v>301</v>
      </c>
      <c r="AG31" s="802"/>
      <c r="AH31" s="802"/>
      <c r="AI31" s="802"/>
      <c r="AJ31" s="803"/>
      <c r="AK31" s="870"/>
      <c r="AL31" s="871"/>
      <c r="AM31" s="871"/>
      <c r="AN31" s="871"/>
      <c r="AO31" s="871"/>
      <c r="AP31" s="871">
        <v>1013</v>
      </c>
      <c r="AQ31" s="871"/>
      <c r="AR31" s="871"/>
      <c r="AS31" s="871"/>
      <c r="AT31" s="871"/>
      <c r="AU31" s="871">
        <v>243</v>
      </c>
      <c r="AV31" s="871"/>
      <c r="AW31" s="871"/>
      <c r="AX31" s="871"/>
      <c r="AY31" s="871"/>
      <c r="AZ31" s="872">
        <v>0</v>
      </c>
      <c r="BA31" s="872"/>
      <c r="BB31" s="872"/>
      <c r="BC31" s="872"/>
      <c r="BD31" s="872"/>
      <c r="BE31" s="868" t="s">
        <v>405</v>
      </c>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x14ac:dyDescent="0.15">
      <c r="A32" s="264">
        <v>5</v>
      </c>
      <c r="B32" s="795" t="s">
        <v>406</v>
      </c>
      <c r="C32" s="796"/>
      <c r="D32" s="796"/>
      <c r="E32" s="796"/>
      <c r="F32" s="796"/>
      <c r="G32" s="796"/>
      <c r="H32" s="796"/>
      <c r="I32" s="796"/>
      <c r="J32" s="796"/>
      <c r="K32" s="796"/>
      <c r="L32" s="796"/>
      <c r="M32" s="796"/>
      <c r="N32" s="796"/>
      <c r="O32" s="796"/>
      <c r="P32" s="797"/>
      <c r="Q32" s="798">
        <v>534</v>
      </c>
      <c r="R32" s="799"/>
      <c r="S32" s="799"/>
      <c r="T32" s="799"/>
      <c r="U32" s="799"/>
      <c r="V32" s="799">
        <v>534</v>
      </c>
      <c r="W32" s="799"/>
      <c r="X32" s="799"/>
      <c r="Y32" s="799"/>
      <c r="Z32" s="799"/>
      <c r="AA32" s="800">
        <f t="shared" si="0"/>
        <v>0</v>
      </c>
      <c r="AB32" s="802"/>
      <c r="AC32" s="802"/>
      <c r="AD32" s="802"/>
      <c r="AE32" s="803"/>
      <c r="AF32" s="801" t="s">
        <v>127</v>
      </c>
      <c r="AG32" s="802"/>
      <c r="AH32" s="802"/>
      <c r="AI32" s="802"/>
      <c r="AJ32" s="803"/>
      <c r="AK32" s="870"/>
      <c r="AL32" s="871"/>
      <c r="AM32" s="871"/>
      <c r="AN32" s="871"/>
      <c r="AO32" s="871"/>
      <c r="AP32" s="871">
        <v>2761</v>
      </c>
      <c r="AQ32" s="871"/>
      <c r="AR32" s="871"/>
      <c r="AS32" s="871"/>
      <c r="AT32" s="871"/>
      <c r="AU32" s="871">
        <v>2192</v>
      </c>
      <c r="AV32" s="871"/>
      <c r="AW32" s="871"/>
      <c r="AX32" s="871"/>
      <c r="AY32" s="871"/>
      <c r="AZ32" s="872">
        <v>0</v>
      </c>
      <c r="BA32" s="872"/>
      <c r="BB32" s="872"/>
      <c r="BC32" s="872"/>
      <c r="BD32" s="872"/>
      <c r="BE32" s="868" t="s">
        <v>407</v>
      </c>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x14ac:dyDescent="0.15">
      <c r="A33" s="264">
        <v>6</v>
      </c>
      <c r="B33" s="795" t="s">
        <v>408</v>
      </c>
      <c r="C33" s="796"/>
      <c r="D33" s="796"/>
      <c r="E33" s="796"/>
      <c r="F33" s="796"/>
      <c r="G33" s="796"/>
      <c r="H33" s="796"/>
      <c r="I33" s="796"/>
      <c r="J33" s="796"/>
      <c r="K33" s="796"/>
      <c r="L33" s="796"/>
      <c r="M33" s="796"/>
      <c r="N33" s="796"/>
      <c r="O33" s="796"/>
      <c r="P33" s="797"/>
      <c r="Q33" s="798">
        <v>301</v>
      </c>
      <c r="R33" s="799"/>
      <c r="S33" s="799"/>
      <c r="T33" s="799"/>
      <c r="U33" s="799"/>
      <c r="V33" s="799">
        <v>301</v>
      </c>
      <c r="W33" s="799"/>
      <c r="X33" s="799"/>
      <c r="Y33" s="799"/>
      <c r="Z33" s="799"/>
      <c r="AA33" s="800">
        <f t="shared" si="0"/>
        <v>0</v>
      </c>
      <c r="AB33" s="802"/>
      <c r="AC33" s="802"/>
      <c r="AD33" s="802"/>
      <c r="AE33" s="803"/>
      <c r="AF33" s="801">
        <v>0</v>
      </c>
      <c r="AG33" s="802"/>
      <c r="AH33" s="802"/>
      <c r="AI33" s="802"/>
      <c r="AJ33" s="803"/>
      <c r="AK33" s="870"/>
      <c r="AL33" s="871"/>
      <c r="AM33" s="871"/>
      <c r="AN33" s="871"/>
      <c r="AO33" s="871"/>
      <c r="AP33" s="871">
        <v>1368</v>
      </c>
      <c r="AQ33" s="871"/>
      <c r="AR33" s="871"/>
      <c r="AS33" s="871"/>
      <c r="AT33" s="871"/>
      <c r="AU33" s="871">
        <v>1361</v>
      </c>
      <c r="AV33" s="871"/>
      <c r="AW33" s="871"/>
      <c r="AX33" s="871"/>
      <c r="AY33" s="871"/>
      <c r="AZ33" s="872">
        <v>0</v>
      </c>
      <c r="BA33" s="872"/>
      <c r="BB33" s="872"/>
      <c r="BC33" s="872"/>
      <c r="BD33" s="872"/>
      <c r="BE33" s="868" t="s">
        <v>407</v>
      </c>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x14ac:dyDescent="0.15">
      <c r="A34" s="264">
        <v>7</v>
      </c>
      <c r="B34" s="795" t="s">
        <v>409</v>
      </c>
      <c r="C34" s="796"/>
      <c r="D34" s="796"/>
      <c r="E34" s="796"/>
      <c r="F34" s="796"/>
      <c r="G34" s="796"/>
      <c r="H34" s="796"/>
      <c r="I34" s="796"/>
      <c r="J34" s="796"/>
      <c r="K34" s="796"/>
      <c r="L34" s="796"/>
      <c r="M34" s="796"/>
      <c r="N34" s="796"/>
      <c r="O34" s="796"/>
      <c r="P34" s="797"/>
      <c r="Q34" s="798">
        <v>1</v>
      </c>
      <c r="R34" s="799"/>
      <c r="S34" s="799"/>
      <c r="T34" s="799"/>
      <c r="U34" s="799"/>
      <c r="V34" s="799">
        <v>0</v>
      </c>
      <c r="W34" s="799"/>
      <c r="X34" s="799"/>
      <c r="Y34" s="799"/>
      <c r="Z34" s="799"/>
      <c r="AA34" s="800">
        <f t="shared" si="0"/>
        <v>1</v>
      </c>
      <c r="AB34" s="802"/>
      <c r="AC34" s="802"/>
      <c r="AD34" s="802"/>
      <c r="AE34" s="803"/>
      <c r="AF34" s="801">
        <v>0</v>
      </c>
      <c r="AG34" s="802"/>
      <c r="AH34" s="802"/>
      <c r="AI34" s="802"/>
      <c r="AJ34" s="803"/>
      <c r="AK34" s="870"/>
      <c r="AL34" s="871"/>
      <c r="AM34" s="871"/>
      <c r="AN34" s="871"/>
      <c r="AO34" s="871"/>
      <c r="AP34" s="871"/>
      <c r="AQ34" s="871"/>
      <c r="AR34" s="871"/>
      <c r="AS34" s="871"/>
      <c r="AT34" s="871"/>
      <c r="AU34" s="871"/>
      <c r="AV34" s="871"/>
      <c r="AW34" s="871"/>
      <c r="AX34" s="871"/>
      <c r="AY34" s="871"/>
      <c r="AZ34" s="872">
        <v>0</v>
      </c>
      <c r="BA34" s="872"/>
      <c r="BB34" s="872"/>
      <c r="BC34" s="872"/>
      <c r="BD34" s="872"/>
      <c r="BE34" s="868" t="s">
        <v>407</v>
      </c>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x14ac:dyDescent="0.15">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0"/>
      <c r="AL35" s="871"/>
      <c r="AM35" s="871"/>
      <c r="AN35" s="871"/>
      <c r="AO35" s="871"/>
      <c r="AP35" s="871"/>
      <c r="AQ35" s="871"/>
      <c r="AR35" s="871"/>
      <c r="AS35" s="871"/>
      <c r="AT35" s="871"/>
      <c r="AU35" s="871"/>
      <c r="AV35" s="871"/>
      <c r="AW35" s="871"/>
      <c r="AX35" s="871"/>
      <c r="AY35" s="871"/>
      <c r="AZ35" s="872"/>
      <c r="BA35" s="872"/>
      <c r="BB35" s="872"/>
      <c r="BC35" s="872"/>
      <c r="BD35" s="872"/>
      <c r="BE35" s="868"/>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x14ac:dyDescent="0.15">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x14ac:dyDescent="0.15">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x14ac:dyDescent="0.15">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x14ac:dyDescent="0.15">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x14ac:dyDescent="0.15">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x14ac:dyDescent="0.15">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x14ac:dyDescent="0.15">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x14ac:dyDescent="0.15">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x14ac:dyDescent="0.15">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x14ac:dyDescent="0.15">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x14ac:dyDescent="0.15">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x14ac:dyDescent="0.15">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x14ac:dyDescent="0.15">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x14ac:dyDescent="0.15">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x14ac:dyDescent="0.15">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x14ac:dyDescent="0.15">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x14ac:dyDescent="0.15">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x14ac:dyDescent="0.15">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x14ac:dyDescent="0.15">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x14ac:dyDescent="0.15">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x14ac:dyDescent="0.15">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x14ac:dyDescent="0.15">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x14ac:dyDescent="0.15">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x14ac:dyDescent="0.15">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x14ac:dyDescent="0.15">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x14ac:dyDescent="0.2">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x14ac:dyDescent="0.15">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410</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x14ac:dyDescent="0.2">
      <c r="A63" s="262" t="s">
        <v>389</v>
      </c>
      <c r="B63" s="830" t="s">
        <v>411</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443</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412</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x14ac:dyDescent="0.2">
      <c r="A65" s="250" t="s">
        <v>413</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x14ac:dyDescent="0.15">
      <c r="A66" s="780" t="s">
        <v>414</v>
      </c>
      <c r="B66" s="781"/>
      <c r="C66" s="781"/>
      <c r="D66" s="781"/>
      <c r="E66" s="781"/>
      <c r="F66" s="781"/>
      <c r="G66" s="781"/>
      <c r="H66" s="781"/>
      <c r="I66" s="781"/>
      <c r="J66" s="781"/>
      <c r="K66" s="781"/>
      <c r="L66" s="781"/>
      <c r="M66" s="781"/>
      <c r="N66" s="781"/>
      <c r="O66" s="781"/>
      <c r="P66" s="782"/>
      <c r="Q66" s="757" t="s">
        <v>415</v>
      </c>
      <c r="R66" s="758"/>
      <c r="S66" s="758"/>
      <c r="T66" s="758"/>
      <c r="U66" s="759"/>
      <c r="V66" s="757" t="s">
        <v>416</v>
      </c>
      <c r="W66" s="758"/>
      <c r="X66" s="758"/>
      <c r="Y66" s="758"/>
      <c r="Z66" s="759"/>
      <c r="AA66" s="757" t="s">
        <v>417</v>
      </c>
      <c r="AB66" s="758"/>
      <c r="AC66" s="758"/>
      <c r="AD66" s="758"/>
      <c r="AE66" s="759"/>
      <c r="AF66" s="892" t="s">
        <v>418</v>
      </c>
      <c r="AG66" s="853"/>
      <c r="AH66" s="853"/>
      <c r="AI66" s="853"/>
      <c r="AJ66" s="893"/>
      <c r="AK66" s="757" t="s">
        <v>419</v>
      </c>
      <c r="AL66" s="781"/>
      <c r="AM66" s="781"/>
      <c r="AN66" s="781"/>
      <c r="AO66" s="782"/>
      <c r="AP66" s="757" t="s">
        <v>420</v>
      </c>
      <c r="AQ66" s="758"/>
      <c r="AR66" s="758"/>
      <c r="AS66" s="758"/>
      <c r="AT66" s="759"/>
      <c r="AU66" s="757" t="s">
        <v>421</v>
      </c>
      <c r="AV66" s="758"/>
      <c r="AW66" s="758"/>
      <c r="AX66" s="758"/>
      <c r="AY66" s="759"/>
      <c r="AZ66" s="757" t="s">
        <v>377</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x14ac:dyDescent="0.2">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x14ac:dyDescent="0.15">
      <c r="A68" s="256">
        <v>1</v>
      </c>
      <c r="B68" s="912" t="s">
        <v>580</v>
      </c>
      <c r="C68" s="913"/>
      <c r="D68" s="913"/>
      <c r="E68" s="913"/>
      <c r="F68" s="913"/>
      <c r="G68" s="913"/>
      <c r="H68" s="913"/>
      <c r="I68" s="913"/>
      <c r="J68" s="913"/>
      <c r="K68" s="913"/>
      <c r="L68" s="913"/>
      <c r="M68" s="913"/>
      <c r="N68" s="913"/>
      <c r="O68" s="913"/>
      <c r="P68" s="914"/>
      <c r="Q68" s="915">
        <v>4187</v>
      </c>
      <c r="R68" s="907"/>
      <c r="S68" s="907"/>
      <c r="T68" s="907"/>
      <c r="U68" s="908"/>
      <c r="V68" s="906">
        <v>4023</v>
      </c>
      <c r="W68" s="907"/>
      <c r="X68" s="907"/>
      <c r="Y68" s="907"/>
      <c r="Z68" s="908"/>
      <c r="AA68" s="906">
        <v>164</v>
      </c>
      <c r="AB68" s="907"/>
      <c r="AC68" s="907"/>
      <c r="AD68" s="907"/>
      <c r="AE68" s="908"/>
      <c r="AF68" s="906">
        <v>140</v>
      </c>
      <c r="AG68" s="907"/>
      <c r="AH68" s="907"/>
      <c r="AI68" s="907"/>
      <c r="AJ68" s="908"/>
      <c r="AK68" s="906">
        <v>151</v>
      </c>
      <c r="AL68" s="907"/>
      <c r="AM68" s="907"/>
      <c r="AN68" s="907"/>
      <c r="AO68" s="908"/>
      <c r="AP68" s="906">
        <v>461</v>
      </c>
      <c r="AQ68" s="907"/>
      <c r="AR68" s="907"/>
      <c r="AS68" s="907"/>
      <c r="AT68" s="908"/>
      <c r="AU68" s="909"/>
      <c r="AV68" s="909"/>
      <c r="AW68" s="909"/>
      <c r="AX68" s="909"/>
      <c r="AY68" s="909"/>
      <c r="AZ68" s="910"/>
      <c r="BA68" s="910"/>
      <c r="BB68" s="910"/>
      <c r="BC68" s="910"/>
      <c r="BD68" s="911"/>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x14ac:dyDescent="0.15">
      <c r="A69" s="259">
        <v>2</v>
      </c>
      <c r="B69" s="916" t="s">
        <v>581</v>
      </c>
      <c r="C69" s="917"/>
      <c r="D69" s="917"/>
      <c r="E69" s="917"/>
      <c r="F69" s="917"/>
      <c r="G69" s="917"/>
      <c r="H69" s="917"/>
      <c r="I69" s="917"/>
      <c r="J69" s="917"/>
      <c r="K69" s="917"/>
      <c r="L69" s="917"/>
      <c r="M69" s="917"/>
      <c r="N69" s="917"/>
      <c r="O69" s="917"/>
      <c r="P69" s="918"/>
      <c r="Q69" s="920">
        <v>1100</v>
      </c>
      <c r="R69" s="921"/>
      <c r="S69" s="921"/>
      <c r="T69" s="921"/>
      <c r="U69" s="870"/>
      <c r="V69" s="922">
        <v>893</v>
      </c>
      <c r="W69" s="921"/>
      <c r="X69" s="921"/>
      <c r="Y69" s="921"/>
      <c r="Z69" s="870"/>
      <c r="AA69" s="922">
        <v>207</v>
      </c>
      <c r="AB69" s="921"/>
      <c r="AC69" s="921"/>
      <c r="AD69" s="921"/>
      <c r="AE69" s="870"/>
      <c r="AF69" s="922">
        <v>510</v>
      </c>
      <c r="AG69" s="921"/>
      <c r="AH69" s="921"/>
      <c r="AI69" s="921"/>
      <c r="AJ69" s="870"/>
      <c r="AK69" s="922"/>
      <c r="AL69" s="921"/>
      <c r="AM69" s="921"/>
      <c r="AN69" s="921"/>
      <c r="AO69" s="870"/>
      <c r="AP69" s="922">
        <v>2991</v>
      </c>
      <c r="AQ69" s="921"/>
      <c r="AR69" s="921"/>
      <c r="AS69" s="921"/>
      <c r="AT69" s="870"/>
      <c r="AU69" s="871"/>
      <c r="AV69" s="871"/>
      <c r="AW69" s="871"/>
      <c r="AX69" s="871"/>
      <c r="AY69" s="871"/>
      <c r="AZ69" s="923"/>
      <c r="BA69" s="923"/>
      <c r="BB69" s="923"/>
      <c r="BC69" s="923"/>
      <c r="BD69" s="924"/>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x14ac:dyDescent="0.15">
      <c r="A70" s="259">
        <v>3</v>
      </c>
      <c r="B70" s="916" t="s">
        <v>582</v>
      </c>
      <c r="C70" s="917"/>
      <c r="D70" s="917"/>
      <c r="E70" s="917"/>
      <c r="F70" s="917"/>
      <c r="G70" s="917"/>
      <c r="H70" s="917"/>
      <c r="I70" s="917"/>
      <c r="J70" s="917"/>
      <c r="K70" s="917"/>
      <c r="L70" s="917"/>
      <c r="M70" s="917"/>
      <c r="N70" s="917"/>
      <c r="O70" s="917"/>
      <c r="P70" s="918"/>
      <c r="Q70" s="919">
        <v>1174</v>
      </c>
      <c r="R70" s="871"/>
      <c r="S70" s="871"/>
      <c r="T70" s="871"/>
      <c r="U70" s="871"/>
      <c r="V70" s="871">
        <v>1130</v>
      </c>
      <c r="W70" s="871"/>
      <c r="X70" s="871"/>
      <c r="Y70" s="871"/>
      <c r="Z70" s="871"/>
      <c r="AA70" s="871">
        <v>44</v>
      </c>
      <c r="AB70" s="871"/>
      <c r="AC70" s="871"/>
      <c r="AD70" s="871"/>
      <c r="AE70" s="871"/>
      <c r="AF70" s="871">
        <v>44</v>
      </c>
      <c r="AG70" s="871"/>
      <c r="AH70" s="871"/>
      <c r="AI70" s="871"/>
      <c r="AJ70" s="871"/>
      <c r="AK70" s="871"/>
      <c r="AL70" s="871"/>
      <c r="AM70" s="871"/>
      <c r="AN70" s="871"/>
      <c r="AO70" s="871"/>
      <c r="AP70" s="871"/>
      <c r="AQ70" s="871"/>
      <c r="AR70" s="871"/>
      <c r="AS70" s="871"/>
      <c r="AT70" s="871"/>
      <c r="AU70" s="871"/>
      <c r="AV70" s="871"/>
      <c r="AW70" s="871"/>
      <c r="AX70" s="871"/>
      <c r="AY70" s="871"/>
      <c r="AZ70" s="923"/>
      <c r="BA70" s="923"/>
      <c r="BB70" s="923"/>
      <c r="BC70" s="923"/>
      <c r="BD70" s="924"/>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x14ac:dyDescent="0.15">
      <c r="A71" s="259">
        <v>4</v>
      </c>
      <c r="B71" s="916" t="s">
        <v>583</v>
      </c>
      <c r="C71" s="917"/>
      <c r="D71" s="917"/>
      <c r="E71" s="917"/>
      <c r="F71" s="917"/>
      <c r="G71" s="917"/>
      <c r="H71" s="917"/>
      <c r="I71" s="917"/>
      <c r="J71" s="917"/>
      <c r="K71" s="917"/>
      <c r="L71" s="917"/>
      <c r="M71" s="917"/>
      <c r="N71" s="917"/>
      <c r="O71" s="917"/>
      <c r="P71" s="918"/>
      <c r="Q71" s="919">
        <v>250623</v>
      </c>
      <c r="R71" s="871"/>
      <c r="S71" s="871"/>
      <c r="T71" s="871"/>
      <c r="U71" s="871"/>
      <c r="V71" s="871">
        <v>237946</v>
      </c>
      <c r="W71" s="871"/>
      <c r="X71" s="871"/>
      <c r="Y71" s="871"/>
      <c r="Z71" s="871"/>
      <c r="AA71" s="871">
        <v>12677</v>
      </c>
      <c r="AB71" s="871"/>
      <c r="AC71" s="871"/>
      <c r="AD71" s="871"/>
      <c r="AE71" s="871"/>
      <c r="AF71" s="871">
        <v>12677</v>
      </c>
      <c r="AG71" s="871"/>
      <c r="AH71" s="871"/>
      <c r="AI71" s="871"/>
      <c r="AJ71" s="871"/>
      <c r="AK71" s="871">
        <v>923</v>
      </c>
      <c r="AL71" s="871"/>
      <c r="AM71" s="871"/>
      <c r="AN71" s="871"/>
      <c r="AO71" s="871"/>
      <c r="AP71" s="871"/>
      <c r="AQ71" s="871"/>
      <c r="AR71" s="871"/>
      <c r="AS71" s="871"/>
      <c r="AT71" s="871"/>
      <c r="AU71" s="871"/>
      <c r="AV71" s="871"/>
      <c r="AW71" s="871"/>
      <c r="AX71" s="871"/>
      <c r="AY71" s="871"/>
      <c r="AZ71" s="923"/>
      <c r="BA71" s="923"/>
      <c r="BB71" s="923"/>
      <c r="BC71" s="923"/>
      <c r="BD71" s="924"/>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x14ac:dyDescent="0.15">
      <c r="A72" s="259">
        <v>5</v>
      </c>
      <c r="B72" s="916" t="s">
        <v>584</v>
      </c>
      <c r="C72" s="917"/>
      <c r="D72" s="917"/>
      <c r="E72" s="917"/>
      <c r="F72" s="917"/>
      <c r="G72" s="917"/>
      <c r="H72" s="917"/>
      <c r="I72" s="917"/>
      <c r="J72" s="917"/>
      <c r="K72" s="917"/>
      <c r="L72" s="917"/>
      <c r="M72" s="917"/>
      <c r="N72" s="917"/>
      <c r="O72" s="917"/>
      <c r="P72" s="918"/>
      <c r="Q72" s="919">
        <v>9184</v>
      </c>
      <c r="R72" s="871"/>
      <c r="S72" s="871"/>
      <c r="T72" s="871"/>
      <c r="U72" s="871"/>
      <c r="V72" s="871">
        <v>9066</v>
      </c>
      <c r="W72" s="871"/>
      <c r="X72" s="871"/>
      <c r="Y72" s="871"/>
      <c r="Z72" s="871"/>
      <c r="AA72" s="871">
        <v>118</v>
      </c>
      <c r="AB72" s="871"/>
      <c r="AC72" s="871"/>
      <c r="AD72" s="871"/>
      <c r="AE72" s="871"/>
      <c r="AF72" s="871"/>
      <c r="AG72" s="871"/>
      <c r="AH72" s="871"/>
      <c r="AI72" s="871"/>
      <c r="AJ72" s="871"/>
      <c r="AK72" s="871">
        <v>15</v>
      </c>
      <c r="AL72" s="871"/>
      <c r="AM72" s="871"/>
      <c r="AN72" s="871"/>
      <c r="AO72" s="871"/>
      <c r="AP72" s="871"/>
      <c r="AQ72" s="871"/>
      <c r="AR72" s="871"/>
      <c r="AS72" s="871"/>
      <c r="AT72" s="871"/>
      <c r="AU72" s="871"/>
      <c r="AV72" s="871"/>
      <c r="AW72" s="871"/>
      <c r="AX72" s="871"/>
      <c r="AY72" s="871"/>
      <c r="AZ72" s="923"/>
      <c r="BA72" s="923"/>
      <c r="BB72" s="923"/>
      <c r="BC72" s="923"/>
      <c r="BD72" s="924"/>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x14ac:dyDescent="0.15">
      <c r="A73" s="259">
        <v>6</v>
      </c>
      <c r="B73" s="916" t="s">
        <v>585</v>
      </c>
      <c r="C73" s="917"/>
      <c r="D73" s="917"/>
      <c r="E73" s="917"/>
      <c r="F73" s="917"/>
      <c r="G73" s="917"/>
      <c r="H73" s="917"/>
      <c r="I73" s="917"/>
      <c r="J73" s="917"/>
      <c r="K73" s="917"/>
      <c r="L73" s="917"/>
      <c r="M73" s="917"/>
      <c r="N73" s="917"/>
      <c r="O73" s="917"/>
      <c r="P73" s="918"/>
      <c r="Q73" s="919">
        <v>1536</v>
      </c>
      <c r="R73" s="871"/>
      <c r="S73" s="871"/>
      <c r="T73" s="871"/>
      <c r="U73" s="871"/>
      <c r="V73" s="871">
        <v>1535</v>
      </c>
      <c r="W73" s="871"/>
      <c r="X73" s="871"/>
      <c r="Y73" s="871"/>
      <c r="Z73" s="871"/>
      <c r="AA73" s="871">
        <v>1</v>
      </c>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1"/>
      <c r="AY73" s="871"/>
      <c r="AZ73" s="923"/>
      <c r="BA73" s="923"/>
      <c r="BB73" s="923"/>
      <c r="BC73" s="923"/>
      <c r="BD73" s="924"/>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x14ac:dyDescent="0.15">
      <c r="A74" s="259">
        <v>7</v>
      </c>
      <c r="B74" s="916" t="s">
        <v>586</v>
      </c>
      <c r="C74" s="917"/>
      <c r="D74" s="917"/>
      <c r="E74" s="917"/>
      <c r="F74" s="917"/>
      <c r="G74" s="917"/>
      <c r="H74" s="917"/>
      <c r="I74" s="917"/>
      <c r="J74" s="917"/>
      <c r="K74" s="917"/>
      <c r="L74" s="917"/>
      <c r="M74" s="917"/>
      <c r="N74" s="917"/>
      <c r="O74" s="917"/>
      <c r="P74" s="918"/>
      <c r="Q74" s="919">
        <v>1</v>
      </c>
      <c r="R74" s="871"/>
      <c r="S74" s="871"/>
      <c r="T74" s="871"/>
      <c r="U74" s="871"/>
      <c r="V74" s="871">
        <v>1</v>
      </c>
      <c r="W74" s="871"/>
      <c r="X74" s="871"/>
      <c r="Y74" s="871"/>
      <c r="Z74" s="871"/>
      <c r="AA74" s="871"/>
      <c r="AB74" s="871"/>
      <c r="AC74" s="871"/>
      <c r="AD74" s="871"/>
      <c r="AE74" s="871"/>
      <c r="AF74" s="871"/>
      <c r="AG74" s="871"/>
      <c r="AH74" s="871"/>
      <c r="AI74" s="871"/>
      <c r="AJ74" s="871"/>
      <c r="AK74" s="871"/>
      <c r="AL74" s="871"/>
      <c r="AM74" s="871"/>
      <c r="AN74" s="871"/>
      <c r="AO74" s="871"/>
      <c r="AP74" s="871"/>
      <c r="AQ74" s="871"/>
      <c r="AR74" s="871"/>
      <c r="AS74" s="871"/>
      <c r="AT74" s="871"/>
      <c r="AU74" s="871"/>
      <c r="AV74" s="871"/>
      <c r="AW74" s="871"/>
      <c r="AX74" s="871"/>
      <c r="AY74" s="871"/>
      <c r="AZ74" s="923"/>
      <c r="BA74" s="923"/>
      <c r="BB74" s="923"/>
      <c r="BC74" s="923"/>
      <c r="BD74" s="924"/>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x14ac:dyDescent="0.15">
      <c r="A75" s="259">
        <v>8</v>
      </c>
      <c r="B75" s="916" t="s">
        <v>587</v>
      </c>
      <c r="C75" s="917"/>
      <c r="D75" s="917"/>
      <c r="E75" s="917"/>
      <c r="F75" s="917"/>
      <c r="G75" s="917"/>
      <c r="H75" s="917"/>
      <c r="I75" s="917"/>
      <c r="J75" s="917"/>
      <c r="K75" s="917"/>
      <c r="L75" s="917"/>
      <c r="M75" s="917"/>
      <c r="N75" s="917"/>
      <c r="O75" s="917"/>
      <c r="P75" s="918"/>
      <c r="Q75" s="920">
        <v>60</v>
      </c>
      <c r="R75" s="921"/>
      <c r="S75" s="921"/>
      <c r="T75" s="921"/>
      <c r="U75" s="870"/>
      <c r="V75" s="922">
        <v>59</v>
      </c>
      <c r="W75" s="921"/>
      <c r="X75" s="921"/>
      <c r="Y75" s="921"/>
      <c r="Z75" s="870"/>
      <c r="AA75" s="922">
        <v>1</v>
      </c>
      <c r="AB75" s="921"/>
      <c r="AC75" s="921"/>
      <c r="AD75" s="921"/>
      <c r="AE75" s="870"/>
      <c r="AF75" s="922"/>
      <c r="AG75" s="921"/>
      <c r="AH75" s="921"/>
      <c r="AI75" s="921"/>
      <c r="AJ75" s="870"/>
      <c r="AK75" s="922">
        <v>24</v>
      </c>
      <c r="AL75" s="921"/>
      <c r="AM75" s="921"/>
      <c r="AN75" s="921"/>
      <c r="AO75" s="870"/>
      <c r="AP75" s="922"/>
      <c r="AQ75" s="921"/>
      <c r="AR75" s="921"/>
      <c r="AS75" s="921"/>
      <c r="AT75" s="870"/>
      <c r="AU75" s="922"/>
      <c r="AV75" s="921"/>
      <c r="AW75" s="921"/>
      <c r="AX75" s="921"/>
      <c r="AY75" s="870"/>
      <c r="AZ75" s="923"/>
      <c r="BA75" s="923"/>
      <c r="BB75" s="923"/>
      <c r="BC75" s="923"/>
      <c r="BD75" s="924"/>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x14ac:dyDescent="0.15">
      <c r="A76" s="259">
        <v>9</v>
      </c>
      <c r="B76" s="916" t="s">
        <v>588</v>
      </c>
      <c r="C76" s="917"/>
      <c r="D76" s="917"/>
      <c r="E76" s="917"/>
      <c r="F76" s="917"/>
      <c r="G76" s="917"/>
      <c r="H76" s="917"/>
      <c r="I76" s="917"/>
      <c r="J76" s="917"/>
      <c r="K76" s="917"/>
      <c r="L76" s="917"/>
      <c r="M76" s="917"/>
      <c r="N76" s="917"/>
      <c r="O76" s="917"/>
      <c r="P76" s="918"/>
      <c r="Q76" s="920">
        <v>39</v>
      </c>
      <c r="R76" s="921"/>
      <c r="S76" s="921"/>
      <c r="T76" s="921"/>
      <c r="U76" s="870"/>
      <c r="V76" s="922">
        <v>37</v>
      </c>
      <c r="W76" s="921"/>
      <c r="X76" s="921"/>
      <c r="Y76" s="921"/>
      <c r="Z76" s="870"/>
      <c r="AA76" s="922">
        <v>2</v>
      </c>
      <c r="AB76" s="921"/>
      <c r="AC76" s="921"/>
      <c r="AD76" s="921"/>
      <c r="AE76" s="870"/>
      <c r="AF76" s="922"/>
      <c r="AG76" s="921"/>
      <c r="AH76" s="921"/>
      <c r="AI76" s="921"/>
      <c r="AJ76" s="870"/>
      <c r="AK76" s="922"/>
      <c r="AL76" s="921"/>
      <c r="AM76" s="921"/>
      <c r="AN76" s="921"/>
      <c r="AO76" s="870"/>
      <c r="AP76" s="922"/>
      <c r="AQ76" s="921"/>
      <c r="AR76" s="921"/>
      <c r="AS76" s="921"/>
      <c r="AT76" s="870"/>
      <c r="AU76" s="922"/>
      <c r="AV76" s="921"/>
      <c r="AW76" s="921"/>
      <c r="AX76" s="921"/>
      <c r="AY76" s="870"/>
      <c r="AZ76" s="923"/>
      <c r="BA76" s="923"/>
      <c r="BB76" s="923"/>
      <c r="BC76" s="923"/>
      <c r="BD76" s="924"/>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x14ac:dyDescent="0.15">
      <c r="A77" s="259">
        <v>10</v>
      </c>
      <c r="B77" s="916"/>
      <c r="C77" s="917"/>
      <c r="D77" s="917"/>
      <c r="E77" s="917"/>
      <c r="F77" s="917"/>
      <c r="G77" s="917"/>
      <c r="H77" s="917"/>
      <c r="I77" s="917"/>
      <c r="J77" s="917"/>
      <c r="K77" s="917"/>
      <c r="L77" s="917"/>
      <c r="M77" s="917"/>
      <c r="N77" s="917"/>
      <c r="O77" s="917"/>
      <c r="P77" s="918"/>
      <c r="Q77" s="920"/>
      <c r="R77" s="921"/>
      <c r="S77" s="921"/>
      <c r="T77" s="921"/>
      <c r="U77" s="870"/>
      <c r="V77" s="922"/>
      <c r="W77" s="921"/>
      <c r="X77" s="921"/>
      <c r="Y77" s="921"/>
      <c r="Z77" s="870"/>
      <c r="AA77" s="922"/>
      <c r="AB77" s="921"/>
      <c r="AC77" s="921"/>
      <c r="AD77" s="921"/>
      <c r="AE77" s="870"/>
      <c r="AF77" s="922"/>
      <c r="AG77" s="921"/>
      <c r="AH77" s="921"/>
      <c r="AI77" s="921"/>
      <c r="AJ77" s="870"/>
      <c r="AK77" s="922"/>
      <c r="AL77" s="921"/>
      <c r="AM77" s="921"/>
      <c r="AN77" s="921"/>
      <c r="AO77" s="870"/>
      <c r="AP77" s="922"/>
      <c r="AQ77" s="921"/>
      <c r="AR77" s="921"/>
      <c r="AS77" s="921"/>
      <c r="AT77" s="870"/>
      <c r="AU77" s="922"/>
      <c r="AV77" s="921"/>
      <c r="AW77" s="921"/>
      <c r="AX77" s="921"/>
      <c r="AY77" s="870"/>
      <c r="AZ77" s="923"/>
      <c r="BA77" s="923"/>
      <c r="BB77" s="923"/>
      <c r="BC77" s="923"/>
      <c r="BD77" s="924"/>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x14ac:dyDescent="0.15">
      <c r="A78" s="259">
        <v>11</v>
      </c>
      <c r="B78" s="916"/>
      <c r="C78" s="917"/>
      <c r="D78" s="917"/>
      <c r="E78" s="917"/>
      <c r="F78" s="917"/>
      <c r="G78" s="917"/>
      <c r="H78" s="917"/>
      <c r="I78" s="917"/>
      <c r="J78" s="917"/>
      <c r="K78" s="917"/>
      <c r="L78" s="917"/>
      <c r="M78" s="917"/>
      <c r="N78" s="917"/>
      <c r="O78" s="917"/>
      <c r="P78" s="918"/>
      <c r="Q78" s="919"/>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923"/>
      <c r="BA78" s="923"/>
      <c r="BB78" s="923"/>
      <c r="BC78" s="923"/>
      <c r="BD78" s="924"/>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x14ac:dyDescent="0.15">
      <c r="A79" s="259">
        <v>12</v>
      </c>
      <c r="B79" s="916"/>
      <c r="C79" s="917"/>
      <c r="D79" s="917"/>
      <c r="E79" s="917"/>
      <c r="F79" s="917"/>
      <c r="G79" s="917"/>
      <c r="H79" s="917"/>
      <c r="I79" s="917"/>
      <c r="J79" s="917"/>
      <c r="K79" s="917"/>
      <c r="L79" s="917"/>
      <c r="M79" s="917"/>
      <c r="N79" s="917"/>
      <c r="O79" s="917"/>
      <c r="P79" s="918"/>
      <c r="Q79" s="919"/>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23"/>
      <c r="BA79" s="923"/>
      <c r="BB79" s="923"/>
      <c r="BC79" s="923"/>
      <c r="BD79" s="924"/>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x14ac:dyDescent="0.15">
      <c r="A80" s="259">
        <v>13</v>
      </c>
      <c r="B80" s="916"/>
      <c r="C80" s="917"/>
      <c r="D80" s="917"/>
      <c r="E80" s="917"/>
      <c r="F80" s="917"/>
      <c r="G80" s="917"/>
      <c r="H80" s="917"/>
      <c r="I80" s="917"/>
      <c r="J80" s="917"/>
      <c r="K80" s="917"/>
      <c r="L80" s="917"/>
      <c r="M80" s="917"/>
      <c r="N80" s="917"/>
      <c r="O80" s="917"/>
      <c r="P80" s="918"/>
      <c r="Q80" s="919"/>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23"/>
      <c r="BA80" s="923"/>
      <c r="BB80" s="923"/>
      <c r="BC80" s="923"/>
      <c r="BD80" s="924"/>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x14ac:dyDescent="0.15">
      <c r="A81" s="259">
        <v>14</v>
      </c>
      <c r="B81" s="916"/>
      <c r="C81" s="917"/>
      <c r="D81" s="917"/>
      <c r="E81" s="917"/>
      <c r="F81" s="917"/>
      <c r="G81" s="917"/>
      <c r="H81" s="917"/>
      <c r="I81" s="917"/>
      <c r="J81" s="917"/>
      <c r="K81" s="917"/>
      <c r="L81" s="917"/>
      <c r="M81" s="917"/>
      <c r="N81" s="917"/>
      <c r="O81" s="917"/>
      <c r="P81" s="918"/>
      <c r="Q81" s="919"/>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23"/>
      <c r="BA81" s="923"/>
      <c r="BB81" s="923"/>
      <c r="BC81" s="923"/>
      <c r="BD81" s="924"/>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x14ac:dyDescent="0.15">
      <c r="A82" s="259">
        <v>15</v>
      </c>
      <c r="B82" s="916"/>
      <c r="C82" s="917"/>
      <c r="D82" s="917"/>
      <c r="E82" s="917"/>
      <c r="F82" s="917"/>
      <c r="G82" s="917"/>
      <c r="H82" s="917"/>
      <c r="I82" s="917"/>
      <c r="J82" s="917"/>
      <c r="K82" s="917"/>
      <c r="L82" s="917"/>
      <c r="M82" s="917"/>
      <c r="N82" s="917"/>
      <c r="O82" s="917"/>
      <c r="P82" s="918"/>
      <c r="Q82" s="919"/>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23"/>
      <c r="BA82" s="923"/>
      <c r="BB82" s="923"/>
      <c r="BC82" s="923"/>
      <c r="BD82" s="924"/>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x14ac:dyDescent="0.15">
      <c r="A83" s="259">
        <v>16</v>
      </c>
      <c r="B83" s="916"/>
      <c r="C83" s="917"/>
      <c r="D83" s="917"/>
      <c r="E83" s="917"/>
      <c r="F83" s="917"/>
      <c r="G83" s="917"/>
      <c r="H83" s="917"/>
      <c r="I83" s="917"/>
      <c r="J83" s="917"/>
      <c r="K83" s="917"/>
      <c r="L83" s="917"/>
      <c r="M83" s="917"/>
      <c r="N83" s="917"/>
      <c r="O83" s="917"/>
      <c r="P83" s="918"/>
      <c r="Q83" s="919"/>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23"/>
      <c r="BA83" s="923"/>
      <c r="BB83" s="923"/>
      <c r="BC83" s="923"/>
      <c r="BD83" s="924"/>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x14ac:dyDescent="0.15">
      <c r="A84" s="259">
        <v>17</v>
      </c>
      <c r="B84" s="916"/>
      <c r="C84" s="917"/>
      <c r="D84" s="917"/>
      <c r="E84" s="917"/>
      <c r="F84" s="917"/>
      <c r="G84" s="917"/>
      <c r="H84" s="917"/>
      <c r="I84" s="917"/>
      <c r="J84" s="917"/>
      <c r="K84" s="917"/>
      <c r="L84" s="917"/>
      <c r="M84" s="917"/>
      <c r="N84" s="917"/>
      <c r="O84" s="917"/>
      <c r="P84" s="918"/>
      <c r="Q84" s="919"/>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23"/>
      <c r="BA84" s="923"/>
      <c r="BB84" s="923"/>
      <c r="BC84" s="923"/>
      <c r="BD84" s="924"/>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x14ac:dyDescent="0.15">
      <c r="A85" s="259">
        <v>18</v>
      </c>
      <c r="B85" s="916"/>
      <c r="C85" s="917"/>
      <c r="D85" s="917"/>
      <c r="E85" s="917"/>
      <c r="F85" s="917"/>
      <c r="G85" s="917"/>
      <c r="H85" s="917"/>
      <c r="I85" s="917"/>
      <c r="J85" s="917"/>
      <c r="K85" s="917"/>
      <c r="L85" s="917"/>
      <c r="M85" s="917"/>
      <c r="N85" s="917"/>
      <c r="O85" s="917"/>
      <c r="P85" s="918"/>
      <c r="Q85" s="919"/>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23"/>
      <c r="BA85" s="923"/>
      <c r="BB85" s="923"/>
      <c r="BC85" s="923"/>
      <c r="BD85" s="924"/>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x14ac:dyDescent="0.15">
      <c r="A86" s="259">
        <v>19</v>
      </c>
      <c r="B86" s="916"/>
      <c r="C86" s="917"/>
      <c r="D86" s="917"/>
      <c r="E86" s="917"/>
      <c r="F86" s="917"/>
      <c r="G86" s="917"/>
      <c r="H86" s="917"/>
      <c r="I86" s="917"/>
      <c r="J86" s="917"/>
      <c r="K86" s="917"/>
      <c r="L86" s="917"/>
      <c r="M86" s="917"/>
      <c r="N86" s="917"/>
      <c r="O86" s="917"/>
      <c r="P86" s="918"/>
      <c r="Q86" s="919"/>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23"/>
      <c r="BA86" s="923"/>
      <c r="BB86" s="923"/>
      <c r="BC86" s="923"/>
      <c r="BD86" s="924"/>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x14ac:dyDescent="0.15">
      <c r="A87" s="267">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x14ac:dyDescent="0.2">
      <c r="A88" s="262" t="s">
        <v>389</v>
      </c>
      <c r="B88" s="830" t="s">
        <v>422</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30" t="s">
        <v>423</v>
      </c>
      <c r="BS102" s="831"/>
      <c r="BT102" s="831"/>
      <c r="BU102" s="831"/>
      <c r="BV102" s="831"/>
      <c r="BW102" s="831"/>
      <c r="BX102" s="831"/>
      <c r="BY102" s="831"/>
      <c r="BZ102" s="831"/>
      <c r="CA102" s="831"/>
      <c r="CB102" s="831"/>
      <c r="CC102" s="831"/>
      <c r="CD102" s="831"/>
      <c r="CE102" s="831"/>
      <c r="CF102" s="831"/>
      <c r="CG102" s="832"/>
      <c r="CH102" s="932"/>
      <c r="CI102" s="933"/>
      <c r="CJ102" s="933"/>
      <c r="CK102" s="933"/>
      <c r="CL102" s="934"/>
      <c r="CM102" s="932"/>
      <c r="CN102" s="933"/>
      <c r="CO102" s="933"/>
      <c r="CP102" s="933"/>
      <c r="CQ102" s="934"/>
      <c r="CR102" s="935"/>
      <c r="CS102" s="890"/>
      <c r="CT102" s="890"/>
      <c r="CU102" s="890"/>
      <c r="CV102" s="936"/>
      <c r="CW102" s="935"/>
      <c r="CX102" s="890"/>
      <c r="CY102" s="890"/>
      <c r="CZ102" s="890"/>
      <c r="DA102" s="936"/>
      <c r="DB102" s="935"/>
      <c r="DC102" s="890"/>
      <c r="DD102" s="890"/>
      <c r="DE102" s="890"/>
      <c r="DF102" s="936"/>
      <c r="DG102" s="935"/>
      <c r="DH102" s="890"/>
      <c r="DI102" s="890"/>
      <c r="DJ102" s="890"/>
      <c r="DK102" s="936"/>
      <c r="DL102" s="935"/>
      <c r="DM102" s="890"/>
      <c r="DN102" s="890"/>
      <c r="DO102" s="890"/>
      <c r="DP102" s="936"/>
      <c r="DQ102" s="935"/>
      <c r="DR102" s="890"/>
      <c r="DS102" s="890"/>
      <c r="DT102" s="890"/>
      <c r="DU102" s="936"/>
      <c r="DV102" s="959"/>
      <c r="DW102" s="960"/>
      <c r="DX102" s="960"/>
      <c r="DY102" s="960"/>
      <c r="DZ102" s="96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62" t="s">
        <v>424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3" t="s">
        <v>425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426</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427</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4" t="s">
        <v>428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4" customFormat="1" ht="26.25" customHeight="1" x14ac:dyDescent="0.15">
      <c r="A109" s="957" t="s">
        <v>430</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431</v>
      </c>
      <c r="AB109" s="938"/>
      <c r="AC109" s="938"/>
      <c r="AD109" s="938"/>
      <c r="AE109" s="939"/>
      <c r="AF109" s="937" t="s">
        <v>309</v>
      </c>
      <c r="AG109" s="938"/>
      <c r="AH109" s="938"/>
      <c r="AI109" s="938"/>
      <c r="AJ109" s="939"/>
      <c r="AK109" s="937" t="s">
        <v>308</v>
      </c>
      <c r="AL109" s="938"/>
      <c r="AM109" s="938"/>
      <c r="AN109" s="938"/>
      <c r="AO109" s="939"/>
      <c r="AP109" s="937" t="s">
        <v>432</v>
      </c>
      <c r="AQ109" s="938"/>
      <c r="AR109" s="938"/>
      <c r="AS109" s="938"/>
      <c r="AT109" s="940"/>
      <c r="AU109" s="957" t="s">
        <v>430</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431</v>
      </c>
      <c r="BR109" s="938"/>
      <c r="BS109" s="938"/>
      <c r="BT109" s="938"/>
      <c r="BU109" s="939"/>
      <c r="BV109" s="937" t="s">
        <v>309</v>
      </c>
      <c r="BW109" s="938"/>
      <c r="BX109" s="938"/>
      <c r="BY109" s="938"/>
      <c r="BZ109" s="939"/>
      <c r="CA109" s="937" t="s">
        <v>308</v>
      </c>
      <c r="CB109" s="938"/>
      <c r="CC109" s="938"/>
      <c r="CD109" s="938"/>
      <c r="CE109" s="939"/>
      <c r="CF109" s="958" t="s">
        <v>432</v>
      </c>
      <c r="CG109" s="958"/>
      <c r="CH109" s="958"/>
      <c r="CI109" s="958"/>
      <c r="CJ109" s="958"/>
      <c r="CK109" s="937" t="s">
        <v>433</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431</v>
      </c>
      <c r="DH109" s="938"/>
      <c r="DI109" s="938"/>
      <c r="DJ109" s="938"/>
      <c r="DK109" s="939"/>
      <c r="DL109" s="937" t="s">
        <v>309</v>
      </c>
      <c r="DM109" s="938"/>
      <c r="DN109" s="938"/>
      <c r="DO109" s="938"/>
      <c r="DP109" s="939"/>
      <c r="DQ109" s="937" t="s">
        <v>308</v>
      </c>
      <c r="DR109" s="938"/>
      <c r="DS109" s="938"/>
      <c r="DT109" s="938"/>
      <c r="DU109" s="939"/>
      <c r="DV109" s="937" t="s">
        <v>432</v>
      </c>
      <c r="DW109" s="938"/>
      <c r="DX109" s="938"/>
      <c r="DY109" s="938"/>
      <c r="DZ109" s="940"/>
    </row>
    <row r="110" spans="1:131" s="244" customFormat="1" ht="26.25" customHeight="1" x14ac:dyDescent="0.15">
      <c r="A110" s="941" t="s">
        <v>434</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738730</v>
      </c>
      <c r="AB110" s="945"/>
      <c r="AC110" s="945"/>
      <c r="AD110" s="945"/>
      <c r="AE110" s="946"/>
      <c r="AF110" s="947">
        <v>733229</v>
      </c>
      <c r="AG110" s="945"/>
      <c r="AH110" s="945"/>
      <c r="AI110" s="945"/>
      <c r="AJ110" s="946"/>
      <c r="AK110" s="947">
        <v>726839</v>
      </c>
      <c r="AL110" s="945"/>
      <c r="AM110" s="945"/>
      <c r="AN110" s="945"/>
      <c r="AO110" s="946"/>
      <c r="AP110" s="948">
        <v>19.100000000000001</v>
      </c>
      <c r="AQ110" s="949"/>
      <c r="AR110" s="949"/>
      <c r="AS110" s="949"/>
      <c r="AT110" s="950"/>
      <c r="AU110" s="951" t="s">
        <v>73</v>
      </c>
      <c r="AV110" s="952"/>
      <c r="AW110" s="952"/>
      <c r="AX110" s="952"/>
      <c r="AY110" s="952"/>
      <c r="AZ110" s="993" t="s">
        <v>435</v>
      </c>
      <c r="BA110" s="942"/>
      <c r="BB110" s="942"/>
      <c r="BC110" s="942"/>
      <c r="BD110" s="942"/>
      <c r="BE110" s="942"/>
      <c r="BF110" s="942"/>
      <c r="BG110" s="942"/>
      <c r="BH110" s="942"/>
      <c r="BI110" s="942"/>
      <c r="BJ110" s="942"/>
      <c r="BK110" s="942"/>
      <c r="BL110" s="942"/>
      <c r="BM110" s="942"/>
      <c r="BN110" s="942"/>
      <c r="BO110" s="942"/>
      <c r="BP110" s="943"/>
      <c r="BQ110" s="979">
        <v>8405524</v>
      </c>
      <c r="BR110" s="980"/>
      <c r="BS110" s="980"/>
      <c r="BT110" s="980"/>
      <c r="BU110" s="980"/>
      <c r="BV110" s="980">
        <v>8156517</v>
      </c>
      <c r="BW110" s="980"/>
      <c r="BX110" s="980"/>
      <c r="BY110" s="980"/>
      <c r="BZ110" s="980"/>
      <c r="CA110" s="980">
        <v>8198621</v>
      </c>
      <c r="CB110" s="980"/>
      <c r="CC110" s="980"/>
      <c r="CD110" s="980"/>
      <c r="CE110" s="980"/>
      <c r="CF110" s="994">
        <v>215.8</v>
      </c>
      <c r="CG110" s="995"/>
      <c r="CH110" s="995"/>
      <c r="CI110" s="995"/>
      <c r="CJ110" s="995"/>
      <c r="CK110" s="996" t="s">
        <v>436</v>
      </c>
      <c r="CL110" s="997"/>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127</v>
      </c>
      <c r="DH110" s="980"/>
      <c r="DI110" s="980"/>
      <c r="DJ110" s="980"/>
      <c r="DK110" s="980"/>
      <c r="DL110" s="980" t="s">
        <v>127</v>
      </c>
      <c r="DM110" s="980"/>
      <c r="DN110" s="980"/>
      <c r="DO110" s="980"/>
      <c r="DP110" s="980"/>
      <c r="DQ110" s="980" t="s">
        <v>127</v>
      </c>
      <c r="DR110" s="980"/>
      <c r="DS110" s="980"/>
      <c r="DT110" s="980"/>
      <c r="DU110" s="980"/>
      <c r="DV110" s="981" t="s">
        <v>127</v>
      </c>
      <c r="DW110" s="981"/>
      <c r="DX110" s="981"/>
      <c r="DY110" s="981"/>
      <c r="DZ110" s="982"/>
    </row>
    <row r="111" spans="1:131" s="244" customFormat="1" ht="26.25" customHeight="1" x14ac:dyDescent="0.15">
      <c r="A111" s="983" t="s">
        <v>438</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127</v>
      </c>
      <c r="AB111" s="987"/>
      <c r="AC111" s="987"/>
      <c r="AD111" s="987"/>
      <c r="AE111" s="988"/>
      <c r="AF111" s="989" t="s">
        <v>127</v>
      </c>
      <c r="AG111" s="987"/>
      <c r="AH111" s="987"/>
      <c r="AI111" s="987"/>
      <c r="AJ111" s="988"/>
      <c r="AK111" s="989" t="s">
        <v>439</v>
      </c>
      <c r="AL111" s="987"/>
      <c r="AM111" s="987"/>
      <c r="AN111" s="987"/>
      <c r="AO111" s="988"/>
      <c r="AP111" s="990" t="s">
        <v>412</v>
      </c>
      <c r="AQ111" s="991"/>
      <c r="AR111" s="991"/>
      <c r="AS111" s="991"/>
      <c r="AT111" s="992"/>
      <c r="AU111" s="953"/>
      <c r="AV111" s="954"/>
      <c r="AW111" s="954"/>
      <c r="AX111" s="954"/>
      <c r="AY111" s="954"/>
      <c r="AZ111" s="1002" t="s">
        <v>440</v>
      </c>
      <c r="BA111" s="1003"/>
      <c r="BB111" s="1003"/>
      <c r="BC111" s="1003"/>
      <c r="BD111" s="1003"/>
      <c r="BE111" s="1003"/>
      <c r="BF111" s="1003"/>
      <c r="BG111" s="1003"/>
      <c r="BH111" s="1003"/>
      <c r="BI111" s="1003"/>
      <c r="BJ111" s="1003"/>
      <c r="BK111" s="1003"/>
      <c r="BL111" s="1003"/>
      <c r="BM111" s="1003"/>
      <c r="BN111" s="1003"/>
      <c r="BO111" s="1003"/>
      <c r="BP111" s="1004"/>
      <c r="BQ111" s="972">
        <v>1245398</v>
      </c>
      <c r="BR111" s="973"/>
      <c r="BS111" s="973"/>
      <c r="BT111" s="973"/>
      <c r="BU111" s="973"/>
      <c r="BV111" s="973">
        <v>1155505</v>
      </c>
      <c r="BW111" s="973"/>
      <c r="BX111" s="973"/>
      <c r="BY111" s="973"/>
      <c r="BZ111" s="973"/>
      <c r="CA111" s="973">
        <v>1065886</v>
      </c>
      <c r="CB111" s="973"/>
      <c r="CC111" s="973"/>
      <c r="CD111" s="973"/>
      <c r="CE111" s="973"/>
      <c r="CF111" s="967">
        <v>28.1</v>
      </c>
      <c r="CG111" s="968"/>
      <c r="CH111" s="968"/>
      <c r="CI111" s="968"/>
      <c r="CJ111" s="968"/>
      <c r="CK111" s="998"/>
      <c r="CL111" s="999"/>
      <c r="CM111" s="969" t="s">
        <v>441</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127</v>
      </c>
      <c r="DH111" s="973"/>
      <c r="DI111" s="973"/>
      <c r="DJ111" s="973"/>
      <c r="DK111" s="973"/>
      <c r="DL111" s="973" t="s">
        <v>412</v>
      </c>
      <c r="DM111" s="973"/>
      <c r="DN111" s="973"/>
      <c r="DO111" s="973"/>
      <c r="DP111" s="973"/>
      <c r="DQ111" s="973" t="s">
        <v>127</v>
      </c>
      <c r="DR111" s="973"/>
      <c r="DS111" s="973"/>
      <c r="DT111" s="973"/>
      <c r="DU111" s="973"/>
      <c r="DV111" s="974" t="s">
        <v>127</v>
      </c>
      <c r="DW111" s="974"/>
      <c r="DX111" s="974"/>
      <c r="DY111" s="974"/>
      <c r="DZ111" s="975"/>
    </row>
    <row r="112" spans="1:131" s="244" customFormat="1" ht="26.25" customHeight="1" x14ac:dyDescent="0.15">
      <c r="A112" s="1005" t="s">
        <v>442</v>
      </c>
      <c r="B112" s="1006"/>
      <c r="C112" s="1003" t="s">
        <v>443</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127</v>
      </c>
      <c r="AB112" s="1012"/>
      <c r="AC112" s="1012"/>
      <c r="AD112" s="1012"/>
      <c r="AE112" s="1013"/>
      <c r="AF112" s="1014" t="s">
        <v>444</v>
      </c>
      <c r="AG112" s="1012"/>
      <c r="AH112" s="1012"/>
      <c r="AI112" s="1012"/>
      <c r="AJ112" s="1013"/>
      <c r="AK112" s="1014" t="s">
        <v>127</v>
      </c>
      <c r="AL112" s="1012"/>
      <c r="AM112" s="1012"/>
      <c r="AN112" s="1012"/>
      <c r="AO112" s="1013"/>
      <c r="AP112" s="1015" t="s">
        <v>127</v>
      </c>
      <c r="AQ112" s="1016"/>
      <c r="AR112" s="1016"/>
      <c r="AS112" s="1016"/>
      <c r="AT112" s="1017"/>
      <c r="AU112" s="953"/>
      <c r="AV112" s="954"/>
      <c r="AW112" s="954"/>
      <c r="AX112" s="954"/>
      <c r="AY112" s="954"/>
      <c r="AZ112" s="1002" t="s">
        <v>445</v>
      </c>
      <c r="BA112" s="1003"/>
      <c r="BB112" s="1003"/>
      <c r="BC112" s="1003"/>
      <c r="BD112" s="1003"/>
      <c r="BE112" s="1003"/>
      <c r="BF112" s="1003"/>
      <c r="BG112" s="1003"/>
      <c r="BH112" s="1003"/>
      <c r="BI112" s="1003"/>
      <c r="BJ112" s="1003"/>
      <c r="BK112" s="1003"/>
      <c r="BL112" s="1003"/>
      <c r="BM112" s="1003"/>
      <c r="BN112" s="1003"/>
      <c r="BO112" s="1003"/>
      <c r="BP112" s="1004"/>
      <c r="BQ112" s="972">
        <v>4031737</v>
      </c>
      <c r="BR112" s="973"/>
      <c r="BS112" s="973"/>
      <c r="BT112" s="973"/>
      <c r="BU112" s="973"/>
      <c r="BV112" s="973">
        <v>3962328</v>
      </c>
      <c r="BW112" s="973"/>
      <c r="BX112" s="973"/>
      <c r="BY112" s="973"/>
      <c r="BZ112" s="973"/>
      <c r="CA112" s="973">
        <v>3797182</v>
      </c>
      <c r="CB112" s="973"/>
      <c r="CC112" s="973"/>
      <c r="CD112" s="973"/>
      <c r="CE112" s="973"/>
      <c r="CF112" s="967">
        <v>100</v>
      </c>
      <c r="CG112" s="968"/>
      <c r="CH112" s="968"/>
      <c r="CI112" s="968"/>
      <c r="CJ112" s="968"/>
      <c r="CK112" s="998"/>
      <c r="CL112" s="999"/>
      <c r="CM112" s="969" t="s">
        <v>446</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v>880631</v>
      </c>
      <c r="DH112" s="973"/>
      <c r="DI112" s="973"/>
      <c r="DJ112" s="973"/>
      <c r="DK112" s="973"/>
      <c r="DL112" s="973">
        <v>829478</v>
      </c>
      <c r="DM112" s="973"/>
      <c r="DN112" s="973"/>
      <c r="DO112" s="973"/>
      <c r="DP112" s="973"/>
      <c r="DQ112" s="973">
        <v>778326</v>
      </c>
      <c r="DR112" s="973"/>
      <c r="DS112" s="973"/>
      <c r="DT112" s="973"/>
      <c r="DU112" s="973"/>
      <c r="DV112" s="974">
        <v>20.5</v>
      </c>
      <c r="DW112" s="974"/>
      <c r="DX112" s="974"/>
      <c r="DY112" s="974"/>
      <c r="DZ112" s="975"/>
    </row>
    <row r="113" spans="1:130" s="244" customFormat="1" ht="26.25" customHeight="1" x14ac:dyDescent="0.15">
      <c r="A113" s="1007"/>
      <c r="B113" s="1008"/>
      <c r="C113" s="1003" t="s">
        <v>447</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334722</v>
      </c>
      <c r="AB113" s="987"/>
      <c r="AC113" s="987"/>
      <c r="AD113" s="987"/>
      <c r="AE113" s="988"/>
      <c r="AF113" s="989">
        <v>309628</v>
      </c>
      <c r="AG113" s="987"/>
      <c r="AH113" s="987"/>
      <c r="AI113" s="987"/>
      <c r="AJ113" s="988"/>
      <c r="AK113" s="989">
        <v>291685</v>
      </c>
      <c r="AL113" s="987"/>
      <c r="AM113" s="987"/>
      <c r="AN113" s="987"/>
      <c r="AO113" s="988"/>
      <c r="AP113" s="990">
        <v>7.7</v>
      </c>
      <c r="AQ113" s="991"/>
      <c r="AR113" s="991"/>
      <c r="AS113" s="991"/>
      <c r="AT113" s="992"/>
      <c r="AU113" s="953"/>
      <c r="AV113" s="954"/>
      <c r="AW113" s="954"/>
      <c r="AX113" s="954"/>
      <c r="AY113" s="954"/>
      <c r="AZ113" s="1002" t="s">
        <v>448</v>
      </c>
      <c r="BA113" s="1003"/>
      <c r="BB113" s="1003"/>
      <c r="BC113" s="1003"/>
      <c r="BD113" s="1003"/>
      <c r="BE113" s="1003"/>
      <c r="BF113" s="1003"/>
      <c r="BG113" s="1003"/>
      <c r="BH113" s="1003"/>
      <c r="BI113" s="1003"/>
      <c r="BJ113" s="1003"/>
      <c r="BK113" s="1003"/>
      <c r="BL113" s="1003"/>
      <c r="BM113" s="1003"/>
      <c r="BN113" s="1003"/>
      <c r="BO113" s="1003"/>
      <c r="BP113" s="1004"/>
      <c r="BQ113" s="972">
        <v>89047</v>
      </c>
      <c r="BR113" s="973"/>
      <c r="BS113" s="973"/>
      <c r="BT113" s="973"/>
      <c r="BU113" s="973"/>
      <c r="BV113" s="973">
        <v>53059</v>
      </c>
      <c r="BW113" s="973"/>
      <c r="BX113" s="973"/>
      <c r="BY113" s="973"/>
      <c r="BZ113" s="973"/>
      <c r="CA113" s="973">
        <v>52808</v>
      </c>
      <c r="CB113" s="973"/>
      <c r="CC113" s="973"/>
      <c r="CD113" s="973"/>
      <c r="CE113" s="973"/>
      <c r="CF113" s="967">
        <v>1.4</v>
      </c>
      <c r="CG113" s="968"/>
      <c r="CH113" s="968"/>
      <c r="CI113" s="968"/>
      <c r="CJ113" s="968"/>
      <c r="CK113" s="998"/>
      <c r="CL113" s="999"/>
      <c r="CM113" s="969" t="s">
        <v>449</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412</v>
      </c>
      <c r="DH113" s="1012"/>
      <c r="DI113" s="1012"/>
      <c r="DJ113" s="1012"/>
      <c r="DK113" s="1013"/>
      <c r="DL113" s="1014" t="s">
        <v>127</v>
      </c>
      <c r="DM113" s="1012"/>
      <c r="DN113" s="1012"/>
      <c r="DO113" s="1012"/>
      <c r="DP113" s="1013"/>
      <c r="DQ113" s="1014" t="s">
        <v>127</v>
      </c>
      <c r="DR113" s="1012"/>
      <c r="DS113" s="1012"/>
      <c r="DT113" s="1012"/>
      <c r="DU113" s="1013"/>
      <c r="DV113" s="1015" t="s">
        <v>412</v>
      </c>
      <c r="DW113" s="1016"/>
      <c r="DX113" s="1016"/>
      <c r="DY113" s="1016"/>
      <c r="DZ113" s="1017"/>
    </row>
    <row r="114" spans="1:130" s="244" customFormat="1" ht="26.25" customHeight="1" x14ac:dyDescent="0.15">
      <c r="A114" s="1007"/>
      <c r="B114" s="1008"/>
      <c r="C114" s="1003" t="s">
        <v>450</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40907</v>
      </c>
      <c r="AB114" s="1012"/>
      <c r="AC114" s="1012"/>
      <c r="AD114" s="1012"/>
      <c r="AE114" s="1013"/>
      <c r="AF114" s="1014">
        <v>40457</v>
      </c>
      <c r="AG114" s="1012"/>
      <c r="AH114" s="1012"/>
      <c r="AI114" s="1012"/>
      <c r="AJ114" s="1013"/>
      <c r="AK114" s="1014">
        <v>24611</v>
      </c>
      <c r="AL114" s="1012"/>
      <c r="AM114" s="1012"/>
      <c r="AN114" s="1012"/>
      <c r="AO114" s="1013"/>
      <c r="AP114" s="1015">
        <v>0.6</v>
      </c>
      <c r="AQ114" s="1016"/>
      <c r="AR114" s="1016"/>
      <c r="AS114" s="1016"/>
      <c r="AT114" s="1017"/>
      <c r="AU114" s="953"/>
      <c r="AV114" s="954"/>
      <c r="AW114" s="954"/>
      <c r="AX114" s="954"/>
      <c r="AY114" s="954"/>
      <c r="AZ114" s="1002" t="s">
        <v>451</v>
      </c>
      <c r="BA114" s="1003"/>
      <c r="BB114" s="1003"/>
      <c r="BC114" s="1003"/>
      <c r="BD114" s="1003"/>
      <c r="BE114" s="1003"/>
      <c r="BF114" s="1003"/>
      <c r="BG114" s="1003"/>
      <c r="BH114" s="1003"/>
      <c r="BI114" s="1003"/>
      <c r="BJ114" s="1003"/>
      <c r="BK114" s="1003"/>
      <c r="BL114" s="1003"/>
      <c r="BM114" s="1003"/>
      <c r="BN114" s="1003"/>
      <c r="BO114" s="1003"/>
      <c r="BP114" s="1004"/>
      <c r="BQ114" s="972">
        <v>1178385</v>
      </c>
      <c r="BR114" s="973"/>
      <c r="BS114" s="973"/>
      <c r="BT114" s="973"/>
      <c r="BU114" s="973"/>
      <c r="BV114" s="973">
        <v>992153</v>
      </c>
      <c r="BW114" s="973"/>
      <c r="BX114" s="973"/>
      <c r="BY114" s="973"/>
      <c r="BZ114" s="973"/>
      <c r="CA114" s="973">
        <v>870860</v>
      </c>
      <c r="CB114" s="973"/>
      <c r="CC114" s="973"/>
      <c r="CD114" s="973"/>
      <c r="CE114" s="973"/>
      <c r="CF114" s="967">
        <v>22.9</v>
      </c>
      <c r="CG114" s="968"/>
      <c r="CH114" s="968"/>
      <c r="CI114" s="968"/>
      <c r="CJ114" s="968"/>
      <c r="CK114" s="998"/>
      <c r="CL114" s="999"/>
      <c r="CM114" s="969" t="s">
        <v>452</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127</v>
      </c>
      <c r="DH114" s="1012"/>
      <c r="DI114" s="1012"/>
      <c r="DJ114" s="1012"/>
      <c r="DK114" s="1013"/>
      <c r="DL114" s="1014" t="s">
        <v>127</v>
      </c>
      <c r="DM114" s="1012"/>
      <c r="DN114" s="1012"/>
      <c r="DO114" s="1012"/>
      <c r="DP114" s="1013"/>
      <c r="DQ114" s="1014" t="s">
        <v>127</v>
      </c>
      <c r="DR114" s="1012"/>
      <c r="DS114" s="1012"/>
      <c r="DT114" s="1012"/>
      <c r="DU114" s="1013"/>
      <c r="DV114" s="1015" t="s">
        <v>412</v>
      </c>
      <c r="DW114" s="1016"/>
      <c r="DX114" s="1016"/>
      <c r="DY114" s="1016"/>
      <c r="DZ114" s="1017"/>
    </row>
    <row r="115" spans="1:130" s="244" customFormat="1" ht="26.25" customHeight="1" x14ac:dyDescent="0.15">
      <c r="A115" s="1007"/>
      <c r="B115" s="1008"/>
      <c r="C115" s="1003" t="s">
        <v>453</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63172</v>
      </c>
      <c r="AB115" s="987"/>
      <c r="AC115" s="987"/>
      <c r="AD115" s="987"/>
      <c r="AE115" s="988"/>
      <c r="AF115" s="989">
        <v>78472</v>
      </c>
      <c r="AG115" s="987"/>
      <c r="AH115" s="987"/>
      <c r="AI115" s="987"/>
      <c r="AJ115" s="988"/>
      <c r="AK115" s="989">
        <v>76289</v>
      </c>
      <c r="AL115" s="987"/>
      <c r="AM115" s="987"/>
      <c r="AN115" s="987"/>
      <c r="AO115" s="988"/>
      <c r="AP115" s="990">
        <v>2</v>
      </c>
      <c r="AQ115" s="991"/>
      <c r="AR115" s="991"/>
      <c r="AS115" s="991"/>
      <c r="AT115" s="992"/>
      <c r="AU115" s="953"/>
      <c r="AV115" s="954"/>
      <c r="AW115" s="954"/>
      <c r="AX115" s="954"/>
      <c r="AY115" s="954"/>
      <c r="AZ115" s="1002" t="s">
        <v>454</v>
      </c>
      <c r="BA115" s="1003"/>
      <c r="BB115" s="1003"/>
      <c r="BC115" s="1003"/>
      <c r="BD115" s="1003"/>
      <c r="BE115" s="1003"/>
      <c r="BF115" s="1003"/>
      <c r="BG115" s="1003"/>
      <c r="BH115" s="1003"/>
      <c r="BI115" s="1003"/>
      <c r="BJ115" s="1003"/>
      <c r="BK115" s="1003"/>
      <c r="BL115" s="1003"/>
      <c r="BM115" s="1003"/>
      <c r="BN115" s="1003"/>
      <c r="BO115" s="1003"/>
      <c r="BP115" s="1004"/>
      <c r="BQ115" s="972">
        <v>17686</v>
      </c>
      <c r="BR115" s="973"/>
      <c r="BS115" s="973"/>
      <c r="BT115" s="973"/>
      <c r="BU115" s="973"/>
      <c r="BV115" s="973">
        <v>18183</v>
      </c>
      <c r="BW115" s="973"/>
      <c r="BX115" s="973"/>
      <c r="BY115" s="973"/>
      <c r="BZ115" s="973"/>
      <c r="CA115" s="973" t="s">
        <v>127</v>
      </c>
      <c r="CB115" s="973"/>
      <c r="CC115" s="973"/>
      <c r="CD115" s="973"/>
      <c r="CE115" s="973"/>
      <c r="CF115" s="967" t="s">
        <v>455</v>
      </c>
      <c r="CG115" s="968"/>
      <c r="CH115" s="968"/>
      <c r="CI115" s="968"/>
      <c r="CJ115" s="968"/>
      <c r="CK115" s="998"/>
      <c r="CL115" s="999"/>
      <c r="CM115" s="1002" t="s">
        <v>456</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v>360935</v>
      </c>
      <c r="DH115" s="1012"/>
      <c r="DI115" s="1012"/>
      <c r="DJ115" s="1012"/>
      <c r="DK115" s="1013"/>
      <c r="DL115" s="1014">
        <v>326027</v>
      </c>
      <c r="DM115" s="1012"/>
      <c r="DN115" s="1012"/>
      <c r="DO115" s="1012"/>
      <c r="DP115" s="1013"/>
      <c r="DQ115" s="1014">
        <v>287560</v>
      </c>
      <c r="DR115" s="1012"/>
      <c r="DS115" s="1012"/>
      <c r="DT115" s="1012"/>
      <c r="DU115" s="1013"/>
      <c r="DV115" s="1015">
        <v>7.6</v>
      </c>
      <c r="DW115" s="1016"/>
      <c r="DX115" s="1016"/>
      <c r="DY115" s="1016"/>
      <c r="DZ115" s="1017"/>
    </row>
    <row r="116" spans="1:130" s="244" customFormat="1" ht="26.25" customHeight="1" x14ac:dyDescent="0.15">
      <c r="A116" s="1009"/>
      <c r="B116" s="1010"/>
      <c r="C116" s="1018" t="s">
        <v>457</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115</v>
      </c>
      <c r="AB116" s="1012"/>
      <c r="AC116" s="1012"/>
      <c r="AD116" s="1012"/>
      <c r="AE116" s="1013"/>
      <c r="AF116" s="1014">
        <v>57</v>
      </c>
      <c r="AG116" s="1012"/>
      <c r="AH116" s="1012"/>
      <c r="AI116" s="1012"/>
      <c r="AJ116" s="1013"/>
      <c r="AK116" s="1014">
        <v>69</v>
      </c>
      <c r="AL116" s="1012"/>
      <c r="AM116" s="1012"/>
      <c r="AN116" s="1012"/>
      <c r="AO116" s="1013"/>
      <c r="AP116" s="1015">
        <v>0</v>
      </c>
      <c r="AQ116" s="1016"/>
      <c r="AR116" s="1016"/>
      <c r="AS116" s="1016"/>
      <c r="AT116" s="1017"/>
      <c r="AU116" s="953"/>
      <c r="AV116" s="954"/>
      <c r="AW116" s="954"/>
      <c r="AX116" s="954"/>
      <c r="AY116" s="954"/>
      <c r="AZ116" s="1020" t="s">
        <v>458</v>
      </c>
      <c r="BA116" s="1021"/>
      <c r="BB116" s="1021"/>
      <c r="BC116" s="1021"/>
      <c r="BD116" s="1021"/>
      <c r="BE116" s="1021"/>
      <c r="BF116" s="1021"/>
      <c r="BG116" s="1021"/>
      <c r="BH116" s="1021"/>
      <c r="BI116" s="1021"/>
      <c r="BJ116" s="1021"/>
      <c r="BK116" s="1021"/>
      <c r="BL116" s="1021"/>
      <c r="BM116" s="1021"/>
      <c r="BN116" s="1021"/>
      <c r="BO116" s="1021"/>
      <c r="BP116" s="1022"/>
      <c r="BQ116" s="972" t="s">
        <v>127</v>
      </c>
      <c r="BR116" s="973"/>
      <c r="BS116" s="973"/>
      <c r="BT116" s="973"/>
      <c r="BU116" s="973"/>
      <c r="BV116" s="973" t="s">
        <v>127</v>
      </c>
      <c r="BW116" s="973"/>
      <c r="BX116" s="973"/>
      <c r="BY116" s="973"/>
      <c r="BZ116" s="973"/>
      <c r="CA116" s="973" t="s">
        <v>127</v>
      </c>
      <c r="CB116" s="973"/>
      <c r="CC116" s="973"/>
      <c r="CD116" s="973"/>
      <c r="CE116" s="973"/>
      <c r="CF116" s="967" t="s">
        <v>127</v>
      </c>
      <c r="CG116" s="968"/>
      <c r="CH116" s="968"/>
      <c r="CI116" s="968"/>
      <c r="CJ116" s="968"/>
      <c r="CK116" s="998"/>
      <c r="CL116" s="999"/>
      <c r="CM116" s="969" t="s">
        <v>459</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127</v>
      </c>
      <c r="DH116" s="1012"/>
      <c r="DI116" s="1012"/>
      <c r="DJ116" s="1012"/>
      <c r="DK116" s="1013"/>
      <c r="DL116" s="1014" t="s">
        <v>127</v>
      </c>
      <c r="DM116" s="1012"/>
      <c r="DN116" s="1012"/>
      <c r="DO116" s="1012"/>
      <c r="DP116" s="1013"/>
      <c r="DQ116" s="1014" t="s">
        <v>127</v>
      </c>
      <c r="DR116" s="1012"/>
      <c r="DS116" s="1012"/>
      <c r="DT116" s="1012"/>
      <c r="DU116" s="1013"/>
      <c r="DV116" s="1015" t="s">
        <v>127</v>
      </c>
      <c r="DW116" s="1016"/>
      <c r="DX116" s="1016"/>
      <c r="DY116" s="1016"/>
      <c r="DZ116" s="1017"/>
    </row>
    <row r="117" spans="1:130" s="244" customFormat="1" ht="26.25" customHeight="1" x14ac:dyDescent="0.15">
      <c r="A117" s="957" t="s">
        <v>189</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460</v>
      </c>
      <c r="Z117" s="939"/>
      <c r="AA117" s="1029">
        <v>1177646</v>
      </c>
      <c r="AB117" s="1030"/>
      <c r="AC117" s="1030"/>
      <c r="AD117" s="1030"/>
      <c r="AE117" s="1031"/>
      <c r="AF117" s="1032">
        <v>1161843</v>
      </c>
      <c r="AG117" s="1030"/>
      <c r="AH117" s="1030"/>
      <c r="AI117" s="1030"/>
      <c r="AJ117" s="1031"/>
      <c r="AK117" s="1032">
        <v>1119493</v>
      </c>
      <c r="AL117" s="1030"/>
      <c r="AM117" s="1030"/>
      <c r="AN117" s="1030"/>
      <c r="AO117" s="1031"/>
      <c r="AP117" s="1033"/>
      <c r="AQ117" s="1034"/>
      <c r="AR117" s="1034"/>
      <c r="AS117" s="1034"/>
      <c r="AT117" s="1035"/>
      <c r="AU117" s="953"/>
      <c r="AV117" s="954"/>
      <c r="AW117" s="954"/>
      <c r="AX117" s="954"/>
      <c r="AY117" s="954"/>
      <c r="AZ117" s="1020" t="s">
        <v>461</v>
      </c>
      <c r="BA117" s="1021"/>
      <c r="BB117" s="1021"/>
      <c r="BC117" s="1021"/>
      <c r="BD117" s="1021"/>
      <c r="BE117" s="1021"/>
      <c r="BF117" s="1021"/>
      <c r="BG117" s="1021"/>
      <c r="BH117" s="1021"/>
      <c r="BI117" s="1021"/>
      <c r="BJ117" s="1021"/>
      <c r="BK117" s="1021"/>
      <c r="BL117" s="1021"/>
      <c r="BM117" s="1021"/>
      <c r="BN117" s="1021"/>
      <c r="BO117" s="1021"/>
      <c r="BP117" s="1022"/>
      <c r="BQ117" s="972" t="s">
        <v>127</v>
      </c>
      <c r="BR117" s="973"/>
      <c r="BS117" s="973"/>
      <c r="BT117" s="973"/>
      <c r="BU117" s="973"/>
      <c r="BV117" s="973" t="s">
        <v>127</v>
      </c>
      <c r="BW117" s="973"/>
      <c r="BX117" s="973"/>
      <c r="BY117" s="973"/>
      <c r="BZ117" s="973"/>
      <c r="CA117" s="973" t="s">
        <v>127</v>
      </c>
      <c r="CB117" s="973"/>
      <c r="CC117" s="973"/>
      <c r="CD117" s="973"/>
      <c r="CE117" s="973"/>
      <c r="CF117" s="967" t="s">
        <v>127</v>
      </c>
      <c r="CG117" s="968"/>
      <c r="CH117" s="968"/>
      <c r="CI117" s="968"/>
      <c r="CJ117" s="968"/>
      <c r="CK117" s="998"/>
      <c r="CL117" s="999"/>
      <c r="CM117" s="969" t="s">
        <v>462</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127</v>
      </c>
      <c r="DH117" s="1012"/>
      <c r="DI117" s="1012"/>
      <c r="DJ117" s="1012"/>
      <c r="DK117" s="1013"/>
      <c r="DL117" s="1014" t="s">
        <v>127</v>
      </c>
      <c r="DM117" s="1012"/>
      <c r="DN117" s="1012"/>
      <c r="DO117" s="1012"/>
      <c r="DP117" s="1013"/>
      <c r="DQ117" s="1014" t="s">
        <v>127</v>
      </c>
      <c r="DR117" s="1012"/>
      <c r="DS117" s="1012"/>
      <c r="DT117" s="1012"/>
      <c r="DU117" s="1013"/>
      <c r="DV117" s="1015" t="s">
        <v>127</v>
      </c>
      <c r="DW117" s="1016"/>
      <c r="DX117" s="1016"/>
      <c r="DY117" s="1016"/>
      <c r="DZ117" s="1017"/>
    </row>
    <row r="118" spans="1:130" s="244" customFormat="1" ht="26.25" customHeight="1" x14ac:dyDescent="0.15">
      <c r="A118" s="957" t="s">
        <v>433</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431</v>
      </c>
      <c r="AB118" s="938"/>
      <c r="AC118" s="938"/>
      <c r="AD118" s="938"/>
      <c r="AE118" s="939"/>
      <c r="AF118" s="937" t="s">
        <v>309</v>
      </c>
      <c r="AG118" s="938"/>
      <c r="AH118" s="938"/>
      <c r="AI118" s="938"/>
      <c r="AJ118" s="939"/>
      <c r="AK118" s="937" t="s">
        <v>308</v>
      </c>
      <c r="AL118" s="938"/>
      <c r="AM118" s="938"/>
      <c r="AN118" s="938"/>
      <c r="AO118" s="939"/>
      <c r="AP118" s="1024" t="s">
        <v>432</v>
      </c>
      <c r="AQ118" s="1025"/>
      <c r="AR118" s="1025"/>
      <c r="AS118" s="1025"/>
      <c r="AT118" s="1026"/>
      <c r="AU118" s="953"/>
      <c r="AV118" s="954"/>
      <c r="AW118" s="954"/>
      <c r="AX118" s="954"/>
      <c r="AY118" s="954"/>
      <c r="AZ118" s="1027" t="s">
        <v>463</v>
      </c>
      <c r="BA118" s="1018"/>
      <c r="BB118" s="1018"/>
      <c r="BC118" s="1018"/>
      <c r="BD118" s="1018"/>
      <c r="BE118" s="1018"/>
      <c r="BF118" s="1018"/>
      <c r="BG118" s="1018"/>
      <c r="BH118" s="1018"/>
      <c r="BI118" s="1018"/>
      <c r="BJ118" s="1018"/>
      <c r="BK118" s="1018"/>
      <c r="BL118" s="1018"/>
      <c r="BM118" s="1018"/>
      <c r="BN118" s="1018"/>
      <c r="BO118" s="1018"/>
      <c r="BP118" s="1019"/>
      <c r="BQ118" s="1050" t="s">
        <v>127</v>
      </c>
      <c r="BR118" s="1051"/>
      <c r="BS118" s="1051"/>
      <c r="BT118" s="1051"/>
      <c r="BU118" s="1051"/>
      <c r="BV118" s="1051" t="s">
        <v>127</v>
      </c>
      <c r="BW118" s="1051"/>
      <c r="BX118" s="1051"/>
      <c r="BY118" s="1051"/>
      <c r="BZ118" s="1051"/>
      <c r="CA118" s="1051" t="s">
        <v>455</v>
      </c>
      <c r="CB118" s="1051"/>
      <c r="CC118" s="1051"/>
      <c r="CD118" s="1051"/>
      <c r="CE118" s="1051"/>
      <c r="CF118" s="967" t="s">
        <v>127</v>
      </c>
      <c r="CG118" s="968"/>
      <c r="CH118" s="968"/>
      <c r="CI118" s="968"/>
      <c r="CJ118" s="968"/>
      <c r="CK118" s="998"/>
      <c r="CL118" s="999"/>
      <c r="CM118" s="969" t="s">
        <v>464</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127</v>
      </c>
      <c r="DH118" s="1012"/>
      <c r="DI118" s="1012"/>
      <c r="DJ118" s="1012"/>
      <c r="DK118" s="1013"/>
      <c r="DL118" s="1014" t="s">
        <v>412</v>
      </c>
      <c r="DM118" s="1012"/>
      <c r="DN118" s="1012"/>
      <c r="DO118" s="1012"/>
      <c r="DP118" s="1013"/>
      <c r="DQ118" s="1014" t="s">
        <v>127</v>
      </c>
      <c r="DR118" s="1012"/>
      <c r="DS118" s="1012"/>
      <c r="DT118" s="1012"/>
      <c r="DU118" s="1013"/>
      <c r="DV118" s="1015" t="s">
        <v>127</v>
      </c>
      <c r="DW118" s="1016"/>
      <c r="DX118" s="1016"/>
      <c r="DY118" s="1016"/>
      <c r="DZ118" s="1017"/>
    </row>
    <row r="119" spans="1:130" s="244" customFormat="1" ht="26.25" customHeight="1" x14ac:dyDescent="0.15">
      <c r="A119" s="1111" t="s">
        <v>436</v>
      </c>
      <c r="B119" s="997"/>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127</v>
      </c>
      <c r="AB119" s="945"/>
      <c r="AC119" s="945"/>
      <c r="AD119" s="945"/>
      <c r="AE119" s="946"/>
      <c r="AF119" s="947" t="s">
        <v>127</v>
      </c>
      <c r="AG119" s="945"/>
      <c r="AH119" s="945"/>
      <c r="AI119" s="945"/>
      <c r="AJ119" s="946"/>
      <c r="AK119" s="947" t="s">
        <v>127</v>
      </c>
      <c r="AL119" s="945"/>
      <c r="AM119" s="945"/>
      <c r="AN119" s="945"/>
      <c r="AO119" s="946"/>
      <c r="AP119" s="948" t="s">
        <v>127</v>
      </c>
      <c r="AQ119" s="949"/>
      <c r="AR119" s="949"/>
      <c r="AS119" s="949"/>
      <c r="AT119" s="950"/>
      <c r="AU119" s="955"/>
      <c r="AV119" s="956"/>
      <c r="AW119" s="956"/>
      <c r="AX119" s="956"/>
      <c r="AY119" s="956"/>
      <c r="AZ119" s="275" t="s">
        <v>189</v>
      </c>
      <c r="BA119" s="275"/>
      <c r="BB119" s="275"/>
      <c r="BC119" s="275"/>
      <c r="BD119" s="275"/>
      <c r="BE119" s="275"/>
      <c r="BF119" s="275"/>
      <c r="BG119" s="275"/>
      <c r="BH119" s="275"/>
      <c r="BI119" s="275"/>
      <c r="BJ119" s="275"/>
      <c r="BK119" s="275"/>
      <c r="BL119" s="275"/>
      <c r="BM119" s="275"/>
      <c r="BN119" s="275"/>
      <c r="BO119" s="1028" t="s">
        <v>465</v>
      </c>
      <c r="BP119" s="1059"/>
      <c r="BQ119" s="1050">
        <v>14967777</v>
      </c>
      <c r="BR119" s="1051"/>
      <c r="BS119" s="1051"/>
      <c r="BT119" s="1051"/>
      <c r="BU119" s="1051"/>
      <c r="BV119" s="1051">
        <v>14337745</v>
      </c>
      <c r="BW119" s="1051"/>
      <c r="BX119" s="1051"/>
      <c r="BY119" s="1051"/>
      <c r="BZ119" s="1051"/>
      <c r="CA119" s="1051">
        <v>13985357</v>
      </c>
      <c r="CB119" s="1051"/>
      <c r="CC119" s="1051"/>
      <c r="CD119" s="1051"/>
      <c r="CE119" s="1051"/>
      <c r="CF119" s="1052"/>
      <c r="CG119" s="1053"/>
      <c r="CH119" s="1053"/>
      <c r="CI119" s="1053"/>
      <c r="CJ119" s="1054"/>
      <c r="CK119" s="1000"/>
      <c r="CL119" s="1001"/>
      <c r="CM119" s="1055" t="s">
        <v>466</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3832</v>
      </c>
      <c r="DH119" s="1037"/>
      <c r="DI119" s="1037"/>
      <c r="DJ119" s="1037"/>
      <c r="DK119" s="1038"/>
      <c r="DL119" s="1036" t="s">
        <v>412</v>
      </c>
      <c r="DM119" s="1037"/>
      <c r="DN119" s="1037"/>
      <c r="DO119" s="1037"/>
      <c r="DP119" s="1038"/>
      <c r="DQ119" s="1036" t="s">
        <v>127</v>
      </c>
      <c r="DR119" s="1037"/>
      <c r="DS119" s="1037"/>
      <c r="DT119" s="1037"/>
      <c r="DU119" s="1038"/>
      <c r="DV119" s="1039" t="s">
        <v>127</v>
      </c>
      <c r="DW119" s="1040"/>
      <c r="DX119" s="1040"/>
      <c r="DY119" s="1040"/>
      <c r="DZ119" s="1041"/>
    </row>
    <row r="120" spans="1:130" s="244" customFormat="1" ht="26.25" customHeight="1" x14ac:dyDescent="0.15">
      <c r="A120" s="1112"/>
      <c r="B120" s="999"/>
      <c r="C120" s="969" t="s">
        <v>441</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455</v>
      </c>
      <c r="AB120" s="1012"/>
      <c r="AC120" s="1012"/>
      <c r="AD120" s="1012"/>
      <c r="AE120" s="1013"/>
      <c r="AF120" s="1014" t="s">
        <v>412</v>
      </c>
      <c r="AG120" s="1012"/>
      <c r="AH120" s="1012"/>
      <c r="AI120" s="1012"/>
      <c r="AJ120" s="1013"/>
      <c r="AK120" s="1014" t="s">
        <v>127</v>
      </c>
      <c r="AL120" s="1012"/>
      <c r="AM120" s="1012"/>
      <c r="AN120" s="1012"/>
      <c r="AO120" s="1013"/>
      <c r="AP120" s="1015" t="s">
        <v>127</v>
      </c>
      <c r="AQ120" s="1016"/>
      <c r="AR120" s="1016"/>
      <c r="AS120" s="1016"/>
      <c r="AT120" s="1017"/>
      <c r="AU120" s="1042" t="s">
        <v>467</v>
      </c>
      <c r="AV120" s="1043"/>
      <c r="AW120" s="1043"/>
      <c r="AX120" s="1043"/>
      <c r="AY120" s="1044"/>
      <c r="AZ120" s="993" t="s">
        <v>468</v>
      </c>
      <c r="BA120" s="942"/>
      <c r="BB120" s="942"/>
      <c r="BC120" s="942"/>
      <c r="BD120" s="942"/>
      <c r="BE120" s="942"/>
      <c r="BF120" s="942"/>
      <c r="BG120" s="942"/>
      <c r="BH120" s="942"/>
      <c r="BI120" s="942"/>
      <c r="BJ120" s="942"/>
      <c r="BK120" s="942"/>
      <c r="BL120" s="942"/>
      <c r="BM120" s="942"/>
      <c r="BN120" s="942"/>
      <c r="BO120" s="942"/>
      <c r="BP120" s="943"/>
      <c r="BQ120" s="979">
        <v>1878112</v>
      </c>
      <c r="BR120" s="980"/>
      <c r="BS120" s="980"/>
      <c r="BT120" s="980"/>
      <c r="BU120" s="980"/>
      <c r="BV120" s="980">
        <v>1758930</v>
      </c>
      <c r="BW120" s="980"/>
      <c r="BX120" s="980"/>
      <c r="BY120" s="980"/>
      <c r="BZ120" s="980"/>
      <c r="CA120" s="980">
        <v>1514166</v>
      </c>
      <c r="CB120" s="980"/>
      <c r="CC120" s="980"/>
      <c r="CD120" s="980"/>
      <c r="CE120" s="980"/>
      <c r="CF120" s="994">
        <v>39.9</v>
      </c>
      <c r="CG120" s="995"/>
      <c r="CH120" s="995"/>
      <c r="CI120" s="995"/>
      <c r="CJ120" s="995"/>
      <c r="CK120" s="1060" t="s">
        <v>469</v>
      </c>
      <c r="CL120" s="1061"/>
      <c r="CM120" s="1061"/>
      <c r="CN120" s="1061"/>
      <c r="CO120" s="1062"/>
      <c r="CP120" s="1068" t="s">
        <v>406</v>
      </c>
      <c r="CQ120" s="1069"/>
      <c r="CR120" s="1069"/>
      <c r="CS120" s="1069"/>
      <c r="CT120" s="1069"/>
      <c r="CU120" s="1069"/>
      <c r="CV120" s="1069"/>
      <c r="CW120" s="1069"/>
      <c r="CX120" s="1069"/>
      <c r="CY120" s="1069"/>
      <c r="CZ120" s="1069"/>
      <c r="DA120" s="1069"/>
      <c r="DB120" s="1069"/>
      <c r="DC120" s="1069"/>
      <c r="DD120" s="1069"/>
      <c r="DE120" s="1069"/>
      <c r="DF120" s="1070"/>
      <c r="DG120" s="979">
        <v>2252416</v>
      </c>
      <c r="DH120" s="980"/>
      <c r="DI120" s="980"/>
      <c r="DJ120" s="980"/>
      <c r="DK120" s="980"/>
      <c r="DL120" s="980">
        <v>2270851</v>
      </c>
      <c r="DM120" s="980"/>
      <c r="DN120" s="980"/>
      <c r="DO120" s="980"/>
      <c r="DP120" s="980"/>
      <c r="DQ120" s="980">
        <v>2192477</v>
      </c>
      <c r="DR120" s="980"/>
      <c r="DS120" s="980"/>
      <c r="DT120" s="980"/>
      <c r="DU120" s="980"/>
      <c r="DV120" s="981">
        <v>57.7</v>
      </c>
      <c r="DW120" s="981"/>
      <c r="DX120" s="981"/>
      <c r="DY120" s="981"/>
      <c r="DZ120" s="982"/>
    </row>
    <row r="121" spans="1:130" s="244" customFormat="1" ht="26.25" customHeight="1" x14ac:dyDescent="0.15">
      <c r="A121" s="1112"/>
      <c r="B121" s="999"/>
      <c r="C121" s="1020" t="s">
        <v>470</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v>4747</v>
      </c>
      <c r="AB121" s="1012"/>
      <c r="AC121" s="1012"/>
      <c r="AD121" s="1012"/>
      <c r="AE121" s="1013"/>
      <c r="AF121" s="1014">
        <v>4540</v>
      </c>
      <c r="AG121" s="1012"/>
      <c r="AH121" s="1012"/>
      <c r="AI121" s="1012"/>
      <c r="AJ121" s="1013"/>
      <c r="AK121" s="1014">
        <v>4335</v>
      </c>
      <c r="AL121" s="1012"/>
      <c r="AM121" s="1012"/>
      <c r="AN121" s="1012"/>
      <c r="AO121" s="1013"/>
      <c r="AP121" s="1015">
        <v>0.1</v>
      </c>
      <c r="AQ121" s="1016"/>
      <c r="AR121" s="1016"/>
      <c r="AS121" s="1016"/>
      <c r="AT121" s="1017"/>
      <c r="AU121" s="1045"/>
      <c r="AV121" s="1046"/>
      <c r="AW121" s="1046"/>
      <c r="AX121" s="1046"/>
      <c r="AY121" s="1047"/>
      <c r="AZ121" s="1002" t="s">
        <v>471</v>
      </c>
      <c r="BA121" s="1003"/>
      <c r="BB121" s="1003"/>
      <c r="BC121" s="1003"/>
      <c r="BD121" s="1003"/>
      <c r="BE121" s="1003"/>
      <c r="BF121" s="1003"/>
      <c r="BG121" s="1003"/>
      <c r="BH121" s="1003"/>
      <c r="BI121" s="1003"/>
      <c r="BJ121" s="1003"/>
      <c r="BK121" s="1003"/>
      <c r="BL121" s="1003"/>
      <c r="BM121" s="1003"/>
      <c r="BN121" s="1003"/>
      <c r="BO121" s="1003"/>
      <c r="BP121" s="1004"/>
      <c r="BQ121" s="972">
        <v>167333</v>
      </c>
      <c r="BR121" s="973"/>
      <c r="BS121" s="973"/>
      <c r="BT121" s="973"/>
      <c r="BU121" s="973"/>
      <c r="BV121" s="973">
        <v>314078</v>
      </c>
      <c r="BW121" s="973"/>
      <c r="BX121" s="973"/>
      <c r="BY121" s="973"/>
      <c r="BZ121" s="973"/>
      <c r="CA121" s="973">
        <v>294428</v>
      </c>
      <c r="CB121" s="973"/>
      <c r="CC121" s="973"/>
      <c r="CD121" s="973"/>
      <c r="CE121" s="973"/>
      <c r="CF121" s="967">
        <v>7.8</v>
      </c>
      <c r="CG121" s="968"/>
      <c r="CH121" s="968"/>
      <c r="CI121" s="968"/>
      <c r="CJ121" s="968"/>
      <c r="CK121" s="1063"/>
      <c r="CL121" s="1064"/>
      <c r="CM121" s="1064"/>
      <c r="CN121" s="1064"/>
      <c r="CO121" s="1065"/>
      <c r="CP121" s="1073" t="s">
        <v>408</v>
      </c>
      <c r="CQ121" s="1074"/>
      <c r="CR121" s="1074"/>
      <c r="CS121" s="1074"/>
      <c r="CT121" s="1074"/>
      <c r="CU121" s="1074"/>
      <c r="CV121" s="1074"/>
      <c r="CW121" s="1074"/>
      <c r="CX121" s="1074"/>
      <c r="CY121" s="1074"/>
      <c r="CZ121" s="1074"/>
      <c r="DA121" s="1074"/>
      <c r="DB121" s="1074"/>
      <c r="DC121" s="1074"/>
      <c r="DD121" s="1074"/>
      <c r="DE121" s="1074"/>
      <c r="DF121" s="1075"/>
      <c r="DG121" s="972">
        <v>1433923</v>
      </c>
      <c r="DH121" s="973"/>
      <c r="DI121" s="973"/>
      <c r="DJ121" s="973"/>
      <c r="DK121" s="973"/>
      <c r="DL121" s="973">
        <v>1389807</v>
      </c>
      <c r="DM121" s="973"/>
      <c r="DN121" s="973"/>
      <c r="DO121" s="973"/>
      <c r="DP121" s="973"/>
      <c r="DQ121" s="973">
        <v>1361502</v>
      </c>
      <c r="DR121" s="973"/>
      <c r="DS121" s="973"/>
      <c r="DT121" s="973"/>
      <c r="DU121" s="973"/>
      <c r="DV121" s="974">
        <v>35.799999999999997</v>
      </c>
      <c r="DW121" s="974"/>
      <c r="DX121" s="974"/>
      <c r="DY121" s="974"/>
      <c r="DZ121" s="975"/>
    </row>
    <row r="122" spans="1:130" s="244" customFormat="1" ht="26.25" customHeight="1" x14ac:dyDescent="0.15">
      <c r="A122" s="1112"/>
      <c r="B122" s="999"/>
      <c r="C122" s="969" t="s">
        <v>452</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127</v>
      </c>
      <c r="AB122" s="1012"/>
      <c r="AC122" s="1012"/>
      <c r="AD122" s="1012"/>
      <c r="AE122" s="1013"/>
      <c r="AF122" s="1014" t="s">
        <v>455</v>
      </c>
      <c r="AG122" s="1012"/>
      <c r="AH122" s="1012"/>
      <c r="AI122" s="1012"/>
      <c r="AJ122" s="1013"/>
      <c r="AK122" s="1014" t="s">
        <v>127</v>
      </c>
      <c r="AL122" s="1012"/>
      <c r="AM122" s="1012"/>
      <c r="AN122" s="1012"/>
      <c r="AO122" s="1013"/>
      <c r="AP122" s="1015" t="s">
        <v>127</v>
      </c>
      <c r="AQ122" s="1016"/>
      <c r="AR122" s="1016"/>
      <c r="AS122" s="1016"/>
      <c r="AT122" s="1017"/>
      <c r="AU122" s="1045"/>
      <c r="AV122" s="1046"/>
      <c r="AW122" s="1046"/>
      <c r="AX122" s="1046"/>
      <c r="AY122" s="1047"/>
      <c r="AZ122" s="1027" t="s">
        <v>472</v>
      </c>
      <c r="BA122" s="1018"/>
      <c r="BB122" s="1018"/>
      <c r="BC122" s="1018"/>
      <c r="BD122" s="1018"/>
      <c r="BE122" s="1018"/>
      <c r="BF122" s="1018"/>
      <c r="BG122" s="1018"/>
      <c r="BH122" s="1018"/>
      <c r="BI122" s="1018"/>
      <c r="BJ122" s="1018"/>
      <c r="BK122" s="1018"/>
      <c r="BL122" s="1018"/>
      <c r="BM122" s="1018"/>
      <c r="BN122" s="1018"/>
      <c r="BO122" s="1018"/>
      <c r="BP122" s="1019"/>
      <c r="BQ122" s="1050">
        <v>8575243</v>
      </c>
      <c r="BR122" s="1051"/>
      <c r="BS122" s="1051"/>
      <c r="BT122" s="1051"/>
      <c r="BU122" s="1051"/>
      <c r="BV122" s="1051">
        <v>8340940</v>
      </c>
      <c r="BW122" s="1051"/>
      <c r="BX122" s="1051"/>
      <c r="BY122" s="1051"/>
      <c r="BZ122" s="1051"/>
      <c r="CA122" s="1051">
        <v>8027869</v>
      </c>
      <c r="CB122" s="1051"/>
      <c r="CC122" s="1051"/>
      <c r="CD122" s="1051"/>
      <c r="CE122" s="1051"/>
      <c r="CF122" s="1071">
        <v>211.3</v>
      </c>
      <c r="CG122" s="1072"/>
      <c r="CH122" s="1072"/>
      <c r="CI122" s="1072"/>
      <c r="CJ122" s="1072"/>
      <c r="CK122" s="1063"/>
      <c r="CL122" s="1064"/>
      <c r="CM122" s="1064"/>
      <c r="CN122" s="1064"/>
      <c r="CO122" s="1065"/>
      <c r="CP122" s="1073" t="s">
        <v>473</v>
      </c>
      <c r="CQ122" s="1074"/>
      <c r="CR122" s="1074"/>
      <c r="CS122" s="1074"/>
      <c r="CT122" s="1074"/>
      <c r="CU122" s="1074"/>
      <c r="CV122" s="1074"/>
      <c r="CW122" s="1074"/>
      <c r="CX122" s="1074"/>
      <c r="CY122" s="1074"/>
      <c r="CZ122" s="1074"/>
      <c r="DA122" s="1074"/>
      <c r="DB122" s="1074"/>
      <c r="DC122" s="1074"/>
      <c r="DD122" s="1074"/>
      <c r="DE122" s="1074"/>
      <c r="DF122" s="1075"/>
      <c r="DG122" s="972">
        <v>345398</v>
      </c>
      <c r="DH122" s="973"/>
      <c r="DI122" s="973"/>
      <c r="DJ122" s="973"/>
      <c r="DK122" s="973"/>
      <c r="DL122" s="973">
        <v>301670</v>
      </c>
      <c r="DM122" s="973"/>
      <c r="DN122" s="973"/>
      <c r="DO122" s="973"/>
      <c r="DP122" s="973"/>
      <c r="DQ122" s="973">
        <v>243203</v>
      </c>
      <c r="DR122" s="973"/>
      <c r="DS122" s="973"/>
      <c r="DT122" s="973"/>
      <c r="DU122" s="973"/>
      <c r="DV122" s="974">
        <v>6.4</v>
      </c>
      <c r="DW122" s="974"/>
      <c r="DX122" s="974"/>
      <c r="DY122" s="974"/>
      <c r="DZ122" s="975"/>
    </row>
    <row r="123" spans="1:130" s="244" customFormat="1" ht="26.25" customHeight="1" x14ac:dyDescent="0.15">
      <c r="A123" s="1112"/>
      <c r="B123" s="999"/>
      <c r="C123" s="969" t="s">
        <v>459</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127</v>
      </c>
      <c r="AB123" s="1012"/>
      <c r="AC123" s="1012"/>
      <c r="AD123" s="1012"/>
      <c r="AE123" s="1013"/>
      <c r="AF123" s="1014" t="s">
        <v>127</v>
      </c>
      <c r="AG123" s="1012"/>
      <c r="AH123" s="1012"/>
      <c r="AI123" s="1012"/>
      <c r="AJ123" s="1013"/>
      <c r="AK123" s="1014" t="s">
        <v>127</v>
      </c>
      <c r="AL123" s="1012"/>
      <c r="AM123" s="1012"/>
      <c r="AN123" s="1012"/>
      <c r="AO123" s="1013"/>
      <c r="AP123" s="1015" t="s">
        <v>127</v>
      </c>
      <c r="AQ123" s="1016"/>
      <c r="AR123" s="1016"/>
      <c r="AS123" s="1016"/>
      <c r="AT123" s="1017"/>
      <c r="AU123" s="1048"/>
      <c r="AV123" s="1049"/>
      <c r="AW123" s="1049"/>
      <c r="AX123" s="1049"/>
      <c r="AY123" s="1049"/>
      <c r="AZ123" s="275" t="s">
        <v>189</v>
      </c>
      <c r="BA123" s="275"/>
      <c r="BB123" s="275"/>
      <c r="BC123" s="275"/>
      <c r="BD123" s="275"/>
      <c r="BE123" s="275"/>
      <c r="BF123" s="275"/>
      <c r="BG123" s="275"/>
      <c r="BH123" s="275"/>
      <c r="BI123" s="275"/>
      <c r="BJ123" s="275"/>
      <c r="BK123" s="275"/>
      <c r="BL123" s="275"/>
      <c r="BM123" s="275"/>
      <c r="BN123" s="275"/>
      <c r="BO123" s="1028" t="s">
        <v>474</v>
      </c>
      <c r="BP123" s="1059"/>
      <c r="BQ123" s="1118">
        <v>10620688</v>
      </c>
      <c r="BR123" s="1119"/>
      <c r="BS123" s="1119"/>
      <c r="BT123" s="1119"/>
      <c r="BU123" s="1119"/>
      <c r="BV123" s="1119">
        <v>10413948</v>
      </c>
      <c r="BW123" s="1119"/>
      <c r="BX123" s="1119"/>
      <c r="BY123" s="1119"/>
      <c r="BZ123" s="1119"/>
      <c r="CA123" s="1119">
        <v>9836463</v>
      </c>
      <c r="CB123" s="1119"/>
      <c r="CC123" s="1119"/>
      <c r="CD123" s="1119"/>
      <c r="CE123" s="1119"/>
      <c r="CF123" s="1052"/>
      <c r="CG123" s="1053"/>
      <c r="CH123" s="1053"/>
      <c r="CI123" s="1053"/>
      <c r="CJ123" s="1054"/>
      <c r="CK123" s="1063"/>
      <c r="CL123" s="1064"/>
      <c r="CM123" s="1064"/>
      <c r="CN123" s="1064"/>
      <c r="CO123" s="1065"/>
      <c r="CP123" s="1073" t="s">
        <v>475</v>
      </c>
      <c r="CQ123" s="1074"/>
      <c r="CR123" s="1074"/>
      <c r="CS123" s="1074"/>
      <c r="CT123" s="1074"/>
      <c r="CU123" s="1074"/>
      <c r="CV123" s="1074"/>
      <c r="CW123" s="1074"/>
      <c r="CX123" s="1074"/>
      <c r="CY123" s="1074"/>
      <c r="CZ123" s="1074"/>
      <c r="DA123" s="1074"/>
      <c r="DB123" s="1074"/>
      <c r="DC123" s="1074"/>
      <c r="DD123" s="1074"/>
      <c r="DE123" s="1074"/>
      <c r="DF123" s="1075"/>
      <c r="DG123" s="1011" t="s">
        <v>127</v>
      </c>
      <c r="DH123" s="1012"/>
      <c r="DI123" s="1012"/>
      <c r="DJ123" s="1012"/>
      <c r="DK123" s="1013"/>
      <c r="DL123" s="1014" t="s">
        <v>127</v>
      </c>
      <c r="DM123" s="1012"/>
      <c r="DN123" s="1012"/>
      <c r="DO123" s="1012"/>
      <c r="DP123" s="1013"/>
      <c r="DQ123" s="1014" t="s">
        <v>127</v>
      </c>
      <c r="DR123" s="1012"/>
      <c r="DS123" s="1012"/>
      <c r="DT123" s="1012"/>
      <c r="DU123" s="1013"/>
      <c r="DV123" s="1015" t="s">
        <v>127</v>
      </c>
      <c r="DW123" s="1016"/>
      <c r="DX123" s="1016"/>
      <c r="DY123" s="1016"/>
      <c r="DZ123" s="1017"/>
    </row>
    <row r="124" spans="1:130" s="244" customFormat="1" ht="26.25" customHeight="1" thickBot="1" x14ac:dyDescent="0.2">
      <c r="A124" s="1112"/>
      <c r="B124" s="999"/>
      <c r="C124" s="969" t="s">
        <v>462</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455</v>
      </c>
      <c r="AB124" s="1012"/>
      <c r="AC124" s="1012"/>
      <c r="AD124" s="1012"/>
      <c r="AE124" s="1013"/>
      <c r="AF124" s="1014" t="s">
        <v>127</v>
      </c>
      <c r="AG124" s="1012"/>
      <c r="AH124" s="1012"/>
      <c r="AI124" s="1012"/>
      <c r="AJ124" s="1013"/>
      <c r="AK124" s="1014" t="s">
        <v>127</v>
      </c>
      <c r="AL124" s="1012"/>
      <c r="AM124" s="1012"/>
      <c r="AN124" s="1012"/>
      <c r="AO124" s="1013"/>
      <c r="AP124" s="1015" t="s">
        <v>127</v>
      </c>
      <c r="AQ124" s="1016"/>
      <c r="AR124" s="1016"/>
      <c r="AS124" s="1016"/>
      <c r="AT124" s="1017"/>
      <c r="AU124" s="1114" t="s">
        <v>476</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112.9</v>
      </c>
      <c r="BR124" s="1081"/>
      <c r="BS124" s="1081"/>
      <c r="BT124" s="1081"/>
      <c r="BU124" s="1081"/>
      <c r="BV124" s="1081">
        <v>100.7</v>
      </c>
      <c r="BW124" s="1081"/>
      <c r="BX124" s="1081"/>
      <c r="BY124" s="1081"/>
      <c r="BZ124" s="1081"/>
      <c r="CA124" s="1081">
        <v>109.2</v>
      </c>
      <c r="CB124" s="1081"/>
      <c r="CC124" s="1081"/>
      <c r="CD124" s="1081"/>
      <c r="CE124" s="1081"/>
      <c r="CF124" s="1082"/>
      <c r="CG124" s="1083"/>
      <c r="CH124" s="1083"/>
      <c r="CI124" s="1083"/>
      <c r="CJ124" s="1084"/>
      <c r="CK124" s="1066"/>
      <c r="CL124" s="1066"/>
      <c r="CM124" s="1066"/>
      <c r="CN124" s="1066"/>
      <c r="CO124" s="1067"/>
      <c r="CP124" s="1073" t="s">
        <v>477</v>
      </c>
      <c r="CQ124" s="1074"/>
      <c r="CR124" s="1074"/>
      <c r="CS124" s="1074"/>
      <c r="CT124" s="1074"/>
      <c r="CU124" s="1074"/>
      <c r="CV124" s="1074"/>
      <c r="CW124" s="1074"/>
      <c r="CX124" s="1074"/>
      <c r="CY124" s="1074"/>
      <c r="CZ124" s="1074"/>
      <c r="DA124" s="1074"/>
      <c r="DB124" s="1074"/>
      <c r="DC124" s="1074"/>
      <c r="DD124" s="1074"/>
      <c r="DE124" s="1074"/>
      <c r="DF124" s="1075"/>
      <c r="DG124" s="1058" t="s">
        <v>127</v>
      </c>
      <c r="DH124" s="1037"/>
      <c r="DI124" s="1037"/>
      <c r="DJ124" s="1037"/>
      <c r="DK124" s="1038"/>
      <c r="DL124" s="1036" t="s">
        <v>127</v>
      </c>
      <c r="DM124" s="1037"/>
      <c r="DN124" s="1037"/>
      <c r="DO124" s="1037"/>
      <c r="DP124" s="1038"/>
      <c r="DQ124" s="1036" t="s">
        <v>127</v>
      </c>
      <c r="DR124" s="1037"/>
      <c r="DS124" s="1037"/>
      <c r="DT124" s="1037"/>
      <c r="DU124" s="1038"/>
      <c r="DV124" s="1039" t="s">
        <v>127</v>
      </c>
      <c r="DW124" s="1040"/>
      <c r="DX124" s="1040"/>
      <c r="DY124" s="1040"/>
      <c r="DZ124" s="1041"/>
    </row>
    <row r="125" spans="1:130" s="244" customFormat="1" ht="26.25" customHeight="1" x14ac:dyDescent="0.15">
      <c r="A125" s="1112"/>
      <c r="B125" s="999"/>
      <c r="C125" s="969" t="s">
        <v>464</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455</v>
      </c>
      <c r="AB125" s="1012"/>
      <c r="AC125" s="1012"/>
      <c r="AD125" s="1012"/>
      <c r="AE125" s="1013"/>
      <c r="AF125" s="1014" t="s">
        <v>127</v>
      </c>
      <c r="AG125" s="1012"/>
      <c r="AH125" s="1012"/>
      <c r="AI125" s="1012"/>
      <c r="AJ125" s="1013"/>
      <c r="AK125" s="1014" t="s">
        <v>127</v>
      </c>
      <c r="AL125" s="1012"/>
      <c r="AM125" s="1012"/>
      <c r="AN125" s="1012"/>
      <c r="AO125" s="1013"/>
      <c r="AP125" s="1015" t="s">
        <v>127</v>
      </c>
      <c r="AQ125" s="1016"/>
      <c r="AR125" s="1016"/>
      <c r="AS125" s="1016"/>
      <c r="AT125" s="101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6" t="s">
        <v>478</v>
      </c>
      <c r="CL125" s="1061"/>
      <c r="CM125" s="1061"/>
      <c r="CN125" s="1061"/>
      <c r="CO125" s="1062"/>
      <c r="CP125" s="993" t="s">
        <v>479</v>
      </c>
      <c r="CQ125" s="942"/>
      <c r="CR125" s="942"/>
      <c r="CS125" s="942"/>
      <c r="CT125" s="942"/>
      <c r="CU125" s="942"/>
      <c r="CV125" s="942"/>
      <c r="CW125" s="942"/>
      <c r="CX125" s="942"/>
      <c r="CY125" s="942"/>
      <c r="CZ125" s="942"/>
      <c r="DA125" s="942"/>
      <c r="DB125" s="942"/>
      <c r="DC125" s="942"/>
      <c r="DD125" s="942"/>
      <c r="DE125" s="942"/>
      <c r="DF125" s="943"/>
      <c r="DG125" s="979" t="s">
        <v>127</v>
      </c>
      <c r="DH125" s="980"/>
      <c r="DI125" s="980"/>
      <c r="DJ125" s="980"/>
      <c r="DK125" s="980"/>
      <c r="DL125" s="980" t="s">
        <v>455</v>
      </c>
      <c r="DM125" s="980"/>
      <c r="DN125" s="980"/>
      <c r="DO125" s="980"/>
      <c r="DP125" s="980"/>
      <c r="DQ125" s="980" t="s">
        <v>127</v>
      </c>
      <c r="DR125" s="980"/>
      <c r="DS125" s="980"/>
      <c r="DT125" s="980"/>
      <c r="DU125" s="980"/>
      <c r="DV125" s="981" t="s">
        <v>127</v>
      </c>
      <c r="DW125" s="981"/>
      <c r="DX125" s="981"/>
      <c r="DY125" s="981"/>
      <c r="DZ125" s="982"/>
    </row>
    <row r="126" spans="1:130" s="244" customFormat="1" ht="26.25" customHeight="1" thickBot="1" x14ac:dyDescent="0.2">
      <c r="A126" s="1112"/>
      <c r="B126" s="999"/>
      <c r="C126" s="969" t="s">
        <v>466</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58425</v>
      </c>
      <c r="AB126" s="1012"/>
      <c r="AC126" s="1012"/>
      <c r="AD126" s="1012"/>
      <c r="AE126" s="1013"/>
      <c r="AF126" s="1014">
        <v>73932</v>
      </c>
      <c r="AG126" s="1012"/>
      <c r="AH126" s="1012"/>
      <c r="AI126" s="1012"/>
      <c r="AJ126" s="1013"/>
      <c r="AK126" s="1014">
        <v>71954</v>
      </c>
      <c r="AL126" s="1012"/>
      <c r="AM126" s="1012"/>
      <c r="AN126" s="1012"/>
      <c r="AO126" s="1013"/>
      <c r="AP126" s="1015">
        <v>1.9</v>
      </c>
      <c r="AQ126" s="1016"/>
      <c r="AR126" s="1016"/>
      <c r="AS126" s="1016"/>
      <c r="AT126" s="101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7"/>
      <c r="CL126" s="1064"/>
      <c r="CM126" s="1064"/>
      <c r="CN126" s="1064"/>
      <c r="CO126" s="1065"/>
      <c r="CP126" s="1002" t="s">
        <v>480</v>
      </c>
      <c r="CQ126" s="1003"/>
      <c r="CR126" s="1003"/>
      <c r="CS126" s="1003"/>
      <c r="CT126" s="1003"/>
      <c r="CU126" s="1003"/>
      <c r="CV126" s="1003"/>
      <c r="CW126" s="1003"/>
      <c r="CX126" s="1003"/>
      <c r="CY126" s="1003"/>
      <c r="CZ126" s="1003"/>
      <c r="DA126" s="1003"/>
      <c r="DB126" s="1003"/>
      <c r="DC126" s="1003"/>
      <c r="DD126" s="1003"/>
      <c r="DE126" s="1003"/>
      <c r="DF126" s="1004"/>
      <c r="DG126" s="972">
        <v>17686</v>
      </c>
      <c r="DH126" s="973"/>
      <c r="DI126" s="973"/>
      <c r="DJ126" s="973"/>
      <c r="DK126" s="973"/>
      <c r="DL126" s="973">
        <v>18183</v>
      </c>
      <c r="DM126" s="973"/>
      <c r="DN126" s="973"/>
      <c r="DO126" s="973"/>
      <c r="DP126" s="973"/>
      <c r="DQ126" s="973" t="s">
        <v>127</v>
      </c>
      <c r="DR126" s="973"/>
      <c r="DS126" s="973"/>
      <c r="DT126" s="973"/>
      <c r="DU126" s="973"/>
      <c r="DV126" s="974" t="s">
        <v>127</v>
      </c>
      <c r="DW126" s="974"/>
      <c r="DX126" s="974"/>
      <c r="DY126" s="974"/>
      <c r="DZ126" s="975"/>
    </row>
    <row r="127" spans="1:130" s="244" customFormat="1" ht="26.25" customHeight="1" x14ac:dyDescent="0.15">
      <c r="A127" s="1113"/>
      <c r="B127" s="1001"/>
      <c r="C127" s="1055" t="s">
        <v>481</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127</v>
      </c>
      <c r="AB127" s="1012"/>
      <c r="AC127" s="1012"/>
      <c r="AD127" s="1012"/>
      <c r="AE127" s="1013"/>
      <c r="AF127" s="1014" t="s">
        <v>127</v>
      </c>
      <c r="AG127" s="1012"/>
      <c r="AH127" s="1012"/>
      <c r="AI127" s="1012"/>
      <c r="AJ127" s="1013"/>
      <c r="AK127" s="1014" t="s">
        <v>127</v>
      </c>
      <c r="AL127" s="1012"/>
      <c r="AM127" s="1012"/>
      <c r="AN127" s="1012"/>
      <c r="AO127" s="1013"/>
      <c r="AP127" s="1015" t="s">
        <v>127</v>
      </c>
      <c r="AQ127" s="1016"/>
      <c r="AR127" s="1016"/>
      <c r="AS127" s="1016"/>
      <c r="AT127" s="1017"/>
      <c r="AU127" s="280"/>
      <c r="AV127" s="280"/>
      <c r="AW127" s="280"/>
      <c r="AX127" s="1085" t="s">
        <v>482</v>
      </c>
      <c r="AY127" s="1086"/>
      <c r="AZ127" s="1086"/>
      <c r="BA127" s="1086"/>
      <c r="BB127" s="1086"/>
      <c r="BC127" s="1086"/>
      <c r="BD127" s="1086"/>
      <c r="BE127" s="1087"/>
      <c r="BF127" s="1088" t="s">
        <v>483</v>
      </c>
      <c r="BG127" s="1086"/>
      <c r="BH127" s="1086"/>
      <c r="BI127" s="1086"/>
      <c r="BJ127" s="1086"/>
      <c r="BK127" s="1086"/>
      <c r="BL127" s="1087"/>
      <c r="BM127" s="1088" t="s">
        <v>484</v>
      </c>
      <c r="BN127" s="1086"/>
      <c r="BO127" s="1086"/>
      <c r="BP127" s="1086"/>
      <c r="BQ127" s="1086"/>
      <c r="BR127" s="1086"/>
      <c r="BS127" s="1087"/>
      <c r="BT127" s="1088" t="s">
        <v>485</v>
      </c>
      <c r="BU127" s="1086"/>
      <c r="BV127" s="1086"/>
      <c r="BW127" s="1086"/>
      <c r="BX127" s="1086"/>
      <c r="BY127" s="1086"/>
      <c r="BZ127" s="1110"/>
      <c r="CA127" s="280"/>
      <c r="CB127" s="280"/>
      <c r="CC127" s="280"/>
      <c r="CD127" s="281"/>
      <c r="CE127" s="281"/>
      <c r="CF127" s="281"/>
      <c r="CG127" s="278"/>
      <c r="CH127" s="278"/>
      <c r="CI127" s="278"/>
      <c r="CJ127" s="279"/>
      <c r="CK127" s="1077"/>
      <c r="CL127" s="1064"/>
      <c r="CM127" s="1064"/>
      <c r="CN127" s="1064"/>
      <c r="CO127" s="1065"/>
      <c r="CP127" s="1002" t="s">
        <v>486</v>
      </c>
      <c r="CQ127" s="1003"/>
      <c r="CR127" s="1003"/>
      <c r="CS127" s="1003"/>
      <c r="CT127" s="1003"/>
      <c r="CU127" s="1003"/>
      <c r="CV127" s="1003"/>
      <c r="CW127" s="1003"/>
      <c r="CX127" s="1003"/>
      <c r="CY127" s="1003"/>
      <c r="CZ127" s="1003"/>
      <c r="DA127" s="1003"/>
      <c r="DB127" s="1003"/>
      <c r="DC127" s="1003"/>
      <c r="DD127" s="1003"/>
      <c r="DE127" s="1003"/>
      <c r="DF127" s="1004"/>
      <c r="DG127" s="972" t="s">
        <v>127</v>
      </c>
      <c r="DH127" s="973"/>
      <c r="DI127" s="973"/>
      <c r="DJ127" s="973"/>
      <c r="DK127" s="973"/>
      <c r="DL127" s="973" t="s">
        <v>127</v>
      </c>
      <c r="DM127" s="973"/>
      <c r="DN127" s="973"/>
      <c r="DO127" s="973"/>
      <c r="DP127" s="973"/>
      <c r="DQ127" s="973" t="s">
        <v>127</v>
      </c>
      <c r="DR127" s="973"/>
      <c r="DS127" s="973"/>
      <c r="DT127" s="973"/>
      <c r="DU127" s="973"/>
      <c r="DV127" s="974" t="s">
        <v>127</v>
      </c>
      <c r="DW127" s="974"/>
      <c r="DX127" s="974"/>
      <c r="DY127" s="974"/>
      <c r="DZ127" s="975"/>
    </row>
    <row r="128" spans="1:130" s="244" customFormat="1" ht="26.25" customHeight="1" thickBot="1" x14ac:dyDescent="0.2">
      <c r="A128" s="1096" t="s">
        <v>487</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488</v>
      </c>
      <c r="X128" s="1098"/>
      <c r="Y128" s="1098"/>
      <c r="Z128" s="1099"/>
      <c r="AA128" s="1100">
        <v>20660</v>
      </c>
      <c r="AB128" s="1101"/>
      <c r="AC128" s="1101"/>
      <c r="AD128" s="1101"/>
      <c r="AE128" s="1102"/>
      <c r="AF128" s="1103">
        <v>23057</v>
      </c>
      <c r="AG128" s="1101"/>
      <c r="AH128" s="1101"/>
      <c r="AI128" s="1101"/>
      <c r="AJ128" s="1102"/>
      <c r="AK128" s="1103">
        <v>27440</v>
      </c>
      <c r="AL128" s="1101"/>
      <c r="AM128" s="1101"/>
      <c r="AN128" s="1101"/>
      <c r="AO128" s="1102"/>
      <c r="AP128" s="1104"/>
      <c r="AQ128" s="1105"/>
      <c r="AR128" s="1105"/>
      <c r="AS128" s="1105"/>
      <c r="AT128" s="1106"/>
      <c r="AU128" s="280"/>
      <c r="AV128" s="280"/>
      <c r="AW128" s="280"/>
      <c r="AX128" s="941" t="s">
        <v>489</v>
      </c>
      <c r="AY128" s="942"/>
      <c r="AZ128" s="942"/>
      <c r="BA128" s="942"/>
      <c r="BB128" s="942"/>
      <c r="BC128" s="942"/>
      <c r="BD128" s="942"/>
      <c r="BE128" s="943"/>
      <c r="BF128" s="1107" t="s">
        <v>444</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2"/>
      <c r="CA128" s="281"/>
      <c r="CB128" s="281"/>
      <c r="CC128" s="281"/>
      <c r="CD128" s="281"/>
      <c r="CE128" s="281"/>
      <c r="CF128" s="281"/>
      <c r="CG128" s="278"/>
      <c r="CH128" s="278"/>
      <c r="CI128" s="278"/>
      <c r="CJ128" s="279"/>
      <c r="CK128" s="1078"/>
      <c r="CL128" s="1079"/>
      <c r="CM128" s="1079"/>
      <c r="CN128" s="1079"/>
      <c r="CO128" s="1080"/>
      <c r="CP128" s="1089" t="s">
        <v>490</v>
      </c>
      <c r="CQ128" s="1090"/>
      <c r="CR128" s="1090"/>
      <c r="CS128" s="1090"/>
      <c r="CT128" s="1090"/>
      <c r="CU128" s="1090"/>
      <c r="CV128" s="1090"/>
      <c r="CW128" s="1090"/>
      <c r="CX128" s="1090"/>
      <c r="CY128" s="1090"/>
      <c r="CZ128" s="1090"/>
      <c r="DA128" s="1090"/>
      <c r="DB128" s="1090"/>
      <c r="DC128" s="1090"/>
      <c r="DD128" s="1090"/>
      <c r="DE128" s="1090"/>
      <c r="DF128" s="1091"/>
      <c r="DG128" s="1092" t="s">
        <v>127</v>
      </c>
      <c r="DH128" s="1093"/>
      <c r="DI128" s="1093"/>
      <c r="DJ128" s="1093"/>
      <c r="DK128" s="1093"/>
      <c r="DL128" s="1093" t="s">
        <v>444</v>
      </c>
      <c r="DM128" s="1093"/>
      <c r="DN128" s="1093"/>
      <c r="DO128" s="1093"/>
      <c r="DP128" s="1093"/>
      <c r="DQ128" s="1093" t="s">
        <v>455</v>
      </c>
      <c r="DR128" s="1093"/>
      <c r="DS128" s="1093"/>
      <c r="DT128" s="1093"/>
      <c r="DU128" s="1093"/>
      <c r="DV128" s="1094" t="s">
        <v>455</v>
      </c>
      <c r="DW128" s="1094"/>
      <c r="DX128" s="1094"/>
      <c r="DY128" s="1094"/>
      <c r="DZ128" s="1095"/>
    </row>
    <row r="129" spans="1:131" s="244" customFormat="1" ht="26.25" customHeight="1" x14ac:dyDescent="0.15">
      <c r="A129" s="983" t="s">
        <v>108</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491</v>
      </c>
      <c r="X129" s="1127"/>
      <c r="Y129" s="1127"/>
      <c r="Z129" s="1128"/>
      <c r="AA129" s="1011">
        <v>4502314</v>
      </c>
      <c r="AB129" s="1012"/>
      <c r="AC129" s="1012"/>
      <c r="AD129" s="1012"/>
      <c r="AE129" s="1013"/>
      <c r="AF129" s="1014">
        <v>4541078</v>
      </c>
      <c r="AG129" s="1012"/>
      <c r="AH129" s="1012"/>
      <c r="AI129" s="1012"/>
      <c r="AJ129" s="1013"/>
      <c r="AK129" s="1014">
        <v>4439505</v>
      </c>
      <c r="AL129" s="1012"/>
      <c r="AM129" s="1012"/>
      <c r="AN129" s="1012"/>
      <c r="AO129" s="1013"/>
      <c r="AP129" s="1129"/>
      <c r="AQ129" s="1130"/>
      <c r="AR129" s="1130"/>
      <c r="AS129" s="1130"/>
      <c r="AT129" s="1131"/>
      <c r="AU129" s="282"/>
      <c r="AV129" s="282"/>
      <c r="AW129" s="282"/>
      <c r="AX129" s="1120" t="s">
        <v>492</v>
      </c>
      <c r="AY129" s="1003"/>
      <c r="AZ129" s="1003"/>
      <c r="BA129" s="1003"/>
      <c r="BB129" s="1003"/>
      <c r="BC129" s="1003"/>
      <c r="BD129" s="1003"/>
      <c r="BE129" s="1004"/>
      <c r="BF129" s="1121" t="s">
        <v>439</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3" t="s">
        <v>493</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494</v>
      </c>
      <c r="X130" s="1127"/>
      <c r="Y130" s="1127"/>
      <c r="Z130" s="1128"/>
      <c r="AA130" s="1011">
        <v>653250</v>
      </c>
      <c r="AB130" s="1012"/>
      <c r="AC130" s="1012"/>
      <c r="AD130" s="1012"/>
      <c r="AE130" s="1013"/>
      <c r="AF130" s="1014">
        <v>646629</v>
      </c>
      <c r="AG130" s="1012"/>
      <c r="AH130" s="1012"/>
      <c r="AI130" s="1012"/>
      <c r="AJ130" s="1013"/>
      <c r="AK130" s="1014">
        <v>640490</v>
      </c>
      <c r="AL130" s="1012"/>
      <c r="AM130" s="1012"/>
      <c r="AN130" s="1012"/>
      <c r="AO130" s="1013"/>
      <c r="AP130" s="1129"/>
      <c r="AQ130" s="1130"/>
      <c r="AR130" s="1130"/>
      <c r="AS130" s="1130"/>
      <c r="AT130" s="1131"/>
      <c r="AU130" s="282"/>
      <c r="AV130" s="282"/>
      <c r="AW130" s="282"/>
      <c r="AX130" s="1120" t="s">
        <v>495</v>
      </c>
      <c r="AY130" s="1003"/>
      <c r="AZ130" s="1003"/>
      <c r="BA130" s="1003"/>
      <c r="BB130" s="1003"/>
      <c r="BC130" s="1003"/>
      <c r="BD130" s="1003"/>
      <c r="BE130" s="1004"/>
      <c r="BF130" s="1157">
        <v>12.5</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496</v>
      </c>
      <c r="X131" s="1165"/>
      <c r="Y131" s="1165"/>
      <c r="Z131" s="1166"/>
      <c r="AA131" s="1058">
        <v>3849064</v>
      </c>
      <c r="AB131" s="1037"/>
      <c r="AC131" s="1037"/>
      <c r="AD131" s="1037"/>
      <c r="AE131" s="1038"/>
      <c r="AF131" s="1036">
        <v>3894449</v>
      </c>
      <c r="AG131" s="1037"/>
      <c r="AH131" s="1037"/>
      <c r="AI131" s="1037"/>
      <c r="AJ131" s="1038"/>
      <c r="AK131" s="1036">
        <v>3799015</v>
      </c>
      <c r="AL131" s="1037"/>
      <c r="AM131" s="1037"/>
      <c r="AN131" s="1037"/>
      <c r="AO131" s="1038"/>
      <c r="AP131" s="1167"/>
      <c r="AQ131" s="1168"/>
      <c r="AR131" s="1168"/>
      <c r="AS131" s="1168"/>
      <c r="AT131" s="1169"/>
      <c r="AU131" s="282"/>
      <c r="AV131" s="282"/>
      <c r="AW131" s="282"/>
      <c r="AX131" s="1139" t="s">
        <v>497</v>
      </c>
      <c r="AY131" s="1090"/>
      <c r="AZ131" s="1090"/>
      <c r="BA131" s="1090"/>
      <c r="BB131" s="1090"/>
      <c r="BC131" s="1090"/>
      <c r="BD131" s="1090"/>
      <c r="BE131" s="1091"/>
      <c r="BF131" s="1140">
        <v>109.2</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6" t="s">
        <v>498</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499</v>
      </c>
      <c r="W132" s="1150"/>
      <c r="X132" s="1150"/>
      <c r="Y132" s="1150"/>
      <c r="Z132" s="1151"/>
      <c r="AA132" s="1152">
        <v>13.087233680000001</v>
      </c>
      <c r="AB132" s="1153"/>
      <c r="AC132" s="1153"/>
      <c r="AD132" s="1153"/>
      <c r="AE132" s="1154"/>
      <c r="AF132" s="1155">
        <v>12.63739749</v>
      </c>
      <c r="AG132" s="1153"/>
      <c r="AH132" s="1153"/>
      <c r="AI132" s="1153"/>
      <c r="AJ132" s="1154"/>
      <c r="AK132" s="1155">
        <v>11.8863179</v>
      </c>
      <c r="AL132" s="1153"/>
      <c r="AM132" s="1153"/>
      <c r="AN132" s="1153"/>
      <c r="AO132" s="1154"/>
      <c r="AP132" s="1052"/>
      <c r="AQ132" s="1053"/>
      <c r="AR132" s="1053"/>
      <c r="AS132" s="1053"/>
      <c r="AT132" s="115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500</v>
      </c>
      <c r="W133" s="1133"/>
      <c r="X133" s="1133"/>
      <c r="Y133" s="1133"/>
      <c r="Z133" s="1134"/>
      <c r="AA133" s="1135">
        <v>12.5</v>
      </c>
      <c r="AB133" s="1136"/>
      <c r="AC133" s="1136"/>
      <c r="AD133" s="1136"/>
      <c r="AE133" s="1137"/>
      <c r="AF133" s="1135">
        <v>12.5</v>
      </c>
      <c r="AG133" s="1136"/>
      <c r="AH133" s="1136"/>
      <c r="AI133" s="1136"/>
      <c r="AJ133" s="1137"/>
      <c r="AK133" s="1135">
        <v>12.5</v>
      </c>
      <c r="AL133" s="1136"/>
      <c r="AM133" s="1136"/>
      <c r="AN133" s="1136"/>
      <c r="AO133" s="1137"/>
      <c r="AP133" s="1082"/>
      <c r="AQ133" s="1083"/>
      <c r="AR133" s="1083"/>
      <c r="AS133" s="1083"/>
      <c r="AT133" s="1138"/>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EwtiEwAe6nnJijWhFlOH006M+Aq/iO5KIji3/lmrYAObDJOY53h2XjT7wWXHFEaM/isFBb1bLoivGVtIGADutg==" saltValue="w2MjpcVilfJsRJRi/X0/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35" zoomScale="70" zoomScaleNormal="85" zoomScaleSheetLayoutView="70" workbookViewId="0">
      <selection activeCell="BV12" sqref="BV12:CC12"/>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501</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lPVL9ED2ItyA0IXMN5/8ZYkMXpgR80wCChTtyw7mlywPt+yjhFfRbvDA1tt0GmxgmpQ0oYS9SI6WI33TgcvsQ==" saltValue="FPJWsxD9KyXj74u7HYj8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3" zoomScaleNormal="100" zoomScaleSheetLayoutView="55" workbookViewId="0">
      <selection activeCell="BV12" sqref="BV12:CC12"/>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7tk2fekwrjje1cCfKTGn406Nq3LtLuhK3ZNYB2QEajz+A/e2N/ry29ZN3u39zal9nRjHY9MMl/mBhqLr/tbw==" saltValue="HFDzbkLeu2zlfSdKgtfV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3" zoomScale="70" zoomScaleSheetLayoutView="70" workbookViewId="0">
      <selection activeCell="BV12" sqref="BV12:CC12"/>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503</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3" t="s">
        <v>504</v>
      </c>
      <c r="AP7" s="301"/>
      <c r="AQ7" s="302" t="s">
        <v>505</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4"/>
      <c r="AP8" s="307" t="s">
        <v>506</v>
      </c>
      <c r="AQ8" s="308" t="s">
        <v>507</v>
      </c>
      <c r="AR8" s="309" t="s">
        <v>508</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5" t="s">
        <v>509</v>
      </c>
      <c r="AL9" s="1176"/>
      <c r="AM9" s="1176"/>
      <c r="AN9" s="1177"/>
      <c r="AO9" s="310">
        <v>1163187</v>
      </c>
      <c r="AP9" s="310">
        <v>66827</v>
      </c>
      <c r="AQ9" s="311">
        <v>81866</v>
      </c>
      <c r="AR9" s="312">
        <v>-18.399999999999999</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5" t="s">
        <v>510</v>
      </c>
      <c r="AL10" s="1176"/>
      <c r="AM10" s="1176"/>
      <c r="AN10" s="1177"/>
      <c r="AO10" s="313">
        <v>122661</v>
      </c>
      <c r="AP10" s="313">
        <v>7047</v>
      </c>
      <c r="AQ10" s="314">
        <v>9373</v>
      </c>
      <c r="AR10" s="315">
        <v>-24.8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5" t="s">
        <v>511</v>
      </c>
      <c r="AL11" s="1176"/>
      <c r="AM11" s="1176"/>
      <c r="AN11" s="1177"/>
      <c r="AO11" s="313">
        <v>202149</v>
      </c>
      <c r="AP11" s="313">
        <v>11614</v>
      </c>
      <c r="AQ11" s="314">
        <v>11195</v>
      </c>
      <c r="AR11" s="315">
        <v>3.7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5" t="s">
        <v>512</v>
      </c>
      <c r="AL12" s="1176"/>
      <c r="AM12" s="1176"/>
      <c r="AN12" s="1177"/>
      <c r="AO12" s="313" t="s">
        <v>513</v>
      </c>
      <c r="AP12" s="313" t="s">
        <v>513</v>
      </c>
      <c r="AQ12" s="314">
        <v>1565</v>
      </c>
      <c r="AR12" s="315" t="s">
        <v>513</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5" t="s">
        <v>514</v>
      </c>
      <c r="AL13" s="1176"/>
      <c r="AM13" s="1176"/>
      <c r="AN13" s="1177"/>
      <c r="AO13" s="313" t="s">
        <v>513</v>
      </c>
      <c r="AP13" s="313" t="s">
        <v>513</v>
      </c>
      <c r="AQ13" s="314" t="s">
        <v>513</v>
      </c>
      <c r="AR13" s="315" t="s">
        <v>513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5" t="s">
        <v>515</v>
      </c>
      <c r="AL14" s="1176"/>
      <c r="AM14" s="1176"/>
      <c r="AN14" s="1177"/>
      <c r="AO14" s="313">
        <v>59160</v>
      </c>
      <c r="AP14" s="313">
        <v>3399</v>
      </c>
      <c r="AQ14" s="314">
        <v>4756</v>
      </c>
      <c r="AR14" s="315">
        <v>-28.5</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5" t="s">
        <v>516</v>
      </c>
      <c r="AL15" s="1176"/>
      <c r="AM15" s="1176"/>
      <c r="AN15" s="1177"/>
      <c r="AO15" s="313">
        <v>77088</v>
      </c>
      <c r="AP15" s="313">
        <v>4429</v>
      </c>
      <c r="AQ15" s="314">
        <v>1563</v>
      </c>
      <c r="AR15" s="315">
        <v>183.4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8" t="s">
        <v>517</v>
      </c>
      <c r="AL16" s="1179"/>
      <c r="AM16" s="1179"/>
      <c r="AN16" s="1180"/>
      <c r="AO16" s="313">
        <v>-158230</v>
      </c>
      <c r="AP16" s="313">
        <v>-9091</v>
      </c>
      <c r="AQ16" s="314">
        <v>-7824</v>
      </c>
      <c r="AR16" s="315">
        <v>16.2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8" t="s">
        <v>189</v>
      </c>
      <c r="AL17" s="1179"/>
      <c r="AM17" s="1179"/>
      <c r="AN17" s="1180"/>
      <c r="AO17" s="313">
        <v>1466015</v>
      </c>
      <c r="AP17" s="313">
        <v>84225</v>
      </c>
      <c r="AQ17" s="314">
        <v>102493</v>
      </c>
      <c r="AR17" s="315">
        <v>-17.8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518</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519</v>
      </c>
      <c r="AP20" s="321" t="s">
        <v>520</v>
      </c>
      <c r="AQ20" s="322" t="s">
        <v>521</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70" t="s">
        <v>522</v>
      </c>
      <c r="AL21" s="1171"/>
      <c r="AM21" s="1171"/>
      <c r="AN21" s="1172"/>
      <c r="AO21" s="325">
        <v>7.99</v>
      </c>
      <c r="AP21" s="326">
        <v>9.5299999999999994</v>
      </c>
      <c r="AQ21" s="327">
        <v>-1.54</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70" t="s">
        <v>523</v>
      </c>
      <c r="AL22" s="1171"/>
      <c r="AM22" s="1171"/>
      <c r="AN22" s="1172"/>
      <c r="AO22" s="330">
        <v>99.8</v>
      </c>
      <c r="AP22" s="331">
        <v>96.6</v>
      </c>
      <c r="AQ22" s="332">
        <v>3.2</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526</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3" t="s">
        <v>504</v>
      </c>
      <c r="AP30" s="301"/>
      <c r="AQ30" s="302" t="s">
        <v>505</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4"/>
      <c r="AP31" s="307" t="s">
        <v>506</v>
      </c>
      <c r="AQ31" s="308" t="s">
        <v>507</v>
      </c>
      <c r="AR31" s="309" t="s">
        <v>508</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6" t="s">
        <v>527</v>
      </c>
      <c r="AL32" s="1187"/>
      <c r="AM32" s="1187"/>
      <c r="AN32" s="1188"/>
      <c r="AO32" s="340">
        <v>726839</v>
      </c>
      <c r="AP32" s="340">
        <v>41758</v>
      </c>
      <c r="AQ32" s="341">
        <v>54189</v>
      </c>
      <c r="AR32" s="342">
        <v>-22.9</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6" t="s">
        <v>528</v>
      </c>
      <c r="AL33" s="1187"/>
      <c r="AM33" s="1187"/>
      <c r="AN33" s="1188"/>
      <c r="AO33" s="340" t="s">
        <v>513</v>
      </c>
      <c r="AP33" s="340" t="s">
        <v>513</v>
      </c>
      <c r="AQ33" s="341" t="s">
        <v>513</v>
      </c>
      <c r="AR33" s="342" t="s">
        <v>513</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6" t="s">
        <v>529</v>
      </c>
      <c r="AL34" s="1187"/>
      <c r="AM34" s="1187"/>
      <c r="AN34" s="1188"/>
      <c r="AO34" s="340" t="s">
        <v>513</v>
      </c>
      <c r="AP34" s="340" t="s">
        <v>513</v>
      </c>
      <c r="AQ34" s="341">
        <v>69</v>
      </c>
      <c r="AR34" s="342" t="s">
        <v>513</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6" t="s">
        <v>530</v>
      </c>
      <c r="AL35" s="1187"/>
      <c r="AM35" s="1187"/>
      <c r="AN35" s="1188"/>
      <c r="AO35" s="340">
        <v>291685</v>
      </c>
      <c r="AP35" s="340">
        <v>16758</v>
      </c>
      <c r="AQ35" s="341">
        <v>21047</v>
      </c>
      <c r="AR35" s="342">
        <v>-20.399999999999999</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6" t="s">
        <v>531</v>
      </c>
      <c r="AL36" s="1187"/>
      <c r="AM36" s="1187"/>
      <c r="AN36" s="1188"/>
      <c r="AO36" s="340">
        <v>24611</v>
      </c>
      <c r="AP36" s="340">
        <v>1414</v>
      </c>
      <c r="AQ36" s="341">
        <v>3967</v>
      </c>
      <c r="AR36" s="342">
        <v>-64.400000000000006</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6" t="s">
        <v>532</v>
      </c>
      <c r="AL37" s="1187"/>
      <c r="AM37" s="1187"/>
      <c r="AN37" s="1188"/>
      <c r="AO37" s="340">
        <v>76289</v>
      </c>
      <c r="AP37" s="340">
        <v>4383</v>
      </c>
      <c r="AQ37" s="341">
        <v>1992</v>
      </c>
      <c r="AR37" s="342">
        <v>120</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9" t="s">
        <v>533</v>
      </c>
      <c r="AL38" s="1190"/>
      <c r="AM38" s="1190"/>
      <c r="AN38" s="1191"/>
      <c r="AO38" s="343">
        <v>69</v>
      </c>
      <c r="AP38" s="343">
        <v>4</v>
      </c>
      <c r="AQ38" s="344">
        <v>4</v>
      </c>
      <c r="AR38" s="332">
        <v>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9" t="s">
        <v>534</v>
      </c>
      <c r="AL39" s="1190"/>
      <c r="AM39" s="1190"/>
      <c r="AN39" s="1191"/>
      <c r="AO39" s="340">
        <v>-27440</v>
      </c>
      <c r="AP39" s="340">
        <v>-1576</v>
      </c>
      <c r="AQ39" s="341">
        <v>-3421</v>
      </c>
      <c r="AR39" s="342">
        <v>-53.9</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6" t="s">
        <v>535</v>
      </c>
      <c r="AL40" s="1187"/>
      <c r="AM40" s="1187"/>
      <c r="AN40" s="1188"/>
      <c r="AO40" s="340">
        <v>-640490</v>
      </c>
      <c r="AP40" s="340">
        <v>-36797</v>
      </c>
      <c r="AQ40" s="341">
        <v>-53760</v>
      </c>
      <c r="AR40" s="342">
        <v>-31.6</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92" t="s">
        <v>303</v>
      </c>
      <c r="AL41" s="1193"/>
      <c r="AM41" s="1193"/>
      <c r="AN41" s="1194"/>
      <c r="AO41" s="340">
        <v>451563</v>
      </c>
      <c r="AP41" s="340">
        <v>25943</v>
      </c>
      <c r="AQ41" s="341">
        <v>24086</v>
      </c>
      <c r="AR41" s="342">
        <v>7.7</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536</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538</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81" t="s">
        <v>504</v>
      </c>
      <c r="AN49" s="1183" t="s">
        <v>539</v>
      </c>
      <c r="AO49" s="1184"/>
      <c r="AP49" s="1184"/>
      <c r="AQ49" s="1184"/>
      <c r="AR49" s="118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82"/>
      <c r="AN50" s="356" t="s">
        <v>540</v>
      </c>
      <c r="AO50" s="357" t="s">
        <v>541</v>
      </c>
      <c r="AP50" s="358" t="s">
        <v>542</v>
      </c>
      <c r="AQ50" s="359" t="s">
        <v>543</v>
      </c>
      <c r="AR50" s="360" t="s">
        <v>544</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545</v>
      </c>
      <c r="AL51" s="353"/>
      <c r="AM51" s="361">
        <v>2314628</v>
      </c>
      <c r="AN51" s="362">
        <v>130262</v>
      </c>
      <c r="AO51" s="363">
        <v>29.3</v>
      </c>
      <c r="AP51" s="364">
        <v>87551</v>
      </c>
      <c r="AQ51" s="365">
        <v>6.8</v>
      </c>
      <c r="AR51" s="366">
        <v>22.5</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546</v>
      </c>
      <c r="AM52" s="369">
        <v>482752</v>
      </c>
      <c r="AN52" s="370">
        <v>27168</v>
      </c>
      <c r="AO52" s="371">
        <v>-32.799999999999997</v>
      </c>
      <c r="AP52" s="372">
        <v>43994</v>
      </c>
      <c r="AQ52" s="373">
        <v>27.6</v>
      </c>
      <c r="AR52" s="374">
        <v>-60.4</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547</v>
      </c>
      <c r="AL53" s="353"/>
      <c r="AM53" s="361">
        <v>2332381</v>
      </c>
      <c r="AN53" s="362">
        <v>131224</v>
      </c>
      <c r="AO53" s="363">
        <v>0.7</v>
      </c>
      <c r="AP53" s="364">
        <v>77577</v>
      </c>
      <c r="AQ53" s="365">
        <v>-11.4</v>
      </c>
      <c r="AR53" s="366">
        <v>12.1</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546</v>
      </c>
      <c r="AM54" s="369">
        <v>662393</v>
      </c>
      <c r="AN54" s="370">
        <v>37268</v>
      </c>
      <c r="AO54" s="371">
        <v>37.200000000000003</v>
      </c>
      <c r="AP54" s="372">
        <v>40870</v>
      </c>
      <c r="AQ54" s="373">
        <v>-7.1</v>
      </c>
      <c r="AR54" s="374">
        <v>44.3</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548</v>
      </c>
      <c r="AL55" s="353"/>
      <c r="AM55" s="361">
        <v>1860953</v>
      </c>
      <c r="AN55" s="362">
        <v>105115</v>
      </c>
      <c r="AO55" s="363">
        <v>-19.899999999999999</v>
      </c>
      <c r="AP55" s="364">
        <v>115123</v>
      </c>
      <c r="AQ55" s="365">
        <v>48.4</v>
      </c>
      <c r="AR55" s="366">
        <v>-68.3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546</v>
      </c>
      <c r="AM56" s="369">
        <v>326496</v>
      </c>
      <c r="AN56" s="370">
        <v>18442</v>
      </c>
      <c r="AO56" s="371">
        <v>-50.5</v>
      </c>
      <c r="AP56" s="372">
        <v>46026</v>
      </c>
      <c r="AQ56" s="373">
        <v>12.6</v>
      </c>
      <c r="AR56" s="374">
        <v>-63.1</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549</v>
      </c>
      <c r="AL57" s="353"/>
      <c r="AM57" s="361">
        <v>773851</v>
      </c>
      <c r="AN57" s="362">
        <v>44089</v>
      </c>
      <c r="AO57" s="363">
        <v>-58.1</v>
      </c>
      <c r="AP57" s="364">
        <v>98899</v>
      </c>
      <c r="AQ57" s="365">
        <v>-14.1</v>
      </c>
      <c r="AR57" s="366">
        <v>-44</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546</v>
      </c>
      <c r="AM58" s="369">
        <v>221058</v>
      </c>
      <c r="AN58" s="370">
        <v>12594</v>
      </c>
      <c r="AO58" s="371">
        <v>-31.7</v>
      </c>
      <c r="AP58" s="372">
        <v>43734</v>
      </c>
      <c r="AQ58" s="373">
        <v>-5</v>
      </c>
      <c r="AR58" s="374">
        <v>-26.7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550</v>
      </c>
      <c r="AL59" s="353"/>
      <c r="AM59" s="361">
        <v>1434439</v>
      </c>
      <c r="AN59" s="362">
        <v>82411</v>
      </c>
      <c r="AO59" s="363">
        <v>86.9</v>
      </c>
      <c r="AP59" s="364">
        <v>96462</v>
      </c>
      <c r="AQ59" s="365">
        <v>-2.5</v>
      </c>
      <c r="AR59" s="366">
        <v>89.4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546</v>
      </c>
      <c r="AM60" s="369">
        <v>234328</v>
      </c>
      <c r="AN60" s="370">
        <v>13462</v>
      </c>
      <c r="AO60" s="371">
        <v>6.9</v>
      </c>
      <c r="AP60" s="372">
        <v>39886</v>
      </c>
      <c r="AQ60" s="373">
        <v>-8.8000000000000007</v>
      </c>
      <c r="AR60" s="374">
        <v>15.7</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551</v>
      </c>
      <c r="AL61" s="375"/>
      <c r="AM61" s="376">
        <v>1743250</v>
      </c>
      <c r="AN61" s="377">
        <v>98620</v>
      </c>
      <c r="AO61" s="378">
        <v>7.8</v>
      </c>
      <c r="AP61" s="379">
        <v>95122</v>
      </c>
      <c r="AQ61" s="380">
        <v>5.4</v>
      </c>
      <c r="AR61" s="366">
        <v>2.4</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546</v>
      </c>
      <c r="AM62" s="369">
        <v>385405</v>
      </c>
      <c r="AN62" s="370">
        <v>21787</v>
      </c>
      <c r="AO62" s="371">
        <v>-14.2</v>
      </c>
      <c r="AP62" s="372">
        <v>42902</v>
      </c>
      <c r="AQ62" s="373">
        <v>3.9</v>
      </c>
      <c r="AR62" s="374">
        <v>-18.100000000000001</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tH8Q1SzIkSnEd+VwxSJ5EGlCCO3USJ+W6wKksSBlT1GFW35VShhnxbW0estOwG0FaNLmBRVe1msqzAo52s7zSA==" saltValue="rUCMr0fWelZJpVLLpzoM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5" zoomScale="70" zoomScaleNormal="70" zoomScaleSheetLayoutView="55" workbookViewId="0">
      <selection activeCell="BV12" sqref="BV12:CC12"/>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lXIqYw+Z6Hr0D2g0BieGwqWuxUCpPKQXiIwr/5D2RZw18VSE2t1EV/DU5gW++tBthKpXU2bUl0snnxyBc6wJA==" saltValue="GIUTLyFZ2qcMEK8chMdY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70" zoomScaleNormal="70" zoomScaleSheetLayoutView="55" workbookViewId="0">
      <selection activeCell="BV12" sqref="BV12:CC12"/>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p0T1W6+wJgPTN0PqdVJFFa0vIgpnsTg1q5l3vavD8Dm8m7ES8c7wGFP7uqYvdrhE8gPGV/djRR5QnAqVDxJaA==" saltValue="TYKXaMDxgh520aZUNdPT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5" zoomScaleNormal="85" zoomScaleSheetLayoutView="100" workbookViewId="0">
      <selection activeCell="BV12" sqref="BV12:CC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5" t="s">
        <v>3</v>
      </c>
      <c r="D47" s="1195"/>
      <c r="E47" s="1196"/>
      <c r="F47" s="11">
        <v>13.56</v>
      </c>
      <c r="G47" s="12">
        <v>17.600000000000001</v>
      </c>
      <c r="H47" s="12">
        <v>19.39</v>
      </c>
      <c r="I47" s="12">
        <v>18.29</v>
      </c>
      <c r="J47" s="13">
        <v>17.21</v>
      </c>
    </row>
    <row r="48" spans="2:10" ht="57.75" customHeight="1" x14ac:dyDescent="0.15">
      <c r="B48" s="14"/>
      <c r="C48" s="1197" t="s">
        <v>4</v>
      </c>
      <c r="D48" s="1197"/>
      <c r="E48" s="1198"/>
      <c r="F48" s="15">
        <v>9.48</v>
      </c>
      <c r="G48" s="16">
        <v>5.62</v>
      </c>
      <c r="H48" s="16">
        <v>4.59</v>
      </c>
      <c r="I48" s="16">
        <v>4.53</v>
      </c>
      <c r="J48" s="17">
        <v>3.87</v>
      </c>
    </row>
    <row r="49" spans="2:10" ht="57.75" customHeight="1" thickBot="1" x14ac:dyDescent="0.2">
      <c r="B49" s="18"/>
      <c r="C49" s="1199" t="s">
        <v>5</v>
      </c>
      <c r="D49" s="1199"/>
      <c r="E49" s="1200"/>
      <c r="F49" s="19" t="s">
        <v>560</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IZwwReuA7dyHYZHqEfMRmmi3A6Hg/X9XL4Hvkmm8IT9ZGRt9oZJZ84GatU3vBTF2Lp8tNgvkNO26m01ei9ZQw==" saltValue="y0QjCkUTHpZNcyS55S0x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70" zoomScaleNormal="70" zoomScaleSheetLayoutView="100" workbookViewId="0">
      <selection activeCell="BV12" sqref="BV12:CC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7" t="s">
        <v>565</v>
      </c>
      <c r="D34" s="1207"/>
      <c r="E34" s="1208"/>
      <c r="F34" s="32">
        <v>8.11</v>
      </c>
      <c r="G34" s="33">
        <v>7.04</v>
      </c>
      <c r="H34" s="33">
        <v>6.22</v>
      </c>
      <c r="I34" s="33">
        <v>6.34</v>
      </c>
      <c r="J34" s="34">
        <v>6.78</v>
      </c>
      <c r="K34" s="22"/>
      <c r="L34" s="22"/>
      <c r="M34" s="22"/>
      <c r="N34" s="22"/>
      <c r="O34" s="22"/>
      <c r="P34" s="22"/>
    </row>
    <row r="35" spans="1:16" ht="39" customHeight="1" x14ac:dyDescent="0.15">
      <c r="A35" s="22"/>
      <c r="B35" s="35"/>
      <c r="C35" s="1201" t="s">
        <v>566</v>
      </c>
      <c r="D35" s="1202"/>
      <c r="E35" s="1203"/>
      <c r="F35" s="36">
        <v>9.48</v>
      </c>
      <c r="G35" s="37">
        <v>5.62</v>
      </c>
      <c r="H35" s="37">
        <v>4.59</v>
      </c>
      <c r="I35" s="37">
        <v>4.5199999999999996</v>
      </c>
      <c r="J35" s="38">
        <v>3.87</v>
      </c>
      <c r="K35" s="22"/>
      <c r="L35" s="22"/>
      <c r="M35" s="22"/>
      <c r="N35" s="22"/>
      <c r="O35" s="22"/>
      <c r="P35" s="22"/>
    </row>
    <row r="36" spans="1:16" ht="39" customHeight="1" x14ac:dyDescent="0.15">
      <c r="A36" s="22"/>
      <c r="B36" s="35"/>
      <c r="C36" s="1201" t="s">
        <v>567</v>
      </c>
      <c r="D36" s="1202"/>
      <c r="E36" s="1203"/>
      <c r="F36" s="36">
        <v>4.5199999999999996</v>
      </c>
      <c r="G36" s="37">
        <v>3.18</v>
      </c>
      <c r="H36" s="37">
        <v>4.3099999999999996</v>
      </c>
      <c r="I36" s="37">
        <v>4.13</v>
      </c>
      <c r="J36" s="38">
        <v>2.09</v>
      </c>
      <c r="K36" s="22"/>
      <c r="L36" s="22"/>
      <c r="M36" s="22"/>
      <c r="N36" s="22"/>
      <c r="O36" s="22"/>
      <c r="P36" s="22"/>
    </row>
    <row r="37" spans="1:16" ht="39" customHeight="1" x14ac:dyDescent="0.15">
      <c r="A37" s="22"/>
      <c r="B37" s="35"/>
      <c r="C37" s="1201" t="s">
        <v>568</v>
      </c>
      <c r="D37" s="1202"/>
      <c r="E37" s="1203"/>
      <c r="F37" s="36">
        <v>0.04</v>
      </c>
      <c r="G37" s="37">
        <v>0.61</v>
      </c>
      <c r="H37" s="37">
        <v>0.53</v>
      </c>
      <c r="I37" s="37">
        <v>1.1100000000000001</v>
      </c>
      <c r="J37" s="38">
        <v>1.06</v>
      </c>
      <c r="K37" s="22"/>
      <c r="L37" s="22"/>
      <c r="M37" s="22"/>
      <c r="N37" s="22"/>
      <c r="O37" s="22"/>
      <c r="P37" s="22"/>
    </row>
    <row r="38" spans="1:16" ht="39" customHeight="1" x14ac:dyDescent="0.15">
      <c r="A38" s="22"/>
      <c r="B38" s="35"/>
      <c r="C38" s="1201" t="s">
        <v>569</v>
      </c>
      <c r="D38" s="1202"/>
      <c r="E38" s="1203"/>
      <c r="F38" s="36">
        <v>0.01</v>
      </c>
      <c r="G38" s="37">
        <v>0.01</v>
      </c>
      <c r="H38" s="37">
        <v>0.01</v>
      </c>
      <c r="I38" s="37">
        <v>0.01</v>
      </c>
      <c r="J38" s="38">
        <v>0</v>
      </c>
      <c r="K38" s="22"/>
      <c r="L38" s="22"/>
      <c r="M38" s="22"/>
      <c r="N38" s="22"/>
      <c r="O38" s="22"/>
      <c r="P38" s="22"/>
    </row>
    <row r="39" spans="1:16" ht="39" customHeight="1" x14ac:dyDescent="0.15">
      <c r="A39" s="22"/>
      <c r="B39" s="35"/>
      <c r="C39" s="1201" t="s">
        <v>570</v>
      </c>
      <c r="D39" s="1202"/>
      <c r="E39" s="1203"/>
      <c r="F39" s="36">
        <v>0</v>
      </c>
      <c r="G39" s="37">
        <v>0</v>
      </c>
      <c r="H39" s="37">
        <v>0</v>
      </c>
      <c r="I39" s="37">
        <v>0.02</v>
      </c>
      <c r="J39" s="38">
        <v>0</v>
      </c>
      <c r="K39" s="22"/>
      <c r="L39" s="22"/>
      <c r="M39" s="22"/>
      <c r="N39" s="22"/>
      <c r="O39" s="22"/>
      <c r="P39" s="22"/>
    </row>
    <row r="40" spans="1:16" ht="39" customHeight="1" x14ac:dyDescent="0.15">
      <c r="A40" s="22"/>
      <c r="B40" s="35"/>
      <c r="C40" s="1201" t="s">
        <v>571</v>
      </c>
      <c r="D40" s="1202"/>
      <c r="E40" s="1203"/>
      <c r="F40" s="36">
        <v>0</v>
      </c>
      <c r="G40" s="37">
        <v>0</v>
      </c>
      <c r="H40" s="37">
        <v>0</v>
      </c>
      <c r="I40" s="37">
        <v>0</v>
      </c>
      <c r="J40" s="38">
        <v>0</v>
      </c>
      <c r="K40" s="22"/>
      <c r="L40" s="22"/>
      <c r="M40" s="22"/>
      <c r="N40" s="22"/>
      <c r="O40" s="22"/>
      <c r="P40" s="22"/>
    </row>
    <row r="41" spans="1:16" ht="39" customHeight="1" x14ac:dyDescent="0.15">
      <c r="A41" s="22"/>
      <c r="B41" s="35"/>
      <c r="C41" s="1201" t="s">
        <v>572</v>
      </c>
      <c r="D41" s="1202"/>
      <c r="E41" s="1203"/>
      <c r="F41" s="36">
        <v>0</v>
      </c>
      <c r="G41" s="37">
        <v>0</v>
      </c>
      <c r="H41" s="37">
        <v>0</v>
      </c>
      <c r="I41" s="37">
        <v>0</v>
      </c>
      <c r="J41" s="38">
        <v>0</v>
      </c>
      <c r="K41" s="22"/>
      <c r="L41" s="22"/>
      <c r="M41" s="22"/>
      <c r="N41" s="22"/>
      <c r="O41" s="22"/>
      <c r="P41" s="22"/>
    </row>
    <row r="42" spans="1:16" ht="39" customHeight="1" x14ac:dyDescent="0.15">
      <c r="A42" s="22"/>
      <c r="B42" s="39"/>
      <c r="C42" s="1201" t="s">
        <v>573</v>
      </c>
      <c r="D42" s="1202"/>
      <c r="E42" s="1203"/>
      <c r="F42" s="36" t="s">
        <v>513</v>
      </c>
      <c r="G42" s="37" t="s">
        <v>513</v>
      </c>
      <c r="H42" s="37" t="s">
        <v>513</v>
      </c>
      <c r="I42" s="37" t="s">
        <v>513</v>
      </c>
      <c r="J42" s="38" t="s">
        <v>513</v>
      </c>
      <c r="K42" s="22"/>
      <c r="L42" s="22"/>
      <c r="M42" s="22"/>
      <c r="N42" s="22"/>
      <c r="O42" s="22"/>
      <c r="P42" s="22"/>
    </row>
    <row r="43" spans="1:16" ht="39" customHeight="1" thickBot="1" x14ac:dyDescent="0.2">
      <c r="A43" s="22"/>
      <c r="B43" s="40"/>
      <c r="C43" s="1204" t="s">
        <v>574</v>
      </c>
      <c r="D43" s="1205"/>
      <c r="E43" s="1206"/>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UWXZ0GiZQMLuvPpRQBJ4PuSz09qnON721rNCPmDXPoSEiigg+c87Q1aDNMU6jYe8y+aiRRAiYZoizLtn3+nMw==" saltValue="ZuthDFJKJLrlq7rSZkTi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51" zoomScale="70" zoomScaleNormal="70" zoomScaleSheetLayoutView="55" workbookViewId="0">
      <selection activeCell="D57" sqref="D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743</v>
      </c>
      <c r="L45" s="60">
        <v>740</v>
      </c>
      <c r="M45" s="60">
        <v>739</v>
      </c>
      <c r="N45" s="60">
        <v>733</v>
      </c>
      <c r="O45" s="61">
        <v>727</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513</v>
      </c>
      <c r="L46" s="64" t="s">
        <v>513</v>
      </c>
      <c r="M46" s="64" t="s">
        <v>513</v>
      </c>
      <c r="N46" s="64" t="s">
        <v>513</v>
      </c>
      <c r="O46" s="65" t="s">
        <v>513</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513</v>
      </c>
      <c r="L47" s="64" t="s">
        <v>513</v>
      </c>
      <c r="M47" s="64" t="s">
        <v>513</v>
      </c>
      <c r="N47" s="64" t="s">
        <v>513</v>
      </c>
      <c r="O47" s="65" t="s">
        <v>513</v>
      </c>
      <c r="P47" s="48"/>
      <c r="Q47" s="48"/>
      <c r="R47" s="48"/>
      <c r="S47" s="48"/>
      <c r="T47" s="48"/>
      <c r="U47" s="48"/>
    </row>
    <row r="48" spans="1:21" ht="30.75" customHeight="1" x14ac:dyDescent="0.15">
      <c r="A48" s="48"/>
      <c r="B48" s="1211"/>
      <c r="C48" s="1212"/>
      <c r="D48" s="62"/>
      <c r="E48" s="1217" t="s">
        <v>15</v>
      </c>
      <c r="F48" s="1217"/>
      <c r="G48" s="1217"/>
      <c r="H48" s="1217"/>
      <c r="I48" s="1217"/>
      <c r="J48" s="1218"/>
      <c r="K48" s="63">
        <v>309</v>
      </c>
      <c r="L48" s="64">
        <v>308</v>
      </c>
      <c r="M48" s="64">
        <v>335</v>
      </c>
      <c r="N48" s="64">
        <v>310</v>
      </c>
      <c r="O48" s="65">
        <v>292</v>
      </c>
      <c r="P48" s="48"/>
      <c r="Q48" s="48"/>
      <c r="R48" s="48"/>
      <c r="S48" s="48"/>
      <c r="T48" s="48"/>
      <c r="U48" s="48"/>
    </row>
    <row r="49" spans="1:21" ht="30.75" customHeight="1" x14ac:dyDescent="0.15">
      <c r="A49" s="48"/>
      <c r="B49" s="1211"/>
      <c r="C49" s="1212"/>
      <c r="D49" s="62"/>
      <c r="E49" s="1217" t="s">
        <v>16</v>
      </c>
      <c r="F49" s="1217"/>
      <c r="G49" s="1217"/>
      <c r="H49" s="1217"/>
      <c r="I49" s="1217"/>
      <c r="J49" s="1218"/>
      <c r="K49" s="63">
        <v>37</v>
      </c>
      <c r="L49" s="64">
        <v>39</v>
      </c>
      <c r="M49" s="64">
        <v>41</v>
      </c>
      <c r="N49" s="64">
        <v>40</v>
      </c>
      <c r="O49" s="65">
        <v>25</v>
      </c>
      <c r="P49" s="48"/>
      <c r="Q49" s="48"/>
      <c r="R49" s="48"/>
      <c r="S49" s="48"/>
      <c r="T49" s="48"/>
      <c r="U49" s="48"/>
    </row>
    <row r="50" spans="1:21" ht="30.75" customHeight="1" x14ac:dyDescent="0.15">
      <c r="A50" s="48"/>
      <c r="B50" s="1211"/>
      <c r="C50" s="1212"/>
      <c r="D50" s="62"/>
      <c r="E50" s="1217" t="s">
        <v>17</v>
      </c>
      <c r="F50" s="1217"/>
      <c r="G50" s="1217"/>
      <c r="H50" s="1217"/>
      <c r="I50" s="1217"/>
      <c r="J50" s="1218"/>
      <c r="K50" s="63">
        <v>115</v>
      </c>
      <c r="L50" s="64">
        <v>79</v>
      </c>
      <c r="M50" s="64">
        <v>63</v>
      </c>
      <c r="N50" s="64">
        <v>78</v>
      </c>
      <c r="O50" s="65">
        <v>76</v>
      </c>
      <c r="P50" s="48"/>
      <c r="Q50" s="48"/>
      <c r="R50" s="48"/>
      <c r="S50" s="48"/>
      <c r="T50" s="48"/>
      <c r="U50" s="48"/>
    </row>
    <row r="51" spans="1:21" ht="30.75" customHeight="1" x14ac:dyDescent="0.15">
      <c r="A51" s="48"/>
      <c r="B51" s="1213"/>
      <c r="C51" s="1214"/>
      <c r="D51" s="66"/>
      <c r="E51" s="1217" t="s">
        <v>18</v>
      </c>
      <c r="F51" s="1217"/>
      <c r="G51" s="1217"/>
      <c r="H51" s="1217"/>
      <c r="I51" s="1217"/>
      <c r="J51" s="1218"/>
      <c r="K51" s="63">
        <v>0</v>
      </c>
      <c r="L51" s="64">
        <v>0</v>
      </c>
      <c r="M51" s="64">
        <v>0</v>
      </c>
      <c r="N51" s="64">
        <v>0</v>
      </c>
      <c r="O51" s="65">
        <v>0</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707</v>
      </c>
      <c r="L52" s="64">
        <v>692</v>
      </c>
      <c r="M52" s="64">
        <v>674</v>
      </c>
      <c r="N52" s="64">
        <v>670</v>
      </c>
      <c r="O52" s="65">
        <v>667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497</v>
      </c>
      <c r="L53" s="69">
        <v>474</v>
      </c>
      <c r="M53" s="69">
        <v>504</v>
      </c>
      <c r="N53" s="69">
        <v>491</v>
      </c>
      <c r="O53" s="70">
        <v>453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590</v>
      </c>
      <c r="L57" s="83" t="s">
        <v>590</v>
      </c>
      <c r="M57" s="83" t="s">
        <v>590</v>
      </c>
      <c r="N57" s="83" t="s">
        <v>590</v>
      </c>
      <c r="O57" s="84" t="s">
        <v>590</v>
      </c>
    </row>
    <row r="58" spans="1:21" ht="31.5" customHeight="1" thickBot="1" x14ac:dyDescent="0.2">
      <c r="B58" s="1227"/>
      <c r="C58" s="1228"/>
      <c r="D58" s="1232" t="s">
        <v>27</v>
      </c>
      <c r="E58" s="1233"/>
      <c r="F58" s="1233"/>
      <c r="G58" s="1233"/>
      <c r="H58" s="1233"/>
      <c r="I58" s="1233"/>
      <c r="J58" s="1234"/>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o0CSHJABr/xzwCOZWZCvNudFsaJ8EjuQypgLfNJG1t7nJnCWi/Zbeu6T2LUVTgLoPVaoUJDjePe2Nv/ZgkK/A==" saltValue="PfZaPOlLHvfMx4rkOQzW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6" zoomScale="70" zoomScaleNormal="70" zoomScaleSheetLayoutView="100" workbookViewId="0">
      <selection activeCell="BV12" sqref="BV12:CC1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5" t="s">
        <v>30</v>
      </c>
      <c r="C41" s="1236"/>
      <c r="D41" s="101"/>
      <c r="E41" s="1241" t="s">
        <v>31</v>
      </c>
      <c r="F41" s="1241"/>
      <c r="G41" s="1241"/>
      <c r="H41" s="1242"/>
      <c r="I41" s="102">
        <v>7891</v>
      </c>
      <c r="J41" s="103">
        <v>8352</v>
      </c>
      <c r="K41" s="103">
        <v>8406</v>
      </c>
      <c r="L41" s="103">
        <v>8157</v>
      </c>
      <c r="M41" s="104">
        <v>8199</v>
      </c>
    </row>
    <row r="42" spans="2:13" ht="27.75" customHeight="1" x14ac:dyDescent="0.15">
      <c r="B42" s="1237"/>
      <c r="C42" s="1238"/>
      <c r="D42" s="105"/>
      <c r="E42" s="1243" t="s">
        <v>32</v>
      </c>
      <c r="F42" s="1243"/>
      <c r="G42" s="1243"/>
      <c r="H42" s="1244"/>
      <c r="I42" s="106">
        <v>1428</v>
      </c>
      <c r="J42" s="107">
        <v>1333</v>
      </c>
      <c r="K42" s="107">
        <v>1245</v>
      </c>
      <c r="L42" s="107">
        <v>1156</v>
      </c>
      <c r="M42" s="108">
        <v>1066</v>
      </c>
    </row>
    <row r="43" spans="2:13" ht="27.75" customHeight="1" x14ac:dyDescent="0.15">
      <c r="B43" s="1237"/>
      <c r="C43" s="1238"/>
      <c r="D43" s="105"/>
      <c r="E43" s="1243" t="s">
        <v>33</v>
      </c>
      <c r="F43" s="1243"/>
      <c r="G43" s="1243"/>
      <c r="H43" s="1244"/>
      <c r="I43" s="106">
        <v>4561</v>
      </c>
      <c r="J43" s="107">
        <v>4224</v>
      </c>
      <c r="K43" s="107">
        <v>4032</v>
      </c>
      <c r="L43" s="107">
        <v>3962</v>
      </c>
      <c r="M43" s="108">
        <v>3797</v>
      </c>
    </row>
    <row r="44" spans="2:13" ht="27.75" customHeight="1" x14ac:dyDescent="0.15">
      <c r="B44" s="1237"/>
      <c r="C44" s="1238"/>
      <c r="D44" s="105"/>
      <c r="E44" s="1243" t="s">
        <v>34</v>
      </c>
      <c r="F44" s="1243"/>
      <c r="G44" s="1243"/>
      <c r="H44" s="1244"/>
      <c r="I44" s="106">
        <v>156</v>
      </c>
      <c r="J44" s="107">
        <v>124</v>
      </c>
      <c r="K44" s="107">
        <v>89</v>
      </c>
      <c r="L44" s="107">
        <v>53</v>
      </c>
      <c r="M44" s="108">
        <v>53</v>
      </c>
    </row>
    <row r="45" spans="2:13" ht="27.75" customHeight="1" x14ac:dyDescent="0.15">
      <c r="B45" s="1237"/>
      <c r="C45" s="1238"/>
      <c r="D45" s="105"/>
      <c r="E45" s="1243" t="s">
        <v>35</v>
      </c>
      <c r="F45" s="1243"/>
      <c r="G45" s="1243"/>
      <c r="H45" s="1244"/>
      <c r="I45" s="106">
        <v>1317</v>
      </c>
      <c r="J45" s="107">
        <v>1312</v>
      </c>
      <c r="K45" s="107">
        <v>1178</v>
      </c>
      <c r="L45" s="107">
        <v>992</v>
      </c>
      <c r="M45" s="108">
        <v>871</v>
      </c>
    </row>
    <row r="46" spans="2:13" ht="27.75" customHeight="1" x14ac:dyDescent="0.15">
      <c r="B46" s="1237"/>
      <c r="C46" s="1238"/>
      <c r="D46" s="109"/>
      <c r="E46" s="1243" t="s">
        <v>36</v>
      </c>
      <c r="F46" s="1243"/>
      <c r="G46" s="1243"/>
      <c r="H46" s="1244"/>
      <c r="I46" s="106" t="s">
        <v>513</v>
      </c>
      <c r="J46" s="107" t="s">
        <v>513</v>
      </c>
      <c r="K46" s="107">
        <v>18</v>
      </c>
      <c r="L46" s="107">
        <v>18</v>
      </c>
      <c r="M46" s="108" t="s">
        <v>513</v>
      </c>
    </row>
    <row r="47" spans="2:13" ht="27.75" customHeight="1" x14ac:dyDescent="0.15">
      <c r="B47" s="1237"/>
      <c r="C47" s="1238"/>
      <c r="D47" s="110"/>
      <c r="E47" s="1245" t="s">
        <v>37</v>
      </c>
      <c r="F47" s="1246"/>
      <c r="G47" s="1246"/>
      <c r="H47" s="1247"/>
      <c r="I47" s="106" t="s">
        <v>513</v>
      </c>
      <c r="J47" s="107" t="s">
        <v>513</v>
      </c>
      <c r="K47" s="107" t="s">
        <v>513</v>
      </c>
      <c r="L47" s="107" t="s">
        <v>513</v>
      </c>
      <c r="M47" s="108" t="s">
        <v>513</v>
      </c>
    </row>
    <row r="48" spans="2:13" ht="27.75" customHeight="1" x14ac:dyDescent="0.15">
      <c r="B48" s="1237"/>
      <c r="C48" s="1238"/>
      <c r="D48" s="105"/>
      <c r="E48" s="1243" t="s">
        <v>38</v>
      </c>
      <c r="F48" s="1243"/>
      <c r="G48" s="1243"/>
      <c r="H48" s="1244"/>
      <c r="I48" s="106" t="s">
        <v>513</v>
      </c>
      <c r="J48" s="107" t="s">
        <v>513</v>
      </c>
      <c r="K48" s="107" t="s">
        <v>513</v>
      </c>
      <c r="L48" s="107" t="s">
        <v>513</v>
      </c>
      <c r="M48" s="108" t="s">
        <v>513</v>
      </c>
    </row>
    <row r="49" spans="2:13" ht="27.75" customHeight="1" x14ac:dyDescent="0.15">
      <c r="B49" s="1239"/>
      <c r="C49" s="1240"/>
      <c r="D49" s="105"/>
      <c r="E49" s="1243" t="s">
        <v>39</v>
      </c>
      <c r="F49" s="1243"/>
      <c r="G49" s="1243"/>
      <c r="H49" s="1244"/>
      <c r="I49" s="106" t="s">
        <v>513</v>
      </c>
      <c r="J49" s="107" t="s">
        <v>513</v>
      </c>
      <c r="K49" s="107" t="s">
        <v>513</v>
      </c>
      <c r="L49" s="107" t="s">
        <v>513</v>
      </c>
      <c r="M49" s="108" t="s">
        <v>513</v>
      </c>
    </row>
    <row r="50" spans="2:13" ht="27.75" customHeight="1" x14ac:dyDescent="0.15">
      <c r="B50" s="1248" t="s">
        <v>40</v>
      </c>
      <c r="C50" s="1249"/>
      <c r="D50" s="111"/>
      <c r="E50" s="1243" t="s">
        <v>41</v>
      </c>
      <c r="F50" s="1243"/>
      <c r="G50" s="1243"/>
      <c r="H50" s="1244"/>
      <c r="I50" s="106">
        <v>1492</v>
      </c>
      <c r="J50" s="107">
        <v>1763</v>
      </c>
      <c r="K50" s="107">
        <v>1878</v>
      </c>
      <c r="L50" s="107">
        <v>1759</v>
      </c>
      <c r="M50" s="108">
        <v>1514</v>
      </c>
    </row>
    <row r="51" spans="2:13" ht="27.75" customHeight="1" x14ac:dyDescent="0.15">
      <c r="B51" s="1237"/>
      <c r="C51" s="1238"/>
      <c r="D51" s="105"/>
      <c r="E51" s="1243" t="s">
        <v>42</v>
      </c>
      <c r="F51" s="1243"/>
      <c r="G51" s="1243"/>
      <c r="H51" s="1244"/>
      <c r="I51" s="106">
        <v>167</v>
      </c>
      <c r="J51" s="107">
        <v>167</v>
      </c>
      <c r="K51" s="107">
        <v>167</v>
      </c>
      <c r="L51" s="107">
        <v>314</v>
      </c>
      <c r="M51" s="108">
        <v>294</v>
      </c>
    </row>
    <row r="52" spans="2:13" ht="27.75" customHeight="1" x14ac:dyDescent="0.15">
      <c r="B52" s="1239"/>
      <c r="C52" s="1240"/>
      <c r="D52" s="105"/>
      <c r="E52" s="1243" t="s">
        <v>43</v>
      </c>
      <c r="F52" s="1243"/>
      <c r="G52" s="1243"/>
      <c r="H52" s="1244"/>
      <c r="I52" s="106">
        <v>8359</v>
      </c>
      <c r="J52" s="107">
        <v>8710</v>
      </c>
      <c r="K52" s="107">
        <v>8575</v>
      </c>
      <c r="L52" s="107">
        <v>8341</v>
      </c>
      <c r="M52" s="108">
        <v>8028</v>
      </c>
    </row>
    <row r="53" spans="2:13" ht="27.75" customHeight="1" thickBot="1" x14ac:dyDescent="0.2">
      <c r="B53" s="1250" t="s">
        <v>44</v>
      </c>
      <c r="C53" s="1251"/>
      <c r="D53" s="112"/>
      <c r="E53" s="1252" t="s">
        <v>45</v>
      </c>
      <c r="F53" s="1252"/>
      <c r="G53" s="1252"/>
      <c r="H53" s="1253"/>
      <c r="I53" s="113">
        <v>5335</v>
      </c>
      <c r="J53" s="114">
        <v>4705</v>
      </c>
      <c r="K53" s="114">
        <v>4347</v>
      </c>
      <c r="L53" s="114">
        <v>3924</v>
      </c>
      <c r="M53" s="115">
        <v>4149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3rgsH681gAFs6HgxJKzUPfp+eD3xfozvHx5jVbsEeP4hxqgaETQwXTlZT+fCKU1Itejo4HM2yhn1YwFTrg1nw==" saltValue="L0BKrz0SsR7zJk91cGbl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2" t="s">
        <v>48</v>
      </c>
      <c r="D55" s="1262"/>
      <c r="E55" s="1263"/>
      <c r="F55" s="127">
        <v>873</v>
      </c>
      <c r="G55" s="127">
        <v>831</v>
      </c>
      <c r="H55" s="128">
        <v>764</v>
      </c>
    </row>
    <row r="56" spans="2:8" ht="52.5" customHeight="1" x14ac:dyDescent="0.15">
      <c r="B56" s="129"/>
      <c r="C56" s="1264" t="s">
        <v>49</v>
      </c>
      <c r="D56" s="1264"/>
      <c r="E56" s="1265"/>
      <c r="F56" s="130">
        <v>95</v>
      </c>
      <c r="G56" s="130">
        <v>95</v>
      </c>
      <c r="H56" s="131">
        <v>95</v>
      </c>
    </row>
    <row r="57" spans="2:8" ht="53.25" customHeight="1" x14ac:dyDescent="0.15">
      <c r="B57" s="129"/>
      <c r="C57" s="1266" t="s">
        <v>50</v>
      </c>
      <c r="D57" s="1266"/>
      <c r="E57" s="1267"/>
      <c r="F57" s="132">
        <v>463</v>
      </c>
      <c r="G57" s="132">
        <v>401</v>
      </c>
      <c r="H57" s="133">
        <v>403</v>
      </c>
    </row>
    <row r="58" spans="2:8" ht="45.75" customHeight="1" x14ac:dyDescent="0.15">
      <c r="B58" s="134"/>
      <c r="C58" s="1254" t="s">
        <v>591</v>
      </c>
      <c r="D58" s="1255"/>
      <c r="E58" s="1256"/>
      <c r="F58" s="135">
        <v>56</v>
      </c>
      <c r="G58" s="135">
        <v>55</v>
      </c>
      <c r="H58" s="135">
        <v>135</v>
      </c>
    </row>
    <row r="59" spans="2:8" ht="45.75" customHeight="1" x14ac:dyDescent="0.15">
      <c r="B59" s="134"/>
      <c r="C59" s="1254" t="s">
        <v>592</v>
      </c>
      <c r="D59" s="1255"/>
      <c r="E59" s="1256"/>
      <c r="F59" s="135">
        <v>108</v>
      </c>
      <c r="G59" s="135">
        <v>102</v>
      </c>
      <c r="H59" s="135">
        <v>92</v>
      </c>
    </row>
    <row r="60" spans="2:8" ht="45.75" customHeight="1" x14ac:dyDescent="0.15">
      <c r="B60" s="134"/>
      <c r="C60" s="1254" t="s">
        <v>593</v>
      </c>
      <c r="D60" s="1255"/>
      <c r="E60" s="1256"/>
      <c r="F60" s="135">
        <v>87</v>
      </c>
      <c r="G60" s="135">
        <v>80</v>
      </c>
      <c r="H60" s="135">
        <v>63</v>
      </c>
    </row>
    <row r="61" spans="2:8" ht="45.75" customHeight="1" x14ac:dyDescent="0.15">
      <c r="B61" s="134"/>
      <c r="C61" s="1254" t="s">
        <v>594</v>
      </c>
      <c r="D61" s="1255"/>
      <c r="E61" s="1256"/>
      <c r="F61" s="135">
        <v>133</v>
      </c>
      <c r="G61" s="135">
        <v>94</v>
      </c>
      <c r="H61" s="135">
        <v>37</v>
      </c>
    </row>
    <row r="62" spans="2:8" ht="45.75" customHeight="1" thickBot="1" x14ac:dyDescent="0.2">
      <c r="B62" s="136"/>
      <c r="C62" s="1257" t="s">
        <v>595</v>
      </c>
      <c r="D62" s="1258"/>
      <c r="E62" s="1259"/>
      <c r="F62" s="137">
        <v>34</v>
      </c>
      <c r="G62" s="137">
        <v>32</v>
      </c>
      <c r="H62" s="137">
        <v>36</v>
      </c>
    </row>
    <row r="63" spans="2:8" ht="52.5" customHeight="1" thickBot="1" x14ac:dyDescent="0.2">
      <c r="B63" s="138"/>
      <c r="C63" s="1260" t="s">
        <v>51</v>
      </c>
      <c r="D63" s="1260"/>
      <c r="E63" s="1261"/>
      <c r="F63" s="139">
        <v>1431</v>
      </c>
      <c r="G63" s="139">
        <v>1326</v>
      </c>
      <c r="H63" s="140">
        <v>1262</v>
      </c>
    </row>
    <row r="64" spans="2:8" ht="15" customHeight="1" x14ac:dyDescent="0.15"/>
    <row r="65" ht="0" hidden="1" customHeight="1" x14ac:dyDescent="0.15"/>
    <row r="66" ht="0" hidden="1" customHeight="1" x14ac:dyDescent="0.15"/>
  </sheetData>
  <sheetProtection algorithmName="SHA-512" hashValue="rO4eeETGPAywNQP0yhamBH+7DuMgsAghdQvCti7/hbDS6WQ3+/q7lLvL3FBSgbAsEeObc42IUHJ1RjtLa8Orew==" saltValue="T2LadzPDW78a2/bHguHI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28" zoomScale="85" zoomScaleNormal="85" zoomScaleSheetLayoutView="55" workbookViewId="0">
      <selection activeCell="BP15" sqref="BP15"/>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88"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89"/>
      <c r="DG10" s="289"/>
      <c r="DH10" s="289"/>
      <c r="DI10" s="289"/>
      <c r="DJ10" s="289"/>
      <c r="DK10" s="289"/>
      <c r="DL10" s="289"/>
      <c r="DM10" s="289"/>
      <c r="DN10" s="289"/>
      <c r="DO10" s="289"/>
      <c r="DP10" s="289"/>
      <c r="DQ10" s="289"/>
      <c r="DR10" s="289"/>
      <c r="DS10" s="289"/>
      <c r="DT10" s="289"/>
      <c r="DU10" s="289"/>
      <c r="DV10" s="289"/>
      <c r="DW10" s="289"/>
      <c r="EM10" s="288" t="s">
        <v>596</v>
      </c>
    </row>
    <row r="11" spans="1:143" s="288"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89"/>
      <c r="DG12" s="289"/>
      <c r="DH12" s="289"/>
      <c r="DI12" s="289"/>
      <c r="DJ12" s="289"/>
      <c r="DK12" s="289"/>
      <c r="DL12" s="289"/>
      <c r="DM12" s="289"/>
      <c r="DN12" s="289"/>
      <c r="DO12" s="289"/>
      <c r="DP12" s="289"/>
      <c r="DQ12" s="289"/>
      <c r="DR12" s="289"/>
      <c r="DS12" s="289"/>
      <c r="DT12" s="289"/>
      <c r="DU12" s="289"/>
      <c r="DV12" s="289"/>
      <c r="DW12" s="289"/>
      <c r="EM12" s="288" t="s">
        <v>596</v>
      </c>
    </row>
    <row r="13" spans="1:143" s="288"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597</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598</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599</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600</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555</v>
      </c>
      <c r="BQ50" s="1302"/>
      <c r="BR50" s="1302"/>
      <c r="BS50" s="1302"/>
      <c r="BT50" s="1302"/>
      <c r="BU50" s="1302"/>
      <c r="BV50" s="1302"/>
      <c r="BW50" s="1302"/>
      <c r="BX50" s="1302" t="s">
        <v>556</v>
      </c>
      <c r="BY50" s="1302"/>
      <c r="BZ50" s="1302"/>
      <c r="CA50" s="1302"/>
      <c r="CB50" s="1302"/>
      <c r="CC50" s="1302"/>
      <c r="CD50" s="1302"/>
      <c r="CE50" s="1302"/>
      <c r="CF50" s="1302" t="s">
        <v>557</v>
      </c>
      <c r="CG50" s="1302"/>
      <c r="CH50" s="1302"/>
      <c r="CI50" s="1302"/>
      <c r="CJ50" s="1302"/>
      <c r="CK50" s="1302"/>
      <c r="CL50" s="1302"/>
      <c r="CM50" s="1302"/>
      <c r="CN50" s="1302" t="s">
        <v>558</v>
      </c>
      <c r="CO50" s="1302"/>
      <c r="CP50" s="1302"/>
      <c r="CQ50" s="1302"/>
      <c r="CR50" s="1302"/>
      <c r="CS50" s="1302"/>
      <c r="CT50" s="1302"/>
      <c r="CU50" s="1302"/>
      <c r="CV50" s="1302" t="s">
        <v>559</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601</v>
      </c>
      <c r="AO51" s="1306"/>
      <c r="AP51" s="1306"/>
      <c r="AQ51" s="1306"/>
      <c r="AR51" s="1306"/>
      <c r="AS51" s="1306"/>
      <c r="AT51" s="1306"/>
      <c r="AU51" s="1306"/>
      <c r="AV51" s="1306"/>
      <c r="AW51" s="1306"/>
      <c r="AX51" s="1306"/>
      <c r="AY51" s="1306"/>
      <c r="AZ51" s="1306"/>
      <c r="BA51" s="1306"/>
      <c r="BB51" s="1306" t="s">
        <v>602</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7"/>
      <c r="BY51" s="1308"/>
      <c r="BZ51" s="1308"/>
      <c r="CA51" s="1308"/>
      <c r="CB51" s="1308"/>
      <c r="CC51" s="1308"/>
      <c r="CD51" s="1308"/>
      <c r="CE51" s="1308"/>
      <c r="CF51" s="1307"/>
      <c r="CG51" s="1308"/>
      <c r="CH51" s="1308"/>
      <c r="CI51" s="1308"/>
      <c r="CJ51" s="1308"/>
      <c r="CK51" s="1308"/>
      <c r="CL51" s="1308"/>
      <c r="CM51" s="1308"/>
      <c r="CN51" s="1308">
        <v>100.7</v>
      </c>
      <c r="CO51" s="1308"/>
      <c r="CP51" s="1308"/>
      <c r="CQ51" s="1308"/>
      <c r="CR51" s="1308"/>
      <c r="CS51" s="1308"/>
      <c r="CT51" s="1308"/>
      <c r="CU51" s="1308"/>
      <c r="CV51" s="1307"/>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604</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7"/>
      <c r="BY53" s="1308"/>
      <c r="BZ53" s="1308"/>
      <c r="CA53" s="1308"/>
      <c r="CB53" s="1308"/>
      <c r="CC53" s="1308"/>
      <c r="CD53" s="1308"/>
      <c r="CE53" s="1308"/>
      <c r="CF53" s="1307"/>
      <c r="CG53" s="1308"/>
      <c r="CH53" s="1308"/>
      <c r="CI53" s="1308"/>
      <c r="CJ53" s="1308"/>
      <c r="CK53" s="1308"/>
      <c r="CL53" s="1308"/>
      <c r="CM53" s="1308"/>
      <c r="CN53" s="1308">
        <v>50.2</v>
      </c>
      <c r="CO53" s="1308"/>
      <c r="CP53" s="1308"/>
      <c r="CQ53" s="1308"/>
      <c r="CR53" s="1308"/>
      <c r="CS53" s="1308"/>
      <c r="CT53" s="1308"/>
      <c r="CU53" s="1308"/>
      <c r="CV53" s="1307"/>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605</v>
      </c>
      <c r="AO55" s="1302"/>
      <c r="AP55" s="1302"/>
      <c r="AQ55" s="1302"/>
      <c r="AR55" s="1302"/>
      <c r="AS55" s="1302"/>
      <c r="AT55" s="1302"/>
      <c r="AU55" s="1302"/>
      <c r="AV55" s="1302"/>
      <c r="AW55" s="1302"/>
      <c r="AX55" s="1302"/>
      <c r="AY55" s="1302"/>
      <c r="AZ55" s="1302"/>
      <c r="BA55" s="1302"/>
      <c r="BB55" s="1306" t="s">
        <v>606</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7"/>
      <c r="BY55" s="1308"/>
      <c r="BZ55" s="1308"/>
      <c r="CA55" s="1308"/>
      <c r="CB55" s="1308"/>
      <c r="CC55" s="1308"/>
      <c r="CD55" s="1308"/>
      <c r="CE55" s="1308"/>
      <c r="CF55" s="1307"/>
      <c r="CG55" s="1308"/>
      <c r="CH55" s="1308"/>
      <c r="CI55" s="1308"/>
      <c r="CJ55" s="1308"/>
      <c r="CK55" s="1308"/>
      <c r="CL55" s="1308"/>
      <c r="CM55" s="1308"/>
      <c r="CN55" s="1308">
        <v>40.799999999999997</v>
      </c>
      <c r="CO55" s="1308"/>
      <c r="CP55" s="1308"/>
      <c r="CQ55" s="1308"/>
      <c r="CR55" s="1308"/>
      <c r="CS55" s="1308"/>
      <c r="CT55" s="1308"/>
      <c r="CU55" s="1308"/>
      <c r="CV55" s="1307"/>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603</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7"/>
      <c r="BY57" s="1308"/>
      <c r="BZ57" s="1308"/>
      <c r="CA57" s="1308"/>
      <c r="CB57" s="1308"/>
      <c r="CC57" s="1308"/>
      <c r="CD57" s="1308"/>
      <c r="CE57" s="1308"/>
      <c r="CF57" s="1307"/>
      <c r="CG57" s="1308"/>
      <c r="CH57" s="1308"/>
      <c r="CI57" s="1308"/>
      <c r="CJ57" s="1308"/>
      <c r="CK57" s="1308"/>
      <c r="CL57" s="1308"/>
      <c r="CM57" s="1308"/>
      <c r="CN57" s="1308">
        <v>63.5</v>
      </c>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607</v>
      </c>
    </row>
    <row r="64" spans="1:109" x14ac:dyDescent="0.15">
      <c r="B64" s="1277"/>
      <c r="G64" s="1284"/>
      <c r="I64" s="1318"/>
      <c r="J64" s="1318"/>
      <c r="K64" s="1318"/>
      <c r="L64" s="1318"/>
      <c r="M64" s="1318"/>
      <c r="N64" s="1319"/>
      <c r="AM64" s="1284"/>
      <c r="AN64" s="1284" t="s">
        <v>598</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608</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600</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555</v>
      </c>
      <c r="BQ72" s="1302"/>
      <c r="BR72" s="1302"/>
      <c r="BS72" s="1302"/>
      <c r="BT72" s="1302"/>
      <c r="BU72" s="1302"/>
      <c r="BV72" s="1302"/>
      <c r="BW72" s="1302"/>
      <c r="BX72" s="1302" t="s">
        <v>556</v>
      </c>
      <c r="BY72" s="1302"/>
      <c r="BZ72" s="1302"/>
      <c r="CA72" s="1302"/>
      <c r="CB72" s="1302"/>
      <c r="CC72" s="1302"/>
      <c r="CD72" s="1302"/>
      <c r="CE72" s="1302"/>
      <c r="CF72" s="1302" t="s">
        <v>557</v>
      </c>
      <c r="CG72" s="1302"/>
      <c r="CH72" s="1302"/>
      <c r="CI72" s="1302"/>
      <c r="CJ72" s="1302"/>
      <c r="CK72" s="1302"/>
      <c r="CL72" s="1302"/>
      <c r="CM72" s="1302"/>
      <c r="CN72" s="1302" t="s">
        <v>558</v>
      </c>
      <c r="CO72" s="1302"/>
      <c r="CP72" s="1302"/>
      <c r="CQ72" s="1302"/>
      <c r="CR72" s="1302"/>
      <c r="CS72" s="1302"/>
      <c r="CT72" s="1302"/>
      <c r="CU72" s="1302"/>
      <c r="CV72" s="1302" t="s">
        <v>559</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601</v>
      </c>
      <c r="AO73" s="1306"/>
      <c r="AP73" s="1306"/>
      <c r="AQ73" s="1306"/>
      <c r="AR73" s="1306"/>
      <c r="AS73" s="1306"/>
      <c r="AT73" s="1306"/>
      <c r="AU73" s="1306"/>
      <c r="AV73" s="1306"/>
      <c r="AW73" s="1306"/>
      <c r="AX73" s="1306"/>
      <c r="AY73" s="1306"/>
      <c r="AZ73" s="1306"/>
      <c r="BA73" s="1306"/>
      <c r="BB73" s="1306" t="s">
        <v>609</v>
      </c>
      <c r="BC73" s="1306"/>
      <c r="BD73" s="1306"/>
      <c r="BE73" s="1306"/>
      <c r="BF73" s="1306"/>
      <c r="BG73" s="1306"/>
      <c r="BH73" s="1306"/>
      <c r="BI73" s="1306"/>
      <c r="BJ73" s="1306"/>
      <c r="BK73" s="1306"/>
      <c r="BL73" s="1306"/>
      <c r="BM73" s="1306"/>
      <c r="BN73" s="1306"/>
      <c r="BO73" s="1306"/>
      <c r="BP73" s="1308">
        <v>137.19999999999999</v>
      </c>
      <c r="BQ73" s="1308"/>
      <c r="BR73" s="1308"/>
      <c r="BS73" s="1308"/>
      <c r="BT73" s="1308"/>
      <c r="BU73" s="1308"/>
      <c r="BV73" s="1308"/>
      <c r="BW73" s="1308"/>
      <c r="BX73" s="1308">
        <v>117.8</v>
      </c>
      <c r="BY73" s="1308"/>
      <c r="BZ73" s="1308"/>
      <c r="CA73" s="1308"/>
      <c r="CB73" s="1308"/>
      <c r="CC73" s="1308"/>
      <c r="CD73" s="1308"/>
      <c r="CE73" s="1308"/>
      <c r="CF73" s="1308">
        <v>112.9</v>
      </c>
      <c r="CG73" s="1308"/>
      <c r="CH73" s="1308"/>
      <c r="CI73" s="1308"/>
      <c r="CJ73" s="1308"/>
      <c r="CK73" s="1308"/>
      <c r="CL73" s="1308"/>
      <c r="CM73" s="1308"/>
      <c r="CN73" s="1308">
        <v>100.7</v>
      </c>
      <c r="CO73" s="1308"/>
      <c r="CP73" s="1308"/>
      <c r="CQ73" s="1308"/>
      <c r="CR73" s="1308"/>
      <c r="CS73" s="1308"/>
      <c r="CT73" s="1308"/>
      <c r="CU73" s="1308"/>
      <c r="CV73" s="1308">
        <v>109.2</v>
      </c>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610</v>
      </c>
      <c r="BC75" s="1306"/>
      <c r="BD75" s="1306"/>
      <c r="BE75" s="1306"/>
      <c r="BF75" s="1306"/>
      <c r="BG75" s="1306"/>
      <c r="BH75" s="1306"/>
      <c r="BI75" s="1306"/>
      <c r="BJ75" s="1306"/>
      <c r="BK75" s="1306"/>
      <c r="BL75" s="1306"/>
      <c r="BM75" s="1306"/>
      <c r="BN75" s="1306"/>
      <c r="BO75" s="1306"/>
      <c r="BP75" s="1308">
        <v>14.6</v>
      </c>
      <c r="BQ75" s="1308"/>
      <c r="BR75" s="1308"/>
      <c r="BS75" s="1308"/>
      <c r="BT75" s="1308"/>
      <c r="BU75" s="1308"/>
      <c r="BV75" s="1308"/>
      <c r="BW75" s="1308"/>
      <c r="BX75" s="1308">
        <v>13.2</v>
      </c>
      <c r="BY75" s="1308"/>
      <c r="BZ75" s="1308"/>
      <c r="CA75" s="1308"/>
      <c r="CB75" s="1308"/>
      <c r="CC75" s="1308"/>
      <c r="CD75" s="1308"/>
      <c r="CE75" s="1308"/>
      <c r="CF75" s="1308">
        <v>12.5</v>
      </c>
      <c r="CG75" s="1308"/>
      <c r="CH75" s="1308"/>
      <c r="CI75" s="1308"/>
      <c r="CJ75" s="1308"/>
      <c r="CK75" s="1308"/>
      <c r="CL75" s="1308"/>
      <c r="CM75" s="1308"/>
      <c r="CN75" s="1308">
        <v>12.5</v>
      </c>
      <c r="CO75" s="1308"/>
      <c r="CP75" s="1308"/>
      <c r="CQ75" s="1308"/>
      <c r="CR75" s="1308"/>
      <c r="CS75" s="1308"/>
      <c r="CT75" s="1308"/>
      <c r="CU75" s="1308"/>
      <c r="CV75" s="1308">
        <v>12.5</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611</v>
      </c>
      <c r="AO77" s="1302"/>
      <c r="AP77" s="1302"/>
      <c r="AQ77" s="1302"/>
      <c r="AR77" s="1302"/>
      <c r="AS77" s="1302"/>
      <c r="AT77" s="1302"/>
      <c r="AU77" s="1302"/>
      <c r="AV77" s="1302"/>
      <c r="AW77" s="1302"/>
      <c r="AX77" s="1302"/>
      <c r="AY77" s="1302"/>
      <c r="AZ77" s="1302"/>
      <c r="BA77" s="1302"/>
      <c r="BB77" s="1306" t="s">
        <v>606</v>
      </c>
      <c r="BC77" s="1306"/>
      <c r="BD77" s="1306"/>
      <c r="BE77" s="1306"/>
      <c r="BF77" s="1306"/>
      <c r="BG77" s="1306"/>
      <c r="BH77" s="1306"/>
      <c r="BI77" s="1306"/>
      <c r="BJ77" s="1306"/>
      <c r="BK77" s="1306"/>
      <c r="BL77" s="1306"/>
      <c r="BM77" s="1306"/>
      <c r="BN77" s="1306"/>
      <c r="BO77" s="1306"/>
      <c r="BP77" s="1308">
        <v>40.299999999999997</v>
      </c>
      <c r="BQ77" s="1308"/>
      <c r="BR77" s="1308"/>
      <c r="BS77" s="1308"/>
      <c r="BT77" s="1308"/>
      <c r="BU77" s="1308"/>
      <c r="BV77" s="1308"/>
      <c r="BW77" s="1308"/>
      <c r="BX77" s="1308">
        <v>44.9</v>
      </c>
      <c r="BY77" s="1308"/>
      <c r="BZ77" s="1308"/>
      <c r="CA77" s="1308"/>
      <c r="CB77" s="1308"/>
      <c r="CC77" s="1308"/>
      <c r="CD77" s="1308"/>
      <c r="CE77" s="1308"/>
      <c r="CF77" s="1308">
        <v>44.9</v>
      </c>
      <c r="CG77" s="1308"/>
      <c r="CH77" s="1308"/>
      <c r="CI77" s="1308"/>
      <c r="CJ77" s="1308"/>
      <c r="CK77" s="1308"/>
      <c r="CL77" s="1308"/>
      <c r="CM77" s="1308"/>
      <c r="CN77" s="1308">
        <v>40.799999999999997</v>
      </c>
      <c r="CO77" s="1308"/>
      <c r="CP77" s="1308"/>
      <c r="CQ77" s="1308"/>
      <c r="CR77" s="1308"/>
      <c r="CS77" s="1308"/>
      <c r="CT77" s="1308"/>
      <c r="CU77" s="1308"/>
      <c r="CV77" s="1308">
        <v>38.5</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612</v>
      </c>
      <c r="BC79" s="1306"/>
      <c r="BD79" s="1306"/>
      <c r="BE79" s="1306"/>
      <c r="BF79" s="1306"/>
      <c r="BG79" s="1306"/>
      <c r="BH79" s="1306"/>
      <c r="BI79" s="1306"/>
      <c r="BJ79" s="1306"/>
      <c r="BK79" s="1306"/>
      <c r="BL79" s="1306"/>
      <c r="BM79" s="1306"/>
      <c r="BN79" s="1306"/>
      <c r="BO79" s="1306"/>
      <c r="BP79" s="1308">
        <v>9.8000000000000007</v>
      </c>
      <c r="BQ79" s="1308"/>
      <c r="BR79" s="1308"/>
      <c r="BS79" s="1308"/>
      <c r="BT79" s="1308"/>
      <c r="BU79" s="1308"/>
      <c r="BV79" s="1308"/>
      <c r="BW79" s="1308"/>
      <c r="BX79" s="1308">
        <v>8.5</v>
      </c>
      <c r="BY79" s="1308"/>
      <c r="BZ79" s="1308"/>
      <c r="CA79" s="1308"/>
      <c r="CB79" s="1308"/>
      <c r="CC79" s="1308"/>
      <c r="CD79" s="1308"/>
      <c r="CE79" s="1308"/>
      <c r="CF79" s="1308">
        <v>9.1</v>
      </c>
      <c r="CG79" s="1308"/>
      <c r="CH79" s="1308"/>
      <c r="CI79" s="1308"/>
      <c r="CJ79" s="1308"/>
      <c r="CK79" s="1308"/>
      <c r="CL79" s="1308"/>
      <c r="CM79" s="1308"/>
      <c r="CN79" s="1308">
        <v>8.9</v>
      </c>
      <c r="CO79" s="1308"/>
      <c r="CP79" s="1308"/>
      <c r="CQ79" s="1308"/>
      <c r="CR79" s="1308"/>
      <c r="CS79" s="1308"/>
      <c r="CT79" s="1308"/>
      <c r="CU79" s="1308"/>
      <c r="CV79" s="1308">
        <v>8.9</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dt9v25/J8Eg5rJbI4qToauxU3sVhpoRjpLAfdqu+G2gQuBSY4AN0QR9WTlTG7YAj5T7Oo+ztgR+5Idc2B5npQ==" saltValue="gM3uU9zR8yhFV9qMeYZT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55" zoomScaleNormal="55" zoomScaleSheetLayoutView="70" workbookViewId="0">
      <selection activeCell="BP15" sqref="BP1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9llvcI8qwd7Ez3aYxt0/K/Lv1OMlWO5vtTEnx34yj0dMiDJ4o980c8a+q672gbJ/dprHOJnU9lE6JZbxbadzA==" saltValue="JZBX4/0zjGzr4ppwxGOo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55" zoomScaleNormal="55" zoomScaleSheetLayoutView="55" workbookViewId="0">
      <selection activeCell="BP15" sqref="BP1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k9zcQHJ5wjMJNf0oks15J/FIsspQhyMqawpfmFmxIkFLa6r5fY8mZkuL2pClDyQNkevP3rkKz5CkCLuBoWkQw==" saltValue="3N0WYAAug6Ymw6UmwJZC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552</v>
      </c>
      <c r="G2" s="154"/>
      <c r="H2" s="155"/>
    </row>
    <row r="3" spans="1:8" x14ac:dyDescent="0.15">
      <c r="A3" s="151" t="s">
        <v>545</v>
      </c>
      <c r="B3" s="156"/>
      <c r="C3" s="157"/>
      <c r="D3" s="158">
        <v>130262</v>
      </c>
      <c r="E3" s="159"/>
      <c r="F3" s="160">
        <v>87551</v>
      </c>
      <c r="G3" s="161"/>
      <c r="H3" s="162"/>
    </row>
    <row r="4" spans="1:8" x14ac:dyDescent="0.15">
      <c r="A4" s="163"/>
      <c r="B4" s="164"/>
      <c r="C4" s="165"/>
      <c r="D4" s="166">
        <v>27168</v>
      </c>
      <c r="E4" s="167"/>
      <c r="F4" s="168">
        <v>43994</v>
      </c>
      <c r="G4" s="169"/>
      <c r="H4" s="170"/>
    </row>
    <row r="5" spans="1:8" x14ac:dyDescent="0.15">
      <c r="A5" s="151" t="s">
        <v>547</v>
      </c>
      <c r="B5" s="156"/>
      <c r="C5" s="157"/>
      <c r="D5" s="158">
        <v>131224</v>
      </c>
      <c r="E5" s="159"/>
      <c r="F5" s="160">
        <v>77577</v>
      </c>
      <c r="G5" s="161"/>
      <c r="H5" s="162"/>
    </row>
    <row r="6" spans="1:8" x14ac:dyDescent="0.15">
      <c r="A6" s="163"/>
      <c r="B6" s="164"/>
      <c r="C6" s="165"/>
      <c r="D6" s="166">
        <v>37268</v>
      </c>
      <c r="E6" s="167"/>
      <c r="F6" s="168">
        <v>40870</v>
      </c>
      <c r="G6" s="169"/>
      <c r="H6" s="170"/>
    </row>
    <row r="7" spans="1:8" x14ac:dyDescent="0.15">
      <c r="A7" s="151" t="s">
        <v>548</v>
      </c>
      <c r="B7" s="156"/>
      <c r="C7" s="157"/>
      <c r="D7" s="158">
        <v>105115</v>
      </c>
      <c r="E7" s="159"/>
      <c r="F7" s="160">
        <v>115123</v>
      </c>
      <c r="G7" s="161"/>
      <c r="H7" s="162"/>
    </row>
    <row r="8" spans="1:8" x14ac:dyDescent="0.15">
      <c r="A8" s="163"/>
      <c r="B8" s="164"/>
      <c r="C8" s="165"/>
      <c r="D8" s="166">
        <v>18442</v>
      </c>
      <c r="E8" s="167"/>
      <c r="F8" s="168">
        <v>46026</v>
      </c>
      <c r="G8" s="169"/>
      <c r="H8" s="170"/>
    </row>
    <row r="9" spans="1:8" x14ac:dyDescent="0.15">
      <c r="A9" s="151" t="s">
        <v>549</v>
      </c>
      <c r="B9" s="156"/>
      <c r="C9" s="157"/>
      <c r="D9" s="158">
        <v>44089</v>
      </c>
      <c r="E9" s="159"/>
      <c r="F9" s="160">
        <v>98899</v>
      </c>
      <c r="G9" s="161"/>
      <c r="H9" s="162"/>
    </row>
    <row r="10" spans="1:8" x14ac:dyDescent="0.15">
      <c r="A10" s="163"/>
      <c r="B10" s="164"/>
      <c r="C10" s="165"/>
      <c r="D10" s="166">
        <v>12594</v>
      </c>
      <c r="E10" s="167"/>
      <c r="F10" s="168">
        <v>43734</v>
      </c>
      <c r="G10" s="169"/>
      <c r="H10" s="170"/>
    </row>
    <row r="11" spans="1:8" x14ac:dyDescent="0.15">
      <c r="A11" s="151" t="s">
        <v>550</v>
      </c>
      <c r="B11" s="156"/>
      <c r="C11" s="157"/>
      <c r="D11" s="158">
        <v>82411</v>
      </c>
      <c r="E11" s="159"/>
      <c r="F11" s="160">
        <v>96462</v>
      </c>
      <c r="G11" s="161"/>
      <c r="H11" s="162"/>
    </row>
    <row r="12" spans="1:8" x14ac:dyDescent="0.15">
      <c r="A12" s="163"/>
      <c r="B12" s="164"/>
      <c r="C12" s="171"/>
      <c r="D12" s="166">
        <v>13462</v>
      </c>
      <c r="E12" s="167"/>
      <c r="F12" s="168">
        <v>39886</v>
      </c>
      <c r="G12" s="169"/>
      <c r="H12" s="170"/>
    </row>
    <row r="13" spans="1:8" x14ac:dyDescent="0.15">
      <c r="A13" s="151"/>
      <c r="B13" s="156"/>
      <c r="C13" s="172"/>
      <c r="D13" s="173">
        <v>98620</v>
      </c>
      <c r="E13" s="174"/>
      <c r="F13" s="175">
        <v>95122</v>
      </c>
      <c r="G13" s="176"/>
      <c r="H13" s="162"/>
    </row>
    <row r="14" spans="1:8" x14ac:dyDescent="0.15">
      <c r="A14" s="163"/>
      <c r="B14" s="164"/>
      <c r="C14" s="165"/>
      <c r="D14" s="166">
        <v>21787</v>
      </c>
      <c r="E14" s="167"/>
      <c r="F14" s="168">
        <v>42902</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9.48</v>
      </c>
      <c r="C19" s="177">
        <f>ROUND(VALUE(SUBSTITUTE(実質収支比率等に係る経年分析!G$48,"▲","-")),2)</f>
        <v>5.62</v>
      </c>
      <c r="D19" s="177">
        <f>ROUND(VALUE(SUBSTITUTE(実質収支比率等に係る経年分析!H$48,"▲","-")),2)</f>
        <v>4.59</v>
      </c>
      <c r="E19" s="177">
        <f>ROUND(VALUE(SUBSTITUTE(実質収支比率等に係る経年分析!I$48,"▲","-")),2)</f>
        <v>4.53</v>
      </c>
      <c r="F19" s="177">
        <f>ROUND(VALUE(SUBSTITUTE(実質収支比率等に係る経年分析!J$48,"▲","-")),2)</f>
        <v>3.87</v>
      </c>
    </row>
    <row r="20" spans="1:11" x14ac:dyDescent="0.15">
      <c r="A20" s="177" t="s">
        <v>55</v>
      </c>
      <c r="B20" s="177">
        <f>ROUND(VALUE(SUBSTITUTE(実質収支比率等に係る経年分析!F$47,"▲","-")),2)</f>
        <v>13.56</v>
      </c>
      <c r="C20" s="177">
        <f>ROUND(VALUE(SUBSTITUTE(実質収支比率等に係る経年分析!G$47,"▲","-")),2)</f>
        <v>17.600000000000001</v>
      </c>
      <c r="D20" s="177">
        <f>ROUND(VALUE(SUBSTITUTE(実質収支比率等に係る経年分析!H$47,"▲","-")),2)</f>
        <v>19.39</v>
      </c>
      <c r="E20" s="177">
        <f>ROUND(VALUE(SUBSTITUTE(実質収支比率等に係る経年分析!I$47,"▲","-")),2)</f>
        <v>18.29</v>
      </c>
      <c r="F20" s="177">
        <f>ROUND(VALUE(SUBSTITUTE(実質収支比率等に係る経年分析!J$47,"▲","-")),2)</f>
        <v>17.21</v>
      </c>
    </row>
    <row r="21" spans="1:11" x14ac:dyDescent="0.15">
      <c r="A21" s="177" t="s">
        <v>56</v>
      </c>
      <c r="B21" s="177">
        <f>IF(ISNUMBER(VALUE(SUBSTITUTE(実質収支比率等に係る経年分析!F$49,"▲","-"))),ROUND(VALUE(SUBSTITUTE(実質収支比率等に係る経年分析!F$49,"▲","-")),2),NA())</f>
        <v>-6.06</v>
      </c>
      <c r="C21" s="177">
        <f>IF(ISNUMBER(VALUE(SUBSTITUTE(実質収支比率等に係る経年分析!G$49,"▲","-"))),ROUND(VALUE(SUBSTITUTE(実質収支比率等に係る経年分析!G$49,"▲","-")),2),NA())</f>
        <v>-2.8</v>
      </c>
      <c r="D21" s="177">
        <f>IF(ISNUMBER(VALUE(SUBSTITUTE(実質収支比率等に係る経年分析!H$49,"▲","-"))),ROUND(VALUE(SUBSTITUTE(実質収支比率等に係る経年分析!H$49,"▲","-")),2),NA())</f>
        <v>-3.09</v>
      </c>
      <c r="E21" s="177">
        <f>IF(ISNUMBER(VALUE(SUBSTITUTE(実質収支比率等に係る経年分析!I$49,"▲","-"))),ROUND(VALUE(SUBSTITUTE(実質収支比率等に係る経年分析!I$49,"▲","-")),2),NA())</f>
        <v>-0.88</v>
      </c>
      <c r="F21" s="177">
        <f>IF(ISNUMBER(VALUE(SUBSTITUTE(実質収支比率等に係る経年分析!J$49,"▲","-"))),ROUND(VALUE(SUBSTITUTE(実質収支比率等に係る経年分析!J$49,"▲","-")),2),NA())</f>
        <v>-0.6</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公共下水道事業特別会計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農業集落排水事業特別会計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15">
      <c r="A32" s="178" t="str">
        <f>IF(連結実質赤字比率に係る赤字・黒字の構成分析!C$38="",NA(),連結実質赤字比率に係る赤字・黒字の構成分析!C$38)</f>
        <v>土地造成事業特別会計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0.01</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v>
      </c>
    </row>
    <row r="33" spans="1:16" x14ac:dyDescent="0.15">
      <c r="A33" s="178" t="str">
        <f>IF(連結実質赤字比率に係る赤字・黒字の構成分析!C$37="",NA(),連結実質赤字比率に係る赤字・黒字の構成分析!C$37)</f>
        <v>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0.04</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0.61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0.53</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1.1100000000000001</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1.06</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4.5199999999999996</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3.18</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4.3099999999999996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4.13</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2.09</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9.48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5.62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4.59</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4.5199999999999996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3.87</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8.11</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7.04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6.22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6.34</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6.78</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707</v>
      </c>
      <c r="E42" s="179"/>
      <c r="F42" s="179"/>
      <c r="G42" s="179">
        <f>'実質公債費比率（分子）の構造'!L$52</f>
        <v>692</v>
      </c>
      <c r="H42" s="179"/>
      <c r="I42" s="179"/>
      <c r="J42" s="179">
        <f>'実質公債費比率（分子）の構造'!M$52</f>
        <v>674</v>
      </c>
      <c r="K42" s="179"/>
      <c r="L42" s="179"/>
      <c r="M42" s="179">
        <f>'実質公債費比率（分子）の構造'!N$52</f>
        <v>670</v>
      </c>
      <c r="N42" s="179"/>
      <c r="O42" s="179"/>
      <c r="P42" s="179">
        <f>'実質公債費比率（分子）の構造'!O$52</f>
        <v>667</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f>'実質公債費比率（分子）の構造'!K$50</f>
        <v>115</v>
      </c>
      <c r="C44" s="179"/>
      <c r="D44" s="179"/>
      <c r="E44" s="179">
        <f>'実質公債費比率（分子）の構造'!L$50</f>
        <v>79</v>
      </c>
      <c r="F44" s="179"/>
      <c r="G44" s="179"/>
      <c r="H44" s="179">
        <f>'実質公債費比率（分子）の構造'!M$50</f>
        <v>63</v>
      </c>
      <c r="I44" s="179"/>
      <c r="J44" s="179"/>
      <c r="K44" s="179">
        <f>'実質公債費比率（分子）の構造'!N$50</f>
        <v>78</v>
      </c>
      <c r="L44" s="179"/>
      <c r="M44" s="179"/>
      <c r="N44" s="179">
        <f>'実質公債費比率（分子）の構造'!O$50</f>
        <v>76</v>
      </c>
      <c r="O44" s="179"/>
      <c r="P44" s="179"/>
    </row>
    <row r="45" spans="1:16" x14ac:dyDescent="0.15">
      <c r="A45" s="179" t="s">
        <v>66</v>
      </c>
      <c r="B45" s="179">
        <f>'実質公債費比率（分子）の構造'!K$49</f>
        <v>37</v>
      </c>
      <c r="C45" s="179"/>
      <c r="D45" s="179"/>
      <c r="E45" s="179">
        <f>'実質公債費比率（分子）の構造'!L$49</f>
        <v>39</v>
      </c>
      <c r="F45" s="179"/>
      <c r="G45" s="179"/>
      <c r="H45" s="179">
        <f>'実質公債費比率（分子）の構造'!M$49</f>
        <v>41</v>
      </c>
      <c r="I45" s="179"/>
      <c r="J45" s="179"/>
      <c r="K45" s="179">
        <f>'実質公債費比率（分子）の構造'!N$49</f>
        <v>40</v>
      </c>
      <c r="L45" s="179"/>
      <c r="M45" s="179"/>
      <c r="N45" s="179">
        <f>'実質公債費比率（分子）の構造'!O$49</f>
        <v>25</v>
      </c>
      <c r="O45" s="179"/>
      <c r="P45" s="179"/>
    </row>
    <row r="46" spans="1:16" x14ac:dyDescent="0.15">
      <c r="A46" s="179" t="s">
        <v>67</v>
      </c>
      <c r="B46" s="179">
        <f>'実質公債費比率（分子）の構造'!K$48</f>
        <v>309</v>
      </c>
      <c r="C46" s="179"/>
      <c r="D46" s="179"/>
      <c r="E46" s="179">
        <f>'実質公債費比率（分子）の構造'!L$48</f>
        <v>308</v>
      </c>
      <c r="F46" s="179"/>
      <c r="G46" s="179"/>
      <c r="H46" s="179">
        <f>'実質公債費比率（分子）の構造'!M$48</f>
        <v>335</v>
      </c>
      <c r="I46" s="179"/>
      <c r="J46" s="179"/>
      <c r="K46" s="179">
        <f>'実質公債費比率（分子）の構造'!N$48</f>
        <v>310</v>
      </c>
      <c r="L46" s="179"/>
      <c r="M46" s="179"/>
      <c r="N46" s="179">
        <f>'実質公債費比率（分子）の構造'!O$48</f>
        <v>292</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743</v>
      </c>
      <c r="C49" s="179"/>
      <c r="D49" s="179"/>
      <c r="E49" s="179">
        <f>'実質公債費比率（分子）の構造'!L$45</f>
        <v>740</v>
      </c>
      <c r="F49" s="179"/>
      <c r="G49" s="179"/>
      <c r="H49" s="179">
        <f>'実質公債費比率（分子）の構造'!M$45</f>
        <v>739</v>
      </c>
      <c r="I49" s="179"/>
      <c r="J49" s="179"/>
      <c r="K49" s="179">
        <f>'実質公債費比率（分子）の構造'!N$45</f>
        <v>733</v>
      </c>
      <c r="L49" s="179"/>
      <c r="M49" s="179"/>
      <c r="N49" s="179">
        <f>'実質公債費比率（分子）の構造'!O$45</f>
        <v>727</v>
      </c>
      <c r="O49" s="179"/>
      <c r="P49" s="179"/>
    </row>
    <row r="50" spans="1:16" x14ac:dyDescent="0.15">
      <c r="A50" s="179" t="s">
        <v>71</v>
      </c>
      <c r="B50" s="179" t="e">
        <f>NA()</f>
        <v>#N/A</v>
      </c>
      <c r="C50" s="179">
        <f>IF(ISNUMBER('実質公債費比率（分子）の構造'!K$53),'実質公債費比率（分子）の構造'!K$53,NA())</f>
        <v>497</v>
      </c>
      <c r="D50" s="179" t="e">
        <f>NA()</f>
        <v>#N/A</v>
      </c>
      <c r="E50" s="179" t="e">
        <f>NA()</f>
        <v>#N/A</v>
      </c>
      <c r="F50" s="179">
        <f>IF(ISNUMBER('実質公債費比率（分子）の構造'!L$53),'実質公債費比率（分子）の構造'!L$53,NA())</f>
        <v>474</v>
      </c>
      <c r="G50" s="179" t="e">
        <f>NA()</f>
        <v>#N/A</v>
      </c>
      <c r="H50" s="179" t="e">
        <f>NA()</f>
        <v>#N/A</v>
      </c>
      <c r="I50" s="179">
        <f>IF(ISNUMBER('実質公債費比率（分子）の構造'!M$53),'実質公債費比率（分子）の構造'!M$53,NA())</f>
        <v>504</v>
      </c>
      <c r="J50" s="179" t="e">
        <f>NA()</f>
        <v>#N/A</v>
      </c>
      <c r="K50" s="179" t="e">
        <f>NA()</f>
        <v>#N/A</v>
      </c>
      <c r="L50" s="179">
        <f>IF(ISNUMBER('実質公債費比率（分子）の構造'!N$53),'実質公債費比率（分子）の構造'!N$53,NA())</f>
        <v>491</v>
      </c>
      <c r="M50" s="179" t="e">
        <f>NA()</f>
        <v>#N/A</v>
      </c>
      <c r="N50" s="179" t="e">
        <f>NA()</f>
        <v>#N/A</v>
      </c>
      <c r="O50" s="179">
        <f>IF(ISNUMBER('実質公債費比率（分子）の構造'!O$53),'実質公債費比率（分子）の構造'!O$53,NA())</f>
        <v>453</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8359</v>
      </c>
      <c r="E56" s="178"/>
      <c r="F56" s="178"/>
      <c r="G56" s="178">
        <f>'将来負担比率（分子）の構造'!J$52</f>
        <v>8710</v>
      </c>
      <c r="H56" s="178"/>
      <c r="I56" s="178"/>
      <c r="J56" s="178">
        <f>'将来負担比率（分子）の構造'!K$52</f>
        <v>8575</v>
      </c>
      <c r="K56" s="178"/>
      <c r="L56" s="178"/>
      <c r="M56" s="178">
        <f>'将来負担比率（分子）の構造'!L$52</f>
        <v>8341</v>
      </c>
      <c r="N56" s="178"/>
      <c r="O56" s="178"/>
      <c r="P56" s="178">
        <f>'将来負担比率（分子）の構造'!M$52</f>
        <v>8028</v>
      </c>
    </row>
    <row r="57" spans="1:16" x14ac:dyDescent="0.15">
      <c r="A57" s="178" t="s">
        <v>42</v>
      </c>
      <c r="B57" s="178"/>
      <c r="C57" s="178"/>
      <c r="D57" s="178">
        <f>'将来負担比率（分子）の構造'!I$51</f>
        <v>167</v>
      </c>
      <c r="E57" s="178"/>
      <c r="F57" s="178"/>
      <c r="G57" s="178">
        <f>'将来負担比率（分子）の構造'!J$51</f>
        <v>167</v>
      </c>
      <c r="H57" s="178"/>
      <c r="I57" s="178"/>
      <c r="J57" s="178">
        <f>'将来負担比率（分子）の構造'!K$51</f>
        <v>167</v>
      </c>
      <c r="K57" s="178"/>
      <c r="L57" s="178"/>
      <c r="M57" s="178">
        <f>'将来負担比率（分子）の構造'!L$51</f>
        <v>314</v>
      </c>
      <c r="N57" s="178"/>
      <c r="O57" s="178"/>
      <c r="P57" s="178">
        <f>'将来負担比率（分子）の構造'!M$51</f>
        <v>294</v>
      </c>
    </row>
    <row r="58" spans="1:16" x14ac:dyDescent="0.15">
      <c r="A58" s="178" t="s">
        <v>41</v>
      </c>
      <c r="B58" s="178"/>
      <c r="C58" s="178"/>
      <c r="D58" s="178">
        <f>'将来負担比率（分子）の構造'!I$50</f>
        <v>1492</v>
      </c>
      <c r="E58" s="178"/>
      <c r="F58" s="178"/>
      <c r="G58" s="178">
        <f>'将来負担比率（分子）の構造'!J$50</f>
        <v>1763</v>
      </c>
      <c r="H58" s="178"/>
      <c r="I58" s="178"/>
      <c r="J58" s="178">
        <f>'将来負担比率（分子）の構造'!K$50</f>
        <v>1878</v>
      </c>
      <c r="K58" s="178"/>
      <c r="L58" s="178"/>
      <c r="M58" s="178">
        <f>'将来負担比率（分子）の構造'!L$50</f>
        <v>1759</v>
      </c>
      <c r="N58" s="178"/>
      <c r="O58" s="178"/>
      <c r="P58" s="178">
        <f>'将来負担比率（分子）の構造'!M$50</f>
        <v>1514</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f>'将来負担比率（分子）の構造'!K$46</f>
        <v>18</v>
      </c>
      <c r="I61" s="178"/>
      <c r="J61" s="178"/>
      <c r="K61" s="178">
        <f>'将来負担比率（分子）の構造'!L$46</f>
        <v>18</v>
      </c>
      <c r="L61" s="178"/>
      <c r="M61" s="178"/>
      <c r="N61" s="178" t="str">
        <f>'将来負担比率（分子）の構造'!M$46</f>
        <v>-</v>
      </c>
      <c r="O61" s="178"/>
      <c r="P61" s="178"/>
    </row>
    <row r="62" spans="1:16" x14ac:dyDescent="0.15">
      <c r="A62" s="178" t="s">
        <v>35</v>
      </c>
      <c r="B62" s="178">
        <f>'将来負担比率（分子）の構造'!I$45</f>
        <v>1317</v>
      </c>
      <c r="C62" s="178"/>
      <c r="D62" s="178"/>
      <c r="E62" s="178">
        <f>'将来負担比率（分子）の構造'!J$45</f>
        <v>1312</v>
      </c>
      <c r="F62" s="178"/>
      <c r="G62" s="178"/>
      <c r="H62" s="178">
        <f>'将来負担比率（分子）の構造'!K$45</f>
        <v>1178</v>
      </c>
      <c r="I62" s="178"/>
      <c r="J62" s="178"/>
      <c r="K62" s="178">
        <f>'将来負担比率（分子）の構造'!L$45</f>
        <v>992</v>
      </c>
      <c r="L62" s="178"/>
      <c r="M62" s="178"/>
      <c r="N62" s="178">
        <f>'将来負担比率（分子）の構造'!M$45</f>
        <v>871</v>
      </c>
      <c r="O62" s="178"/>
      <c r="P62" s="178"/>
    </row>
    <row r="63" spans="1:16" x14ac:dyDescent="0.15">
      <c r="A63" s="178" t="s">
        <v>34</v>
      </c>
      <c r="B63" s="178">
        <f>'将来負担比率（分子）の構造'!I$44</f>
        <v>156</v>
      </c>
      <c r="C63" s="178"/>
      <c r="D63" s="178"/>
      <c r="E63" s="178">
        <f>'将来負担比率（分子）の構造'!J$44</f>
        <v>124</v>
      </c>
      <c r="F63" s="178"/>
      <c r="G63" s="178"/>
      <c r="H63" s="178">
        <f>'将来負担比率（分子）の構造'!K$44</f>
        <v>89</v>
      </c>
      <c r="I63" s="178"/>
      <c r="J63" s="178"/>
      <c r="K63" s="178">
        <f>'将来負担比率（分子）の構造'!L$44</f>
        <v>53</v>
      </c>
      <c r="L63" s="178"/>
      <c r="M63" s="178"/>
      <c r="N63" s="178">
        <f>'将来負担比率（分子）の構造'!M$44</f>
        <v>53</v>
      </c>
      <c r="O63" s="178"/>
      <c r="P63" s="178"/>
    </row>
    <row r="64" spans="1:16" x14ac:dyDescent="0.15">
      <c r="A64" s="178" t="s">
        <v>33</v>
      </c>
      <c r="B64" s="178">
        <f>'将来負担比率（分子）の構造'!I$43</f>
        <v>4561</v>
      </c>
      <c r="C64" s="178"/>
      <c r="D64" s="178"/>
      <c r="E64" s="178">
        <f>'将来負担比率（分子）の構造'!J$43</f>
        <v>4224</v>
      </c>
      <c r="F64" s="178"/>
      <c r="G64" s="178"/>
      <c r="H64" s="178">
        <f>'将来負担比率（分子）の構造'!K$43</f>
        <v>4032</v>
      </c>
      <c r="I64" s="178"/>
      <c r="J64" s="178"/>
      <c r="K64" s="178">
        <f>'将来負担比率（分子）の構造'!L$43</f>
        <v>3962</v>
      </c>
      <c r="L64" s="178"/>
      <c r="M64" s="178"/>
      <c r="N64" s="178">
        <f>'将来負担比率（分子）の構造'!M$43</f>
        <v>3797</v>
      </c>
      <c r="O64" s="178"/>
      <c r="P64" s="178"/>
    </row>
    <row r="65" spans="1:16" x14ac:dyDescent="0.15">
      <c r="A65" s="178" t="s">
        <v>32</v>
      </c>
      <c r="B65" s="178">
        <f>'将来負担比率（分子）の構造'!I$42</f>
        <v>1428</v>
      </c>
      <c r="C65" s="178"/>
      <c r="D65" s="178"/>
      <c r="E65" s="178">
        <f>'将来負担比率（分子）の構造'!J$42</f>
        <v>1333</v>
      </c>
      <c r="F65" s="178"/>
      <c r="G65" s="178"/>
      <c r="H65" s="178">
        <f>'将来負担比率（分子）の構造'!K$42</f>
        <v>1245</v>
      </c>
      <c r="I65" s="178"/>
      <c r="J65" s="178"/>
      <c r="K65" s="178">
        <f>'将来負担比率（分子）の構造'!L$42</f>
        <v>1156</v>
      </c>
      <c r="L65" s="178"/>
      <c r="M65" s="178"/>
      <c r="N65" s="178">
        <f>'将来負担比率（分子）の構造'!M$42</f>
        <v>1066</v>
      </c>
      <c r="O65" s="178"/>
      <c r="P65" s="178"/>
    </row>
    <row r="66" spans="1:16" x14ac:dyDescent="0.15">
      <c r="A66" s="178" t="s">
        <v>31</v>
      </c>
      <c r="B66" s="178">
        <f>'将来負担比率（分子）の構造'!I$41</f>
        <v>7891</v>
      </c>
      <c r="C66" s="178"/>
      <c r="D66" s="178"/>
      <c r="E66" s="178">
        <f>'将来負担比率（分子）の構造'!J$41</f>
        <v>8352</v>
      </c>
      <c r="F66" s="178"/>
      <c r="G66" s="178"/>
      <c r="H66" s="178">
        <f>'将来負担比率（分子）の構造'!K$41</f>
        <v>8406</v>
      </c>
      <c r="I66" s="178"/>
      <c r="J66" s="178"/>
      <c r="K66" s="178">
        <f>'将来負担比率（分子）の構造'!L$41</f>
        <v>8157</v>
      </c>
      <c r="L66" s="178"/>
      <c r="M66" s="178"/>
      <c r="N66" s="178">
        <f>'将来負担比率（分子）の構造'!M$41</f>
        <v>8199</v>
      </c>
      <c r="O66" s="178"/>
      <c r="P66" s="178"/>
    </row>
    <row r="67" spans="1:16" x14ac:dyDescent="0.15">
      <c r="A67" s="178" t="s">
        <v>75</v>
      </c>
      <c r="B67" s="178" t="e">
        <f>NA()</f>
        <v>#N/A</v>
      </c>
      <c r="C67" s="178">
        <f>IF(ISNUMBER('将来負担比率（分子）の構造'!I$53), IF('将来負担比率（分子）の構造'!I$53 &lt; 0, 0, '将来負担比率（分子）の構造'!I$53), NA())</f>
        <v>5335</v>
      </c>
      <c r="D67" s="178" t="e">
        <f>NA()</f>
        <v>#N/A</v>
      </c>
      <c r="E67" s="178" t="e">
        <f>NA()</f>
        <v>#N/A</v>
      </c>
      <c r="F67" s="178">
        <f>IF(ISNUMBER('将来負担比率（分子）の構造'!J$53), IF('将来負担比率（分子）の構造'!J$53 &lt; 0, 0, '将来負担比率（分子）の構造'!J$53), NA())</f>
        <v>4705</v>
      </c>
      <c r="G67" s="178" t="e">
        <f>NA()</f>
        <v>#N/A</v>
      </c>
      <c r="H67" s="178" t="e">
        <f>NA()</f>
        <v>#N/A</v>
      </c>
      <c r="I67" s="178">
        <f>IF(ISNUMBER('将来負担比率（分子）の構造'!K$53), IF('将来負担比率（分子）の構造'!K$53 &lt; 0, 0, '将来負担比率（分子）の構造'!K$53), NA())</f>
        <v>4347</v>
      </c>
      <c r="J67" s="178" t="e">
        <f>NA()</f>
        <v>#N/A</v>
      </c>
      <c r="K67" s="178" t="e">
        <f>NA()</f>
        <v>#N/A</v>
      </c>
      <c r="L67" s="178">
        <f>IF(ISNUMBER('将来負担比率（分子）の構造'!L$53), IF('将来負担比率（分子）の構造'!L$53 &lt; 0, 0, '将来負担比率（分子）の構造'!L$53), NA())</f>
        <v>3924</v>
      </c>
      <c r="M67" s="178" t="e">
        <f>NA()</f>
        <v>#N/A</v>
      </c>
      <c r="N67" s="178" t="e">
        <f>NA()</f>
        <v>#N/A</v>
      </c>
      <c r="O67" s="178">
        <f>IF(ISNUMBER('将来負担比率（分子）の構造'!M$53), IF('将来負担比率（分子）の構造'!M$53 &lt; 0, 0, '将来負担比率（分子）の構造'!M$53), NA())</f>
        <v>4149</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873</v>
      </c>
      <c r="C72" s="182">
        <f>基金残高に係る経年分析!G55</f>
        <v>831</v>
      </c>
      <c r="D72" s="182">
        <f>基金残高に係る経年分析!H55</f>
        <v>764</v>
      </c>
    </row>
    <row r="73" spans="1:16" x14ac:dyDescent="0.15">
      <c r="A73" s="181" t="s">
        <v>78</v>
      </c>
      <c r="B73" s="182">
        <f>基金残高に係る経年分析!F56</f>
        <v>95</v>
      </c>
      <c r="C73" s="182">
        <f>基金残高に係る経年分析!G56</f>
        <v>95</v>
      </c>
      <c r="D73" s="182">
        <f>基金残高に係る経年分析!H56</f>
        <v>95</v>
      </c>
    </row>
    <row r="74" spans="1:16" x14ac:dyDescent="0.15">
      <c r="A74" s="181" t="s">
        <v>79</v>
      </c>
      <c r="B74" s="182">
        <f>基金残高に係る経年分析!F57</f>
        <v>463</v>
      </c>
      <c r="C74" s="182">
        <f>基金残高に係る経年分析!G57</f>
        <v>401</v>
      </c>
      <c r="D74" s="182">
        <f>基金残高に係る経年分析!H57</f>
        <v>403</v>
      </c>
    </row>
  </sheetData>
  <sheetProtection algorithmName="SHA-512" hashValue="C6ftGvmTEuLPkQGl9K0xImsesNXHJiaqAyOksYgQqM/JDjPQu3A3H2alq67DBCw2stCNqpJJe/jWJfeCL+YC4g==" saltValue="Hu3FHg0Go5XXe9UbjUwr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2020-03-03T01:34:59Z</cp:lastPrinted>
  <dcterms:created xsi:type="dcterms:W3CDTF">2020-02-10T02:41:59Z</dcterms:created>
  <dcterms:modified xsi:type="dcterms:W3CDTF">2020-08-28T01:19:48Z</dcterms:modified>
  <cp:category/>
</cp:coreProperties>
</file>