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2.82.209\h28園芸共有\★新業務フォルダ\33 燃油価格高騰対策関係\R4\02_公募\220513_県内公募起案\"/>
    </mc:Choice>
  </mc:AlternateContent>
  <bookViews>
    <workbookView xWindow="0" yWindow="0" windowWidth="23040" windowHeight="9096" activeTab="1"/>
  </bookViews>
  <sheets>
    <sheet name="様式(一覧) " sheetId="2" r:id="rId1"/>
    <sheet name="様式(一覧)記載例" sheetId="1" r:id="rId2"/>
  </sheets>
  <definedNames>
    <definedName name="_xlnm._FilterDatabase" localSheetId="0" hidden="1">'様式(一覧) '!$A$21:$ET$57</definedName>
    <definedName name="_xlnm._FilterDatabase" localSheetId="1" hidden="1">'様式(一覧)記載例'!$A$21:$ET$57</definedName>
    <definedName name="_xlnm.Print_Area" localSheetId="0">'様式(一覧) '!$A$1:$EV$66</definedName>
    <definedName name="_xlnm.Print_Area" localSheetId="1">'様式(一覧)記載例'!$A$1:$EV$66</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P64" i="2" l="1"/>
  <c r="BP63" i="2"/>
  <c r="BP62" i="2"/>
  <c r="BP61" i="2"/>
  <c r="BP60" i="2"/>
  <c r="BP59" i="2"/>
  <c r="BP58" i="2"/>
  <c r="BP57" i="2"/>
  <c r="CR55" i="2"/>
  <c r="CJ55" i="2"/>
  <c r="BX55" i="2"/>
  <c r="BT55" i="2"/>
  <c r="CB55" i="2" s="1"/>
  <c r="BP55" i="2"/>
  <c r="CR54" i="2"/>
  <c r="CJ54" i="2"/>
  <c r="BX54" i="2"/>
  <c r="BT54" i="2"/>
  <c r="BP54" i="2"/>
  <c r="CR53" i="2"/>
  <c r="CJ53" i="2"/>
  <c r="BX53" i="2"/>
  <c r="CB53" i="2" s="1"/>
  <c r="BT53" i="2"/>
  <c r="BP53" i="2"/>
  <c r="CR52" i="2"/>
  <c r="CJ52" i="2"/>
  <c r="BX52" i="2"/>
  <c r="BT52" i="2"/>
  <c r="BP52" i="2"/>
  <c r="CR51" i="2"/>
  <c r="CJ51" i="2"/>
  <c r="BX51" i="2"/>
  <c r="BT51" i="2"/>
  <c r="BP51" i="2"/>
  <c r="CR50" i="2"/>
  <c r="CJ50" i="2"/>
  <c r="BX50" i="2"/>
  <c r="BT50" i="2"/>
  <c r="BP50" i="2"/>
  <c r="CR49" i="2"/>
  <c r="CJ49" i="2"/>
  <c r="BX49" i="2"/>
  <c r="BT49" i="2"/>
  <c r="BP49" i="2"/>
  <c r="ED48" i="2"/>
  <c r="CR48" i="2"/>
  <c r="CJ48" i="2"/>
  <c r="BX48" i="2"/>
  <c r="BT48" i="2"/>
  <c r="BP48" i="2"/>
  <c r="ED47" i="2"/>
  <c r="EA47" i="2"/>
  <c r="DS47" i="2"/>
  <c r="DR47" i="2"/>
  <c r="DR48" i="2" s="1"/>
  <c r="DN47" i="2"/>
  <c r="DF47" i="2"/>
  <c r="DB47" i="2"/>
  <c r="DN48" i="2" s="1"/>
  <c r="CY47" i="2"/>
  <c r="CV47" i="2"/>
  <c r="DB48" i="2" s="1"/>
  <c r="CR47" i="2"/>
  <c r="CJ47" i="2"/>
  <c r="CI47" i="2"/>
  <c r="CH47" i="2"/>
  <c r="CG47" i="2"/>
  <c r="CF47" i="2"/>
  <c r="BX47" i="2"/>
  <c r="BT47" i="2"/>
  <c r="BP47" i="2"/>
  <c r="BG47" i="2"/>
  <c r="BD47" i="2"/>
  <c r="BA47" i="2"/>
  <c r="AX47" i="2"/>
  <c r="AU47" i="2"/>
  <c r="AR47" i="2"/>
  <c r="AO47" i="2"/>
  <c r="AL47" i="2"/>
  <c r="AI47" i="2"/>
  <c r="AF47" i="2"/>
  <c r="AC47" i="2"/>
  <c r="Z47" i="2"/>
  <c r="W47" i="2"/>
  <c r="BX9" i="2" s="1"/>
  <c r="B47" i="2"/>
  <c r="CB46" i="2"/>
  <c r="CN46" i="2" s="1"/>
  <c r="CB45" i="2"/>
  <c r="CN45" i="2" s="1"/>
  <c r="CB44" i="2"/>
  <c r="CN44" i="2" s="1"/>
  <c r="CN43" i="2"/>
  <c r="CB43" i="2"/>
  <c r="CB42" i="2"/>
  <c r="CN42" i="2" s="1"/>
  <c r="CB41" i="2"/>
  <c r="CN41" i="2" s="1"/>
  <c r="CB40" i="2"/>
  <c r="CN40" i="2" s="1"/>
  <c r="CN39" i="2"/>
  <c r="CB39" i="2"/>
  <c r="CB38" i="2"/>
  <c r="CN38" i="2" s="1"/>
  <c r="CB37" i="2"/>
  <c r="CN37" i="2" s="1"/>
  <c r="CB36" i="2"/>
  <c r="CN36" i="2" s="1"/>
  <c r="CN35" i="2"/>
  <c r="CB35" i="2"/>
  <c r="CB34" i="2"/>
  <c r="CN34" i="2" s="1"/>
  <c r="CB33" i="2"/>
  <c r="CN33" i="2" s="1"/>
  <c r="CB32" i="2"/>
  <c r="CN32" i="2" s="1"/>
  <c r="CN31" i="2"/>
  <c r="CB31" i="2"/>
  <c r="CB30" i="2"/>
  <c r="CN30" i="2" s="1"/>
  <c r="CB29" i="2"/>
  <c r="CN29" i="2" s="1"/>
  <c r="CB28" i="2"/>
  <c r="CN28" i="2" s="1"/>
  <c r="CN27" i="2"/>
  <c r="CB27" i="2"/>
  <c r="CB26" i="2"/>
  <c r="CN26" i="2" s="1"/>
  <c r="CB25" i="2"/>
  <c r="CN25" i="2" s="1"/>
  <c r="CB24" i="2"/>
  <c r="CN24" i="2" s="1"/>
  <c r="CB23" i="2"/>
  <c r="CN23" i="2" s="1"/>
  <c r="CB22" i="2"/>
  <c r="CN22" i="2" s="1"/>
  <c r="DF48" i="2" l="1"/>
  <c r="CB52" i="2"/>
  <c r="CB49" i="2"/>
  <c r="CB50" i="2"/>
  <c r="BP56" i="2"/>
  <c r="CB48" i="2"/>
  <c r="CB51" i="2"/>
  <c r="CB54" i="2"/>
  <c r="CN53" i="2"/>
  <c r="CN48" i="2"/>
  <c r="CN47" i="2"/>
  <c r="CN54" i="2"/>
  <c r="CN55" i="2"/>
  <c r="CN49" i="2"/>
  <c r="CN50" i="2"/>
  <c r="CN51" i="2"/>
  <c r="CN52" i="2"/>
  <c r="CB47" i="2"/>
  <c r="CR50" i="1"/>
  <c r="CN50" i="1"/>
  <c r="CJ51" i="1"/>
  <c r="DR47" i="1"/>
  <c r="DR48" i="1" s="1"/>
  <c r="CF47" i="1"/>
  <c r="CI47" i="1"/>
  <c r="CH47" i="1"/>
  <c r="CG47" i="1"/>
  <c r="ED47" i="1"/>
  <c r="CJ55" i="1"/>
  <c r="CJ54" i="1"/>
  <c r="CJ53" i="1"/>
  <c r="CJ52" i="1"/>
  <c r="CJ50" i="1"/>
  <c r="CJ49" i="1"/>
  <c r="CJ48" i="1"/>
  <c r="CR55" i="1"/>
  <c r="CR53" i="1"/>
  <c r="CR51" i="1"/>
  <c r="CR49" i="1"/>
  <c r="CR48" i="1"/>
  <c r="BT48" i="1"/>
  <c r="CJ47" i="1"/>
  <c r="CR47" i="1"/>
  <c r="CR54" i="1"/>
  <c r="CR52" i="1"/>
  <c r="W47" i="1"/>
  <c r="BX9" i="1" s="1"/>
  <c r="BP64" i="1"/>
  <c r="BP63" i="1"/>
  <c r="BP62" i="1"/>
  <c r="BP61" i="1"/>
  <c r="BX55" i="1"/>
  <c r="BX54" i="1"/>
  <c r="BT55" i="1"/>
  <c r="BT54" i="1"/>
  <c r="BP55" i="1"/>
  <c r="BP54" i="1"/>
  <c r="BX53" i="1"/>
  <c r="BT53" i="1"/>
  <c r="BP53" i="1"/>
  <c r="BX52" i="1"/>
  <c r="BT52" i="1"/>
  <c r="BP52" i="1"/>
  <c r="BP57" i="1"/>
  <c r="DN47" i="1"/>
  <c r="DF47" i="1"/>
  <c r="DB47" i="1"/>
  <c r="CY47" i="1"/>
  <c r="CV47" i="1"/>
  <c r="BX51" i="1"/>
  <c r="BX50" i="1"/>
  <c r="BX49" i="1"/>
  <c r="BX48" i="1"/>
  <c r="BT51" i="1"/>
  <c r="BT50" i="1"/>
  <c r="BT49" i="1"/>
  <c r="BP47" i="1"/>
  <c r="BP48" i="1"/>
  <c r="BT47" i="1"/>
  <c r="BX47" i="1"/>
  <c r="CB48" i="1" l="1"/>
  <c r="DB48" i="1"/>
  <c r="CB52" i="1"/>
  <c r="CB53" i="1"/>
  <c r="BG47" i="1"/>
  <c r="AF47" i="1"/>
  <c r="Z47" i="1"/>
  <c r="AC47" i="1"/>
  <c r="AI47" i="1"/>
  <c r="AL47" i="1"/>
  <c r="AO47" i="1"/>
  <c r="AR47" i="1"/>
  <c r="AU47" i="1"/>
  <c r="AX47" i="1"/>
  <c r="BA47" i="1"/>
  <c r="BD47" i="1"/>
  <c r="DS47" i="1" l="1"/>
  <c r="EA47" i="1" l="1"/>
  <c r="CB46" i="1" l="1"/>
  <c r="CN46" i="1" s="1"/>
  <c r="CB45" i="1"/>
  <c r="CN45" i="1" s="1"/>
  <c r="CB44" i="1"/>
  <c r="CN44" i="1" s="1"/>
  <c r="CB43" i="1"/>
  <c r="CN43" i="1" s="1"/>
  <c r="CB42" i="1"/>
  <c r="CN42" i="1" s="1"/>
  <c r="CB41" i="1"/>
  <c r="CN41" i="1" s="1"/>
  <c r="CB40" i="1"/>
  <c r="CN40" i="1" s="1"/>
  <c r="CB39" i="1"/>
  <c r="CN39" i="1" s="1"/>
  <c r="CB38" i="1"/>
  <c r="CN38" i="1" s="1"/>
  <c r="CB37" i="1"/>
  <c r="CN37" i="1" s="1"/>
  <c r="CB36" i="1"/>
  <c r="CN36" i="1" s="1"/>
  <c r="CB35" i="1"/>
  <c r="CN35" i="1" s="1"/>
  <c r="CB34" i="1"/>
  <c r="CN34" i="1" s="1"/>
  <c r="CB33" i="1"/>
  <c r="CN33" i="1" s="1"/>
  <c r="CB32" i="1"/>
  <c r="CN32" i="1" s="1"/>
  <c r="CB31" i="1"/>
  <c r="CN31" i="1" s="1"/>
  <c r="CB30" i="1"/>
  <c r="CN30" i="1" s="1"/>
  <c r="CB29" i="1"/>
  <c r="CN29" i="1" s="1"/>
  <c r="CB28" i="1"/>
  <c r="CN28" i="1" s="1"/>
  <c r="CB27" i="1"/>
  <c r="CN27" i="1" s="1"/>
  <c r="CB26" i="1"/>
  <c r="CN26" i="1" s="1"/>
  <c r="CB25" i="1"/>
  <c r="CN25" i="1" s="1"/>
  <c r="CB24" i="1"/>
  <c r="CN24" i="1" s="1"/>
  <c r="CB23" i="1"/>
  <c r="CN23" i="1" s="1"/>
  <c r="BP58" i="1"/>
  <c r="BP49" i="1"/>
  <c r="CB49" i="1" l="1"/>
  <c r="ED48" i="1" l="1"/>
  <c r="DN48" i="1"/>
  <c r="BP51" i="1"/>
  <c r="BP50" i="1"/>
  <c r="CB22" i="1"/>
  <c r="B47" i="1"/>
  <c r="BP59" i="1"/>
  <c r="BP60" i="1"/>
  <c r="CN22" i="1" l="1"/>
  <c r="CB47" i="1"/>
  <c r="BP56" i="1"/>
  <c r="DF48" i="1"/>
  <c r="CB55" i="1"/>
  <c r="CB51" i="1"/>
  <c r="CB54" i="1"/>
  <c r="CB50" i="1"/>
  <c r="CN48" i="1" l="1"/>
  <c r="CN53" i="1"/>
  <c r="CN51" i="1"/>
  <c r="CN55" i="1"/>
  <c r="CN49" i="1"/>
  <c r="CN52" i="1"/>
  <c r="CN47" i="1"/>
  <c r="CN54" i="1"/>
</calcChain>
</file>

<file path=xl/comments1.xml><?xml version="1.0" encoding="utf-8"?>
<comments xmlns="http://schemas.openxmlformats.org/spreadsheetml/2006/main">
  <authors>
    <author>mikako_nakamura</author>
    <author>農林水産省</author>
    <author>Owner</author>
  </authors>
  <commentList>
    <comment ref="CR19" authorId="0" shapeId="0">
      <text>
        <r>
          <rPr>
            <b/>
            <sz val="9"/>
            <color indexed="81"/>
            <rFont val="ＭＳ Ｐゴシック"/>
            <family val="3"/>
            <charset val="128"/>
          </rPr>
          <t>「燃油補填金積立金額」の「Ｒ４積立金額」（BＮ）欄と同額になる。</t>
        </r>
      </text>
    </comment>
    <comment ref="DJ19" authorId="1" shapeId="0">
      <text>
        <r>
          <rPr>
            <b/>
            <sz val="9"/>
            <color indexed="81"/>
            <rFont val="ＭＳ Ｐゴシック"/>
            <family val="3"/>
            <charset val="128"/>
          </rPr>
          <t>燃油使用量削減等の目標において、
「単位生産量当たり燃油使用量を削減する目標」を選択した支援対象者が該当。</t>
        </r>
      </text>
    </comment>
    <comment ref="DS19" authorId="1" shapeId="0">
      <text>
        <r>
          <rPr>
            <b/>
            <sz val="9"/>
            <color indexed="81"/>
            <rFont val="ＭＳ Ｐゴシック"/>
            <family val="3"/>
            <charset val="128"/>
          </rPr>
          <t>燃油使用量削減等の目標において、
「民間の金融商品や備蓄タンク等を活用して燃油コストの変動を抑制」を選択した支援対象者が該当。
※ただし、支援対象者として一体的に取り組む場合は、（ＤD46）欄に合計値のみを記載。</t>
        </r>
      </text>
    </comment>
    <comment ref="EA19" authorId="2" shapeId="0">
      <text>
        <r>
          <rPr>
            <b/>
            <sz val="9"/>
            <color indexed="81"/>
            <rFont val="ＭＳ Ｐゴシック"/>
            <family val="3"/>
            <charset val="128"/>
          </rPr>
          <t>目標達成の取り組み手段として省エネ設備を導入した場合は導入台数及び面積を記載。</t>
        </r>
        <r>
          <rPr>
            <sz val="9"/>
            <color indexed="81"/>
            <rFont val="ＭＳ Ｐゴシック"/>
            <family val="3"/>
            <charset val="128"/>
          </rPr>
          <t xml:space="preserve">
</t>
        </r>
      </text>
    </comment>
    <comment ref="DS47" authorId="2" shapeId="0">
      <text>
        <r>
          <rPr>
            <b/>
            <sz val="9"/>
            <color indexed="81"/>
            <rFont val="ＭＳ Ｐゴシック"/>
            <family val="3"/>
            <charset val="128"/>
          </rPr>
          <t>支援対象者が一体的に取り組む場合は、数式を削除し、ダイレクト入力。
併せて、目標取組達成の取組手段等についても記載。</t>
        </r>
      </text>
    </comment>
    <comment ref="DV47" authorId="2" shapeId="0">
      <text>
        <r>
          <rPr>
            <b/>
            <sz val="9"/>
            <color indexed="81"/>
            <rFont val="ＭＳ Ｐゴシック"/>
            <family val="3"/>
            <charset val="128"/>
          </rPr>
          <t>（DJ4７）欄をダイレクト入力した支援対象者のみ記載</t>
        </r>
      </text>
    </comment>
  </commentList>
</comments>
</file>

<file path=xl/comments2.xml><?xml version="1.0" encoding="utf-8"?>
<comments xmlns="http://schemas.openxmlformats.org/spreadsheetml/2006/main">
  <authors>
    <author>mikako_nakamura</author>
    <author>農林水産省</author>
    <author>Owner</author>
  </authors>
  <commentList>
    <comment ref="CR19" authorId="0" shapeId="0">
      <text>
        <r>
          <rPr>
            <b/>
            <sz val="9"/>
            <color indexed="81"/>
            <rFont val="ＭＳ Ｐゴシック"/>
            <family val="3"/>
            <charset val="128"/>
          </rPr>
          <t>「燃油補填金積立金額」の「Ｒ４積立金額」（BＮ）欄と同額になる。</t>
        </r>
      </text>
    </comment>
    <comment ref="DJ19" authorId="1" shapeId="0">
      <text>
        <r>
          <rPr>
            <b/>
            <sz val="9"/>
            <color indexed="81"/>
            <rFont val="ＭＳ Ｐゴシック"/>
            <family val="3"/>
            <charset val="128"/>
          </rPr>
          <t>燃油使用量削減等の目標において、
「単位生産量当たり燃油使用量を削減する目標」を選択した支援対象者が該当。</t>
        </r>
      </text>
    </comment>
    <comment ref="DS19" authorId="1" shapeId="0">
      <text>
        <r>
          <rPr>
            <b/>
            <sz val="9"/>
            <color indexed="81"/>
            <rFont val="ＭＳ Ｐゴシック"/>
            <family val="3"/>
            <charset val="128"/>
          </rPr>
          <t>燃油使用量削減等の目標において、
「民間の金融商品や備蓄タンク等を活用して燃油コストの変動を抑制」を選択した支援対象者が該当。
※ただし、支援対象者として一体的に取り組む場合は、（ＤD46）欄に合計値のみを記載。</t>
        </r>
      </text>
    </comment>
    <comment ref="EA19" authorId="2" shapeId="0">
      <text>
        <r>
          <rPr>
            <b/>
            <sz val="9"/>
            <color indexed="81"/>
            <rFont val="ＭＳ Ｐゴシック"/>
            <family val="3"/>
            <charset val="128"/>
          </rPr>
          <t>目標達成の取り組み手段として省エネ設備を導入した場合は導入台数及び面積を記載。</t>
        </r>
        <r>
          <rPr>
            <sz val="9"/>
            <color indexed="81"/>
            <rFont val="ＭＳ Ｐゴシック"/>
            <family val="3"/>
            <charset val="128"/>
          </rPr>
          <t xml:space="preserve">
</t>
        </r>
      </text>
    </comment>
    <comment ref="DS47" authorId="2" shapeId="0">
      <text>
        <r>
          <rPr>
            <b/>
            <sz val="9"/>
            <color indexed="81"/>
            <rFont val="ＭＳ Ｐゴシック"/>
            <family val="3"/>
            <charset val="128"/>
          </rPr>
          <t>支援対象者が一体的に取り組む場合は、数式を削除し、ダイレクト入力。
併せて、目標取組達成の取組手段等についても記載。</t>
        </r>
      </text>
    </comment>
    <comment ref="DV47" authorId="2" shapeId="0">
      <text>
        <r>
          <rPr>
            <b/>
            <sz val="9"/>
            <color indexed="81"/>
            <rFont val="ＭＳ Ｐゴシック"/>
            <family val="3"/>
            <charset val="128"/>
          </rPr>
          <t>（DJ4７）欄をダイレクト入力した支援対象者のみ記載</t>
        </r>
      </text>
    </comment>
  </commentList>
</comments>
</file>

<file path=xl/sharedStrings.xml><?xml version="1.0" encoding="utf-8"?>
<sst xmlns="http://schemas.openxmlformats.org/spreadsheetml/2006/main" count="407" uniqueCount="164">
  <si>
    <t>【支援対象者用】</t>
    <rPh sb="1" eb="3">
      <t>シエン</t>
    </rPh>
    <rPh sb="3" eb="6">
      <t>タイショウシャ</t>
    </rPh>
    <rPh sb="6" eb="7">
      <t>ヨウ</t>
    </rPh>
    <phoneticPr fontId="1"/>
  </si>
  <si>
    <t>支援対象者（組織）名</t>
    <rPh sb="0" eb="2">
      <t>シエン</t>
    </rPh>
    <rPh sb="2" eb="5">
      <t>タイショウシャ</t>
    </rPh>
    <rPh sb="6" eb="8">
      <t>ソシキ</t>
    </rPh>
    <rPh sb="9" eb="10">
      <t>メイ</t>
    </rPh>
    <phoneticPr fontId="1"/>
  </si>
  <si>
    <t>所在都道府県</t>
    <rPh sb="0" eb="2">
      <t>ショザイ</t>
    </rPh>
    <rPh sb="2" eb="6">
      <t>トドウフケン</t>
    </rPh>
    <phoneticPr fontId="1"/>
  </si>
  <si>
    <t>氏名</t>
    <rPh sb="0" eb="2">
      <t>シメイ</t>
    </rPh>
    <phoneticPr fontId="1"/>
  </si>
  <si>
    <t>住所</t>
    <rPh sb="0" eb="2">
      <t>ジュウショ</t>
    </rPh>
    <phoneticPr fontId="1"/>
  </si>
  <si>
    <t>農家
整理番号</t>
    <rPh sb="0" eb="2">
      <t>ノウカ</t>
    </rPh>
    <rPh sb="3" eb="5">
      <t>セイリ</t>
    </rPh>
    <rPh sb="5" eb="7">
      <t>バンゴウ</t>
    </rPh>
    <phoneticPr fontId="1"/>
  </si>
  <si>
    <t>実施期間</t>
    <rPh sb="0" eb="2">
      <t>ジッシ</t>
    </rPh>
    <rPh sb="2" eb="4">
      <t>キカン</t>
    </rPh>
    <phoneticPr fontId="1"/>
  </si>
  <si>
    <t>月</t>
    <rPh sb="0" eb="1">
      <t>ガツ</t>
    </rPh>
    <phoneticPr fontId="1"/>
  </si>
  <si>
    <t>～</t>
    <phoneticPr fontId="1"/>
  </si>
  <si>
    <t>セーフティネット対象期間</t>
    <rPh sb="8" eb="10">
      <t>タイショウ</t>
    </rPh>
    <rPh sb="10" eb="12">
      <t>キカン</t>
    </rPh>
    <phoneticPr fontId="1"/>
  </si>
  <si>
    <t>＜内訳＞　支援対象者の構成員の事業参加者等の内訳</t>
    <rPh sb="1" eb="3">
      <t>ウチワケ</t>
    </rPh>
    <rPh sb="5" eb="7">
      <t>シエン</t>
    </rPh>
    <rPh sb="7" eb="10">
      <t>タイショウシャ</t>
    </rPh>
    <rPh sb="11" eb="14">
      <t>コウセイイン</t>
    </rPh>
    <rPh sb="15" eb="17">
      <t>ジギョウ</t>
    </rPh>
    <rPh sb="17" eb="20">
      <t>サンカシャ</t>
    </rPh>
    <rPh sb="20" eb="21">
      <t>トウ</t>
    </rPh>
    <rPh sb="22" eb="24">
      <t>ウチワケ</t>
    </rPh>
    <phoneticPr fontId="1"/>
  </si>
  <si>
    <t>H24</t>
    <phoneticPr fontId="1"/>
  </si>
  <si>
    <t>H25</t>
    <phoneticPr fontId="1"/>
  </si>
  <si>
    <t>施設園芸セーフティネット構築事業</t>
    <rPh sb="0" eb="2">
      <t>シセツ</t>
    </rPh>
    <rPh sb="2" eb="4">
      <t>エンゲイ</t>
    </rPh>
    <rPh sb="12" eb="14">
      <t>コウチク</t>
    </rPh>
    <rPh sb="14" eb="16">
      <t>ジギョウ</t>
    </rPh>
    <phoneticPr fontId="1"/>
  </si>
  <si>
    <t>燃油購入予定数量（ﾘｯﾄﾙ）</t>
    <rPh sb="0" eb="2">
      <t>ネンユ</t>
    </rPh>
    <rPh sb="2" eb="4">
      <t>コウニュウ</t>
    </rPh>
    <rPh sb="4" eb="6">
      <t>ヨテイ</t>
    </rPh>
    <rPh sb="6" eb="8">
      <t>スウリョウ</t>
    </rPh>
    <phoneticPr fontId="1"/>
  </si>
  <si>
    <t>ＳＮ選択肢</t>
    <rPh sb="2" eb="5">
      <t>センタクシ</t>
    </rPh>
    <phoneticPr fontId="1"/>
  </si>
  <si>
    <t>130%</t>
    <phoneticPr fontId="1"/>
  </si>
  <si>
    <t>150%</t>
    <phoneticPr fontId="1"/>
  </si>
  <si>
    <t>ＳＮ油種</t>
    <rPh sb="2" eb="4">
      <t>ユシュ</t>
    </rPh>
    <phoneticPr fontId="1"/>
  </si>
  <si>
    <t>Ａ重油</t>
    <rPh sb="1" eb="3">
      <t>ジュウユ</t>
    </rPh>
    <phoneticPr fontId="1"/>
  </si>
  <si>
    <t>灯油</t>
    <rPh sb="0" eb="2">
      <t>トウユ</t>
    </rPh>
    <phoneticPr fontId="1"/>
  </si>
  <si>
    <t>合計</t>
    <rPh sb="0" eb="2">
      <t>ゴウケイ</t>
    </rPh>
    <phoneticPr fontId="1"/>
  </si>
  <si>
    <t>燃油補填金積立金額（円）</t>
    <rPh sb="0" eb="2">
      <t>ネンユ</t>
    </rPh>
    <rPh sb="2" eb="5">
      <t>ホテンキン</t>
    </rPh>
    <rPh sb="5" eb="9">
      <t>ツミタテキンガク</t>
    </rPh>
    <rPh sb="10" eb="11">
      <t>エン</t>
    </rPh>
    <phoneticPr fontId="1"/>
  </si>
  <si>
    <t>セーフティネット参加構成員数</t>
    <rPh sb="8" eb="10">
      <t>サンカ</t>
    </rPh>
    <rPh sb="10" eb="13">
      <t>コウセイイン</t>
    </rPh>
    <rPh sb="13" eb="14">
      <t>スウ</t>
    </rPh>
    <phoneticPr fontId="1"/>
  </si>
  <si>
    <t>名</t>
    <rPh sb="0" eb="1">
      <t>メイ</t>
    </rPh>
    <phoneticPr fontId="1"/>
  </si>
  <si>
    <t>入力が必要なところ</t>
    <rPh sb="0" eb="2">
      <t>ニュウリョク</t>
    </rPh>
    <rPh sb="3" eb="5">
      <t>ヒツヨウ</t>
    </rPh>
    <phoneticPr fontId="1"/>
  </si>
  <si>
    <t>プルダウンリストから選択</t>
    <rPh sb="10" eb="12">
      <t>センタク</t>
    </rPh>
    <phoneticPr fontId="1"/>
  </si>
  <si>
    <t>計算式による自動計算</t>
    <rPh sb="0" eb="3">
      <t>ケイサンシキ</t>
    </rPh>
    <rPh sb="6" eb="8">
      <t>ジドウ</t>
    </rPh>
    <rPh sb="8" eb="10">
      <t>ケイサン</t>
    </rPh>
    <phoneticPr fontId="1"/>
  </si>
  <si>
    <t>燃油使用量</t>
    <rPh sb="0" eb="2">
      <t>ネンユ</t>
    </rPh>
    <rPh sb="2" eb="5">
      <t>シヨウリョウ</t>
    </rPh>
    <phoneticPr fontId="1"/>
  </si>
  <si>
    <t>現在
（ﾘｯﾄﾙ）</t>
    <rPh sb="0" eb="2">
      <t>ゲンザイ</t>
    </rPh>
    <phoneticPr fontId="1"/>
  </si>
  <si>
    <t>目標
（ﾘｯﾄﾙ）</t>
    <rPh sb="0" eb="2">
      <t>モクヒョウ</t>
    </rPh>
    <phoneticPr fontId="1"/>
  </si>
  <si>
    <t>省エネ設備導入時期</t>
    <rPh sb="0" eb="1">
      <t>ショウ</t>
    </rPh>
    <rPh sb="3" eb="5">
      <t>セツビ</t>
    </rPh>
    <rPh sb="5" eb="7">
      <t>ドウニュウ</t>
    </rPh>
    <rPh sb="7" eb="9">
      <t>ジキ</t>
    </rPh>
    <phoneticPr fontId="1"/>
  </si>
  <si>
    <t>H26</t>
  </si>
  <si>
    <t>台数
(台)</t>
    <rPh sb="0" eb="2">
      <t>ダイスウ</t>
    </rPh>
    <rPh sb="4" eb="5">
      <t>ダイ</t>
    </rPh>
    <phoneticPr fontId="1"/>
  </si>
  <si>
    <t>計</t>
    <rPh sb="0" eb="1">
      <t>ケイ</t>
    </rPh>
    <phoneticPr fontId="1"/>
  </si>
  <si>
    <t>10a当たり</t>
    <rPh sb="3" eb="4">
      <t>ア</t>
    </rPh>
    <phoneticPr fontId="1"/>
  </si>
  <si>
    <t>支援対象者整理番号</t>
    <rPh sb="0" eb="2">
      <t>シエン</t>
    </rPh>
    <rPh sb="2" eb="5">
      <t>タイショウシャ</t>
    </rPh>
    <rPh sb="5" eb="7">
      <t>セイリ</t>
    </rPh>
    <rPh sb="7" eb="9">
      <t>バンゴウ</t>
    </rPh>
    <phoneticPr fontId="1"/>
  </si>
  <si>
    <t>（記入の留意事項）</t>
    <rPh sb="1" eb="3">
      <t>キニュウ</t>
    </rPh>
    <rPh sb="4" eb="6">
      <t>リュウイ</t>
    </rPh>
    <rPh sb="6" eb="8">
      <t>ジコウ</t>
    </rPh>
    <phoneticPr fontId="1"/>
  </si>
  <si>
    <t>※積み上げをしない場合</t>
    <rPh sb="1" eb="2">
      <t>ツ</t>
    </rPh>
    <rPh sb="3" eb="4">
      <t>ア</t>
    </rPh>
    <rPh sb="9" eb="11">
      <t>バアイ</t>
    </rPh>
    <phoneticPr fontId="1"/>
  </si>
  <si>
    <t>件数計</t>
    <rPh sb="0" eb="2">
      <t>ケンスウ</t>
    </rPh>
    <rPh sb="2" eb="3">
      <t>ケイ</t>
    </rPh>
    <phoneticPr fontId="1"/>
  </si>
  <si>
    <t>組織（事務局所在）住所</t>
    <rPh sb="0" eb="2">
      <t>ソシキ</t>
    </rPh>
    <rPh sb="3" eb="6">
      <t>ジムキョク</t>
    </rPh>
    <rPh sb="6" eb="8">
      <t>ショザイ</t>
    </rPh>
    <rPh sb="9" eb="11">
      <t>ジュウショ</t>
    </rPh>
    <phoneticPr fontId="1"/>
  </si>
  <si>
    <t>代表者氏名</t>
    <rPh sb="0" eb="3">
      <t>ダイヒョウシャ</t>
    </rPh>
    <rPh sb="3" eb="5">
      <t>シメイ</t>
    </rPh>
    <phoneticPr fontId="1"/>
  </si>
  <si>
    <t>代表者住所</t>
    <rPh sb="0" eb="3">
      <t>ダイヒョウシャ</t>
    </rPh>
    <rPh sb="3" eb="5">
      <t>ジュウショ</t>
    </rPh>
    <phoneticPr fontId="1"/>
  </si>
  <si>
    <t>　　フリガナ</t>
    <phoneticPr fontId="1"/>
  </si>
  <si>
    <t>！以下はプルダウンリスト用（編集不可）</t>
    <rPh sb="1" eb="3">
      <t>イカ</t>
    </rPh>
    <rPh sb="12" eb="13">
      <t>ヨウ</t>
    </rPh>
    <rPh sb="14" eb="16">
      <t>ヘンシュウ</t>
    </rPh>
    <rPh sb="16" eb="18">
      <t>フカ</t>
    </rPh>
    <phoneticPr fontId="1"/>
  </si>
  <si>
    <t>24事業年度</t>
    <rPh sb="2" eb="4">
      <t>ジギョウ</t>
    </rPh>
    <rPh sb="4" eb="6">
      <t>ネンド</t>
    </rPh>
    <phoneticPr fontId="1"/>
  </si>
  <si>
    <t>25事業年度</t>
    <rPh sb="2" eb="4">
      <t>ジギョウ</t>
    </rPh>
    <rPh sb="4" eb="6">
      <t>ネンド</t>
    </rPh>
    <phoneticPr fontId="1"/>
  </si>
  <si>
    <t>26事業年度</t>
    <rPh sb="2" eb="4">
      <t>ジギョウ</t>
    </rPh>
    <rPh sb="4" eb="6">
      <t>ネンド</t>
    </rPh>
    <phoneticPr fontId="1"/>
  </si>
  <si>
    <t>セーフティネットの積立契約の契約期間（該当欄に○を付す）</t>
    <rPh sb="9" eb="11">
      <t>ツミタテ</t>
    </rPh>
    <rPh sb="11" eb="13">
      <t>ケイヤク</t>
    </rPh>
    <rPh sb="14" eb="16">
      <t>ケイヤク</t>
    </rPh>
    <rPh sb="16" eb="18">
      <t>キカン</t>
    </rPh>
    <rPh sb="19" eb="21">
      <t>ガイトウ</t>
    </rPh>
    <rPh sb="21" eb="22">
      <t>ラン</t>
    </rPh>
    <rPh sb="25" eb="26">
      <t>フ</t>
    </rPh>
    <phoneticPr fontId="1"/>
  </si>
  <si>
    <t>追加等整理欄</t>
    <rPh sb="0" eb="2">
      <t>ツイカ</t>
    </rPh>
    <rPh sb="2" eb="3">
      <t>トウ</t>
    </rPh>
    <rPh sb="3" eb="5">
      <t>セイリ</t>
    </rPh>
    <rPh sb="5" eb="6">
      <t>ラン</t>
    </rPh>
    <phoneticPr fontId="1"/>
  </si>
  <si>
    <t>事業年度</t>
    <rPh sb="0" eb="2">
      <t>ジギョウ</t>
    </rPh>
    <rPh sb="2" eb="4">
      <t>ネンド</t>
    </rPh>
    <phoneticPr fontId="1"/>
  </si>
  <si>
    <t>～</t>
    <phoneticPr fontId="1"/>
  </si>
  <si>
    <t>（参考）ｾｰﾌﾃｨﾈｯﾄH24orH25実施（○×）</t>
    <rPh sb="1" eb="3">
      <t>サンコウ</t>
    </rPh>
    <rPh sb="20" eb="22">
      <t>ジッシ</t>
    </rPh>
    <phoneticPr fontId="1"/>
  </si>
  <si>
    <t>（参考）リースH24orH25実施（○×）</t>
    <rPh sb="1" eb="3">
      <t>サンコウ</t>
    </rPh>
    <rPh sb="15" eb="17">
      <t>ジッシ</t>
    </rPh>
    <phoneticPr fontId="1"/>
  </si>
  <si>
    <t>（参考）リースH26実施
（○×）</t>
    <rPh sb="1" eb="3">
      <t>サンコウ</t>
    </rPh>
    <rPh sb="10" eb="12">
      <t>ジッシ</t>
    </rPh>
    <phoneticPr fontId="1"/>
  </si>
  <si>
    <t>（参考）ｾｰﾌﾃｨﾈｯﾄH26実施
（○×）</t>
    <rPh sb="1" eb="3">
      <t>サンコウ</t>
    </rPh>
    <rPh sb="15" eb="17">
      <t>ジッシ</t>
    </rPh>
    <phoneticPr fontId="1"/>
  </si>
  <si>
    <t>27事業年度</t>
    <rPh sb="2" eb="4">
      <t>ジギョウ</t>
    </rPh>
    <rPh sb="4" eb="6">
      <t>ネンド</t>
    </rPh>
    <phoneticPr fontId="1"/>
  </si>
  <si>
    <t>H27</t>
  </si>
  <si>
    <t>（参考）リースH27実施
（○×）</t>
    <rPh sb="1" eb="3">
      <t>サンコウ</t>
    </rPh>
    <rPh sb="10" eb="12">
      <t>ジッシ</t>
    </rPh>
    <phoneticPr fontId="1"/>
  </si>
  <si>
    <t>（参考）ｾｰﾌﾃｨﾈｯﾄH2７実施
（○×）</t>
    <rPh sb="1" eb="3">
      <t>サンコウ</t>
    </rPh>
    <rPh sb="15" eb="17">
      <t>ジッシ</t>
    </rPh>
    <phoneticPr fontId="1"/>
  </si>
  <si>
    <t>28事業年度</t>
    <rPh sb="2" eb="4">
      <t>ジギョウ</t>
    </rPh>
    <rPh sb="4" eb="6">
      <t>ネンド</t>
    </rPh>
    <phoneticPr fontId="1"/>
  </si>
  <si>
    <t>29事業年度</t>
    <rPh sb="2" eb="4">
      <t>ジギョウ</t>
    </rPh>
    <rPh sb="4" eb="6">
      <t>ネンド</t>
    </rPh>
    <phoneticPr fontId="1"/>
  </si>
  <si>
    <t>生産量</t>
    <rPh sb="0" eb="3">
      <t>セイサンリョウ</t>
    </rPh>
    <phoneticPr fontId="1"/>
  </si>
  <si>
    <t>現在
（kg）</t>
    <rPh sb="0" eb="2">
      <t>ゲンザイ</t>
    </rPh>
    <phoneticPr fontId="1"/>
  </si>
  <si>
    <t>目標
（kg）</t>
    <rPh sb="0" eb="2">
      <t>モクヒョウ</t>
    </rPh>
    <phoneticPr fontId="1"/>
  </si>
  <si>
    <t>品目</t>
    <rPh sb="0" eb="2">
      <t>ヒンモク</t>
    </rPh>
    <phoneticPr fontId="1"/>
  </si>
  <si>
    <t>トマト</t>
    <phoneticPr fontId="1"/>
  </si>
  <si>
    <t>キュウリ</t>
    <phoneticPr fontId="1"/>
  </si>
  <si>
    <t>キュウリ</t>
    <phoneticPr fontId="1"/>
  </si>
  <si>
    <t>イチゴ</t>
    <phoneticPr fontId="1"/>
  </si>
  <si>
    <t>ピーマン</t>
    <phoneticPr fontId="1"/>
  </si>
  <si>
    <t>単位生産量当たり</t>
    <rPh sb="0" eb="2">
      <t>タンイ</t>
    </rPh>
    <rPh sb="2" eb="5">
      <t>セイサンリョウ</t>
    </rPh>
    <rPh sb="5" eb="6">
      <t>ア</t>
    </rPh>
    <phoneticPr fontId="1"/>
  </si>
  <si>
    <t>○</t>
  </si>
  <si>
    <t>※積み上げをしない場合</t>
    <phoneticPr fontId="1"/>
  </si>
  <si>
    <t>合計</t>
    <rPh sb="0" eb="2">
      <t>ゴウケイ</t>
    </rPh>
    <phoneticPr fontId="1"/>
  </si>
  <si>
    <t>H29</t>
  </si>
  <si>
    <t>H30</t>
  </si>
  <si>
    <t>H28</t>
  </si>
  <si>
    <t>省エネ設備の導入による燃油使用量削減</t>
    <rPh sb="0" eb="1">
      <t>ショウ</t>
    </rPh>
    <rPh sb="3" eb="5">
      <t>セツビ</t>
    </rPh>
    <rPh sb="6" eb="8">
      <t>ドウニュウ</t>
    </rPh>
    <rPh sb="11" eb="13">
      <t>ネンユ</t>
    </rPh>
    <rPh sb="13" eb="16">
      <t>シヨウリョウ</t>
    </rPh>
    <rPh sb="16" eb="18">
      <t>サクゲン</t>
    </rPh>
    <phoneticPr fontId="1"/>
  </si>
  <si>
    <t>省エネ設備導入以外の手段で燃油使用量削減</t>
    <rPh sb="0" eb="1">
      <t>ショウ</t>
    </rPh>
    <rPh sb="3" eb="5">
      <t>セツビ</t>
    </rPh>
    <rPh sb="5" eb="7">
      <t>ドウニュウ</t>
    </rPh>
    <rPh sb="7" eb="9">
      <t>イガイ</t>
    </rPh>
    <rPh sb="10" eb="12">
      <t>シュダン</t>
    </rPh>
    <rPh sb="13" eb="15">
      <t>ネンユ</t>
    </rPh>
    <rPh sb="15" eb="18">
      <t>シヨウリョウ</t>
    </rPh>
    <rPh sb="18" eb="20">
      <t>サクゲン</t>
    </rPh>
    <phoneticPr fontId="1"/>
  </si>
  <si>
    <t>生産性向上設備の導入による生産量増加</t>
    <rPh sb="0" eb="3">
      <t>セイサンセイ</t>
    </rPh>
    <rPh sb="3" eb="5">
      <t>コウジョウ</t>
    </rPh>
    <rPh sb="5" eb="7">
      <t>セツビ</t>
    </rPh>
    <rPh sb="8" eb="10">
      <t>ドウニュウ</t>
    </rPh>
    <rPh sb="13" eb="16">
      <t>セイサンリョウ</t>
    </rPh>
    <rPh sb="16" eb="18">
      <t>ゾウカ</t>
    </rPh>
    <phoneticPr fontId="1"/>
  </si>
  <si>
    <t>生産性向上設備導入以外の手段で生産量増加</t>
    <rPh sb="0" eb="3">
      <t>セイサンセイ</t>
    </rPh>
    <rPh sb="3" eb="5">
      <t>コウジョウ</t>
    </rPh>
    <rPh sb="5" eb="7">
      <t>セツビ</t>
    </rPh>
    <rPh sb="7" eb="9">
      <t>ドウニュウ</t>
    </rPh>
    <rPh sb="9" eb="11">
      <t>イガイ</t>
    </rPh>
    <rPh sb="12" eb="14">
      <t>シュダン</t>
    </rPh>
    <rPh sb="15" eb="18">
      <t>セイサンリョウ</t>
    </rPh>
    <rPh sb="18" eb="20">
      <t>ゾウカ</t>
    </rPh>
    <phoneticPr fontId="1"/>
  </si>
  <si>
    <t>民間の金融商品や備蓄タンクの活用による燃油コストの変動抑制</t>
    <rPh sb="0" eb="2">
      <t>ミンカン</t>
    </rPh>
    <rPh sb="3" eb="5">
      <t>キンユウ</t>
    </rPh>
    <rPh sb="5" eb="7">
      <t>ショウヒン</t>
    </rPh>
    <rPh sb="8" eb="10">
      <t>ビチク</t>
    </rPh>
    <rPh sb="14" eb="16">
      <t>カツヨウ</t>
    </rPh>
    <rPh sb="19" eb="21">
      <t>ネンユ</t>
    </rPh>
    <rPh sb="25" eb="27">
      <t>ヘンドウ</t>
    </rPh>
    <rPh sb="27" eb="29">
      <t>ヨクセイ</t>
    </rPh>
    <phoneticPr fontId="1"/>
  </si>
  <si>
    <t>民間の金融商品や備蓄タンクの活用以外の手段で燃油コストの変動を抑制</t>
    <rPh sb="0" eb="2">
      <t>ミンカン</t>
    </rPh>
    <rPh sb="3" eb="5">
      <t>キンユウ</t>
    </rPh>
    <rPh sb="5" eb="7">
      <t>ショウヒン</t>
    </rPh>
    <rPh sb="8" eb="10">
      <t>ビチク</t>
    </rPh>
    <rPh sb="14" eb="16">
      <t>カツヨウ</t>
    </rPh>
    <rPh sb="16" eb="18">
      <t>イガイ</t>
    </rPh>
    <rPh sb="19" eb="21">
      <t>シュダン</t>
    </rPh>
    <rPh sb="22" eb="24">
      <t>ネンユ</t>
    </rPh>
    <rPh sb="28" eb="30">
      <t>ヘンドウ</t>
    </rPh>
    <rPh sb="31" eb="33">
      <t>ヨクセイ</t>
    </rPh>
    <phoneticPr fontId="1"/>
  </si>
  <si>
    <t>具体的な取組手段</t>
    <rPh sb="0" eb="3">
      <t>グタイテキ</t>
    </rPh>
    <rPh sb="4" eb="6">
      <t>トリクミ</t>
    </rPh>
    <rPh sb="6" eb="8">
      <t>シュダン</t>
    </rPh>
    <phoneticPr fontId="1"/>
  </si>
  <si>
    <t>目標達成の取組手段</t>
    <rPh sb="0" eb="2">
      <t>モクヒョウ</t>
    </rPh>
    <rPh sb="2" eb="4">
      <t>タッセイ</t>
    </rPh>
    <rPh sb="5" eb="7">
      <t>トリクミ</t>
    </rPh>
    <rPh sb="7" eb="9">
      <t>シュダン</t>
    </rPh>
    <phoneticPr fontId="1"/>
  </si>
  <si>
    <t>H22</t>
  </si>
  <si>
    <t>H23</t>
  </si>
  <si>
    <t>10a当たり燃油使用量を削減する目標</t>
    <rPh sb="3" eb="4">
      <t>ア</t>
    </rPh>
    <rPh sb="6" eb="8">
      <t>ネンユ</t>
    </rPh>
    <rPh sb="8" eb="11">
      <t>シヨウリョウ</t>
    </rPh>
    <rPh sb="12" eb="14">
      <t>サクゲン</t>
    </rPh>
    <rPh sb="16" eb="18">
      <t>モクヒョウ</t>
    </rPh>
    <phoneticPr fontId="1"/>
  </si>
  <si>
    <t>単位生産量当たり燃油使用量を削減する目標</t>
    <rPh sb="0" eb="2">
      <t>タンイ</t>
    </rPh>
    <rPh sb="2" eb="5">
      <t>セイサンリョウ</t>
    </rPh>
    <rPh sb="5" eb="6">
      <t>ア</t>
    </rPh>
    <rPh sb="8" eb="10">
      <t>ネンユ</t>
    </rPh>
    <rPh sb="10" eb="13">
      <t>シヨウリョウ</t>
    </rPh>
    <rPh sb="14" eb="16">
      <t>サクゲン</t>
    </rPh>
    <rPh sb="18" eb="20">
      <t>モクヒョウ</t>
    </rPh>
    <phoneticPr fontId="1"/>
  </si>
  <si>
    <t>民間の金融商品や備蓄タンク等を活用して燃油コストの変動を抑制する目標</t>
    <rPh sb="0" eb="2">
      <t>ミンカン</t>
    </rPh>
    <rPh sb="3" eb="5">
      <t>キンユウ</t>
    </rPh>
    <rPh sb="5" eb="7">
      <t>ショウヒン</t>
    </rPh>
    <rPh sb="8" eb="10">
      <t>ビチク</t>
    </rPh>
    <rPh sb="13" eb="14">
      <t>トウ</t>
    </rPh>
    <rPh sb="15" eb="17">
      <t>カツヨウ</t>
    </rPh>
    <rPh sb="19" eb="21">
      <t>ネンユ</t>
    </rPh>
    <rPh sb="25" eb="27">
      <t>ヘンドウ</t>
    </rPh>
    <rPh sb="28" eb="30">
      <t>ヨクセイ</t>
    </rPh>
    <rPh sb="32" eb="34">
      <t>モクヒョウ</t>
    </rPh>
    <phoneticPr fontId="1"/>
  </si>
  <si>
    <t>燃油使用量削減等の目標</t>
    <rPh sb="0" eb="2">
      <t>ネンユ</t>
    </rPh>
    <rPh sb="2" eb="5">
      <t>シヨウリョウ</t>
    </rPh>
    <rPh sb="5" eb="7">
      <t>サクゲン</t>
    </rPh>
    <rPh sb="7" eb="8">
      <t>トウ</t>
    </rPh>
    <rPh sb="9" eb="11">
      <t>モクヒョウ</t>
    </rPh>
    <phoneticPr fontId="1"/>
  </si>
  <si>
    <t>30事業年度</t>
    <rPh sb="2" eb="4">
      <t>ジギョウ</t>
    </rPh>
    <rPh sb="4" eb="6">
      <t>ネンド</t>
    </rPh>
    <phoneticPr fontId="1"/>
  </si>
  <si>
    <t xml:space="preserve">  省エネ計画期間</t>
    <rPh sb="2" eb="3">
      <t>ショウ</t>
    </rPh>
    <rPh sb="5" eb="7">
      <t>ケイカク</t>
    </rPh>
    <rPh sb="7" eb="9">
      <t>キカン</t>
    </rPh>
    <phoneticPr fontId="1"/>
  </si>
  <si>
    <t xml:space="preserve">  目標年度</t>
    <rPh sb="2" eb="4">
      <t>モクヒョウ</t>
    </rPh>
    <rPh sb="4" eb="6">
      <t>ネンド</t>
    </rPh>
    <phoneticPr fontId="1"/>
  </si>
  <si>
    <t>元事業年度</t>
    <rPh sb="0" eb="1">
      <t>モト</t>
    </rPh>
    <rPh sb="1" eb="3">
      <t>ジギョウ</t>
    </rPh>
    <rPh sb="3" eb="5">
      <t>ネンド</t>
    </rPh>
    <phoneticPr fontId="1"/>
  </si>
  <si>
    <t>現在
(a)</t>
    <rPh sb="0" eb="2">
      <t>ゲンザイ</t>
    </rPh>
    <phoneticPr fontId="1"/>
  </si>
  <si>
    <t>目標
(a)</t>
    <rPh sb="0" eb="2">
      <t>モクヒョウ</t>
    </rPh>
    <phoneticPr fontId="1"/>
  </si>
  <si>
    <r>
      <t>※</t>
    </r>
    <r>
      <rPr>
        <sz val="8"/>
        <color indexed="8"/>
        <rFont val="ＭＳ Ｐゴシック"/>
        <family val="3"/>
        <charset val="128"/>
      </rPr>
      <t>セーフティネット対象期間で任意の期間を選択した場合も、事業年度は7月～翌6月と整理。</t>
    </r>
    <rPh sb="9" eb="11">
      <t>タイショウ</t>
    </rPh>
    <rPh sb="11" eb="13">
      <t>キカン</t>
    </rPh>
    <rPh sb="14" eb="16">
      <t>ニンイ</t>
    </rPh>
    <rPh sb="17" eb="19">
      <t>キカン</t>
    </rPh>
    <rPh sb="20" eb="22">
      <t>センタク</t>
    </rPh>
    <rPh sb="24" eb="26">
      <t>バアイ</t>
    </rPh>
    <rPh sb="28" eb="30">
      <t>ジギョウ</t>
    </rPh>
    <rPh sb="30" eb="32">
      <t>ネンド</t>
    </rPh>
    <rPh sb="34" eb="35">
      <t>ガツ</t>
    </rPh>
    <rPh sb="36" eb="37">
      <t>ヨク</t>
    </rPh>
    <rPh sb="38" eb="39">
      <t>ガツ</t>
    </rPh>
    <rPh sb="40" eb="42">
      <t>セイリ</t>
    </rPh>
    <phoneticPr fontId="1"/>
  </si>
  <si>
    <t>Ｒ１</t>
    <phoneticPr fontId="1"/>
  </si>
  <si>
    <t>Ｒ２</t>
    <phoneticPr fontId="1"/>
  </si>
  <si>
    <t>130%</t>
  </si>
  <si>
    <t>150%</t>
  </si>
  <si>
    <t>115%</t>
  </si>
  <si>
    <t>115%</t>
    <phoneticPr fontId="1"/>
  </si>
  <si>
    <r>
      <t>ｾｰﾌﾃｨﾈｯﾄ</t>
    </r>
    <r>
      <rPr>
        <sz val="9"/>
        <rFont val="ＭＳ Ｐゴシック"/>
        <family val="3"/>
        <charset val="128"/>
      </rPr>
      <t>Ｒ元申請（○×）</t>
    </r>
    <rPh sb="9" eb="10">
      <t>モト</t>
    </rPh>
    <rPh sb="10" eb="12">
      <t>シンセイ</t>
    </rPh>
    <phoneticPr fontId="1"/>
  </si>
  <si>
    <r>
      <t>ｾｰﾌﾃｨﾈｯﾄ</t>
    </r>
    <r>
      <rPr>
        <sz val="9"/>
        <rFont val="ＭＳ Ｐゴシック"/>
        <family val="3"/>
        <charset val="128"/>
      </rPr>
      <t>H30申請（○×）</t>
    </r>
    <rPh sb="11" eb="13">
      <t>シンセイ</t>
    </rPh>
    <phoneticPr fontId="1"/>
  </si>
  <si>
    <r>
      <t>ｾｰﾌﾃｨﾈｯﾄ</t>
    </r>
    <r>
      <rPr>
        <sz val="9"/>
        <rFont val="ＭＳ Ｐゴシック"/>
        <family val="3"/>
        <charset val="128"/>
      </rPr>
      <t>H29申請（○×）</t>
    </r>
    <rPh sb="11" eb="13">
      <t>シンセイ</t>
    </rPh>
    <phoneticPr fontId="1"/>
  </si>
  <si>
    <r>
      <t>ｾｰﾌﾃｨﾈｯﾄ</t>
    </r>
    <r>
      <rPr>
        <sz val="9"/>
        <rFont val="ＭＳ Ｐゴシック"/>
        <family val="3"/>
        <charset val="128"/>
      </rPr>
      <t>H28申請（○×）</t>
    </r>
    <rPh sb="11" eb="13">
      <t>シンセイ</t>
    </rPh>
    <phoneticPr fontId="1"/>
  </si>
  <si>
    <t>面積
（a）</t>
    <rPh sb="0" eb="2">
      <t>メンセキ</t>
    </rPh>
    <phoneticPr fontId="1"/>
  </si>
  <si>
    <t>温室面積（ａ）</t>
    <rPh sb="0" eb="2">
      <t>オンシツ</t>
    </rPh>
    <rPh sb="2" eb="4">
      <t>メンセキ</t>
    </rPh>
    <phoneticPr fontId="1"/>
  </si>
  <si>
    <t>変動抑制量</t>
    <rPh sb="0" eb="2">
      <t>ヘンドウ</t>
    </rPh>
    <rPh sb="2" eb="5">
      <t>ヨクセイリョウ</t>
    </rPh>
    <phoneticPr fontId="1"/>
  </si>
  <si>
    <t>目標
（リットル）</t>
    <rPh sb="0" eb="2">
      <t>モクヒョウ</t>
    </rPh>
    <phoneticPr fontId="1"/>
  </si>
  <si>
    <r>
      <t>省エネルギー</t>
    </r>
    <r>
      <rPr>
        <sz val="11"/>
        <color theme="1"/>
        <rFont val="ＭＳ Ｐゴシック"/>
        <family val="3"/>
        <charset val="128"/>
      </rPr>
      <t>等対策</t>
    </r>
    <r>
      <rPr>
        <sz val="11"/>
        <color theme="1"/>
        <rFont val="ＭＳ Ｐゴシック"/>
        <family val="3"/>
        <charset val="128"/>
        <scheme val="minor"/>
      </rPr>
      <t>推進計画関係　（省エネルギー</t>
    </r>
    <r>
      <rPr>
        <sz val="11"/>
        <color theme="1"/>
        <rFont val="ＭＳ Ｐゴシック"/>
        <family val="3"/>
        <charset val="128"/>
      </rPr>
      <t>等対策</t>
    </r>
    <r>
      <rPr>
        <sz val="11"/>
        <color theme="1"/>
        <rFont val="ＭＳ Ｐゴシック"/>
        <family val="3"/>
        <charset val="128"/>
        <scheme val="minor"/>
      </rPr>
      <t>取組計画のまとめ）</t>
    </r>
    <rPh sb="0" eb="1">
      <t>ショウ</t>
    </rPh>
    <rPh sb="6" eb="7">
      <t>トウ</t>
    </rPh>
    <rPh sb="7" eb="9">
      <t>タイサク</t>
    </rPh>
    <rPh sb="9" eb="11">
      <t>スイシン</t>
    </rPh>
    <rPh sb="11" eb="13">
      <t>ケイカク</t>
    </rPh>
    <rPh sb="13" eb="15">
      <t>カンケイ</t>
    </rPh>
    <rPh sb="17" eb="18">
      <t>ショウ</t>
    </rPh>
    <rPh sb="23" eb="24">
      <t>トウ</t>
    </rPh>
    <rPh sb="24" eb="26">
      <t>タイサク</t>
    </rPh>
    <rPh sb="26" eb="28">
      <t>トリクミ</t>
    </rPh>
    <rPh sb="28" eb="30">
      <t>ケイカク</t>
    </rPh>
    <phoneticPr fontId="1"/>
  </si>
  <si>
    <r>
      <rPr>
        <sz val="11"/>
        <color theme="1"/>
        <rFont val="ＭＳ Ｐゴシック"/>
        <family val="3"/>
        <charset val="128"/>
        <scheme val="minor"/>
      </rPr>
      <t>２事業年度</t>
    </r>
    <rPh sb="1" eb="3">
      <t>ジギョウ</t>
    </rPh>
    <rPh sb="3" eb="5">
      <t>ネンド</t>
    </rPh>
    <phoneticPr fontId="1"/>
  </si>
  <si>
    <r>
      <t>取組</t>
    </r>
    <r>
      <rPr>
        <sz val="10"/>
        <color theme="1"/>
        <rFont val="ＭＳ Ｐゴシック"/>
        <family val="3"/>
        <charset val="128"/>
      </rPr>
      <t>（予定）時期</t>
    </r>
    <rPh sb="0" eb="2">
      <t>トリクミ</t>
    </rPh>
    <rPh sb="3" eb="5">
      <t>ヨテイ</t>
    </rPh>
    <rPh sb="6" eb="8">
      <t>ジキ</t>
    </rPh>
    <phoneticPr fontId="1"/>
  </si>
  <si>
    <t>３事業年度</t>
    <rPh sb="1" eb="3">
      <t>ジギョウ</t>
    </rPh>
    <rPh sb="3" eb="5">
      <t>ネンド</t>
    </rPh>
    <phoneticPr fontId="1"/>
  </si>
  <si>
    <r>
      <t>ｾｰﾌﾃｨﾈｯﾄ</t>
    </r>
    <r>
      <rPr>
        <sz val="9"/>
        <rFont val="ＭＳ Ｐゴシック"/>
        <family val="3"/>
        <charset val="128"/>
      </rPr>
      <t>Ｒ２申請（○×）</t>
    </r>
    <rPh sb="10" eb="12">
      <t>シンセイ</t>
    </rPh>
    <phoneticPr fontId="1"/>
  </si>
  <si>
    <t>（別紙１）様式（一覧表）</t>
    <rPh sb="1" eb="3">
      <t>ベッシ</t>
    </rPh>
    <rPh sb="5" eb="7">
      <t>ヨウシキ</t>
    </rPh>
    <rPh sb="8" eb="11">
      <t>イチランヒョウ</t>
    </rPh>
    <phoneticPr fontId="1"/>
  </si>
  <si>
    <r>
      <t xml:space="preserve">油種
</t>
    </r>
    <r>
      <rPr>
        <sz val="10"/>
        <color theme="1"/>
        <rFont val="ＭＳ Ｐゴシック"/>
        <family val="3"/>
        <charset val="128"/>
        <scheme val="minor"/>
      </rPr>
      <t>・Ａ重油</t>
    </r>
    <r>
      <rPr>
        <sz val="11"/>
        <color theme="1"/>
        <rFont val="ＭＳ Ｐゴシック"/>
        <family val="3"/>
        <charset val="128"/>
        <scheme val="minor"/>
      </rPr>
      <t xml:space="preserve">
・灯油</t>
    </r>
    <rPh sb="0" eb="2">
      <t>ユシュ</t>
    </rPh>
    <rPh sb="5" eb="7">
      <t>ジュウユ</t>
    </rPh>
    <rPh sb="9" eb="11">
      <t>トウユ</t>
    </rPh>
    <phoneticPr fontId="1"/>
  </si>
  <si>
    <r>
      <t>ｾｰﾌﾃｨﾈｯﾄ</t>
    </r>
    <r>
      <rPr>
        <sz val="9"/>
        <rFont val="ＭＳ Ｐゴシック"/>
        <family val="3"/>
        <charset val="128"/>
      </rPr>
      <t>Ｒ３申請（○×）</t>
    </r>
    <rPh sb="10" eb="12">
      <t>シンセイ</t>
    </rPh>
    <phoneticPr fontId="1"/>
  </si>
  <si>
    <r>
      <t>ｾｰﾌﾃｨﾈｯﾄ</t>
    </r>
    <r>
      <rPr>
        <sz val="9"/>
        <color rgb="FFFF0000"/>
        <rFont val="ＭＳ Ｐゴシック"/>
        <family val="3"/>
        <charset val="128"/>
      </rPr>
      <t>Ｒ４</t>
    </r>
    <r>
      <rPr>
        <sz val="9"/>
        <color theme="1"/>
        <rFont val="ＭＳ Ｐゴシック"/>
        <family val="3"/>
        <charset val="128"/>
      </rPr>
      <t>申請（○×）</t>
    </r>
    <rPh sb="10" eb="12">
      <t>シンセイ</t>
    </rPh>
    <phoneticPr fontId="1"/>
  </si>
  <si>
    <r>
      <t>施設園芸等燃油価格高騰対策事業実施計画等＜総括表＞</t>
    </r>
    <r>
      <rPr>
        <b/>
        <u/>
        <sz val="14"/>
        <color rgb="FFFF0000"/>
        <rFont val="ＭＳ Ｐゴシック"/>
        <family val="3"/>
        <charset val="128"/>
      </rPr>
      <t>令和４事業年度版</t>
    </r>
    <rPh sb="0" eb="2">
      <t>シセツ</t>
    </rPh>
    <rPh sb="2" eb="4">
      <t>エンゲイ</t>
    </rPh>
    <rPh sb="4" eb="5">
      <t>トウ</t>
    </rPh>
    <rPh sb="5" eb="7">
      <t>ネンユ</t>
    </rPh>
    <rPh sb="7" eb="9">
      <t>カカク</t>
    </rPh>
    <rPh sb="9" eb="11">
      <t>コウトウ</t>
    </rPh>
    <rPh sb="11" eb="13">
      <t>タイサク</t>
    </rPh>
    <rPh sb="13" eb="15">
      <t>ジギョウ</t>
    </rPh>
    <rPh sb="15" eb="17">
      <t>ジッシ</t>
    </rPh>
    <rPh sb="17" eb="19">
      <t>ケイカク</t>
    </rPh>
    <rPh sb="19" eb="20">
      <t>トウ</t>
    </rPh>
    <rPh sb="21" eb="23">
      <t>ソウカツ</t>
    </rPh>
    <rPh sb="23" eb="24">
      <t>ヒョウ</t>
    </rPh>
    <rPh sb="25" eb="27">
      <t>レイワ</t>
    </rPh>
    <rPh sb="28" eb="30">
      <t>ジギョウ</t>
    </rPh>
    <rPh sb="30" eb="32">
      <t>ネンド</t>
    </rPh>
    <rPh sb="32" eb="33">
      <t>バン</t>
    </rPh>
    <phoneticPr fontId="1"/>
  </si>
  <si>
    <t>４事業年度</t>
    <rPh sb="1" eb="3">
      <t>ジギョウ</t>
    </rPh>
    <rPh sb="3" eb="5">
      <t>ネンド</t>
    </rPh>
    <phoneticPr fontId="1"/>
  </si>
  <si>
    <r>
      <rPr>
        <sz val="11"/>
        <color rgb="FFFF0000"/>
        <rFont val="ＭＳ Ｐゴシック"/>
        <family val="3"/>
        <charset val="128"/>
      </rPr>
      <t>４</t>
    </r>
    <r>
      <rPr>
        <sz val="11"/>
        <color rgb="FFFF0000"/>
        <rFont val="ＭＳ Ｐゴシック"/>
        <family val="3"/>
        <charset val="128"/>
        <scheme val="minor"/>
      </rPr>
      <t>年</t>
    </r>
    <rPh sb="1" eb="2">
      <t>ネン</t>
    </rPh>
    <phoneticPr fontId="1"/>
  </si>
  <si>
    <t>５年</t>
    <rPh sb="1" eb="2">
      <t>ネン</t>
    </rPh>
    <phoneticPr fontId="1"/>
  </si>
  <si>
    <r>
      <rPr>
        <sz val="11"/>
        <color rgb="FFFF0000"/>
        <rFont val="ＭＳ Ｐゴシック"/>
        <family val="3"/>
        <charset val="128"/>
      </rPr>
      <t>４</t>
    </r>
    <r>
      <rPr>
        <sz val="11"/>
        <color rgb="FFFF0000"/>
        <rFont val="ＭＳ Ｐゴシック"/>
        <family val="3"/>
        <charset val="128"/>
        <scheme val="minor"/>
      </rPr>
      <t>事業年度</t>
    </r>
    <rPh sb="1" eb="3">
      <t>ジギョウ</t>
    </rPh>
    <rPh sb="3" eb="5">
      <t>ネンド</t>
    </rPh>
    <phoneticPr fontId="1"/>
  </si>
  <si>
    <t>R４積立金額</t>
    <rPh sb="2" eb="4">
      <t>ツミタテ</t>
    </rPh>
    <rPh sb="4" eb="6">
      <t>キンガク</t>
    </rPh>
    <phoneticPr fontId="1"/>
  </si>
  <si>
    <r>
      <t xml:space="preserve">（参考）
</t>
    </r>
    <r>
      <rPr>
        <sz val="8"/>
        <color rgb="FFFF0000"/>
        <rFont val="ＭＳ Ｐゴシック"/>
        <family val="3"/>
        <charset val="128"/>
      </rPr>
      <t>Ｒ３</t>
    </r>
    <r>
      <rPr>
        <sz val="8"/>
        <color theme="1"/>
        <rFont val="ＭＳ Ｐゴシック"/>
        <family val="3"/>
        <charset val="128"/>
      </rPr>
      <t>末残高</t>
    </r>
    <rPh sb="1" eb="3">
      <t>サンコウ</t>
    </rPh>
    <rPh sb="7" eb="8">
      <t>マツ</t>
    </rPh>
    <rPh sb="8" eb="10">
      <t>ザンダカ</t>
    </rPh>
    <phoneticPr fontId="1"/>
  </si>
  <si>
    <r>
      <t xml:space="preserve">（参考）
</t>
    </r>
    <r>
      <rPr>
        <sz val="8"/>
        <color rgb="FFFF0000"/>
        <rFont val="ＭＳ Ｐゴシック"/>
        <family val="3"/>
        <charset val="128"/>
      </rPr>
      <t>４</t>
    </r>
    <r>
      <rPr>
        <sz val="8"/>
        <color rgb="FFFF0000"/>
        <rFont val="ＭＳ Ｐゴシック"/>
        <family val="3"/>
        <charset val="128"/>
        <scheme val="minor"/>
      </rPr>
      <t>積立必要額</t>
    </r>
    <rPh sb="1" eb="3">
      <t>サンコウ</t>
    </rPh>
    <rPh sb="6" eb="8">
      <t>ツミタテ</t>
    </rPh>
    <rPh sb="8" eb="11">
      <t>ヒツヨウガク</t>
    </rPh>
    <phoneticPr fontId="1"/>
  </si>
  <si>
    <t>４補助金所要見込額（円）</t>
    <rPh sb="1" eb="4">
      <t>ホジョキン</t>
    </rPh>
    <rPh sb="4" eb="6">
      <t>ショヨウ</t>
    </rPh>
    <rPh sb="6" eb="8">
      <t>ミコミ</t>
    </rPh>
    <rPh sb="8" eb="9">
      <t>ガク</t>
    </rPh>
    <rPh sb="10" eb="11">
      <t>エン</t>
    </rPh>
    <phoneticPr fontId="1"/>
  </si>
  <si>
    <t>Ｒ２又はＲ３事業年度から参加した支援対象者は、Ｒ４事業年度の事業実施の有無に関わらず、すべての事業参加者（農家）の一覧表として作成すること</t>
    <rPh sb="2" eb="3">
      <t>マタ</t>
    </rPh>
    <rPh sb="6" eb="10">
      <t>ジギョウネンド</t>
    </rPh>
    <rPh sb="12" eb="14">
      <t>サンカ</t>
    </rPh>
    <rPh sb="16" eb="21">
      <t>シエンタイショウシャ</t>
    </rPh>
    <rPh sb="25" eb="27">
      <t>ジギョウ</t>
    </rPh>
    <rPh sb="27" eb="29">
      <t>ネンド</t>
    </rPh>
    <rPh sb="30" eb="32">
      <t>ジギョウ</t>
    </rPh>
    <rPh sb="32" eb="34">
      <t>ジッシ</t>
    </rPh>
    <rPh sb="35" eb="37">
      <t>ウム</t>
    </rPh>
    <rPh sb="38" eb="39">
      <t>カカ</t>
    </rPh>
    <rPh sb="47" eb="49">
      <t>ジギョウ</t>
    </rPh>
    <rPh sb="49" eb="52">
      <t>サンカシャ</t>
    </rPh>
    <rPh sb="53" eb="55">
      <t>ノウカ</t>
    </rPh>
    <rPh sb="57" eb="60">
      <t>イチランヒョウ</t>
    </rPh>
    <rPh sb="63" eb="65">
      <t>サクセイ</t>
    </rPh>
    <phoneticPr fontId="1"/>
  </si>
  <si>
    <t>×</t>
  </si>
  <si>
    <t>※３事業年度中に４事業年度まで契約を更新済みの地区以外は新規地区として事業年度欄のみ「○」</t>
    <rPh sb="2" eb="4">
      <t>ジギョウ</t>
    </rPh>
    <rPh sb="4" eb="6">
      <t>ネンド</t>
    </rPh>
    <rPh sb="6" eb="7">
      <t>チュウ</t>
    </rPh>
    <rPh sb="9" eb="11">
      <t>ジギョウ</t>
    </rPh>
    <rPh sb="11" eb="13">
      <t>ネンド</t>
    </rPh>
    <rPh sb="15" eb="17">
      <t>ケイヤク</t>
    </rPh>
    <rPh sb="18" eb="20">
      <t>コウシン</t>
    </rPh>
    <rPh sb="20" eb="21">
      <t>ズ</t>
    </rPh>
    <rPh sb="23" eb="25">
      <t>チク</t>
    </rPh>
    <rPh sb="25" eb="27">
      <t>イガイ</t>
    </rPh>
    <rPh sb="28" eb="30">
      <t>シンキ</t>
    </rPh>
    <rPh sb="30" eb="32">
      <t>チク</t>
    </rPh>
    <rPh sb="35" eb="37">
      <t>ジギョウ</t>
    </rPh>
    <rPh sb="37" eb="39">
      <t>ネンド</t>
    </rPh>
    <rPh sb="39" eb="40">
      <t>ラン</t>
    </rPh>
    <phoneticPr fontId="1"/>
  </si>
  <si>
    <t>Ｒ４</t>
    <phoneticPr fontId="1"/>
  </si>
  <si>
    <t>Ｒ５</t>
    <phoneticPr fontId="1"/>
  </si>
  <si>
    <t>Ｒ６</t>
    <phoneticPr fontId="1"/>
  </si>
  <si>
    <t>Ｒ３</t>
    <phoneticPr fontId="1"/>
  </si>
  <si>
    <t>170%</t>
  </si>
  <si>
    <t>170%</t>
    <phoneticPr fontId="1"/>
  </si>
  <si>
    <t>・農家個人ごとの整理番号で整理。</t>
    <rPh sb="1" eb="3">
      <t>ノウカ</t>
    </rPh>
    <rPh sb="3" eb="5">
      <t>コジン</t>
    </rPh>
    <rPh sb="8" eb="10">
      <t>セイリ</t>
    </rPh>
    <rPh sb="10" eb="12">
      <t>バンゴウ</t>
    </rPh>
    <rPh sb="13" eb="15">
      <t>セイリ</t>
    </rPh>
    <phoneticPr fontId="1"/>
  </si>
  <si>
    <t>・目標達成の取組手段や具体的な取組手段が複数となる農家は、２行以上にわたって記載。２行目以降は必要項目のみの記入で可。</t>
    <rPh sb="1" eb="3">
      <t>モクヒョウ</t>
    </rPh>
    <rPh sb="3" eb="5">
      <t>タッセイ</t>
    </rPh>
    <rPh sb="6" eb="8">
      <t>トリクミ</t>
    </rPh>
    <rPh sb="8" eb="10">
      <t>シュダン</t>
    </rPh>
    <rPh sb="11" eb="14">
      <t>グタイテキ</t>
    </rPh>
    <rPh sb="15" eb="17">
      <t>トリクミ</t>
    </rPh>
    <rPh sb="17" eb="19">
      <t>シュダン</t>
    </rPh>
    <rPh sb="20" eb="22">
      <t>フクスウ</t>
    </rPh>
    <rPh sb="25" eb="27">
      <t>ノウカ</t>
    </rPh>
    <rPh sb="30" eb="31">
      <t>ギョウ</t>
    </rPh>
    <rPh sb="31" eb="33">
      <t>イジョウ</t>
    </rPh>
    <rPh sb="38" eb="40">
      <t>キサイ</t>
    </rPh>
    <rPh sb="42" eb="44">
      <t>ギョウメ</t>
    </rPh>
    <rPh sb="44" eb="46">
      <t>イコウ</t>
    </rPh>
    <rPh sb="47" eb="49">
      <t>ヒツヨウ</t>
    </rPh>
    <rPh sb="49" eb="51">
      <t>コウモク</t>
    </rPh>
    <rPh sb="54" eb="56">
      <t>キニュウ</t>
    </rPh>
    <rPh sb="57" eb="58">
      <t>カ</t>
    </rPh>
    <phoneticPr fontId="1"/>
  </si>
  <si>
    <t>・セーフティネットで複数油種を対象にする農家は２行にわたって記載。２行目はセーフティネットの当該油種に係る必要事項のみの記入で可。</t>
    <rPh sb="10" eb="12">
      <t>フクスウ</t>
    </rPh>
    <rPh sb="12" eb="14">
      <t>ユシュ</t>
    </rPh>
    <rPh sb="15" eb="17">
      <t>タイショウ</t>
    </rPh>
    <rPh sb="20" eb="22">
      <t>ノウカ</t>
    </rPh>
    <rPh sb="24" eb="25">
      <t>ギョウ</t>
    </rPh>
    <rPh sb="30" eb="32">
      <t>キサイ</t>
    </rPh>
    <rPh sb="34" eb="36">
      <t>ギョウメ</t>
    </rPh>
    <rPh sb="46" eb="48">
      <t>トウガイ</t>
    </rPh>
    <rPh sb="48" eb="50">
      <t>ユシュ</t>
    </rPh>
    <rPh sb="51" eb="52">
      <t>カカ</t>
    </rPh>
    <rPh sb="53" eb="55">
      <t>ヒツヨウ</t>
    </rPh>
    <rPh sb="55" eb="57">
      <t>ジコウ</t>
    </rPh>
    <rPh sb="60" eb="62">
      <t>キニュウ</t>
    </rPh>
    <rPh sb="63" eb="64">
      <t>カ</t>
    </rPh>
    <phoneticPr fontId="1"/>
  </si>
  <si>
    <r>
      <t>・「追加等整理欄」は、</t>
    </r>
    <r>
      <rPr>
        <sz val="11"/>
        <color rgb="FFFF0000"/>
        <rFont val="ＭＳ Ｐゴシック"/>
        <family val="3"/>
        <charset val="128"/>
      </rPr>
      <t>３</t>
    </r>
    <r>
      <rPr>
        <sz val="11"/>
        <color theme="1"/>
        <rFont val="ＭＳ Ｐゴシック"/>
        <family val="3"/>
        <charset val="128"/>
      </rPr>
      <t>事業年度中に契約更新済みの支援対象者に、</t>
    </r>
    <r>
      <rPr>
        <sz val="11"/>
        <color rgb="FFFF0000"/>
        <rFont val="ＭＳ Ｐゴシック"/>
        <family val="3"/>
        <charset val="128"/>
      </rPr>
      <t>４</t>
    </r>
    <r>
      <rPr>
        <sz val="11"/>
        <color theme="1"/>
        <rFont val="ＭＳ Ｐゴシック"/>
        <family val="3"/>
        <charset val="128"/>
      </rPr>
      <t>事業年度新規に追加する農家がある場合「追加」と記載。</t>
    </r>
    <r>
      <rPr>
        <sz val="11"/>
        <color theme="1"/>
        <rFont val="ＭＳ Ｐゴシック"/>
        <family val="3"/>
        <charset val="128"/>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
  </si>
  <si>
    <r>
      <rPr>
        <u/>
        <sz val="11"/>
        <color rgb="FFFF0000"/>
        <rFont val="ＭＳ Ｐゴシック"/>
        <family val="3"/>
        <charset val="128"/>
      </rPr>
      <t>・Ｒ２</t>
    </r>
    <r>
      <rPr>
        <u/>
        <sz val="11"/>
        <color theme="1"/>
        <rFont val="ＭＳ Ｐゴシック"/>
        <family val="3"/>
        <charset val="128"/>
      </rPr>
      <t>又は</t>
    </r>
    <r>
      <rPr>
        <u/>
        <sz val="11"/>
        <color rgb="FFFF0000"/>
        <rFont val="ＭＳ Ｐゴシック"/>
        <family val="3"/>
        <charset val="128"/>
      </rPr>
      <t>Ｒ３</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t>
    </r>
    <r>
      <rPr>
        <b/>
        <sz val="11"/>
        <color theme="1"/>
        <rFont val="ＭＳ Ｐゴシック"/>
        <family val="3"/>
        <charset val="128"/>
      </rPr>
      <t>「省エネルギー等対策推進計画関係」</t>
    </r>
    <r>
      <rPr>
        <sz val="11"/>
        <color theme="1"/>
        <rFont val="ＭＳ Ｐゴシック"/>
        <family val="3"/>
        <charset val="128"/>
      </rPr>
      <t>欄は、</t>
    </r>
    <r>
      <rPr>
        <u/>
        <sz val="11"/>
        <color theme="1"/>
        <rFont val="ＭＳ Ｐゴシック"/>
        <family val="3"/>
        <charset val="128"/>
      </rPr>
      <t>解約前の計数をそのまま残して</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4" eb="45">
      <t>ショウ</t>
    </rPh>
    <rPh sb="50" eb="51">
      <t>トウ</t>
    </rPh>
    <rPh sb="51" eb="53">
      <t>タイサク</t>
    </rPh>
    <rPh sb="53" eb="55">
      <t>スイシン</t>
    </rPh>
    <rPh sb="55" eb="57">
      <t>ケイカク</t>
    </rPh>
    <rPh sb="57" eb="59">
      <t>カンケイ</t>
    </rPh>
    <rPh sb="60" eb="61">
      <t>ラン</t>
    </rPh>
    <rPh sb="63" eb="66">
      <t>カイヤクマエ</t>
    </rPh>
    <rPh sb="67" eb="69">
      <t>ケイスウ</t>
    </rPh>
    <rPh sb="74" eb="75">
      <t>ノコ</t>
    </rPh>
    <phoneticPr fontId="1"/>
  </si>
  <si>
    <t>おくこと。</t>
  </si>
  <si>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sz val="11"/>
        <color theme="1"/>
        <rFont val="ＭＳ Ｐゴシック"/>
        <family val="3"/>
        <charset val="128"/>
      </rPr>
      <t>「省エネルギー等対策推進計画関係」欄の</t>
    </r>
    <r>
      <rPr>
        <b/>
        <u/>
        <sz val="11"/>
        <color theme="1"/>
        <rFont val="ＭＳ Ｐゴシック"/>
        <family val="3"/>
        <charset val="128"/>
      </rPr>
      <t>温室面積及び燃油使用量の現在欄</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55" eb="56">
      <t>ラン</t>
    </rPh>
    <rPh sb="57" eb="59">
      <t>オンシツ</t>
    </rPh>
    <rPh sb="59" eb="61">
      <t>メンセキ</t>
    </rPh>
    <rPh sb="61" eb="62">
      <t>オヨ</t>
    </rPh>
    <rPh sb="63" eb="65">
      <t>ネンユ</t>
    </rPh>
    <rPh sb="65" eb="68">
      <t>シヨウリョウ</t>
    </rPh>
    <rPh sb="69" eb="71">
      <t>ゲンザイ</t>
    </rPh>
    <rPh sb="71" eb="72">
      <t>ラン</t>
    </rPh>
    <phoneticPr fontId="1"/>
  </si>
  <si>
    <t>の計数はそのまま残しておき、目標欄は「０」にすること。</t>
    <phoneticPr fontId="1"/>
  </si>
  <si>
    <t>！数式が崩れますので、基本的には表を修正しないで下さい。それぞれの欄は必要なものですので削除しないで下さい。行が足りない場合のみ間に</t>
    <rPh sb="1" eb="3">
      <t>スウシキ</t>
    </rPh>
    <rPh sb="4" eb="5">
      <t>クズ</t>
    </rPh>
    <rPh sb="11" eb="14">
      <t>キホンテキ</t>
    </rPh>
    <rPh sb="16" eb="17">
      <t>ヒョウ</t>
    </rPh>
    <rPh sb="18" eb="20">
      <t>シュウセイ</t>
    </rPh>
    <rPh sb="24" eb="25">
      <t>クダ</t>
    </rPh>
    <rPh sb="33" eb="34">
      <t>ラン</t>
    </rPh>
    <rPh sb="35" eb="37">
      <t>ヒツヨウ</t>
    </rPh>
    <rPh sb="44" eb="46">
      <t>サクジョ</t>
    </rPh>
    <rPh sb="50" eb="51">
      <t>クダ</t>
    </rPh>
    <phoneticPr fontId="1"/>
  </si>
  <si>
    <t>行挿入して追加してください。</t>
  </si>
  <si>
    <t>脱退</t>
    <rPh sb="0" eb="2">
      <t>ダッタイ</t>
    </rPh>
    <phoneticPr fontId="1"/>
  </si>
  <si>
    <t>離農</t>
    <rPh sb="0" eb="2">
      <t>リノウ</t>
    </rPh>
    <phoneticPr fontId="1"/>
  </si>
  <si>
    <t>〇</t>
    <phoneticPr fontId="1"/>
  </si>
  <si>
    <t>×</t>
    <phoneticPr fontId="1"/>
  </si>
  <si>
    <t>追加</t>
    <rPh sb="0" eb="2">
      <t>ツイカ</t>
    </rPh>
    <phoneticPr fontId="1"/>
  </si>
  <si>
    <t>追加</t>
    <rPh sb="0" eb="2">
      <t>ツイカ</t>
    </rPh>
    <phoneticPr fontId="1"/>
  </si>
  <si>
    <r>
      <t xml:space="preserve">選択肢
・115%
・130%
・150%
</t>
    </r>
    <r>
      <rPr>
        <sz val="10"/>
        <color rgb="FFFF0000"/>
        <rFont val="ＭＳ Ｐゴシック"/>
        <family val="3"/>
        <charset val="128"/>
        <scheme val="minor"/>
      </rPr>
      <t>・170%</t>
    </r>
    <rPh sb="0" eb="3">
      <t>センタクシ</t>
    </rPh>
    <phoneticPr fontId="1"/>
  </si>
  <si>
    <t>第１回納付額</t>
    <rPh sb="0" eb="1">
      <t>ダイ</t>
    </rPh>
    <rPh sb="2" eb="3">
      <t>カイ</t>
    </rPh>
    <rPh sb="3" eb="6">
      <t>ノウフガク</t>
    </rPh>
    <phoneticPr fontId="1"/>
  </si>
  <si>
    <t>第２回納付額</t>
    <rPh sb="0" eb="1">
      <t>ダイ</t>
    </rPh>
    <rPh sb="2" eb="3">
      <t>カイ</t>
    </rPh>
    <rPh sb="3" eb="6">
      <t>ノウフガク</t>
    </rPh>
    <phoneticPr fontId="1"/>
  </si>
  <si>
    <t>分割納付
（〇×）</t>
    <rPh sb="0" eb="4">
      <t>ブンカツノウフ</t>
    </rPh>
    <phoneticPr fontId="1"/>
  </si>
  <si>
    <t>〇</t>
  </si>
  <si>
    <t>・分割納付を希望する場合は「〇」を、分割を希望しない（一括納付を希望）する場合は「×」を記入。</t>
    <rPh sb="1" eb="5">
      <t>ブンカツノウフ</t>
    </rPh>
    <rPh sb="6" eb="8">
      <t>キボウ</t>
    </rPh>
    <rPh sb="10" eb="12">
      <t>バアイ</t>
    </rPh>
    <rPh sb="18" eb="20">
      <t>ブンカツ</t>
    </rPh>
    <rPh sb="21" eb="23">
      <t>キボウ</t>
    </rPh>
    <rPh sb="27" eb="31">
      <t>イッカツノウフ</t>
    </rPh>
    <rPh sb="32" eb="34">
      <t>キボウ</t>
    </rPh>
    <rPh sb="37" eb="39">
      <t>バアイ</t>
    </rPh>
    <rPh sb="44" eb="46">
      <t>キニュウ</t>
    </rPh>
    <phoneticPr fontId="1"/>
  </si>
  <si>
    <t>・分割納付額（1/2相当額）は、協議会で統一した算出方法とすること。なお、第１回納付額は1/2相当額以上とすること。</t>
    <rPh sb="1" eb="3">
      <t>ブンカツ</t>
    </rPh>
    <rPh sb="3" eb="5">
      <t>ノウフ</t>
    </rPh>
    <rPh sb="5" eb="6">
      <t>ガク</t>
    </rPh>
    <rPh sb="10" eb="13">
      <t>ソウトウガク</t>
    </rPh>
    <rPh sb="16" eb="19">
      <t>キョウギカイ</t>
    </rPh>
    <rPh sb="20" eb="22">
      <t>トウイツ</t>
    </rPh>
    <rPh sb="24" eb="26">
      <t>サンシュツ</t>
    </rPh>
    <rPh sb="26" eb="28">
      <t>ホウホウ</t>
    </rPh>
    <rPh sb="37" eb="38">
      <t>ダイ</t>
    </rPh>
    <rPh sb="39" eb="43">
      <t>カイノウフガク</t>
    </rPh>
    <rPh sb="47" eb="50">
      <t>ソウトウガク</t>
    </rPh>
    <rPh sb="50" eb="52">
      <t>イジョウ</t>
    </rPh>
    <phoneticPr fontId="1"/>
  </si>
  <si>
    <t>（算出例）積立必要額の1/2相当額を算出し、第１回納付額は全員100円未満を切り上げた千円単位の額とし、残額を２回納付額とする。</t>
    <rPh sb="1" eb="4">
      <t>サンシュツレイ</t>
    </rPh>
    <rPh sb="5" eb="10">
      <t>ツミタテヒツヨウガク</t>
    </rPh>
    <rPh sb="14" eb="17">
      <t>ソウトウガク</t>
    </rPh>
    <rPh sb="18" eb="20">
      <t>サンシュツ</t>
    </rPh>
    <rPh sb="22" eb="23">
      <t>ダイ</t>
    </rPh>
    <rPh sb="24" eb="25">
      <t>カイ</t>
    </rPh>
    <rPh sb="25" eb="28">
      <t>ノウフガク</t>
    </rPh>
    <rPh sb="29" eb="31">
      <t>ゼンイン</t>
    </rPh>
    <rPh sb="34" eb="35">
      <t>エン</t>
    </rPh>
    <rPh sb="35" eb="37">
      <t>ミマン</t>
    </rPh>
    <rPh sb="38" eb="39">
      <t>キ</t>
    </rPh>
    <rPh sb="43" eb="45">
      <t>センエン</t>
    </rPh>
    <rPh sb="45" eb="47">
      <t>タンイ</t>
    </rPh>
    <rPh sb="48" eb="49">
      <t>ガク</t>
    </rPh>
    <rPh sb="52" eb="54">
      <t>ザンガク</t>
    </rPh>
    <rPh sb="56" eb="57">
      <t>カイ</t>
    </rPh>
    <rPh sb="57" eb="60">
      <t>ノウフガク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</si>
</sst>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quot;(&quot;\ #,##0\ &quot;)&quot;"/>
    <numFmt numFmtId="177" formatCode="0&quot;名&quot;"/>
    <numFmt numFmtId="178" formatCode="0_);[Red]\(0\)"/>
    <numFmt numFmtId="179" formatCode="0.00&quot;ha&quot;"/>
    <numFmt numFmtId="180" formatCode="&quot;(&quot;0&quot;)&quot;"/>
    <numFmt numFmtId="181" formatCode="&quot;(&quot;0.00&quot;ha&quot;&quot;)&quot;"/>
    <numFmt numFmtId="182" formatCode="0.0%"/>
    <numFmt numFmtId="183" formatCode="0&quot;件&quot;"/>
    <numFmt numFmtId="184" formatCode="0.%"/>
    <numFmt numFmtId="185" formatCode="0&quot;台&quot;"/>
  </numFmts>
  <fonts count="36" x14ac:knownFonts="1">
    <font>
      <sz val="11"/>
      <color theme="1"/>
      <name val="ＭＳ Ｐゴシック"/>
      <family val="3"/>
      <charset val="128"/>
      <scheme val="minor"/>
    </font>
    <font>
      <sz val="6"/>
      <name val="ＭＳ Ｐゴシック"/>
      <family val="3"/>
      <charset val="128"/>
    </font>
    <font>
      <sz val="8"/>
      <color indexed="8"/>
      <name val="ＭＳ Ｐゴシック"/>
      <family val="3"/>
      <charset val="128"/>
    </font>
    <font>
      <b/>
      <sz val="9"/>
      <color indexed="81"/>
      <name val="ＭＳ Ｐゴシック"/>
      <family val="3"/>
      <charset val="128"/>
    </font>
    <font>
      <b/>
      <sz val="11"/>
      <name val="ＭＳ Ｐゴシック"/>
      <family val="3"/>
      <charset val="128"/>
    </font>
    <font>
      <sz val="14"/>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sz val="9"/>
      <color indexed="81"/>
      <name val="ＭＳ Ｐゴシック"/>
      <family val="3"/>
      <charset val="128"/>
    </font>
    <font>
      <sz val="9"/>
      <name val="ＭＳ Ｐゴシック"/>
      <family val="3"/>
      <charset val="128"/>
      <scheme val="minor"/>
    </font>
    <font>
      <sz val="9"/>
      <name val="ＭＳ Ｐゴシック"/>
      <family val="3"/>
      <charset val="128"/>
    </font>
    <font>
      <sz val="7"/>
      <name val="ＭＳ Ｐゴシック"/>
      <family val="3"/>
      <charset val="128"/>
      <scheme val="minor"/>
    </font>
    <font>
      <sz val="9"/>
      <color theme="1"/>
      <name val="ＭＳ Ｐゴシック"/>
      <family val="3"/>
      <charset val="128"/>
      <scheme val="minor"/>
    </font>
    <font>
      <sz val="8"/>
      <color theme="1"/>
      <name val="ＭＳ Ｐゴシック"/>
      <family val="3"/>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b/>
      <sz val="11"/>
      <color theme="1"/>
      <name val="ＭＳ Ｐゴシック"/>
      <family val="3"/>
      <charset val="128"/>
    </font>
    <font>
      <sz val="16"/>
      <color theme="1"/>
      <name val="ＭＳ Ｐゴシック"/>
      <family val="3"/>
      <charset val="128"/>
      <scheme val="minor"/>
    </font>
    <font>
      <b/>
      <u/>
      <sz val="11"/>
      <color theme="1"/>
      <name val="ＭＳ Ｐゴシック"/>
      <family val="3"/>
      <charset val="128"/>
    </font>
    <font>
      <u/>
      <sz val="11"/>
      <color theme="1"/>
      <name val="ＭＳ Ｐゴシック"/>
      <family val="3"/>
      <charset val="128"/>
    </font>
    <font>
      <b/>
      <u/>
      <sz val="14"/>
      <color rgb="FFFF0000"/>
      <name val="ＭＳ Ｐゴシック"/>
      <family val="3"/>
      <charset val="128"/>
    </font>
    <font>
      <sz val="11"/>
      <color rgb="FFFF0000"/>
      <name val="ＭＳ Ｐゴシック"/>
      <family val="3"/>
      <charset val="128"/>
    </font>
    <font>
      <sz val="9"/>
      <color rgb="FFFF0000"/>
      <name val="ＭＳ Ｐゴシック"/>
      <family val="3"/>
      <charset val="128"/>
    </font>
    <font>
      <sz val="10"/>
      <color rgb="FFFF0000"/>
      <name val="ＭＳ Ｐゴシック"/>
      <family val="3"/>
      <charset val="128"/>
      <scheme val="minor"/>
    </font>
    <font>
      <sz val="8"/>
      <color rgb="FFFF0000"/>
      <name val="ＭＳ Ｐゴシック"/>
      <family val="3"/>
      <charset val="128"/>
      <scheme val="minor"/>
    </font>
    <font>
      <sz val="8"/>
      <color rgb="FFFF0000"/>
      <name val="ＭＳ Ｐゴシック"/>
      <family val="3"/>
      <charset val="128"/>
    </font>
    <font>
      <u/>
      <sz val="11"/>
      <color rgb="FFFF0000"/>
      <name val="ＭＳ Ｐゴシック"/>
      <family val="3"/>
      <charset val="128"/>
    </font>
    <font>
      <sz val="6"/>
      <name val="ＭＳ Ｐ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0" tint="-0.14996795556505021"/>
        <bgColor indexed="64"/>
      </patternFill>
    </fill>
    <fill>
      <patternFill patternType="solid">
        <fgColor rgb="FFD0FAFE"/>
        <bgColor indexed="64"/>
      </patternFill>
    </fill>
  </fills>
  <borders count="7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right style="medium">
        <color indexed="64"/>
      </right>
      <top/>
      <bottom style="double">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medium">
        <color indexed="64"/>
      </left>
      <right/>
      <top style="medium">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54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49" fontId="0" fillId="0" borderId="3" xfId="0" applyNumberFormat="1" applyBorder="1">
      <alignment vertical="center"/>
    </xf>
    <xf numFmtId="0" fontId="0" fillId="0" borderId="0" xfId="0" applyFill="1" applyBorder="1" applyAlignment="1">
      <alignment horizontal="center" vertical="center"/>
    </xf>
    <xf numFmtId="0" fontId="0" fillId="2" borderId="3" xfId="0" applyFill="1" applyBorder="1">
      <alignment vertical="center"/>
    </xf>
    <xf numFmtId="0" fontId="9" fillId="2" borderId="3" xfId="0" applyFont="1" applyFill="1" applyBorder="1">
      <alignment vertical="center"/>
    </xf>
    <xf numFmtId="0" fontId="10" fillId="0" borderId="0" xfId="0" applyFont="1">
      <alignment vertical="center"/>
    </xf>
    <xf numFmtId="0" fontId="0" fillId="0" borderId="0" xfId="0" applyFill="1" applyBorder="1" applyAlignment="1">
      <alignment horizontal="left" vertical="center" wrapText="1"/>
    </xf>
    <xf numFmtId="176" fontId="0" fillId="0" borderId="0" xfId="0" applyNumberFormat="1" applyFill="1" applyBorder="1" applyAlignment="1">
      <alignment horizontal="center" vertical="center"/>
    </xf>
    <xf numFmtId="0" fontId="7" fillId="0" borderId="0" xfId="0" applyFont="1">
      <alignment vertical="center"/>
    </xf>
    <xf numFmtId="0" fontId="0" fillId="0" borderId="0" xfId="0" applyFill="1">
      <alignment vertical="center"/>
    </xf>
    <xf numFmtId="0" fontId="11" fillId="0" borderId="0" xfId="0" applyFont="1" applyBorder="1" applyAlignment="1">
      <alignment vertical="top" wrapText="1"/>
    </xf>
    <xf numFmtId="0" fontId="11" fillId="0" borderId="0" xfId="0" applyFont="1" applyFill="1">
      <alignment vertical="center"/>
    </xf>
    <xf numFmtId="0" fontId="0" fillId="0" borderId="0" xfId="0" applyFont="1" applyBorder="1" applyAlignment="1">
      <alignment vertical="top"/>
    </xf>
    <xf numFmtId="0" fontId="0" fillId="0" borderId="0" xfId="0" applyFont="1" applyAlignment="1">
      <alignment vertical="center"/>
    </xf>
    <xf numFmtId="0" fontId="0" fillId="0" borderId="1" xfId="0" applyFont="1" applyBorder="1" applyAlignment="1">
      <alignment vertical="top"/>
    </xf>
    <xf numFmtId="0" fontId="0" fillId="0" borderId="0" xfId="0" applyFont="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top"/>
    </xf>
    <xf numFmtId="177" fontId="0" fillId="0" borderId="0" xfId="0" applyNumberFormat="1" applyFill="1" applyBorder="1" applyAlignment="1">
      <alignment horizontal="center" vertical="center"/>
    </xf>
    <xf numFmtId="0" fontId="8" fillId="0" borderId="0" xfId="0" applyFont="1">
      <alignment vertical="center"/>
    </xf>
    <xf numFmtId="0" fontId="12" fillId="0" borderId="0" xfId="0" applyFont="1" applyAlignment="1">
      <alignment vertical="center"/>
    </xf>
    <xf numFmtId="0" fontId="8" fillId="0" borderId="0" xfId="0" applyFont="1" applyFill="1">
      <alignment vertical="center"/>
    </xf>
    <xf numFmtId="0" fontId="12" fillId="0" borderId="0" xfId="0" applyFont="1">
      <alignment vertical="center"/>
    </xf>
    <xf numFmtId="0" fontId="13"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lignment vertical="center"/>
    </xf>
    <xf numFmtId="179" fontId="6" fillId="0" borderId="0" xfId="2" applyNumberFormat="1" applyFont="1" applyFill="1" applyBorder="1" applyAlignment="1">
      <alignment vertical="center"/>
    </xf>
    <xf numFmtId="181" fontId="6" fillId="0" borderId="0" xfId="2" applyNumberFormat="1" applyFont="1" applyFill="1" applyBorder="1" applyAlignment="1">
      <alignment vertical="center"/>
    </xf>
    <xf numFmtId="0" fontId="0" fillId="0" borderId="0" xfId="0" applyFill="1" applyBorder="1" applyAlignment="1">
      <alignment vertical="center"/>
    </xf>
    <xf numFmtId="180" fontId="0" fillId="0" borderId="0" xfId="0" applyNumberFormat="1" applyFill="1" applyBorder="1" applyAlignment="1">
      <alignment vertical="center"/>
    </xf>
    <xf numFmtId="0" fontId="13" fillId="0" borderId="0" xfId="0" applyFont="1" applyBorder="1" applyAlignment="1">
      <alignment vertical="center"/>
    </xf>
    <xf numFmtId="0" fontId="11" fillId="0" borderId="0" xfId="0" applyFont="1" applyFill="1" applyAlignment="1">
      <alignment vertical="top" wrapText="1"/>
    </xf>
    <xf numFmtId="0" fontId="11" fillId="0" borderId="0" xfId="0" applyFont="1" applyBorder="1" applyAlignment="1">
      <alignment vertical="top" wrapText="1"/>
    </xf>
    <xf numFmtId="0" fontId="0" fillId="0" borderId="29" xfId="0" applyBorder="1">
      <alignment vertical="center"/>
    </xf>
    <xf numFmtId="0" fontId="0" fillId="0" borderId="30" xfId="0" applyFill="1" applyBorder="1">
      <alignment vertical="center"/>
    </xf>
    <xf numFmtId="0" fontId="11" fillId="0" borderId="0" xfId="0" applyFont="1" applyFill="1" applyBorder="1" applyAlignment="1">
      <alignment vertical="top" wrapText="1"/>
    </xf>
    <xf numFmtId="0" fontId="0" fillId="0" borderId="0" xfId="0" applyBorder="1" applyAlignment="1">
      <alignment horizontal="center" vertical="center"/>
    </xf>
    <xf numFmtId="0" fontId="13" fillId="0" borderId="0" xfId="0" applyFont="1" applyBorder="1" applyAlignment="1">
      <alignment horizontal="center" vertical="center" wrapText="1"/>
    </xf>
    <xf numFmtId="0" fontId="0" fillId="3" borderId="7" xfId="0" applyFill="1" applyBorder="1" applyAlignment="1">
      <alignment vertical="center"/>
    </xf>
    <xf numFmtId="0" fontId="0" fillId="3" borderId="8" xfId="0" applyFill="1" applyBorder="1" applyAlignment="1">
      <alignment vertical="center"/>
    </xf>
    <xf numFmtId="40" fontId="7" fillId="0" borderId="0" xfId="2" applyNumberFormat="1" applyFont="1" applyFill="1" applyBorder="1" applyAlignment="1">
      <alignment horizontal="right" vertical="center"/>
    </xf>
    <xf numFmtId="40" fontId="6" fillId="0" borderId="31" xfId="2" applyNumberFormat="1" applyFont="1" applyFill="1" applyBorder="1" applyAlignment="1">
      <alignment vertical="center"/>
    </xf>
    <xf numFmtId="38" fontId="6" fillId="0" borderId="0" xfId="2" applyFont="1" applyFill="1" applyBorder="1" applyAlignment="1">
      <alignment vertical="center"/>
    </xf>
    <xf numFmtId="38" fontId="6" fillId="0" borderId="0" xfId="2" applyFont="1" applyFill="1" applyBorder="1" applyAlignment="1">
      <alignment vertical="center" wrapText="1"/>
    </xf>
    <xf numFmtId="38" fontId="6" fillId="0" borderId="29" xfId="2" applyFont="1" applyFill="1" applyBorder="1" applyAlignment="1">
      <alignment vertical="center"/>
    </xf>
    <xf numFmtId="0" fontId="23" fillId="0" borderId="0" xfId="0" applyFont="1" applyFill="1">
      <alignment vertical="center"/>
    </xf>
    <xf numFmtId="0" fontId="23" fillId="0" borderId="0" xfId="0" applyFont="1">
      <alignment vertical="center"/>
    </xf>
    <xf numFmtId="0" fontId="0" fillId="0" borderId="0" xfId="0" applyFont="1">
      <alignment vertical="center"/>
    </xf>
    <xf numFmtId="0" fontId="25" fillId="0" borderId="0" xfId="0" applyFont="1">
      <alignment vertical="center"/>
    </xf>
    <xf numFmtId="0" fontId="11" fillId="0" borderId="12" xfId="0" applyFont="1" applyFill="1" applyBorder="1" applyAlignment="1">
      <alignment vertical="top" wrapText="1"/>
    </xf>
    <xf numFmtId="0" fontId="11" fillId="0" borderId="0" xfId="0" applyFont="1" applyFill="1" applyBorder="1" applyAlignment="1">
      <alignment vertical="top" wrapText="1"/>
    </xf>
    <xf numFmtId="0" fontId="0" fillId="0" borderId="29" xfId="0" applyFill="1" applyBorder="1" applyAlignment="1">
      <alignment vertical="center"/>
    </xf>
    <xf numFmtId="40" fontId="6" fillId="0" borderId="0" xfId="2" applyNumberFormat="1" applyFont="1" applyFill="1" applyBorder="1" applyAlignment="1">
      <alignment vertical="center"/>
    </xf>
    <xf numFmtId="0" fontId="0" fillId="0" borderId="45" xfId="0" applyBorder="1" applyAlignment="1">
      <alignment vertical="center"/>
    </xf>
    <xf numFmtId="184" fontId="0" fillId="0" borderId="3" xfId="0" quotePrefix="1" applyNumberFormat="1" applyBorder="1" applyAlignment="1">
      <alignment horizontal="left" vertical="center"/>
    </xf>
    <xf numFmtId="0" fontId="0" fillId="2" borderId="0" xfId="0" applyFill="1" applyBorder="1">
      <alignment vertical="center"/>
    </xf>
    <xf numFmtId="0" fontId="9" fillId="2" borderId="0" xfId="0" applyFont="1" applyFill="1" applyBorder="1">
      <alignment vertical="center"/>
    </xf>
    <xf numFmtId="0" fontId="0" fillId="0" borderId="12" xfId="0" applyBorder="1" applyAlignment="1">
      <alignment vertical="center"/>
    </xf>
    <xf numFmtId="0" fontId="0" fillId="0" borderId="12" xfId="0" applyFill="1" applyBorder="1">
      <alignment vertical="center"/>
    </xf>
    <xf numFmtId="0" fontId="9" fillId="0" borderId="0" xfId="0" applyFont="1" applyFill="1" applyBorder="1">
      <alignment vertical="center"/>
    </xf>
    <xf numFmtId="0" fontId="9" fillId="6" borderId="2" xfId="0" applyFont="1" applyFill="1" applyBorder="1">
      <alignment vertical="center"/>
    </xf>
    <xf numFmtId="0" fontId="4" fillId="0" borderId="0" xfId="0" applyFont="1">
      <alignment vertical="center"/>
    </xf>
    <xf numFmtId="0" fontId="0" fillId="5" borderId="6" xfId="0" applyFill="1" applyBorder="1" applyAlignment="1">
      <alignment vertical="center"/>
    </xf>
    <xf numFmtId="0" fontId="0" fillId="5" borderId="1" xfId="0" applyFill="1" applyBorder="1" applyAlignment="1">
      <alignment vertical="center"/>
    </xf>
    <xf numFmtId="0" fontId="0" fillId="5" borderId="2" xfId="0" applyFill="1" applyBorder="1" applyAlignment="1">
      <alignment vertical="center"/>
    </xf>
    <xf numFmtId="0" fontId="11" fillId="5" borderId="39" xfId="0" applyFont="1" applyFill="1" applyBorder="1" applyAlignment="1">
      <alignment vertical="center"/>
    </xf>
    <xf numFmtId="0" fontId="11" fillId="5" borderId="40" xfId="0" applyFont="1" applyFill="1" applyBorder="1" applyAlignment="1">
      <alignment vertical="center"/>
    </xf>
    <xf numFmtId="0" fontId="11" fillId="5" borderId="41" xfId="0" applyFont="1" applyFill="1" applyBorder="1" applyAlignment="1">
      <alignment vertical="center"/>
    </xf>
    <xf numFmtId="0" fontId="0" fillId="3" borderId="3" xfId="0" applyFill="1" applyBorder="1" applyAlignment="1">
      <alignment horizontal="left" vertical="center" shrinkToFit="1"/>
    </xf>
    <xf numFmtId="0" fontId="0" fillId="0" borderId="0" xfId="0" applyFont="1" applyBorder="1" applyAlignment="1">
      <alignment horizontal="center" vertical="center"/>
    </xf>
    <xf numFmtId="0" fontId="0" fillId="3" borderId="5" xfId="0" applyFill="1" applyBorder="1" applyAlignment="1">
      <alignment horizontal="center" vertical="center"/>
    </xf>
    <xf numFmtId="0" fontId="0" fillId="3" borderId="4" xfId="0" applyFill="1" applyBorder="1" applyAlignment="1">
      <alignment horizontal="left" vertical="center" shrinkToFit="1"/>
    </xf>
    <xf numFmtId="0" fontId="0" fillId="3" borderId="32" xfId="0" applyFill="1" applyBorder="1" applyAlignment="1">
      <alignment horizontal="center" vertical="center"/>
    </xf>
    <xf numFmtId="0" fontId="0" fillId="3" borderId="5" xfId="0" applyFill="1" applyBorder="1" applyAlignment="1">
      <alignment horizontal="left" vertical="center" shrinkToFit="1"/>
    </xf>
    <xf numFmtId="0" fontId="0" fillId="5" borderId="63" xfId="0" applyFill="1" applyBorder="1" applyAlignment="1">
      <alignment vertical="center"/>
    </xf>
    <xf numFmtId="0" fontId="0" fillId="5" borderId="31" xfId="0" applyFill="1" applyBorder="1" applyAlignment="1">
      <alignment vertical="center"/>
    </xf>
    <xf numFmtId="0" fontId="0" fillId="5" borderId="64" xfId="0" applyFill="1" applyBorder="1" applyAlignment="1">
      <alignment vertical="center"/>
    </xf>
    <xf numFmtId="0" fontId="0" fillId="5" borderId="7" xfId="0" applyFill="1" applyBorder="1" applyAlignment="1">
      <alignment vertical="center"/>
    </xf>
    <xf numFmtId="0" fontId="0" fillId="5" borderId="8" xfId="0" applyFill="1" applyBorder="1" applyAlignment="1">
      <alignment vertical="center"/>
    </xf>
    <xf numFmtId="0" fontId="0" fillId="5" borderId="9" xfId="0" applyFill="1" applyBorder="1" applyAlignment="1">
      <alignment vertical="center"/>
    </xf>
    <xf numFmtId="0" fontId="0" fillId="5" borderId="18" xfId="0" applyFill="1" applyBorder="1" applyAlignment="1">
      <alignment vertical="center" wrapText="1"/>
    </xf>
    <xf numFmtId="0" fontId="0" fillId="5" borderId="19" xfId="0" applyFill="1" applyBorder="1" applyAlignment="1">
      <alignment vertical="center" wrapText="1"/>
    </xf>
    <xf numFmtId="0" fontId="0" fillId="5" borderId="63" xfId="0" applyFill="1" applyBorder="1" applyAlignment="1">
      <alignment vertical="center" wrapText="1"/>
    </xf>
    <xf numFmtId="0" fontId="0" fillId="5" borderId="31" xfId="0" applyFill="1" applyBorder="1" applyAlignment="1">
      <alignment vertical="center" wrapText="1"/>
    </xf>
    <xf numFmtId="0" fontId="0" fillId="5" borderId="64" xfId="0" applyFill="1" applyBorder="1" applyAlignment="1">
      <alignment vertical="center" wrapText="1"/>
    </xf>
    <xf numFmtId="0" fontId="0" fillId="5" borderId="6" xfId="0" applyFill="1" applyBorder="1" applyAlignment="1">
      <alignment vertical="center" wrapText="1"/>
    </xf>
    <xf numFmtId="0" fontId="0" fillId="5" borderId="1" xfId="0" applyFill="1" applyBorder="1" applyAlignment="1">
      <alignment vertical="center" wrapText="1"/>
    </xf>
    <xf numFmtId="0" fontId="0" fillId="5" borderId="2" xfId="0" applyFill="1" applyBorder="1" applyAlignment="1">
      <alignment vertical="center" wrapText="1"/>
    </xf>
    <xf numFmtId="0" fontId="0" fillId="5" borderId="7" xfId="0" applyFill="1" applyBorder="1" applyAlignment="1">
      <alignment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3" borderId="17" xfId="0" applyFill="1" applyBorder="1" applyAlignment="1">
      <alignment vertical="center"/>
    </xf>
    <xf numFmtId="0" fontId="0" fillId="3" borderId="18" xfId="0" applyFill="1" applyBorder="1" applyAlignment="1">
      <alignment vertical="center"/>
    </xf>
    <xf numFmtId="0" fontId="0" fillId="3" borderId="19" xfId="0" applyFill="1" applyBorder="1" applyAlignment="1">
      <alignment vertical="center"/>
    </xf>
    <xf numFmtId="0" fontId="0" fillId="3" borderId="6" xfId="0" applyFill="1" applyBorder="1" applyAlignment="1">
      <alignment vertical="center"/>
    </xf>
    <xf numFmtId="0" fontId="0" fillId="3" borderId="1" xfId="0" applyFill="1" applyBorder="1" applyAlignment="1">
      <alignment vertical="center"/>
    </xf>
    <xf numFmtId="0" fontId="0" fillId="3" borderId="2" xfId="0" applyFill="1" applyBorder="1" applyAlignment="1">
      <alignment vertical="center"/>
    </xf>
    <xf numFmtId="0" fontId="7" fillId="3" borderId="6" xfId="0" applyFont="1" applyFill="1" applyBorder="1" applyAlignment="1">
      <alignment vertical="center"/>
    </xf>
    <xf numFmtId="0" fontId="7" fillId="3" borderId="1" xfId="0" applyFont="1" applyFill="1" applyBorder="1" applyAlignment="1">
      <alignment vertical="center"/>
    </xf>
    <xf numFmtId="0" fontId="7" fillId="3" borderId="2" xfId="0" applyFont="1" applyFill="1" applyBorder="1" applyAlignment="1">
      <alignment vertical="center"/>
    </xf>
    <xf numFmtId="0" fontId="0" fillId="3" borderId="9" xfId="0" applyFill="1" applyBorder="1" applyAlignment="1">
      <alignment vertical="center"/>
    </xf>
    <xf numFmtId="0" fontId="0" fillId="3" borderId="23" xfId="0" applyFill="1" applyBorder="1" applyAlignment="1">
      <alignment vertical="center"/>
    </xf>
    <xf numFmtId="0" fontId="0" fillId="3" borderId="24" xfId="0" applyFill="1" applyBorder="1" applyAlignment="1">
      <alignment vertical="center"/>
    </xf>
    <xf numFmtId="0" fontId="0" fillId="3" borderId="25" xfId="0" applyFill="1" applyBorder="1" applyAlignment="1">
      <alignment vertical="center"/>
    </xf>
    <xf numFmtId="0" fontId="0" fillId="3" borderId="63" xfId="0" applyFill="1" applyBorder="1" applyAlignment="1">
      <alignment vertical="center"/>
    </xf>
    <xf numFmtId="0" fontId="0" fillId="3" borderId="31" xfId="0" applyFill="1" applyBorder="1" applyAlignment="1">
      <alignment vertical="center"/>
    </xf>
    <xf numFmtId="0" fontId="0" fillId="3" borderId="64" xfId="0" applyFill="1" applyBorder="1" applyAlignment="1">
      <alignment vertical="center"/>
    </xf>
    <xf numFmtId="0" fontId="0" fillId="3" borderId="29" xfId="0" applyFill="1" applyBorder="1" applyAlignment="1">
      <alignment vertical="center"/>
    </xf>
    <xf numFmtId="0" fontId="0" fillId="3" borderId="0" xfId="0" applyFill="1" applyBorder="1" applyAlignment="1">
      <alignment vertical="center"/>
    </xf>
    <xf numFmtId="0" fontId="0" fillId="3" borderId="30" xfId="0" applyFill="1" applyBorder="1" applyAlignment="1">
      <alignment vertical="center"/>
    </xf>
    <xf numFmtId="0" fontId="0" fillId="3" borderId="65" xfId="0" applyFill="1" applyBorder="1" applyAlignment="1">
      <alignment vertical="center"/>
    </xf>
    <xf numFmtId="9" fontId="0" fillId="3" borderId="56" xfId="0" applyNumberFormat="1" applyFill="1" applyBorder="1" applyAlignment="1">
      <alignment vertical="center"/>
    </xf>
    <xf numFmtId="9" fontId="0" fillId="3" borderId="18" xfId="0" applyNumberFormat="1" applyFill="1" applyBorder="1" applyAlignment="1">
      <alignment vertical="center"/>
    </xf>
    <xf numFmtId="9" fontId="0" fillId="3" borderId="19" xfId="0" applyNumberFormat="1" applyFill="1" applyBorder="1" applyAlignment="1">
      <alignment vertical="center"/>
    </xf>
    <xf numFmtId="9" fontId="0" fillId="3" borderId="2" xfId="0" applyNumberFormat="1" applyFill="1" applyBorder="1" applyAlignment="1">
      <alignment vertical="center"/>
    </xf>
    <xf numFmtId="9" fontId="0" fillId="3" borderId="1" xfId="0" applyNumberFormat="1" applyFill="1" applyBorder="1" applyAlignment="1">
      <alignment vertical="center"/>
    </xf>
    <xf numFmtId="9" fontId="0" fillId="3" borderId="55" xfId="0" applyNumberFormat="1" applyFill="1" applyBorder="1" applyAlignment="1">
      <alignment vertical="center"/>
    </xf>
    <xf numFmtId="9" fontId="7" fillId="3" borderId="55" xfId="0" applyNumberFormat="1" applyFont="1" applyFill="1" applyBorder="1" applyAlignment="1">
      <alignment vertical="center"/>
    </xf>
    <xf numFmtId="9" fontId="7" fillId="3" borderId="1" xfId="0" applyNumberFormat="1" applyFont="1" applyFill="1" applyBorder="1" applyAlignment="1">
      <alignment vertical="center"/>
    </xf>
    <xf numFmtId="9" fontId="0" fillId="3" borderId="57" xfId="0" applyNumberFormat="1" applyFill="1" applyBorder="1" applyAlignment="1">
      <alignment vertical="center"/>
    </xf>
    <xf numFmtId="9" fontId="0" fillId="3" borderId="8" xfId="0" applyNumberFormat="1" applyFill="1" applyBorder="1" applyAlignment="1">
      <alignment vertical="center"/>
    </xf>
    <xf numFmtId="9" fontId="7" fillId="3" borderId="2" xfId="0" applyNumberFormat="1" applyFont="1" applyFill="1" applyBorder="1" applyAlignment="1">
      <alignment vertical="center"/>
    </xf>
    <xf numFmtId="9" fontId="0" fillId="3" borderId="9" xfId="0" applyNumberFormat="1" applyFill="1" applyBorder="1" applyAlignment="1">
      <alignment vertical="center"/>
    </xf>
    <xf numFmtId="0" fontId="7" fillId="5" borderId="1" xfId="0" applyFont="1" applyFill="1" applyBorder="1" applyAlignment="1">
      <alignment vertical="center" wrapText="1"/>
    </xf>
    <xf numFmtId="0" fontId="7" fillId="5" borderId="2" xfId="0" applyFont="1" applyFill="1" applyBorder="1" applyAlignment="1">
      <alignment vertical="center" wrapText="1"/>
    </xf>
    <xf numFmtId="0" fontId="7" fillId="5" borderId="6" xfId="0" applyFont="1" applyFill="1" applyBorder="1" applyAlignment="1">
      <alignment horizontal="left" vertical="center"/>
    </xf>
    <xf numFmtId="0" fontId="7" fillId="5" borderId="6" xfId="0" applyFont="1" applyFill="1" applyBorder="1" applyAlignment="1">
      <alignment vertical="center"/>
    </xf>
    <xf numFmtId="0" fontId="7" fillId="5" borderId="1" xfId="0" applyFont="1" applyFill="1" applyBorder="1" applyAlignment="1">
      <alignment vertical="center"/>
    </xf>
    <xf numFmtId="0" fontId="7" fillId="5" borderId="2" xfId="0" applyFont="1" applyFill="1" applyBorder="1" applyAlignment="1">
      <alignment vertical="center"/>
    </xf>
    <xf numFmtId="0" fontId="0" fillId="5" borderId="17" xfId="0" applyFill="1" applyBorder="1" applyAlignment="1">
      <alignment horizontal="left" vertical="center"/>
    </xf>
    <xf numFmtId="0" fontId="0" fillId="5" borderId="23" xfId="0" applyFill="1" applyBorder="1" applyAlignment="1">
      <alignment vertical="center" wrapText="1"/>
    </xf>
    <xf numFmtId="0" fontId="0" fillId="5" borderId="24" xfId="0" applyFill="1" applyBorder="1" applyAlignment="1">
      <alignment vertical="center" wrapText="1"/>
    </xf>
    <xf numFmtId="0" fontId="0" fillId="5" borderId="25" xfId="0" applyFill="1" applyBorder="1" applyAlignment="1">
      <alignment vertical="center" wrapText="1"/>
    </xf>
    <xf numFmtId="38" fontId="6" fillId="5" borderId="17" xfId="2" applyFont="1" applyFill="1" applyBorder="1" applyAlignment="1">
      <alignment vertical="center"/>
    </xf>
    <xf numFmtId="38" fontId="6" fillId="5" borderId="6" xfId="2" applyFont="1" applyFill="1" applyBorder="1" applyAlignment="1">
      <alignment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38" fontId="7" fillId="4" borderId="58" xfId="2" applyFont="1" applyFill="1" applyBorder="1" applyAlignment="1">
      <alignment horizontal="right" vertical="center"/>
    </xf>
    <xf numFmtId="38" fontId="6" fillId="0" borderId="11" xfId="2" applyFont="1" applyFill="1" applyBorder="1" applyAlignment="1">
      <alignment vertical="center"/>
    </xf>
    <xf numFmtId="38" fontId="6" fillId="0" borderId="12" xfId="2" applyFont="1" applyFill="1" applyBorder="1" applyAlignment="1">
      <alignment vertical="center"/>
    </xf>
    <xf numFmtId="38" fontId="6" fillId="0" borderId="13" xfId="2" applyFont="1" applyFill="1" applyBorder="1" applyAlignment="1">
      <alignment vertical="center"/>
    </xf>
    <xf numFmtId="38" fontId="6" fillId="0" borderId="30" xfId="2" applyFont="1" applyFill="1" applyBorder="1" applyAlignment="1">
      <alignment vertical="center"/>
    </xf>
    <xf numFmtId="38" fontId="7" fillId="0" borderId="29" xfId="2" applyFont="1" applyFill="1" applyBorder="1" applyAlignment="1">
      <alignment vertical="center"/>
    </xf>
    <xf numFmtId="38" fontId="7" fillId="0" borderId="0" xfId="2" applyFont="1" applyFill="1" applyBorder="1" applyAlignment="1">
      <alignment vertical="center"/>
    </xf>
    <xf numFmtId="38" fontId="7" fillId="0" borderId="30" xfId="2" applyFont="1" applyFill="1" applyBorder="1" applyAlignment="1">
      <alignment vertical="center"/>
    </xf>
    <xf numFmtId="40" fontId="7" fillId="4" borderId="68" xfId="2" applyNumberFormat="1" applyFont="1" applyFill="1" applyBorder="1" applyAlignment="1">
      <alignment horizontal="right" vertical="center"/>
    </xf>
    <xf numFmtId="0" fontId="0" fillId="5" borderId="6" xfId="0" applyFill="1" applyBorder="1" applyAlignment="1">
      <alignment vertical="center"/>
    </xf>
    <xf numFmtId="0" fontId="0" fillId="5" borderId="1" xfId="0" applyFill="1" applyBorder="1" applyAlignment="1">
      <alignment vertical="center"/>
    </xf>
    <xf numFmtId="0" fontId="0" fillId="5" borderId="2" xfId="0" applyFill="1" applyBorder="1" applyAlignment="1">
      <alignment vertical="center"/>
    </xf>
    <xf numFmtId="38" fontId="6" fillId="5" borderId="6" xfId="2" applyFont="1" applyFill="1" applyBorder="1" applyAlignment="1">
      <alignment vertical="center"/>
    </xf>
    <xf numFmtId="38" fontId="6" fillId="5" borderId="17" xfId="2" applyFont="1" applyFill="1" applyBorder="1" applyAlignment="1">
      <alignment vertical="center"/>
    </xf>
    <xf numFmtId="0" fontId="0" fillId="0" borderId="1" xfId="0" applyFont="1" applyBorder="1" applyAlignment="1">
      <alignment vertical="top"/>
    </xf>
    <xf numFmtId="0" fontId="11" fillId="0" borderId="0" xfId="0" applyFont="1" applyBorder="1" applyAlignment="1">
      <alignment vertical="top" wrapText="1"/>
    </xf>
    <xf numFmtId="0" fontId="0" fillId="0" borderId="0" xfId="0" applyBorder="1" applyAlignment="1">
      <alignment horizontal="center" vertical="center"/>
    </xf>
    <xf numFmtId="0" fontId="13" fillId="0" borderId="0" xfId="0" applyFont="1" applyBorder="1" applyAlignment="1">
      <alignment horizontal="center" vertical="center" wrapText="1"/>
    </xf>
    <xf numFmtId="38" fontId="7" fillId="4" borderId="58" xfId="2" applyFont="1" applyFill="1" applyBorder="1" applyAlignment="1">
      <alignment horizontal="right" vertical="center"/>
    </xf>
    <xf numFmtId="0" fontId="0" fillId="0" borderId="23" xfId="0" applyFont="1" applyBorder="1" applyAlignment="1">
      <alignment horizontal="center" vertical="center"/>
    </xf>
    <xf numFmtId="0" fontId="0" fillId="3" borderId="61" xfId="0" applyFill="1" applyBorder="1" applyAlignment="1">
      <alignment vertical="center"/>
    </xf>
    <xf numFmtId="9" fontId="7" fillId="0" borderId="6" xfId="0" applyNumberFormat="1" applyFont="1" applyBorder="1" applyAlignment="1">
      <alignment horizontal="center" vertical="center"/>
    </xf>
    <xf numFmtId="9" fontId="7" fillId="0" borderId="1" xfId="0" applyNumberFormat="1" applyFont="1" applyBorder="1" applyAlignment="1">
      <alignment horizontal="center" vertical="center"/>
    </xf>
    <xf numFmtId="9" fontId="7" fillId="0" borderId="2" xfId="0" applyNumberFormat="1"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183" fontId="7" fillId="4" borderId="6" xfId="0" applyNumberFormat="1" applyFont="1" applyFill="1" applyBorder="1" applyAlignment="1">
      <alignment horizontal="right" vertical="center"/>
    </xf>
    <xf numFmtId="183" fontId="7" fillId="4" borderId="1" xfId="0" applyNumberFormat="1" applyFont="1" applyFill="1" applyBorder="1" applyAlignment="1">
      <alignment horizontal="right" vertical="center"/>
    </xf>
    <xf numFmtId="183" fontId="7" fillId="4" borderId="2" xfId="0" applyNumberFormat="1" applyFont="1" applyFill="1" applyBorder="1" applyAlignment="1">
      <alignment horizontal="right" vertical="center"/>
    </xf>
    <xf numFmtId="9" fontId="0" fillId="0" borderId="6" xfId="0" applyNumberFormat="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183" fontId="0" fillId="4" borderId="6" xfId="0" applyNumberFormat="1" applyFill="1" applyBorder="1" applyAlignment="1">
      <alignment horizontal="right" vertical="center"/>
    </xf>
    <xf numFmtId="183" fontId="0" fillId="4" borderId="1" xfId="0" applyNumberFormat="1" applyFill="1" applyBorder="1" applyAlignment="1">
      <alignment horizontal="right" vertical="center"/>
    </xf>
    <xf numFmtId="183" fontId="0" fillId="4" borderId="2" xfId="0" applyNumberFormat="1" applyFill="1" applyBorder="1" applyAlignment="1">
      <alignment horizontal="right" vertical="center"/>
    </xf>
    <xf numFmtId="38" fontId="6" fillId="4" borderId="6" xfId="2" applyFont="1" applyFill="1" applyBorder="1" applyAlignment="1">
      <alignment vertical="center"/>
    </xf>
    <xf numFmtId="38" fontId="6" fillId="4" borderId="1" xfId="2" applyFont="1" applyFill="1" applyBorder="1" applyAlignment="1">
      <alignment vertical="center"/>
    </xf>
    <xf numFmtId="38" fontId="6" fillId="4" borderId="61" xfId="2" applyFont="1" applyFill="1" applyBorder="1" applyAlignment="1">
      <alignment vertical="center"/>
    </xf>
    <xf numFmtId="0" fontId="7" fillId="4" borderId="6" xfId="0" applyNumberFormat="1" applyFont="1" applyFill="1" applyBorder="1" applyAlignment="1">
      <alignment horizontal="right" vertical="center"/>
    </xf>
    <xf numFmtId="0" fontId="7" fillId="4" borderId="1" xfId="0" applyNumberFormat="1" applyFont="1" applyFill="1" applyBorder="1" applyAlignment="1">
      <alignment horizontal="right" vertical="center"/>
    </xf>
    <xf numFmtId="0" fontId="7" fillId="4" borderId="2" xfId="0" applyNumberFormat="1" applyFont="1" applyFill="1" applyBorder="1" applyAlignment="1">
      <alignment horizontal="right" vertical="center"/>
    </xf>
    <xf numFmtId="38" fontId="7" fillId="4" borderId="6" xfId="2" applyFont="1" applyFill="1" applyBorder="1" applyAlignment="1">
      <alignment vertical="center"/>
    </xf>
    <xf numFmtId="38" fontId="7" fillId="4" borderId="1" xfId="2" applyFont="1" applyFill="1" applyBorder="1" applyAlignment="1">
      <alignment vertical="center"/>
    </xf>
    <xf numFmtId="38" fontId="7" fillId="4" borderId="2" xfId="2" applyFont="1" applyFill="1" applyBorder="1" applyAlignment="1">
      <alignment vertical="center"/>
    </xf>
    <xf numFmtId="38" fontId="6" fillId="4" borderId="2" xfId="2" applyFont="1" applyFill="1" applyBorder="1" applyAlignment="1">
      <alignment vertical="center"/>
    </xf>
    <xf numFmtId="0" fontId="0" fillId="4" borderId="6" xfId="0" applyNumberFormat="1" applyFill="1" applyBorder="1" applyAlignment="1">
      <alignment horizontal="right" vertical="center"/>
    </xf>
    <xf numFmtId="0" fontId="0" fillId="4" borderId="1" xfId="0" applyNumberFormat="1" applyFill="1" applyBorder="1" applyAlignment="1">
      <alignment horizontal="right" vertical="center"/>
    </xf>
    <xf numFmtId="0" fontId="0" fillId="4" borderId="2" xfId="0" applyNumberFormat="1" applyFill="1" applyBorder="1" applyAlignment="1">
      <alignment horizontal="right" vertical="center"/>
    </xf>
    <xf numFmtId="0" fontId="0" fillId="0" borderId="3" xfId="0" applyBorder="1" applyAlignment="1">
      <alignment horizontal="center" vertical="center"/>
    </xf>
    <xf numFmtId="38" fontId="6" fillId="5" borderId="6" xfId="2" applyFont="1" applyFill="1" applyBorder="1" applyAlignment="1">
      <alignment horizontal="center" vertical="center"/>
    </xf>
    <xf numFmtId="38" fontId="6" fillId="5" borderId="1" xfId="2" applyFont="1" applyFill="1" applyBorder="1" applyAlignment="1">
      <alignment horizontal="center" vertical="center"/>
    </xf>
    <xf numFmtId="38" fontId="6" fillId="5" borderId="2" xfId="2" applyFont="1" applyFill="1" applyBorder="1" applyAlignment="1">
      <alignment horizontal="center" vertical="center"/>
    </xf>
    <xf numFmtId="38" fontId="6" fillId="0" borderId="6" xfId="2" applyFont="1" applyFill="1" applyBorder="1" applyAlignment="1">
      <alignment horizontal="center" vertical="center" shrinkToFit="1"/>
    </xf>
    <xf numFmtId="38" fontId="6" fillId="0" borderId="1" xfId="2" applyFont="1" applyFill="1" applyBorder="1" applyAlignment="1">
      <alignment horizontal="center" vertical="center" shrinkToFit="1"/>
    </xf>
    <xf numFmtId="38" fontId="6" fillId="0" borderId="2" xfId="2" applyFont="1" applyFill="1" applyBorder="1" applyAlignment="1">
      <alignment horizontal="center" vertical="center" shrinkToFit="1"/>
    </xf>
    <xf numFmtId="38" fontId="6" fillId="5" borderId="3" xfId="2" applyFont="1" applyFill="1" applyBorder="1" applyAlignment="1">
      <alignment horizontal="center" vertical="center"/>
    </xf>
    <xf numFmtId="0" fontId="0" fillId="0" borderId="3" xfId="0" applyBorder="1" applyAlignment="1">
      <alignment horizontal="center" vertical="center" wrapText="1"/>
    </xf>
    <xf numFmtId="38" fontId="6" fillId="0" borderId="3" xfId="2" applyFont="1" applyFill="1" applyBorder="1" applyAlignment="1">
      <alignment horizontal="center" vertical="center"/>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38" fontId="6" fillId="7" borderId="50" xfId="2" applyFont="1" applyFill="1" applyBorder="1" applyAlignment="1">
      <alignment horizontal="center" vertical="center" shrinkToFit="1"/>
    </xf>
    <xf numFmtId="38" fontId="6" fillId="7" borderId="27" xfId="2" applyFont="1" applyFill="1" applyBorder="1" applyAlignment="1">
      <alignment horizontal="center" vertical="center" shrinkToFit="1"/>
    </xf>
    <xf numFmtId="38" fontId="6" fillId="7" borderId="28" xfId="2" applyFont="1" applyFill="1" applyBorder="1" applyAlignment="1">
      <alignment horizontal="center" vertical="center" shrinkToFit="1"/>
    </xf>
    <xf numFmtId="40" fontId="7" fillId="4" borderId="26" xfId="2" applyNumberFormat="1" applyFont="1" applyFill="1" applyBorder="1" applyAlignment="1">
      <alignment vertical="center"/>
    </xf>
    <xf numFmtId="40" fontId="7" fillId="4" borderId="27" xfId="2" applyNumberFormat="1" applyFont="1" applyFill="1" applyBorder="1" applyAlignment="1">
      <alignment vertical="center"/>
    </xf>
    <xf numFmtId="40" fontId="7" fillId="4" borderId="28" xfId="2" applyNumberFormat="1" applyFont="1" applyFill="1" applyBorder="1" applyAlignment="1">
      <alignment vertical="center"/>
    </xf>
    <xf numFmtId="182" fontId="6" fillId="4" borderId="17" xfId="1" applyNumberFormat="1" applyFont="1" applyFill="1" applyBorder="1" applyAlignment="1">
      <alignment horizontal="center" vertical="center"/>
    </xf>
    <xf numFmtId="182" fontId="6" fillId="4" borderId="18" xfId="1" applyNumberFormat="1" applyFont="1" applyFill="1" applyBorder="1" applyAlignment="1">
      <alignment horizontal="center" vertical="center"/>
    </xf>
    <xf numFmtId="182" fontId="6" fillId="4" borderId="19" xfId="1" applyNumberFormat="1" applyFont="1" applyFill="1" applyBorder="1" applyAlignment="1">
      <alignment horizontal="center" vertical="center"/>
    </xf>
    <xf numFmtId="0" fontId="0" fillId="0" borderId="35" xfId="0" applyBorder="1" applyAlignment="1">
      <alignment horizontal="center" vertical="center"/>
    </xf>
    <xf numFmtId="0" fontId="0" fillId="0" borderId="21" xfId="0" applyBorder="1" applyAlignment="1">
      <alignment horizontal="center" vertical="center"/>
    </xf>
    <xf numFmtId="0" fontId="0" fillId="0" borderId="34" xfId="0" applyBorder="1" applyAlignment="1">
      <alignment horizontal="center" vertical="center"/>
    </xf>
    <xf numFmtId="38" fontId="6" fillId="4" borderId="20" xfId="2" applyFont="1" applyFill="1" applyBorder="1" applyAlignment="1">
      <alignment vertical="center"/>
    </xf>
    <xf numFmtId="38" fontId="6" fillId="4" borderId="21" xfId="2" applyFont="1" applyFill="1" applyBorder="1" applyAlignment="1">
      <alignment vertical="center"/>
    </xf>
    <xf numFmtId="38" fontId="6" fillId="4" borderId="34" xfId="2" applyFont="1" applyFill="1" applyBorder="1" applyAlignment="1">
      <alignment vertical="center"/>
    </xf>
    <xf numFmtId="38" fontId="6" fillId="4" borderId="22" xfId="2" applyFont="1" applyFill="1" applyBorder="1" applyAlignment="1">
      <alignment vertical="center"/>
    </xf>
    <xf numFmtId="38" fontId="7" fillId="4" borderId="47" xfId="2" applyFont="1" applyFill="1" applyBorder="1" applyAlignment="1">
      <alignment horizontal="center" vertical="center"/>
    </xf>
    <xf numFmtId="38" fontId="7" fillId="4" borderId="48" xfId="2" applyFont="1" applyFill="1" applyBorder="1" applyAlignment="1">
      <alignment horizontal="center" vertical="center"/>
    </xf>
    <xf numFmtId="38" fontId="7" fillId="4" borderId="49" xfId="2" applyFont="1" applyFill="1" applyBorder="1" applyAlignment="1">
      <alignment horizontal="center" vertical="center"/>
    </xf>
    <xf numFmtId="38" fontId="7" fillId="4" borderId="33" xfId="2" applyFont="1" applyFill="1" applyBorder="1" applyAlignment="1">
      <alignment vertical="center"/>
    </xf>
    <xf numFmtId="38" fontId="7" fillId="4" borderId="58" xfId="2" applyFont="1" applyFill="1" applyBorder="1" applyAlignment="1">
      <alignment horizontal="right" vertical="center"/>
    </xf>
    <xf numFmtId="38" fontId="7" fillId="4" borderId="59" xfId="2" applyFont="1" applyFill="1" applyBorder="1" applyAlignment="1">
      <alignment horizontal="right" vertical="center"/>
    </xf>
    <xf numFmtId="38" fontId="7" fillId="4" borderId="60" xfId="2" applyFont="1" applyFill="1" applyBorder="1" applyAlignment="1">
      <alignment horizontal="right"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185" fontId="0" fillId="5" borderId="51" xfId="0" applyNumberFormat="1" applyFill="1" applyBorder="1" applyAlignment="1">
      <alignment vertical="center"/>
    </xf>
    <xf numFmtId="185" fontId="0" fillId="5" borderId="52" xfId="0" applyNumberFormat="1" applyFill="1" applyBorder="1" applyAlignment="1">
      <alignment vertical="center"/>
    </xf>
    <xf numFmtId="185" fontId="0" fillId="5" borderId="53" xfId="0" applyNumberFormat="1" applyFill="1" applyBorder="1" applyAlignment="1">
      <alignment vertical="center"/>
    </xf>
    <xf numFmtId="179" fontId="0" fillId="5" borderId="51" xfId="0" applyNumberFormat="1" applyFill="1" applyBorder="1" applyAlignment="1">
      <alignment horizontal="center" vertical="center"/>
    </xf>
    <xf numFmtId="179" fontId="0" fillId="5" borderId="52" xfId="0" applyNumberFormat="1" applyFill="1" applyBorder="1" applyAlignment="1">
      <alignment horizontal="center" vertical="center"/>
    </xf>
    <xf numFmtId="179" fontId="0" fillId="5" borderId="53" xfId="0" applyNumberFormat="1" applyFill="1" applyBorder="1" applyAlignment="1">
      <alignment horizontal="center" vertical="center"/>
    </xf>
    <xf numFmtId="38" fontId="6" fillId="4" borderId="17" xfId="2" applyFont="1" applyFill="1" applyBorder="1" applyAlignment="1">
      <alignment vertical="center"/>
    </xf>
    <xf numFmtId="38" fontId="6" fillId="4" borderId="18" xfId="2" applyFont="1" applyFill="1" applyBorder="1" applyAlignment="1">
      <alignment vertical="center"/>
    </xf>
    <xf numFmtId="38" fontId="6" fillId="4" borderId="19" xfId="2" applyFont="1" applyFill="1" applyBorder="1" applyAlignment="1">
      <alignment vertical="center"/>
    </xf>
    <xf numFmtId="179" fontId="0" fillId="4" borderId="58" xfId="0" applyNumberFormat="1" applyFill="1" applyBorder="1" applyAlignment="1">
      <alignment horizontal="center" vertical="center"/>
    </xf>
    <xf numFmtId="179" fontId="0" fillId="4" borderId="59" xfId="0" applyNumberFormat="1" applyFill="1" applyBorder="1" applyAlignment="1">
      <alignment horizontal="center" vertical="center"/>
    </xf>
    <xf numFmtId="179" fontId="0" fillId="4" borderId="60" xfId="0" applyNumberFormat="1" applyFill="1" applyBorder="1" applyAlignment="1">
      <alignment horizontal="center" vertical="center"/>
    </xf>
    <xf numFmtId="38" fontId="6" fillId="4" borderId="33" xfId="2" applyFont="1" applyFill="1" applyBorder="1" applyAlignment="1">
      <alignment vertical="center"/>
    </xf>
    <xf numFmtId="177" fontId="0" fillId="4" borderId="17" xfId="0" applyNumberFormat="1" applyFill="1" applyBorder="1" applyAlignment="1">
      <alignment horizontal="center" vertical="center"/>
    </xf>
    <xf numFmtId="177" fontId="0" fillId="4" borderId="18" xfId="0" applyNumberFormat="1" applyFill="1" applyBorder="1" applyAlignment="1">
      <alignment horizontal="center" vertical="center"/>
    </xf>
    <xf numFmtId="177" fontId="0" fillId="4" borderId="19" xfId="0" applyNumberFormat="1" applyFill="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5" borderId="67" xfId="0" applyFill="1" applyBorder="1" applyAlignment="1">
      <alignment horizontal="center" vertical="center"/>
    </xf>
    <xf numFmtId="177" fontId="0" fillId="6" borderId="6" xfId="0" applyNumberFormat="1" applyFill="1" applyBorder="1" applyAlignment="1">
      <alignment horizontal="center" vertical="center" shrinkToFit="1"/>
    </xf>
    <xf numFmtId="177" fontId="0" fillId="6" borderId="2" xfId="0" applyNumberFormat="1" applyFill="1" applyBorder="1" applyAlignment="1">
      <alignment horizontal="center" vertical="center" shrinkToFit="1"/>
    </xf>
    <xf numFmtId="38" fontId="6" fillId="5" borderId="7" xfId="2" applyFont="1" applyFill="1" applyBorder="1" applyAlignment="1">
      <alignment vertical="center"/>
    </xf>
    <xf numFmtId="38" fontId="6" fillId="5" borderId="8" xfId="2" applyFont="1" applyFill="1" applyBorder="1" applyAlignment="1">
      <alignment vertical="center"/>
    </xf>
    <xf numFmtId="38" fontId="6" fillId="5" borderId="9" xfId="2" applyFont="1" applyFill="1" applyBorder="1" applyAlignment="1">
      <alignment vertical="center"/>
    </xf>
    <xf numFmtId="38" fontId="6" fillId="5" borderId="7" xfId="2" applyFont="1" applyFill="1" applyBorder="1" applyAlignment="1">
      <alignment horizontal="center" vertical="center"/>
    </xf>
    <xf numFmtId="38" fontId="6" fillId="5" borderId="8" xfId="2" applyFont="1" applyFill="1" applyBorder="1" applyAlignment="1">
      <alignment horizontal="center" vertical="center"/>
    </xf>
    <xf numFmtId="38" fontId="6" fillId="5" borderId="9" xfId="2" applyFont="1" applyFill="1" applyBorder="1" applyAlignment="1">
      <alignment horizontal="center" vertical="center"/>
    </xf>
    <xf numFmtId="0" fontId="0" fillId="5" borderId="6" xfId="0" applyFill="1" applyBorder="1" applyAlignment="1">
      <alignment vertical="center"/>
    </xf>
    <xf numFmtId="0" fontId="0" fillId="5" borderId="1" xfId="0" applyFill="1" applyBorder="1" applyAlignment="1">
      <alignment vertical="center"/>
    </xf>
    <xf numFmtId="0" fontId="0" fillId="5" borderId="2" xfId="0" applyFill="1" applyBorder="1" applyAlignment="1">
      <alignment vertical="center"/>
    </xf>
    <xf numFmtId="38" fontId="6" fillId="5" borderId="5" xfId="2" applyFont="1" applyFill="1" applyBorder="1" applyAlignment="1">
      <alignment vertical="center"/>
    </xf>
    <xf numFmtId="38" fontId="6" fillId="2" borderId="5" xfId="2" applyFont="1" applyFill="1" applyBorder="1" applyAlignment="1">
      <alignment vertical="center"/>
    </xf>
    <xf numFmtId="38" fontId="6" fillId="8" borderId="23" xfId="2" applyFont="1" applyFill="1" applyBorder="1" applyAlignment="1">
      <alignment vertical="center"/>
    </xf>
    <xf numFmtId="38" fontId="6" fillId="8" borderId="24" xfId="2" applyFont="1" applyFill="1" applyBorder="1" applyAlignment="1">
      <alignment vertical="center"/>
    </xf>
    <xf numFmtId="38" fontId="6" fillId="8" borderId="54" xfId="2" applyFont="1" applyFill="1" applyBorder="1" applyAlignment="1">
      <alignment vertical="center"/>
    </xf>
    <xf numFmtId="38" fontId="6" fillId="5" borderId="57" xfId="2" applyFont="1" applyFill="1" applyBorder="1" applyAlignment="1">
      <alignment vertical="center"/>
    </xf>
    <xf numFmtId="38" fontId="6" fillId="5" borderId="6" xfId="2" applyFont="1" applyFill="1" applyBorder="1" applyAlignment="1">
      <alignment vertical="center"/>
    </xf>
    <xf numFmtId="38" fontId="6" fillId="5" borderId="1" xfId="2" applyFont="1" applyFill="1" applyBorder="1" applyAlignment="1">
      <alignment vertical="center"/>
    </xf>
    <xf numFmtId="38" fontId="6" fillId="5" borderId="2" xfId="2" applyFont="1" applyFill="1" applyBorder="1" applyAlignment="1">
      <alignment vertical="center"/>
    </xf>
    <xf numFmtId="0" fontId="0" fillId="5" borderId="6" xfId="0" applyFill="1" applyBorder="1" applyAlignment="1">
      <alignment horizontal="center" vertical="center"/>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37" xfId="0" applyFill="1" applyBorder="1" applyAlignment="1">
      <alignment horizontal="center" vertical="center" wrapText="1"/>
    </xf>
    <xf numFmtId="0" fontId="0" fillId="5" borderId="12" xfId="0" applyFill="1" applyBorder="1" applyAlignment="1">
      <alignment horizontal="center" vertical="center" wrapText="1"/>
    </xf>
    <xf numFmtId="38" fontId="6" fillId="5" borderId="4" xfId="2" applyFont="1" applyFill="1" applyBorder="1" applyAlignment="1">
      <alignment vertical="center"/>
    </xf>
    <xf numFmtId="38" fontId="6" fillId="5" borderId="3" xfId="2" applyFont="1" applyFill="1" applyBorder="1" applyAlignment="1">
      <alignment vertical="center"/>
    </xf>
    <xf numFmtId="38" fontId="6" fillId="5" borderId="23" xfId="2" applyFont="1" applyFill="1" applyBorder="1" applyAlignment="1">
      <alignment vertical="center"/>
    </xf>
    <xf numFmtId="38" fontId="6" fillId="5" borderId="24" xfId="2" applyFont="1" applyFill="1" applyBorder="1" applyAlignment="1">
      <alignment vertical="center"/>
    </xf>
    <xf numFmtId="38" fontId="6" fillId="5" borderId="25" xfId="2" applyFont="1" applyFill="1" applyBorder="1" applyAlignment="1">
      <alignment vertical="center"/>
    </xf>
    <xf numFmtId="38" fontId="6" fillId="9" borderId="6" xfId="2" applyFont="1" applyFill="1" applyBorder="1" applyAlignment="1">
      <alignment horizontal="center" vertical="center"/>
    </xf>
    <xf numFmtId="38" fontId="6" fillId="9" borderId="1" xfId="2" applyFont="1" applyFill="1" applyBorder="1" applyAlignment="1">
      <alignment horizontal="center" vertical="center"/>
    </xf>
    <xf numFmtId="38" fontId="6" fillId="9" borderId="2" xfId="2" applyFont="1" applyFill="1" applyBorder="1" applyAlignment="1">
      <alignment horizontal="center" vertical="center"/>
    </xf>
    <xf numFmtId="38" fontId="6" fillId="5" borderId="55" xfId="2" applyFont="1" applyFill="1" applyBorder="1" applyAlignment="1">
      <alignment vertical="center"/>
    </xf>
    <xf numFmtId="0" fontId="0" fillId="5" borderId="55" xfId="0" applyFill="1" applyBorder="1" applyAlignment="1">
      <alignment horizontal="center" vertical="center" wrapText="1"/>
    </xf>
    <xf numFmtId="0" fontId="0" fillId="5" borderId="1" xfId="0" applyFill="1" applyBorder="1" applyAlignment="1">
      <alignment horizontal="center" vertical="center" wrapText="1"/>
    </xf>
    <xf numFmtId="38" fontId="6" fillId="8" borderId="6" xfId="2" applyFont="1" applyFill="1" applyBorder="1" applyAlignment="1">
      <alignment vertical="center"/>
    </xf>
    <xf numFmtId="38" fontId="6" fillId="8" borderId="1" xfId="2" applyFont="1" applyFill="1" applyBorder="1" applyAlignment="1">
      <alignment vertical="center"/>
    </xf>
    <xf numFmtId="38" fontId="6" fillId="8" borderId="61" xfId="2" applyFont="1" applyFill="1" applyBorder="1" applyAlignment="1">
      <alignment vertical="center"/>
    </xf>
    <xf numFmtId="38" fontId="7" fillId="5" borderId="3" xfId="2" applyFont="1" applyFill="1" applyBorder="1" applyAlignment="1">
      <alignment vertical="center"/>
    </xf>
    <xf numFmtId="38" fontId="7" fillId="5" borderId="23" xfId="2" applyFont="1" applyFill="1" applyBorder="1" applyAlignment="1">
      <alignment vertical="center"/>
    </xf>
    <xf numFmtId="38" fontId="7" fillId="5" borderId="24" xfId="2" applyFont="1" applyFill="1" applyBorder="1" applyAlignment="1">
      <alignment vertical="center"/>
    </xf>
    <xf numFmtId="38" fontId="7" fillId="5" borderId="25" xfId="2" applyFont="1" applyFill="1" applyBorder="1" applyAlignment="1">
      <alignment vertical="center"/>
    </xf>
    <xf numFmtId="38" fontId="0" fillId="9" borderId="6" xfId="2" applyFont="1" applyFill="1" applyBorder="1" applyAlignment="1">
      <alignment horizontal="center" vertical="center"/>
    </xf>
    <xf numFmtId="38" fontId="6" fillId="5" borderId="17" xfId="2" applyFont="1" applyFill="1" applyBorder="1" applyAlignment="1">
      <alignment vertical="center"/>
    </xf>
    <xf numFmtId="38" fontId="6" fillId="5" borderId="18" xfId="2" applyFont="1" applyFill="1" applyBorder="1" applyAlignment="1">
      <alignment vertical="center"/>
    </xf>
    <xf numFmtId="38" fontId="6" fillId="5" borderId="19" xfId="2" applyFont="1" applyFill="1" applyBorder="1" applyAlignment="1">
      <alignment vertical="center"/>
    </xf>
    <xf numFmtId="38" fontId="6" fillId="5" borderId="17" xfId="2" applyFont="1" applyFill="1" applyBorder="1" applyAlignment="1">
      <alignment horizontal="center" vertical="center"/>
    </xf>
    <xf numFmtId="38" fontId="6" fillId="5" borderId="18" xfId="2" applyFont="1" applyFill="1" applyBorder="1" applyAlignment="1">
      <alignment horizontal="center" vertical="center"/>
    </xf>
    <xf numFmtId="38" fontId="6" fillId="5" borderId="19" xfId="2" applyFont="1"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0" fillId="5" borderId="25" xfId="0" applyFill="1" applyBorder="1" applyAlignment="1">
      <alignment horizontal="center" vertical="center"/>
    </xf>
    <xf numFmtId="38" fontId="6" fillId="8" borderId="63" xfId="2" applyFont="1" applyFill="1" applyBorder="1" applyAlignment="1">
      <alignment vertical="center"/>
    </xf>
    <xf numFmtId="38" fontId="6" fillId="8" borderId="31" xfId="2" applyFont="1" applyFill="1" applyBorder="1" applyAlignment="1">
      <alignment vertical="center"/>
    </xf>
    <xf numFmtId="38" fontId="6" fillId="8" borderId="65" xfId="2" applyFont="1" applyFill="1" applyBorder="1" applyAlignment="1">
      <alignment vertical="center"/>
    </xf>
    <xf numFmtId="38" fontId="6" fillId="5" borderId="56" xfId="2" applyFont="1" applyFill="1" applyBorder="1" applyAlignment="1">
      <alignment vertical="center"/>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67" xfId="0" applyFont="1" applyBorder="1" applyAlignment="1">
      <alignment horizontal="center" vertical="center" wrapText="1"/>
    </xf>
    <xf numFmtId="0" fontId="0" fillId="0" borderId="3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0" fillId="5" borderId="56" xfId="0" applyFill="1" applyBorder="1" applyAlignment="1">
      <alignment horizontal="center" vertical="center" wrapText="1"/>
    </xf>
    <xf numFmtId="0" fontId="0" fillId="5" borderId="18" xfId="0" applyFill="1" applyBorder="1" applyAlignment="1">
      <alignment horizontal="center" vertical="center" wrapText="1"/>
    </xf>
    <xf numFmtId="38" fontId="0" fillId="9" borderId="17" xfId="2" applyFont="1" applyFill="1" applyBorder="1" applyAlignment="1">
      <alignment horizontal="center" vertical="center"/>
    </xf>
    <xf numFmtId="38" fontId="0" fillId="9" borderId="18" xfId="2" applyFont="1" applyFill="1" applyBorder="1" applyAlignment="1">
      <alignment horizontal="center" vertical="center"/>
    </xf>
    <xf numFmtId="38" fontId="0" fillId="9" borderId="19" xfId="2" applyFont="1" applyFill="1" applyBorder="1" applyAlignment="1">
      <alignment horizontal="center" vertical="center"/>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0" xfId="0" applyBorder="1" applyAlignment="1">
      <alignment horizontal="center" vertical="center" wrapText="1"/>
    </xf>
    <xf numFmtId="0" fontId="0" fillId="0" borderId="30"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5" xfId="0" applyBorder="1" applyAlignment="1">
      <alignment horizontal="center" vertical="center" wrapText="1"/>
    </xf>
    <xf numFmtId="0" fontId="31" fillId="0" borderId="11" xfId="0" applyFont="1" applyBorder="1" applyAlignment="1">
      <alignment horizontal="center" vertical="center" shrinkToFit="1"/>
    </xf>
    <xf numFmtId="0" fontId="31" fillId="0" borderId="12" xfId="0" applyFont="1" applyBorder="1" applyAlignment="1">
      <alignment horizontal="center" vertical="center" shrinkToFit="1"/>
    </xf>
    <xf numFmtId="0" fontId="31" fillId="0" borderId="13" xfId="0" applyFont="1" applyBorder="1" applyAlignment="1">
      <alignment horizontal="center" vertical="center" shrinkToFit="1"/>
    </xf>
    <xf numFmtId="0" fontId="31" fillId="0" borderId="14" xfId="0" applyFont="1" applyBorder="1" applyAlignment="1">
      <alignment horizontal="center" vertical="center" shrinkToFit="1"/>
    </xf>
    <xf numFmtId="0" fontId="31" fillId="0" borderId="15" xfId="0" applyFont="1" applyBorder="1" applyAlignment="1">
      <alignment horizontal="center" vertical="center" shrinkToFit="1"/>
    </xf>
    <xf numFmtId="0" fontId="31" fillId="0" borderId="16" xfId="0" applyFont="1" applyBorder="1" applyAlignment="1">
      <alignment horizontal="center" vertical="center" shrinkToFit="1"/>
    </xf>
    <xf numFmtId="0" fontId="32" fillId="0" borderId="11"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67" xfId="0" applyFont="1" applyFill="1" applyBorder="1" applyAlignment="1">
      <alignment horizontal="center" vertical="center" wrapText="1"/>
    </xf>
    <xf numFmtId="0" fontId="32" fillId="0" borderId="32" xfId="0" applyFont="1" applyFill="1" applyBorder="1" applyAlignment="1">
      <alignment horizontal="center" vertical="center" wrapText="1"/>
    </xf>
    <xf numFmtId="0" fontId="0" fillId="0" borderId="68" xfId="0" applyBorder="1" applyAlignment="1">
      <alignment horizontal="center" vertical="center"/>
    </xf>
    <xf numFmtId="0" fontId="0" fillId="0" borderId="36" xfId="0" applyBorder="1" applyAlignment="1">
      <alignment horizontal="center" vertical="center"/>
    </xf>
    <xf numFmtId="0" fontId="0" fillId="0" borderId="69" xfId="0" applyBorder="1" applyAlignment="1">
      <alignment horizontal="center" vertical="center"/>
    </xf>
    <xf numFmtId="0" fontId="30" fillId="0" borderId="29"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5" xfId="0" applyBorder="1" applyAlignment="1">
      <alignment horizontal="center" vertical="center"/>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0" fillId="0" borderId="29" xfId="0" applyFont="1" applyBorder="1" applyAlignment="1">
      <alignment horizontal="center" vertical="center"/>
    </xf>
    <xf numFmtId="0" fontId="0" fillId="0" borderId="23" xfId="0" applyFont="1" applyBorder="1" applyAlignment="1">
      <alignment horizontal="center" vertical="center"/>
    </xf>
    <xf numFmtId="0" fontId="0" fillId="0" borderId="37"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center" vertical="center"/>
    </xf>
    <xf numFmtId="0" fontId="0" fillId="0" borderId="38"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4" xfId="0" applyBorder="1" applyAlignment="1">
      <alignment horizontal="center" vertical="center"/>
    </xf>
    <xf numFmtId="0" fontId="18" fillId="3" borderId="26"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8" fillId="3" borderId="62"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3" borderId="46"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9" fillId="3" borderId="27"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8"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0" fillId="3" borderId="26" xfId="0" applyFill="1" applyBorder="1" applyAlignment="1">
      <alignment horizontal="center" vertical="center" wrapText="1"/>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3" borderId="0" xfId="0" applyFill="1" applyBorder="1" applyAlignment="1">
      <alignment horizontal="center" vertical="center"/>
    </xf>
    <xf numFmtId="0" fontId="0" fillId="3" borderId="30"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0" borderId="29" xfId="0" applyFill="1" applyBorder="1" applyAlignment="1">
      <alignment horizontal="center" vertical="center" wrapText="1"/>
    </xf>
    <xf numFmtId="0" fontId="0" fillId="0" borderId="0"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0" fillId="0" borderId="22" xfId="0" applyBorder="1" applyAlignment="1">
      <alignment horizontal="center" vertical="center"/>
    </xf>
    <xf numFmtId="0" fontId="0" fillId="0" borderId="35" xfId="0" applyFont="1" applyBorder="1" applyAlignment="1">
      <alignment horizontal="center"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50" xfId="0" applyBorder="1" applyAlignment="1">
      <alignment horizontal="center" vertical="center" wrapText="1"/>
    </xf>
    <xf numFmtId="0" fontId="0" fillId="0" borderId="27" xfId="0" applyBorder="1" applyAlignment="1">
      <alignment horizontal="center" vertical="center" wrapText="1"/>
    </xf>
    <xf numFmtId="0" fontId="0" fillId="0" borderId="10" xfId="0" applyBorder="1" applyAlignment="1">
      <alignment horizontal="center" vertical="center" wrapText="1"/>
    </xf>
    <xf numFmtId="0" fontId="0" fillId="0" borderId="38" xfId="0" applyBorder="1" applyAlignment="1">
      <alignment horizontal="center" vertical="center" wrapText="1"/>
    </xf>
    <xf numFmtId="0" fontId="0" fillId="0" borderId="15" xfId="0"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0" xfId="0" applyBorder="1" applyAlignment="1">
      <alignment horizontal="center" vertical="center"/>
    </xf>
    <xf numFmtId="0" fontId="0" fillId="0" borderId="30" xfId="0" applyBorder="1" applyAlignment="1">
      <alignment horizontal="center" vertical="center"/>
    </xf>
    <xf numFmtId="0" fontId="19" fillId="3" borderId="26"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7" fillId="0" borderId="6"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0" fillId="0" borderId="6"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5" borderId="6" xfId="0" applyFont="1" applyFill="1" applyBorder="1" applyAlignment="1">
      <alignment horizontal="center" vertical="center"/>
    </xf>
    <xf numFmtId="0" fontId="0" fillId="5" borderId="1" xfId="0" applyFont="1" applyFill="1" applyBorder="1" applyAlignment="1">
      <alignment horizontal="center" vertical="center"/>
    </xf>
    <xf numFmtId="0" fontId="0" fillId="0" borderId="1" xfId="0" applyFont="1" applyBorder="1" applyAlignment="1">
      <alignment horizontal="center" vertical="top"/>
    </xf>
    <xf numFmtId="0" fontId="0" fillId="0" borderId="2" xfId="0" applyFont="1" applyBorder="1" applyAlignment="1">
      <alignment horizontal="center" vertical="top"/>
    </xf>
    <xf numFmtId="0" fontId="13" fillId="0" borderId="6"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6"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0" borderId="6"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2" xfId="0" applyFill="1" applyBorder="1" applyAlignment="1">
      <alignment horizontal="center" vertical="center" shrinkToFit="1"/>
    </xf>
    <xf numFmtId="0" fontId="0" fillId="0" borderId="6" xfId="0" applyFont="1" applyBorder="1" applyAlignment="1">
      <alignment vertical="top"/>
    </xf>
    <xf numFmtId="0" fontId="0" fillId="0" borderId="1" xfId="0" applyFont="1" applyBorder="1" applyAlignment="1">
      <alignment vertical="top"/>
    </xf>
    <xf numFmtId="0" fontId="0" fillId="0" borderId="2" xfId="0" applyFont="1" applyBorder="1" applyAlignment="1">
      <alignment vertical="top"/>
    </xf>
    <xf numFmtId="0" fontId="0" fillId="5" borderId="1" xfId="0" applyFont="1" applyFill="1" applyBorder="1" applyAlignment="1">
      <alignment horizontal="center" vertical="top"/>
    </xf>
    <xf numFmtId="0" fontId="7" fillId="0" borderId="12" xfId="0" applyFont="1" applyFill="1" applyBorder="1" applyAlignment="1">
      <alignment horizontal="center" vertical="center"/>
    </xf>
    <xf numFmtId="0" fontId="7" fillId="0" borderId="0" xfId="0" applyFont="1" applyFill="1" applyBorder="1" applyAlignment="1">
      <alignment horizontal="center" vertical="center"/>
    </xf>
    <xf numFmtId="0" fontId="9" fillId="0" borderId="6" xfId="0"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11" fillId="0" borderId="12" xfId="0" applyFont="1" applyBorder="1" applyAlignment="1">
      <alignment vertical="top" wrapText="1"/>
    </xf>
    <xf numFmtId="0" fontId="11" fillId="0" borderId="0" xfId="0" applyFont="1" applyBorder="1" applyAlignment="1">
      <alignment vertical="top" wrapText="1"/>
    </xf>
    <xf numFmtId="0" fontId="11" fillId="0" borderId="39" xfId="0" applyFont="1" applyBorder="1" applyAlignment="1">
      <alignment vertical="center"/>
    </xf>
    <xf numFmtId="0" fontId="11" fillId="0" borderId="40" xfId="0" applyFont="1" applyBorder="1" applyAlignment="1">
      <alignment vertical="center"/>
    </xf>
    <xf numFmtId="0" fontId="11" fillId="0" borderId="41" xfId="0" applyFont="1" applyBorder="1" applyAlignment="1">
      <alignment vertical="center"/>
    </xf>
    <xf numFmtId="0" fontId="9" fillId="0" borderId="42" xfId="0" applyFont="1" applyBorder="1" applyAlignment="1">
      <alignment vertical="center"/>
    </xf>
    <xf numFmtId="0" fontId="9" fillId="0" borderId="43" xfId="0" applyFont="1" applyBorder="1" applyAlignment="1">
      <alignment vertical="center"/>
    </xf>
    <xf numFmtId="0" fontId="9" fillId="0" borderId="44" xfId="0" applyFont="1" applyBorder="1" applyAlignment="1">
      <alignment vertical="center"/>
    </xf>
    <xf numFmtId="0" fontId="0" fillId="0" borderId="6" xfId="0" applyFont="1" applyBorder="1" applyAlignment="1">
      <alignment horizontal="center" vertical="top" shrinkToFit="1"/>
    </xf>
    <xf numFmtId="0" fontId="0" fillId="0" borderId="1" xfId="0" applyFont="1" applyBorder="1" applyAlignment="1">
      <alignment horizontal="center" vertical="top" shrinkToFit="1"/>
    </xf>
    <xf numFmtId="0" fontId="0" fillId="0" borderId="2" xfId="0" applyFont="1" applyBorder="1" applyAlignment="1">
      <alignment horizontal="center" vertical="top" shrinkToFit="1"/>
    </xf>
    <xf numFmtId="0" fontId="7" fillId="3" borderId="6" xfId="0" applyFont="1" applyFill="1" applyBorder="1" applyAlignment="1">
      <alignment horizontal="center" vertical="top" shrinkToFit="1"/>
    </xf>
    <xf numFmtId="0" fontId="7" fillId="3" borderId="1" xfId="0" applyFont="1" applyFill="1" applyBorder="1" applyAlignment="1">
      <alignment horizontal="center" vertical="top" shrinkToFit="1"/>
    </xf>
    <xf numFmtId="0" fontId="7" fillId="3" borderId="2" xfId="0" applyFont="1" applyFill="1" applyBorder="1" applyAlignment="1">
      <alignment horizontal="center" vertical="top" shrinkToFit="1"/>
    </xf>
    <xf numFmtId="0" fontId="0" fillId="0" borderId="6" xfId="0" applyFill="1" applyBorder="1" applyAlignment="1">
      <alignment horizontal="center" vertical="center"/>
    </xf>
    <xf numFmtId="0" fontId="0" fillId="0" borderId="1" xfId="0" applyFill="1" applyBorder="1" applyAlignment="1">
      <alignment horizontal="center" vertical="center"/>
    </xf>
    <xf numFmtId="178" fontId="0" fillId="6" borderId="6" xfId="0" applyNumberFormat="1" applyFill="1" applyBorder="1" applyAlignment="1">
      <alignment vertical="center"/>
    </xf>
    <xf numFmtId="178" fontId="0" fillId="6" borderId="1" xfId="0" applyNumberFormat="1" applyFill="1" applyBorder="1" applyAlignment="1">
      <alignment vertical="center"/>
    </xf>
    <xf numFmtId="0" fontId="9" fillId="0" borderId="3" xfId="0" applyFont="1" applyBorder="1" applyAlignment="1">
      <alignment horizontal="left" vertical="center"/>
    </xf>
    <xf numFmtId="0" fontId="0" fillId="0" borderId="12" xfId="0" applyFill="1" applyBorder="1" applyAlignment="1">
      <alignment horizontal="center" vertical="center"/>
    </xf>
    <xf numFmtId="0" fontId="13" fillId="0" borderId="12" xfId="0" applyFont="1" applyBorder="1" applyAlignment="1">
      <alignment horizontal="center" vertical="center"/>
    </xf>
    <xf numFmtId="0" fontId="13" fillId="0" borderId="24" xfId="0" applyFont="1" applyBorder="1" applyAlignment="1">
      <alignment horizontal="center" vertical="center"/>
    </xf>
    <xf numFmtId="0" fontId="7" fillId="0" borderId="12" xfId="0" applyFont="1" applyBorder="1" applyAlignment="1">
      <alignment horizontal="center" vertical="center"/>
    </xf>
    <xf numFmtId="0" fontId="7" fillId="0" borderId="24" xfId="0" applyFont="1" applyBorder="1" applyAlignment="1">
      <alignment horizontal="center" vertical="center"/>
    </xf>
    <xf numFmtId="0" fontId="13" fillId="7" borderId="12" xfId="0" applyFont="1" applyFill="1" applyBorder="1" applyAlignment="1">
      <alignment horizontal="center" vertical="center"/>
    </xf>
    <xf numFmtId="0" fontId="13" fillId="7" borderId="24" xfId="0" applyFont="1" applyFill="1" applyBorder="1" applyAlignment="1">
      <alignment horizontal="center" vertical="center"/>
    </xf>
    <xf numFmtId="0" fontId="9" fillId="0" borderId="13" xfId="0" applyFont="1" applyBorder="1" applyAlignment="1">
      <alignment horizontal="center" vertical="center"/>
    </xf>
    <xf numFmtId="0" fontId="9" fillId="0" borderId="25" xfId="0" applyFont="1" applyBorder="1" applyAlignment="1">
      <alignment horizontal="center" vertical="center"/>
    </xf>
    <xf numFmtId="0" fontId="0" fillId="0" borderId="3" xfId="0" applyBorder="1" applyAlignment="1">
      <alignment horizontal="center" vertical="center" shrinkToFit="1"/>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0" fillId="0" borderId="11"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9" fillId="0" borderId="11"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11" xfId="0" applyFont="1" applyBorder="1" applyAlignment="1">
      <alignment horizontal="center" vertical="center"/>
    </xf>
    <xf numFmtId="0" fontId="7" fillId="0" borderId="23" xfId="0" applyFont="1" applyBorder="1" applyAlignment="1">
      <alignment horizontal="center" vertical="center"/>
    </xf>
    <xf numFmtId="0" fontId="5" fillId="0" borderId="0" xfId="0" applyFont="1" applyAlignment="1">
      <alignment horizontal="center" vertical="top"/>
    </xf>
    <xf numFmtId="0" fontId="14" fillId="0" borderId="0" xfId="0" applyFont="1" applyAlignment="1">
      <alignment horizontal="center" vertical="top"/>
    </xf>
    <xf numFmtId="0" fontId="9" fillId="3" borderId="3" xfId="0" applyFont="1" applyFill="1" applyBorder="1" applyAlignment="1">
      <alignment horizontal="center" vertical="center"/>
    </xf>
    <xf numFmtId="0" fontId="9" fillId="6" borderId="3" xfId="0" applyFont="1" applyFill="1" applyBorder="1" applyAlignment="1">
      <alignment horizontal="center"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colors>
    <mruColors>
      <color rgb="FFD0FAFE"/>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140</xdr:col>
      <xdr:colOff>169333</xdr:colOff>
      <xdr:row>14</xdr:row>
      <xdr:rowOff>158750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944320" y="24599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140</xdr:col>
      <xdr:colOff>169333</xdr:colOff>
      <xdr:row>14</xdr:row>
      <xdr:rowOff>158750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8141083" y="2106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FD92"/>
  <sheetViews>
    <sheetView view="pageBreakPreview" zoomScaleNormal="100" zoomScaleSheetLayoutView="100" workbookViewId="0">
      <selection activeCell="BR10" sqref="BR10"/>
    </sheetView>
  </sheetViews>
  <sheetFormatPr defaultColWidth="2.33203125" defaultRowHeight="13.2" x14ac:dyDescent="0.2"/>
  <cols>
    <col min="11" max="11" width="7.88671875" bestFit="1" customWidth="1"/>
    <col min="53" max="53" width="2.21875" customWidth="1"/>
    <col min="64" max="64" width="3.109375" customWidth="1"/>
    <col min="98" max="101" width="2.33203125" customWidth="1"/>
    <col min="116" max="121" width="2.6640625" customWidth="1"/>
    <col min="122" max="122" width="10.109375" customWidth="1"/>
    <col min="123" max="123" width="11.21875" customWidth="1"/>
    <col min="124" max="124" width="13.109375" hidden="1" customWidth="1"/>
    <col min="125" max="125" width="3.6640625" hidden="1" customWidth="1"/>
    <col min="126" max="126" width="32.77734375" customWidth="1"/>
    <col min="127" max="127" width="13.21875" customWidth="1"/>
    <col min="128" max="130" width="8.109375" customWidth="1"/>
    <col min="131" max="134" width="2.6640625" customWidth="1"/>
    <col min="135" max="150" width="0" hidden="1" customWidth="1"/>
    <col min="151" max="153" width="3.21875" customWidth="1"/>
  </cols>
  <sheetData>
    <row r="1" spans="1:134" ht="27" customHeight="1" x14ac:dyDescent="0.2">
      <c r="A1" s="52" t="s">
        <v>118</v>
      </c>
      <c r="BA1" s="12"/>
      <c r="CT1" s="12"/>
      <c r="CU1" s="12"/>
      <c r="CV1" s="12"/>
      <c r="CW1" s="12"/>
      <c r="EB1" s="12"/>
      <c r="EC1" s="12"/>
      <c r="ED1" s="12"/>
    </row>
    <row r="2" spans="1:134" ht="15" customHeight="1" x14ac:dyDescent="0.2">
      <c r="A2" s="52"/>
      <c r="BA2" s="12"/>
      <c r="CT2" s="12"/>
      <c r="CU2" s="12"/>
      <c r="CV2" s="12"/>
      <c r="CW2" s="12"/>
      <c r="EB2" s="12"/>
      <c r="EC2" s="12"/>
      <c r="ED2" s="12"/>
    </row>
    <row r="3" spans="1:134" ht="12.75" customHeight="1" x14ac:dyDescent="0.2">
      <c r="A3" s="542" t="s">
        <v>122</v>
      </c>
      <c r="B3" s="543"/>
      <c r="C3" s="543"/>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c r="AM3" s="543"/>
      <c r="AN3" s="543"/>
      <c r="AO3" s="543"/>
      <c r="AP3" s="543"/>
      <c r="AQ3" s="543"/>
      <c r="AR3" s="279" t="s">
        <v>25</v>
      </c>
      <c r="AS3" s="279"/>
      <c r="AT3" s="279"/>
      <c r="AU3" s="279"/>
      <c r="AV3" s="279"/>
      <c r="AW3" s="279"/>
      <c r="AX3" s="279"/>
      <c r="AY3" s="279"/>
      <c r="AZ3" s="279"/>
      <c r="BA3" s="12"/>
      <c r="CT3" s="12"/>
      <c r="CU3" s="12"/>
      <c r="CV3" s="12"/>
      <c r="CW3" s="12"/>
      <c r="EB3" s="12"/>
      <c r="EC3" s="12"/>
      <c r="ED3" s="12"/>
    </row>
    <row r="4" spans="1:134" ht="12.75" customHeight="1" x14ac:dyDescent="0.2">
      <c r="A4" s="543"/>
      <c r="B4" s="543"/>
      <c r="C4" s="543"/>
      <c r="D4" s="543"/>
      <c r="E4" s="543"/>
      <c r="F4" s="543"/>
      <c r="G4" s="543"/>
      <c r="H4" s="543"/>
      <c r="I4" s="543"/>
      <c r="J4" s="543"/>
      <c r="K4" s="543"/>
      <c r="L4" s="543"/>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3"/>
      <c r="AR4" s="544" t="s">
        <v>26</v>
      </c>
      <c r="AS4" s="544"/>
      <c r="AT4" s="544"/>
      <c r="AU4" s="544"/>
      <c r="AV4" s="544"/>
      <c r="AW4" s="544"/>
      <c r="AX4" s="544"/>
      <c r="AY4" s="544"/>
      <c r="AZ4" s="544"/>
      <c r="BA4" s="12"/>
      <c r="CT4" s="12"/>
      <c r="CU4" s="12"/>
      <c r="CV4" s="12"/>
      <c r="CW4" s="12"/>
      <c r="EB4" s="12"/>
      <c r="EC4" s="12"/>
      <c r="ED4" s="12"/>
    </row>
    <row r="5" spans="1:134" ht="12.75" customHeight="1" x14ac:dyDescent="0.2">
      <c r="AR5" s="545" t="s">
        <v>27</v>
      </c>
      <c r="AS5" s="545"/>
      <c r="AT5" s="545"/>
      <c r="AU5" s="545"/>
      <c r="AV5" s="545"/>
      <c r="AW5" s="545"/>
      <c r="AX5" s="545"/>
      <c r="AY5" s="545"/>
      <c r="AZ5" s="545"/>
      <c r="BA5" s="12"/>
      <c r="CT5" s="12"/>
      <c r="CU5" s="12"/>
      <c r="CV5" s="12"/>
      <c r="CW5" s="12"/>
      <c r="EB5" s="12"/>
      <c r="EC5" s="12"/>
      <c r="ED5" s="12"/>
    </row>
    <row r="6" spans="1:134" x14ac:dyDescent="0.2">
      <c r="A6" t="s">
        <v>0</v>
      </c>
      <c r="H6" s="194" t="s">
        <v>36</v>
      </c>
      <c r="I6" s="194"/>
      <c r="J6" s="194"/>
      <c r="K6" s="194"/>
      <c r="L6" s="194"/>
      <c r="M6" s="194"/>
      <c r="N6" s="194"/>
      <c r="O6" s="194"/>
      <c r="P6" s="194"/>
      <c r="Q6" s="194"/>
      <c r="R6" s="194"/>
      <c r="S6" s="194"/>
      <c r="T6" s="194"/>
      <c r="U6" s="194"/>
      <c r="V6" s="194"/>
      <c r="BA6" s="12"/>
      <c r="CT6" s="12"/>
      <c r="CU6" s="12"/>
      <c r="CV6" s="12"/>
      <c r="CW6" s="12"/>
      <c r="EB6" s="12"/>
      <c r="EC6" s="12"/>
      <c r="ED6" s="12"/>
    </row>
    <row r="7" spans="1:134" ht="4.5" customHeight="1" x14ac:dyDescent="0.2">
      <c r="BA7" s="12"/>
      <c r="CT7" s="12"/>
      <c r="CU7" s="12"/>
      <c r="CV7" s="12"/>
      <c r="CW7" s="12"/>
      <c r="EB7" s="12"/>
      <c r="EC7" s="12"/>
      <c r="ED7" s="12"/>
    </row>
    <row r="8" spans="1:134" ht="9" customHeight="1" x14ac:dyDescent="0.2">
      <c r="B8" s="501" t="s">
        <v>43</v>
      </c>
      <c r="C8" s="502"/>
      <c r="D8" s="502"/>
      <c r="E8" s="502"/>
      <c r="F8" s="502"/>
      <c r="G8" s="502"/>
      <c r="H8" s="502"/>
      <c r="I8" s="502"/>
      <c r="J8" s="503"/>
      <c r="K8" s="69"/>
      <c r="L8" s="70"/>
      <c r="M8" s="70"/>
      <c r="N8" s="70"/>
      <c r="O8" s="70"/>
      <c r="P8" s="70"/>
      <c r="Q8" s="70"/>
      <c r="R8" s="70"/>
      <c r="S8" s="70"/>
      <c r="T8" s="70"/>
      <c r="U8" s="70"/>
      <c r="V8" s="71"/>
      <c r="BA8" s="12"/>
      <c r="CT8" s="12"/>
      <c r="CU8" s="12"/>
      <c r="CV8" s="12"/>
      <c r="CW8" s="12"/>
      <c r="EB8" s="12"/>
      <c r="EC8" s="12"/>
      <c r="ED8" s="12"/>
    </row>
    <row r="9" spans="1:134" x14ac:dyDescent="0.2">
      <c r="B9" s="528" t="s">
        <v>1</v>
      </c>
      <c r="C9" s="529"/>
      <c r="D9" s="529"/>
      <c r="E9" s="529"/>
      <c r="F9" s="529"/>
      <c r="G9" s="529"/>
      <c r="H9" s="529"/>
      <c r="I9" s="529"/>
      <c r="J9" s="530"/>
      <c r="K9" s="134"/>
      <c r="L9" s="135"/>
      <c r="M9" s="135"/>
      <c r="N9" s="135"/>
      <c r="O9" s="135"/>
      <c r="P9" s="135"/>
      <c r="Q9" s="135"/>
      <c r="R9" s="135"/>
      <c r="S9" s="135"/>
      <c r="T9" s="135"/>
      <c r="U9" s="135"/>
      <c r="V9" s="136"/>
      <c r="X9" s="531" t="s">
        <v>6</v>
      </c>
      <c r="Y9" s="385"/>
      <c r="Z9" s="385"/>
      <c r="AA9" s="385"/>
      <c r="AB9" s="385"/>
      <c r="AC9" s="385"/>
      <c r="AD9" s="385"/>
      <c r="AE9" s="389"/>
      <c r="AF9" s="535" t="s">
        <v>123</v>
      </c>
      <c r="AG9" s="494"/>
      <c r="AH9" s="494"/>
      <c r="AI9" s="494"/>
      <c r="AJ9" s="536"/>
      <c r="AK9" s="540" t="s">
        <v>124</v>
      </c>
      <c r="AL9" s="521"/>
      <c r="AM9" s="523">
        <v>7</v>
      </c>
      <c r="AN9" s="523"/>
      <c r="AO9" s="519" t="s">
        <v>7</v>
      </c>
      <c r="AP9" s="519" t="s">
        <v>8</v>
      </c>
      <c r="AQ9" s="521" t="s">
        <v>125</v>
      </c>
      <c r="AR9" s="521"/>
      <c r="AS9" s="523">
        <v>6</v>
      </c>
      <c r="AT9" s="523"/>
      <c r="AU9" s="525" t="s">
        <v>7</v>
      </c>
      <c r="AW9" s="12"/>
      <c r="AX9" s="527" t="s">
        <v>9</v>
      </c>
      <c r="AY9" s="527"/>
      <c r="AZ9" s="527"/>
      <c r="BA9" s="527"/>
      <c r="BB9" s="527"/>
      <c r="BC9" s="527"/>
      <c r="BD9" s="527"/>
      <c r="BE9" s="527"/>
      <c r="BF9" s="527"/>
      <c r="BG9" s="527"/>
      <c r="BH9" s="527"/>
      <c r="BI9" s="527"/>
      <c r="BJ9" s="527"/>
      <c r="BK9" s="527"/>
      <c r="BL9" s="527"/>
      <c r="BM9" s="194" t="s">
        <v>23</v>
      </c>
      <c r="BN9" s="194"/>
      <c r="BO9" s="194"/>
      <c r="BP9" s="194"/>
      <c r="BQ9" s="194"/>
      <c r="BR9" s="194"/>
      <c r="BS9" s="194"/>
      <c r="BT9" s="194"/>
      <c r="BU9" s="194"/>
      <c r="BV9" s="194"/>
      <c r="BW9" s="194"/>
      <c r="BX9" s="515">
        <f>W47</f>
        <v>0</v>
      </c>
      <c r="BY9" s="516"/>
      <c r="BZ9" s="516"/>
      <c r="CA9" s="64" t="s">
        <v>24</v>
      </c>
      <c r="CB9" s="37"/>
      <c r="CC9" s="29"/>
      <c r="CM9" s="12"/>
      <c r="CN9" s="12"/>
      <c r="CO9" s="12"/>
      <c r="CP9" s="12"/>
      <c r="DV9" s="12"/>
      <c r="DW9" s="12"/>
      <c r="DX9" s="12"/>
    </row>
    <row r="10" spans="1:134" x14ac:dyDescent="0.2">
      <c r="B10" s="517" t="s">
        <v>2</v>
      </c>
      <c r="C10" s="517"/>
      <c r="D10" s="517"/>
      <c r="E10" s="517"/>
      <c r="F10" s="517"/>
      <c r="G10" s="517"/>
      <c r="H10" s="517"/>
      <c r="I10" s="517"/>
      <c r="J10" s="517"/>
      <c r="K10" s="151"/>
      <c r="L10" s="152"/>
      <c r="M10" s="152"/>
      <c r="N10" s="152"/>
      <c r="O10" s="152"/>
      <c r="P10" s="152"/>
      <c r="Q10" s="152"/>
      <c r="R10" s="152"/>
      <c r="S10" s="152"/>
      <c r="T10" s="152"/>
      <c r="U10" s="152"/>
      <c r="V10" s="153"/>
      <c r="X10" s="532"/>
      <c r="Y10" s="533"/>
      <c r="Z10" s="533"/>
      <c r="AA10" s="533"/>
      <c r="AB10" s="533"/>
      <c r="AC10" s="533"/>
      <c r="AD10" s="533"/>
      <c r="AE10" s="534"/>
      <c r="AF10" s="537"/>
      <c r="AG10" s="538"/>
      <c r="AH10" s="538"/>
      <c r="AI10" s="538"/>
      <c r="AJ10" s="539"/>
      <c r="AK10" s="541"/>
      <c r="AL10" s="522"/>
      <c r="AM10" s="524"/>
      <c r="AN10" s="524"/>
      <c r="AO10" s="520"/>
      <c r="AP10" s="520"/>
      <c r="AQ10" s="522"/>
      <c r="AR10" s="522"/>
      <c r="AS10" s="524"/>
      <c r="AT10" s="524"/>
      <c r="AU10" s="526"/>
      <c r="AV10" s="37"/>
      <c r="AW10" s="38"/>
      <c r="AX10" s="166" t="s">
        <v>126</v>
      </c>
      <c r="AY10" s="167"/>
      <c r="AZ10" s="167"/>
      <c r="BA10" s="167"/>
      <c r="BB10" s="167"/>
      <c r="BC10" s="167"/>
      <c r="BD10" s="166" t="s">
        <v>124</v>
      </c>
      <c r="BE10" s="167"/>
      <c r="BF10" s="277"/>
      <c r="BG10" s="277"/>
      <c r="BH10" s="1" t="s">
        <v>7</v>
      </c>
      <c r="BI10" s="1" t="s">
        <v>8</v>
      </c>
      <c r="BJ10" s="277"/>
      <c r="BK10" s="277"/>
      <c r="BL10" s="2" t="s">
        <v>7</v>
      </c>
      <c r="BM10" s="61"/>
      <c r="BN10" s="61"/>
      <c r="BO10" s="61"/>
      <c r="BP10" s="61"/>
      <c r="BQ10" s="61"/>
      <c r="BR10" s="61"/>
      <c r="BS10" s="518"/>
      <c r="BT10" s="518"/>
      <c r="BU10" s="518"/>
      <c r="BV10" s="518"/>
      <c r="BW10" s="62"/>
      <c r="BX10" s="62"/>
      <c r="BY10" s="518"/>
      <c r="BZ10" s="518"/>
      <c r="CA10" s="494"/>
      <c r="CB10" s="495"/>
      <c r="CC10" s="63"/>
      <c r="CD10" s="29"/>
      <c r="CE10" s="29"/>
      <c r="CF10" s="29"/>
      <c r="CG10" s="29"/>
      <c r="CO10" s="12"/>
      <c r="CP10" s="12"/>
      <c r="CQ10" s="12"/>
      <c r="CR10" s="12"/>
      <c r="DX10" s="12"/>
      <c r="DY10" s="12"/>
      <c r="DZ10" s="12"/>
    </row>
    <row r="11" spans="1:134" ht="13.5" customHeight="1" x14ac:dyDescent="0.2">
      <c r="B11" s="496" t="s">
        <v>40</v>
      </c>
      <c r="C11" s="497"/>
      <c r="D11" s="497"/>
      <c r="E11" s="497"/>
      <c r="F11" s="497"/>
      <c r="G11" s="497"/>
      <c r="H11" s="497"/>
      <c r="I11" s="497"/>
      <c r="J11" s="498"/>
      <c r="K11" s="151"/>
      <c r="L11" s="152"/>
      <c r="M11" s="152"/>
      <c r="N11" s="152"/>
      <c r="O11" s="152"/>
      <c r="P11" s="152"/>
      <c r="Q11" s="152"/>
      <c r="R11" s="152"/>
      <c r="S11" s="152"/>
      <c r="T11" s="152"/>
      <c r="U11" s="152"/>
      <c r="V11" s="153"/>
      <c r="X11" s="499" t="s">
        <v>98</v>
      </c>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157"/>
      <c r="AW11" s="157"/>
      <c r="AX11" s="53"/>
      <c r="AY11" s="53"/>
      <c r="AZ11" s="53"/>
      <c r="BA11" s="53"/>
      <c r="BB11" s="53"/>
      <c r="BC11" s="53"/>
      <c r="BD11" s="53"/>
      <c r="BE11" s="53"/>
      <c r="BF11" s="53"/>
      <c r="BG11" s="53"/>
      <c r="BH11" s="53"/>
      <c r="BI11" s="53"/>
      <c r="BJ11" s="53"/>
      <c r="BK11" s="53"/>
      <c r="BL11" s="53"/>
      <c r="BM11" s="54"/>
      <c r="BN11" s="54"/>
      <c r="BO11" s="54"/>
      <c r="BP11" s="54"/>
      <c r="BQ11" s="54"/>
      <c r="BR11" s="54"/>
      <c r="BS11" s="54"/>
      <c r="BT11" s="54"/>
      <c r="BU11" s="54"/>
      <c r="BV11" s="54"/>
      <c r="BW11" s="54"/>
      <c r="BX11" s="54"/>
      <c r="BY11" s="54"/>
      <c r="BZ11" s="54"/>
      <c r="CA11" s="54"/>
      <c r="CB11" s="54"/>
      <c r="CC11" s="54"/>
      <c r="CD11" s="54"/>
      <c r="CE11" s="54"/>
      <c r="CF11" s="54"/>
      <c r="CG11" s="54"/>
      <c r="CT11" s="12"/>
      <c r="CU11" s="12"/>
      <c r="CV11" s="12"/>
      <c r="CW11" s="12"/>
      <c r="EB11" s="12"/>
      <c r="EC11" s="12"/>
      <c r="ED11" s="12"/>
    </row>
    <row r="12" spans="1:134" ht="9" customHeight="1" x14ac:dyDescent="0.2">
      <c r="B12" s="501" t="s">
        <v>43</v>
      </c>
      <c r="C12" s="502"/>
      <c r="D12" s="502"/>
      <c r="E12" s="502"/>
      <c r="F12" s="502"/>
      <c r="G12" s="502"/>
      <c r="H12" s="502"/>
      <c r="I12" s="502"/>
      <c r="J12" s="503"/>
      <c r="K12" s="69"/>
      <c r="L12" s="70"/>
      <c r="M12" s="70"/>
      <c r="N12" s="70"/>
      <c r="O12" s="70"/>
      <c r="P12" s="70"/>
      <c r="Q12" s="70"/>
      <c r="R12" s="70"/>
      <c r="S12" s="70"/>
      <c r="T12" s="70"/>
      <c r="U12" s="70"/>
      <c r="V12" s="71"/>
      <c r="X12" s="500"/>
      <c r="Y12" s="500"/>
      <c r="Z12" s="500"/>
      <c r="AA12" s="500"/>
      <c r="AB12" s="500"/>
      <c r="AC12" s="500"/>
      <c r="AD12" s="500"/>
      <c r="AE12" s="500"/>
      <c r="AF12" s="500"/>
      <c r="AG12" s="500"/>
      <c r="AH12" s="500"/>
      <c r="AI12" s="500"/>
      <c r="AJ12" s="500"/>
      <c r="AK12" s="500"/>
      <c r="AL12" s="500"/>
      <c r="AM12" s="500"/>
      <c r="AN12" s="500"/>
      <c r="AO12" s="500"/>
      <c r="AP12" s="500"/>
      <c r="AQ12" s="500"/>
      <c r="AR12" s="500"/>
      <c r="AS12" s="500"/>
      <c r="AT12" s="500"/>
      <c r="AU12" s="500"/>
      <c r="AV12" s="157"/>
      <c r="AW12" s="157"/>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35"/>
      <c r="CE12" s="35"/>
      <c r="CF12" s="35"/>
      <c r="CG12" s="35"/>
      <c r="CT12" s="12"/>
      <c r="CU12" s="12"/>
      <c r="CV12" s="12"/>
      <c r="CW12" s="12"/>
      <c r="EB12" s="12"/>
      <c r="EC12" s="12"/>
      <c r="ED12" s="12"/>
    </row>
    <row r="13" spans="1:134" x14ac:dyDescent="0.2">
      <c r="B13" s="504" t="s">
        <v>41</v>
      </c>
      <c r="C13" s="505"/>
      <c r="D13" s="505"/>
      <c r="E13" s="505"/>
      <c r="F13" s="505"/>
      <c r="G13" s="505"/>
      <c r="H13" s="505"/>
      <c r="I13" s="505"/>
      <c r="J13" s="506"/>
      <c r="K13" s="134"/>
      <c r="L13" s="135"/>
      <c r="M13" s="135"/>
      <c r="N13" s="135"/>
      <c r="O13" s="135"/>
      <c r="P13" s="135"/>
      <c r="Q13" s="135"/>
      <c r="R13" s="135"/>
      <c r="S13" s="135"/>
      <c r="T13" s="135"/>
      <c r="U13" s="135"/>
      <c r="V13" s="136"/>
      <c r="X13" s="500"/>
      <c r="Y13" s="500"/>
      <c r="Z13" s="500"/>
      <c r="AA13" s="500"/>
      <c r="AB13" s="500"/>
      <c r="AC13" s="500"/>
      <c r="AD13" s="500"/>
      <c r="AE13" s="500"/>
      <c r="AF13" s="500"/>
      <c r="AG13" s="500"/>
      <c r="AH13" s="500"/>
      <c r="AI13" s="500"/>
      <c r="AJ13" s="500"/>
      <c r="AK13" s="500"/>
      <c r="AL13" s="500"/>
      <c r="AM13" s="500"/>
      <c r="AN13" s="500"/>
      <c r="AO13" s="500"/>
      <c r="AP13" s="500"/>
      <c r="AQ13" s="500"/>
      <c r="AR13" s="500"/>
      <c r="AS13" s="500"/>
      <c r="AT13" s="500"/>
      <c r="AU13" s="500"/>
      <c r="AV13" s="157"/>
      <c r="AW13" s="157"/>
      <c r="AX13" s="157"/>
      <c r="AY13" s="157"/>
      <c r="BA13" s="12"/>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T13" s="12"/>
      <c r="CU13" s="12"/>
      <c r="CV13" s="12"/>
      <c r="CW13" s="12"/>
      <c r="EB13" s="12"/>
      <c r="EC13" s="12"/>
      <c r="ED13" s="12"/>
    </row>
    <row r="14" spans="1:134" x14ac:dyDescent="0.2">
      <c r="B14" s="496" t="s">
        <v>42</v>
      </c>
      <c r="C14" s="497"/>
      <c r="D14" s="497"/>
      <c r="E14" s="497"/>
      <c r="F14" s="497"/>
      <c r="G14" s="497"/>
      <c r="H14" s="497"/>
      <c r="I14" s="497"/>
      <c r="J14" s="498"/>
      <c r="K14" s="151"/>
      <c r="L14" s="152"/>
      <c r="M14" s="152"/>
      <c r="N14" s="152"/>
      <c r="O14" s="152"/>
      <c r="P14" s="152"/>
      <c r="Q14" s="152"/>
      <c r="R14" s="152"/>
      <c r="S14" s="152"/>
      <c r="T14" s="152"/>
      <c r="U14" s="152"/>
      <c r="V14" s="153"/>
      <c r="X14" s="507" t="s">
        <v>91</v>
      </c>
      <c r="Y14" s="508"/>
      <c r="Z14" s="508"/>
      <c r="AA14" s="508"/>
      <c r="AB14" s="508"/>
      <c r="AC14" s="508"/>
      <c r="AD14" s="508"/>
      <c r="AE14" s="508"/>
      <c r="AF14" s="508"/>
      <c r="AG14" s="509"/>
      <c r="AH14" s="510"/>
      <c r="AI14" s="511"/>
      <c r="AJ14" s="511"/>
      <c r="AK14" s="511"/>
      <c r="AL14" s="511"/>
      <c r="AM14" s="511"/>
      <c r="AN14" s="511"/>
      <c r="AO14" s="511"/>
      <c r="AP14" s="511"/>
      <c r="AQ14" s="511"/>
      <c r="AR14" s="511"/>
      <c r="AS14" s="511"/>
      <c r="AT14" s="512"/>
      <c r="AU14" s="15"/>
      <c r="AV14" s="16"/>
      <c r="AW14" s="12"/>
      <c r="AX14" s="513" t="s">
        <v>48</v>
      </c>
      <c r="AY14" s="514"/>
      <c r="AZ14" s="514"/>
      <c r="BA14" s="514"/>
      <c r="BB14" s="514"/>
      <c r="BC14" s="514"/>
      <c r="BD14" s="514"/>
      <c r="BE14" s="514"/>
      <c r="BF14" s="514"/>
      <c r="BG14" s="514"/>
      <c r="BH14" s="514"/>
      <c r="BI14" s="514"/>
      <c r="BJ14" s="514"/>
      <c r="BK14" s="514"/>
      <c r="BL14" s="514"/>
      <c r="BM14" s="514"/>
      <c r="BN14" s="514"/>
      <c r="BO14" s="514"/>
      <c r="BP14" s="514"/>
      <c r="BQ14" s="514"/>
      <c r="BR14" s="514"/>
      <c r="BS14" s="514"/>
      <c r="BT14" s="514"/>
      <c r="BU14" s="514"/>
      <c r="BV14" s="514"/>
      <c r="BW14" s="514"/>
      <c r="BX14" s="514"/>
      <c r="BY14" s="514"/>
      <c r="BZ14" s="514"/>
      <c r="CA14" s="514"/>
      <c r="CB14" s="514"/>
      <c r="CC14" s="514"/>
      <c r="CD14" s="514"/>
      <c r="CE14" s="514"/>
      <c r="CF14" s="514"/>
      <c r="CG14" s="514"/>
      <c r="CH14" s="514"/>
      <c r="CI14" s="514"/>
      <c r="CJ14" s="514"/>
      <c r="CK14" s="514"/>
      <c r="CL14" s="514"/>
      <c r="CM14" s="514"/>
      <c r="CN14" s="514"/>
      <c r="CO14" s="514"/>
      <c r="CP14" s="514"/>
      <c r="CQ14" s="514"/>
      <c r="CR14" s="514"/>
      <c r="CS14" s="514"/>
      <c r="CT14" s="514"/>
      <c r="CU14" s="514"/>
      <c r="CV14" s="514"/>
      <c r="CW14" s="514"/>
      <c r="CX14" s="514"/>
      <c r="CY14" s="514"/>
      <c r="CZ14" s="514"/>
      <c r="DA14" s="514"/>
      <c r="DB14" s="514"/>
      <c r="DC14" s="514"/>
      <c r="DD14" s="514"/>
      <c r="DE14" s="514"/>
      <c r="DF14" s="514"/>
      <c r="DG14" s="514"/>
      <c r="DH14" s="514"/>
      <c r="DI14" s="514"/>
      <c r="DJ14" s="514"/>
      <c r="DK14" s="514"/>
      <c r="DL14" s="55"/>
      <c r="DM14" s="32"/>
      <c r="DN14" s="32"/>
      <c r="DO14" s="32"/>
      <c r="DP14" s="32"/>
    </row>
    <row r="15" spans="1:134" x14ac:dyDescent="0.2">
      <c r="X15" s="490" t="s">
        <v>93</v>
      </c>
      <c r="Y15" s="491"/>
      <c r="Z15" s="491"/>
      <c r="AA15" s="491"/>
      <c r="AB15" s="491"/>
      <c r="AC15" s="491"/>
      <c r="AD15" s="491"/>
      <c r="AE15" s="491"/>
      <c r="AF15" s="491"/>
      <c r="AG15" s="492"/>
      <c r="AH15" s="477"/>
      <c r="AI15" s="478"/>
      <c r="AJ15" s="479" t="s">
        <v>50</v>
      </c>
      <c r="AK15" s="479"/>
      <c r="AL15" s="479"/>
      <c r="AM15" s="480"/>
      <c r="AN15" s="156" t="s">
        <v>8</v>
      </c>
      <c r="AO15" s="493"/>
      <c r="AP15" s="493"/>
      <c r="AQ15" s="479" t="s">
        <v>50</v>
      </c>
      <c r="AR15" s="479"/>
      <c r="AS15" s="479"/>
      <c r="AT15" s="480"/>
      <c r="AU15" s="16"/>
      <c r="AV15" s="16"/>
      <c r="AW15" s="12"/>
      <c r="AX15" s="487" t="s">
        <v>45</v>
      </c>
      <c r="AY15" s="488"/>
      <c r="AZ15" s="488"/>
      <c r="BA15" s="489"/>
      <c r="BB15" s="279"/>
      <c r="BC15" s="279"/>
      <c r="BD15" s="487" t="s">
        <v>46</v>
      </c>
      <c r="BE15" s="488"/>
      <c r="BF15" s="488"/>
      <c r="BG15" s="489"/>
      <c r="BH15" s="279"/>
      <c r="BI15" s="279"/>
      <c r="BJ15" s="487" t="s">
        <v>47</v>
      </c>
      <c r="BK15" s="488"/>
      <c r="BL15" s="488"/>
      <c r="BM15" s="489"/>
      <c r="BN15" s="279"/>
      <c r="BO15" s="279"/>
      <c r="BP15" s="487" t="s">
        <v>56</v>
      </c>
      <c r="BQ15" s="488"/>
      <c r="BR15" s="488"/>
      <c r="BS15" s="489"/>
      <c r="BT15" s="279"/>
      <c r="BU15" s="279"/>
      <c r="BV15" s="487" t="s">
        <v>60</v>
      </c>
      <c r="BW15" s="488"/>
      <c r="BX15" s="488"/>
      <c r="BY15" s="489"/>
      <c r="BZ15" s="279"/>
      <c r="CA15" s="279"/>
      <c r="CB15" s="481" t="s">
        <v>61</v>
      </c>
      <c r="CC15" s="482"/>
      <c r="CD15" s="482"/>
      <c r="CE15" s="483"/>
      <c r="CF15" s="279"/>
      <c r="CG15" s="279"/>
      <c r="CH15" s="481" t="s">
        <v>92</v>
      </c>
      <c r="CI15" s="482"/>
      <c r="CJ15" s="482"/>
      <c r="CK15" s="482"/>
      <c r="CL15" s="276"/>
      <c r="CM15" s="278"/>
      <c r="CN15" s="481" t="s">
        <v>95</v>
      </c>
      <c r="CO15" s="482"/>
      <c r="CP15" s="482"/>
      <c r="CQ15" s="483"/>
      <c r="CR15" s="276"/>
      <c r="CS15" s="278"/>
      <c r="CT15" s="484" t="s">
        <v>114</v>
      </c>
      <c r="CU15" s="485"/>
      <c r="CV15" s="485"/>
      <c r="CW15" s="486"/>
      <c r="CX15" s="276"/>
      <c r="CY15" s="278"/>
      <c r="CZ15" s="481" t="s">
        <v>116</v>
      </c>
      <c r="DA15" s="482"/>
      <c r="DB15" s="482"/>
      <c r="DC15" s="483"/>
      <c r="DD15" s="276"/>
      <c r="DE15" s="278"/>
      <c r="DF15" s="471" t="s">
        <v>123</v>
      </c>
      <c r="DG15" s="472"/>
      <c r="DH15" s="472"/>
      <c r="DI15" s="473"/>
      <c r="DJ15" s="276"/>
      <c r="DK15" s="278"/>
      <c r="DN15" s="12"/>
      <c r="DO15" s="12"/>
      <c r="DP15" s="12"/>
    </row>
    <row r="16" spans="1:134" x14ac:dyDescent="0.2">
      <c r="X16" s="474" t="s">
        <v>94</v>
      </c>
      <c r="Y16" s="475"/>
      <c r="Z16" s="475"/>
      <c r="AA16" s="475"/>
      <c r="AB16" s="475"/>
      <c r="AC16" s="475"/>
      <c r="AD16" s="475"/>
      <c r="AE16" s="475"/>
      <c r="AF16" s="475"/>
      <c r="AG16" s="476"/>
      <c r="AH16" s="477"/>
      <c r="AI16" s="478"/>
      <c r="AJ16" s="479" t="s">
        <v>50</v>
      </c>
      <c r="AK16" s="479"/>
      <c r="AL16" s="479"/>
      <c r="AM16" s="480"/>
      <c r="AN16" s="18"/>
      <c r="AO16" s="19"/>
      <c r="AP16" s="19"/>
      <c r="AQ16" s="20"/>
      <c r="AR16" s="20"/>
      <c r="AS16" s="20"/>
      <c r="AT16" s="20"/>
      <c r="AU16" s="16"/>
      <c r="AV16" s="16"/>
      <c r="AW16" s="12"/>
      <c r="AX16" s="14" t="s">
        <v>133</v>
      </c>
      <c r="AY16" s="5"/>
      <c r="AZ16" s="5"/>
      <c r="BA16" s="5"/>
      <c r="BB16" s="5"/>
      <c r="BC16" s="5"/>
      <c r="BD16" s="5"/>
      <c r="BE16" s="5"/>
      <c r="BF16" s="5"/>
      <c r="BG16" s="5"/>
      <c r="BH16" s="5"/>
      <c r="BI16" s="5"/>
      <c r="BJ16" s="5"/>
      <c r="BK16" s="5"/>
      <c r="BL16" s="5"/>
      <c r="BM16" s="5"/>
      <c r="BN16" s="5"/>
      <c r="BO16" s="5"/>
      <c r="BP16" s="5"/>
      <c r="BQ16" s="5"/>
      <c r="BR16" s="5"/>
      <c r="BS16" s="14"/>
      <c r="CO16" s="12"/>
      <c r="CP16" s="12"/>
      <c r="CQ16" s="12"/>
      <c r="CR16" s="12"/>
      <c r="DX16" s="12"/>
      <c r="DY16" s="12"/>
      <c r="DZ16" s="12"/>
    </row>
    <row r="17" spans="1:155" ht="15" thickBot="1" x14ac:dyDescent="0.25">
      <c r="A17" s="8" t="s">
        <v>10</v>
      </c>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DU17" s="12"/>
      <c r="DV17" s="12"/>
      <c r="DW17" s="12"/>
    </row>
    <row r="18" spans="1:155" ht="13.8" thickBot="1" x14ac:dyDescent="0.25">
      <c r="B18" s="49" t="s">
        <v>131</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N18" s="28"/>
      <c r="BO18" s="57"/>
      <c r="BP18" s="219" t="s">
        <v>13</v>
      </c>
      <c r="BQ18" s="220"/>
      <c r="BR18" s="220"/>
      <c r="BS18" s="220"/>
      <c r="BT18" s="220"/>
      <c r="BU18" s="220"/>
      <c r="BV18" s="220"/>
      <c r="BW18" s="220"/>
      <c r="BX18" s="220"/>
      <c r="BY18" s="220"/>
      <c r="BZ18" s="220"/>
      <c r="CA18" s="220"/>
      <c r="CB18" s="220"/>
      <c r="CC18" s="220"/>
      <c r="CD18" s="220"/>
      <c r="CE18" s="220"/>
      <c r="CF18" s="220"/>
      <c r="CG18" s="220"/>
      <c r="CH18" s="220"/>
      <c r="CI18" s="220"/>
      <c r="CJ18" s="220"/>
      <c r="CK18" s="220"/>
      <c r="CL18" s="220"/>
      <c r="CM18" s="220"/>
      <c r="CN18" s="220"/>
      <c r="CO18" s="220"/>
      <c r="CP18" s="220"/>
      <c r="CQ18" s="220"/>
      <c r="CR18" s="220"/>
      <c r="CS18" s="220"/>
      <c r="CT18" s="220"/>
      <c r="CU18" s="438"/>
      <c r="CV18" s="439" t="s">
        <v>113</v>
      </c>
      <c r="CW18" s="440"/>
      <c r="CX18" s="440"/>
      <c r="CY18" s="440"/>
      <c r="CZ18" s="440"/>
      <c r="DA18" s="440"/>
      <c r="DB18" s="440"/>
      <c r="DC18" s="440"/>
      <c r="DD18" s="440"/>
      <c r="DE18" s="440"/>
      <c r="DF18" s="440"/>
      <c r="DG18" s="440"/>
      <c r="DH18" s="440"/>
      <c r="DI18" s="440"/>
      <c r="DJ18" s="440"/>
      <c r="DK18" s="440"/>
      <c r="DL18" s="440"/>
      <c r="DM18" s="440"/>
      <c r="DN18" s="440"/>
      <c r="DO18" s="440"/>
      <c r="DP18" s="440"/>
      <c r="DQ18" s="440"/>
      <c r="DR18" s="440"/>
      <c r="DS18" s="440"/>
      <c r="DT18" s="440"/>
      <c r="DU18" s="440"/>
      <c r="DV18" s="440"/>
      <c r="DW18" s="440"/>
      <c r="DX18" s="440"/>
      <c r="DY18" s="440"/>
      <c r="DZ18" s="440"/>
      <c r="EA18" s="440"/>
      <c r="EB18" s="440"/>
      <c r="EC18" s="440"/>
      <c r="ED18" s="440"/>
      <c r="EE18" s="440"/>
      <c r="EF18" s="440"/>
      <c r="EG18" s="440"/>
      <c r="EH18" s="440"/>
      <c r="EI18" s="440"/>
      <c r="EJ18" s="440"/>
      <c r="EK18" s="440"/>
      <c r="EL18" s="440"/>
      <c r="EM18" s="440"/>
      <c r="EN18" s="440"/>
      <c r="EO18" s="440"/>
      <c r="EP18" s="440"/>
      <c r="EQ18" s="440"/>
      <c r="ER18" s="440"/>
      <c r="ES18" s="440"/>
      <c r="ET18" s="440"/>
      <c r="EU18" s="440"/>
      <c r="EV18" s="441"/>
      <c r="EW18" s="73"/>
      <c r="EX18" s="73"/>
      <c r="EY18" s="73"/>
    </row>
    <row r="19" spans="1:155" ht="21.75" customHeight="1" x14ac:dyDescent="0.2">
      <c r="B19" s="442" t="s">
        <v>5</v>
      </c>
      <c r="C19" s="443"/>
      <c r="D19" s="447" t="s">
        <v>49</v>
      </c>
      <c r="E19" s="448"/>
      <c r="F19" s="449"/>
      <c r="G19" s="456" t="s">
        <v>3</v>
      </c>
      <c r="H19" s="457"/>
      <c r="I19" s="457"/>
      <c r="J19" s="457"/>
      <c r="K19" s="457"/>
      <c r="L19" s="458"/>
      <c r="M19" s="456" t="s">
        <v>4</v>
      </c>
      <c r="N19" s="457"/>
      <c r="O19" s="457"/>
      <c r="P19" s="457"/>
      <c r="Q19" s="457"/>
      <c r="R19" s="457"/>
      <c r="S19" s="457"/>
      <c r="T19" s="457"/>
      <c r="U19" s="457"/>
      <c r="V19" s="458"/>
      <c r="W19" s="462" t="s">
        <v>121</v>
      </c>
      <c r="X19" s="463"/>
      <c r="Y19" s="464"/>
      <c r="Z19" s="429" t="s">
        <v>120</v>
      </c>
      <c r="AA19" s="430"/>
      <c r="AB19" s="431"/>
      <c r="AC19" s="429" t="s">
        <v>117</v>
      </c>
      <c r="AD19" s="430"/>
      <c r="AE19" s="431"/>
      <c r="AF19" s="429" t="s">
        <v>105</v>
      </c>
      <c r="AG19" s="430"/>
      <c r="AH19" s="431"/>
      <c r="AI19" s="429" t="s">
        <v>106</v>
      </c>
      <c r="AJ19" s="430"/>
      <c r="AK19" s="431"/>
      <c r="AL19" s="429" t="s">
        <v>107</v>
      </c>
      <c r="AM19" s="430"/>
      <c r="AN19" s="431"/>
      <c r="AO19" s="429" t="s">
        <v>108</v>
      </c>
      <c r="AP19" s="430"/>
      <c r="AQ19" s="431"/>
      <c r="AR19" s="393" t="s">
        <v>58</v>
      </c>
      <c r="AS19" s="394"/>
      <c r="AT19" s="395"/>
      <c r="AU19" s="393" t="s">
        <v>59</v>
      </c>
      <c r="AV19" s="394"/>
      <c r="AW19" s="395"/>
      <c r="AX19" s="393" t="s">
        <v>54</v>
      </c>
      <c r="AY19" s="394"/>
      <c r="AZ19" s="395"/>
      <c r="BA19" s="393" t="s">
        <v>55</v>
      </c>
      <c r="BB19" s="394"/>
      <c r="BC19" s="395"/>
      <c r="BD19" s="393" t="s">
        <v>53</v>
      </c>
      <c r="BE19" s="394"/>
      <c r="BF19" s="395"/>
      <c r="BG19" s="393" t="s">
        <v>52</v>
      </c>
      <c r="BH19" s="394"/>
      <c r="BI19" s="402"/>
      <c r="BJ19" s="405" t="s">
        <v>156</v>
      </c>
      <c r="BK19" s="406"/>
      <c r="BL19" s="407"/>
      <c r="BM19" s="414" t="s">
        <v>119</v>
      </c>
      <c r="BN19" s="415"/>
      <c r="BO19" s="416"/>
      <c r="BP19" s="423" t="s">
        <v>14</v>
      </c>
      <c r="BQ19" s="424"/>
      <c r="BR19" s="424"/>
      <c r="BS19" s="425"/>
      <c r="BT19" s="367" t="s">
        <v>22</v>
      </c>
      <c r="BU19" s="368"/>
      <c r="BV19" s="368"/>
      <c r="BW19" s="368"/>
      <c r="BX19" s="368"/>
      <c r="BY19" s="368"/>
      <c r="BZ19" s="368"/>
      <c r="CA19" s="368"/>
      <c r="CB19" s="368"/>
      <c r="CC19" s="368"/>
      <c r="CD19" s="368"/>
      <c r="CE19" s="368"/>
      <c r="CF19" s="368"/>
      <c r="CG19" s="368"/>
      <c r="CH19" s="368"/>
      <c r="CI19" s="368"/>
      <c r="CJ19" s="368"/>
      <c r="CK19" s="368"/>
      <c r="CL19" s="368"/>
      <c r="CM19" s="368"/>
      <c r="CN19" s="368"/>
      <c r="CO19" s="368"/>
      <c r="CP19" s="368"/>
      <c r="CQ19" s="369"/>
      <c r="CR19" s="370" t="s">
        <v>130</v>
      </c>
      <c r="CS19" s="371"/>
      <c r="CT19" s="371"/>
      <c r="CU19" s="372"/>
      <c r="CV19" s="376" t="s">
        <v>110</v>
      </c>
      <c r="CW19" s="350"/>
      <c r="CX19" s="350"/>
      <c r="CY19" s="350"/>
      <c r="CZ19" s="350"/>
      <c r="DA19" s="351"/>
      <c r="DB19" s="377" t="s">
        <v>28</v>
      </c>
      <c r="DC19" s="377"/>
      <c r="DD19" s="377"/>
      <c r="DE19" s="377"/>
      <c r="DF19" s="377"/>
      <c r="DG19" s="377"/>
      <c r="DH19" s="377"/>
      <c r="DI19" s="377"/>
      <c r="DJ19" s="161" t="s">
        <v>62</v>
      </c>
      <c r="DK19" s="140"/>
      <c r="DL19" s="140"/>
      <c r="DM19" s="140"/>
      <c r="DN19" s="140"/>
      <c r="DO19" s="140"/>
      <c r="DP19" s="140"/>
      <c r="DQ19" s="140"/>
      <c r="DR19" s="141"/>
      <c r="DS19" s="378" t="s">
        <v>111</v>
      </c>
      <c r="DT19" s="379"/>
      <c r="DU19" s="380"/>
      <c r="DV19" s="381" t="s">
        <v>85</v>
      </c>
      <c r="DW19" s="338" t="s">
        <v>115</v>
      </c>
      <c r="DX19" s="340" t="s">
        <v>84</v>
      </c>
      <c r="DY19" s="341"/>
      <c r="DZ19" s="342"/>
      <c r="EA19" s="346" t="s">
        <v>33</v>
      </c>
      <c r="EB19" s="347"/>
      <c r="EC19" s="348"/>
      <c r="ED19" s="352" t="s">
        <v>109</v>
      </c>
      <c r="EE19" s="352"/>
      <c r="EF19" s="352"/>
      <c r="EG19" s="352"/>
      <c r="EH19" s="352"/>
      <c r="EI19" s="352"/>
      <c r="EJ19" s="352"/>
      <c r="EK19" s="352"/>
      <c r="EL19" s="352"/>
      <c r="EM19" s="352"/>
      <c r="EN19" s="352"/>
      <c r="EO19" s="352"/>
      <c r="EP19" s="352"/>
      <c r="EQ19" s="352"/>
      <c r="ER19" s="352"/>
      <c r="ES19" s="352"/>
      <c r="ET19" s="352"/>
      <c r="EU19" s="352"/>
      <c r="EV19" s="352"/>
      <c r="EX19" s="29"/>
    </row>
    <row r="20" spans="1:155" ht="21.75" customHeight="1" x14ac:dyDescent="0.2">
      <c r="B20" s="444"/>
      <c r="C20" s="347"/>
      <c r="D20" s="450"/>
      <c r="E20" s="451"/>
      <c r="F20" s="452"/>
      <c r="G20" s="459"/>
      <c r="H20" s="460"/>
      <c r="I20" s="460"/>
      <c r="J20" s="460"/>
      <c r="K20" s="460"/>
      <c r="L20" s="461"/>
      <c r="M20" s="459"/>
      <c r="N20" s="460"/>
      <c r="O20" s="460"/>
      <c r="P20" s="460"/>
      <c r="Q20" s="460"/>
      <c r="R20" s="460"/>
      <c r="S20" s="460"/>
      <c r="T20" s="460"/>
      <c r="U20" s="460"/>
      <c r="V20" s="461"/>
      <c r="W20" s="465"/>
      <c r="X20" s="466"/>
      <c r="Y20" s="467"/>
      <c r="Z20" s="432"/>
      <c r="AA20" s="433"/>
      <c r="AB20" s="434"/>
      <c r="AC20" s="432"/>
      <c r="AD20" s="433"/>
      <c r="AE20" s="434"/>
      <c r="AF20" s="432"/>
      <c r="AG20" s="433"/>
      <c r="AH20" s="434"/>
      <c r="AI20" s="432"/>
      <c r="AJ20" s="433"/>
      <c r="AK20" s="434"/>
      <c r="AL20" s="432"/>
      <c r="AM20" s="433"/>
      <c r="AN20" s="434"/>
      <c r="AO20" s="432"/>
      <c r="AP20" s="433"/>
      <c r="AQ20" s="434"/>
      <c r="AR20" s="396"/>
      <c r="AS20" s="397"/>
      <c r="AT20" s="398"/>
      <c r="AU20" s="396"/>
      <c r="AV20" s="397"/>
      <c r="AW20" s="398"/>
      <c r="AX20" s="396"/>
      <c r="AY20" s="397"/>
      <c r="AZ20" s="398"/>
      <c r="BA20" s="396"/>
      <c r="BB20" s="397"/>
      <c r="BC20" s="398"/>
      <c r="BD20" s="396"/>
      <c r="BE20" s="397"/>
      <c r="BF20" s="398"/>
      <c r="BG20" s="396"/>
      <c r="BH20" s="397"/>
      <c r="BI20" s="403"/>
      <c r="BJ20" s="408"/>
      <c r="BK20" s="409"/>
      <c r="BL20" s="410"/>
      <c r="BM20" s="417"/>
      <c r="BN20" s="418"/>
      <c r="BO20" s="419"/>
      <c r="BP20" s="423"/>
      <c r="BQ20" s="424"/>
      <c r="BR20" s="424"/>
      <c r="BS20" s="425"/>
      <c r="BT20" s="353" t="s">
        <v>127</v>
      </c>
      <c r="BU20" s="354"/>
      <c r="BV20" s="354"/>
      <c r="BW20" s="355"/>
      <c r="BX20" s="327" t="s">
        <v>128</v>
      </c>
      <c r="BY20" s="328"/>
      <c r="BZ20" s="328"/>
      <c r="CA20" s="329"/>
      <c r="CB20" s="359" t="s">
        <v>129</v>
      </c>
      <c r="CC20" s="360"/>
      <c r="CD20" s="360"/>
      <c r="CE20" s="360"/>
      <c r="CF20" s="363" t="s">
        <v>159</v>
      </c>
      <c r="CG20" s="363"/>
      <c r="CH20" s="363"/>
      <c r="CI20" s="363"/>
      <c r="CJ20" s="365" t="s">
        <v>157</v>
      </c>
      <c r="CK20" s="365"/>
      <c r="CL20" s="365"/>
      <c r="CM20" s="365"/>
      <c r="CN20" s="365" t="s">
        <v>158</v>
      </c>
      <c r="CO20" s="365"/>
      <c r="CP20" s="365"/>
      <c r="CQ20" s="365"/>
      <c r="CR20" s="370"/>
      <c r="CS20" s="371"/>
      <c r="CT20" s="371"/>
      <c r="CU20" s="372"/>
      <c r="CV20" s="383" t="s">
        <v>96</v>
      </c>
      <c r="CW20" s="384"/>
      <c r="CX20" s="385"/>
      <c r="CY20" s="388" t="s">
        <v>97</v>
      </c>
      <c r="CZ20" s="384"/>
      <c r="DA20" s="389"/>
      <c r="DB20" s="202" t="s">
        <v>29</v>
      </c>
      <c r="DC20" s="202"/>
      <c r="DD20" s="194"/>
      <c r="DE20" s="194"/>
      <c r="DF20" s="202" t="s">
        <v>30</v>
      </c>
      <c r="DG20" s="202"/>
      <c r="DH20" s="194"/>
      <c r="DI20" s="194"/>
      <c r="DJ20" s="314" t="s">
        <v>65</v>
      </c>
      <c r="DK20" s="315"/>
      <c r="DL20" s="315"/>
      <c r="DM20" s="316"/>
      <c r="DN20" s="314" t="s">
        <v>63</v>
      </c>
      <c r="DO20" s="320"/>
      <c r="DP20" s="320"/>
      <c r="DQ20" s="321"/>
      <c r="DR20" s="325" t="s">
        <v>64</v>
      </c>
      <c r="DS20" s="327" t="s">
        <v>112</v>
      </c>
      <c r="DT20" s="328"/>
      <c r="DU20" s="329"/>
      <c r="DV20" s="381"/>
      <c r="DW20" s="339"/>
      <c r="DX20" s="340"/>
      <c r="DY20" s="341"/>
      <c r="DZ20" s="342"/>
      <c r="EA20" s="346"/>
      <c r="EB20" s="347"/>
      <c r="EC20" s="348"/>
      <c r="ED20" s="202"/>
      <c r="EE20" s="202"/>
      <c r="EF20" s="202"/>
      <c r="EG20" s="202"/>
      <c r="EH20" s="202"/>
      <c r="EI20" s="202"/>
      <c r="EJ20" s="202"/>
      <c r="EK20" s="202"/>
      <c r="EL20" s="202"/>
      <c r="EM20" s="202"/>
      <c r="EN20" s="202"/>
      <c r="EO20" s="202"/>
      <c r="EP20" s="202"/>
      <c r="EQ20" s="202"/>
      <c r="ER20" s="202"/>
      <c r="ES20" s="202"/>
      <c r="ET20" s="202"/>
      <c r="EU20" s="202"/>
      <c r="EV20" s="202"/>
      <c r="EX20" s="29"/>
    </row>
    <row r="21" spans="1:155" ht="21.75" customHeight="1" thickBot="1" x14ac:dyDescent="0.25">
      <c r="B21" s="445"/>
      <c r="C21" s="446"/>
      <c r="D21" s="453"/>
      <c r="E21" s="454"/>
      <c r="F21" s="455"/>
      <c r="G21" s="390"/>
      <c r="H21" s="387"/>
      <c r="I21" s="387"/>
      <c r="J21" s="387"/>
      <c r="K21" s="387"/>
      <c r="L21" s="391"/>
      <c r="M21" s="390"/>
      <c r="N21" s="387"/>
      <c r="O21" s="387"/>
      <c r="P21" s="387"/>
      <c r="Q21" s="387"/>
      <c r="R21" s="387"/>
      <c r="S21" s="387"/>
      <c r="T21" s="387"/>
      <c r="U21" s="387"/>
      <c r="V21" s="391"/>
      <c r="W21" s="468"/>
      <c r="X21" s="469"/>
      <c r="Y21" s="470"/>
      <c r="Z21" s="435"/>
      <c r="AA21" s="436"/>
      <c r="AB21" s="437"/>
      <c r="AC21" s="435"/>
      <c r="AD21" s="436"/>
      <c r="AE21" s="437"/>
      <c r="AF21" s="435"/>
      <c r="AG21" s="436"/>
      <c r="AH21" s="437"/>
      <c r="AI21" s="435"/>
      <c r="AJ21" s="436"/>
      <c r="AK21" s="437"/>
      <c r="AL21" s="435"/>
      <c r="AM21" s="436"/>
      <c r="AN21" s="437"/>
      <c r="AO21" s="435"/>
      <c r="AP21" s="436"/>
      <c r="AQ21" s="437"/>
      <c r="AR21" s="399"/>
      <c r="AS21" s="400"/>
      <c r="AT21" s="401"/>
      <c r="AU21" s="399"/>
      <c r="AV21" s="400"/>
      <c r="AW21" s="401"/>
      <c r="AX21" s="399"/>
      <c r="AY21" s="400"/>
      <c r="AZ21" s="401"/>
      <c r="BA21" s="399"/>
      <c r="BB21" s="400"/>
      <c r="BC21" s="401"/>
      <c r="BD21" s="399"/>
      <c r="BE21" s="400"/>
      <c r="BF21" s="401"/>
      <c r="BG21" s="399"/>
      <c r="BH21" s="400"/>
      <c r="BI21" s="404"/>
      <c r="BJ21" s="411"/>
      <c r="BK21" s="412"/>
      <c r="BL21" s="413"/>
      <c r="BM21" s="420"/>
      <c r="BN21" s="421"/>
      <c r="BO21" s="422"/>
      <c r="BP21" s="426"/>
      <c r="BQ21" s="427"/>
      <c r="BR21" s="427"/>
      <c r="BS21" s="428"/>
      <c r="BT21" s="356"/>
      <c r="BU21" s="357"/>
      <c r="BV21" s="357"/>
      <c r="BW21" s="358"/>
      <c r="BX21" s="330"/>
      <c r="BY21" s="331"/>
      <c r="BZ21" s="331"/>
      <c r="CA21" s="332"/>
      <c r="CB21" s="361"/>
      <c r="CC21" s="362"/>
      <c r="CD21" s="362"/>
      <c r="CE21" s="362"/>
      <c r="CF21" s="364"/>
      <c r="CG21" s="364"/>
      <c r="CH21" s="364"/>
      <c r="CI21" s="364"/>
      <c r="CJ21" s="366"/>
      <c r="CK21" s="366"/>
      <c r="CL21" s="366"/>
      <c r="CM21" s="366"/>
      <c r="CN21" s="366"/>
      <c r="CO21" s="366"/>
      <c r="CP21" s="366"/>
      <c r="CQ21" s="366"/>
      <c r="CR21" s="373"/>
      <c r="CS21" s="374"/>
      <c r="CT21" s="374"/>
      <c r="CU21" s="375"/>
      <c r="CV21" s="386"/>
      <c r="CW21" s="387"/>
      <c r="CX21" s="387"/>
      <c r="CY21" s="390"/>
      <c r="CZ21" s="387"/>
      <c r="DA21" s="391"/>
      <c r="DB21" s="392"/>
      <c r="DC21" s="392"/>
      <c r="DD21" s="392"/>
      <c r="DE21" s="392"/>
      <c r="DF21" s="392"/>
      <c r="DG21" s="392"/>
      <c r="DH21" s="392"/>
      <c r="DI21" s="392"/>
      <c r="DJ21" s="317"/>
      <c r="DK21" s="318"/>
      <c r="DL21" s="318"/>
      <c r="DM21" s="319"/>
      <c r="DN21" s="322"/>
      <c r="DO21" s="323"/>
      <c r="DP21" s="323"/>
      <c r="DQ21" s="324"/>
      <c r="DR21" s="326"/>
      <c r="DS21" s="330"/>
      <c r="DT21" s="331"/>
      <c r="DU21" s="332"/>
      <c r="DV21" s="382"/>
      <c r="DW21" s="339"/>
      <c r="DX21" s="343"/>
      <c r="DY21" s="344"/>
      <c r="DZ21" s="345"/>
      <c r="EA21" s="349"/>
      <c r="EB21" s="350"/>
      <c r="EC21" s="351"/>
      <c r="ED21" s="202"/>
      <c r="EE21" s="202"/>
      <c r="EF21" s="202"/>
      <c r="EG21" s="202"/>
      <c r="EH21" s="202"/>
      <c r="EI21" s="202"/>
      <c r="EJ21" s="202"/>
      <c r="EK21" s="202"/>
      <c r="EL21" s="202"/>
      <c r="EM21" s="202"/>
      <c r="EN21" s="202"/>
      <c r="EO21" s="202"/>
      <c r="EP21" s="202"/>
      <c r="EQ21" s="202"/>
      <c r="ER21" s="202"/>
      <c r="ES21" s="202"/>
      <c r="ET21" s="202"/>
      <c r="EU21" s="202"/>
      <c r="EV21" s="202"/>
      <c r="EX21" s="29"/>
    </row>
    <row r="22" spans="1:155" ht="13.8" thickTop="1" x14ac:dyDescent="0.2">
      <c r="B22" s="333">
        <v>1</v>
      </c>
      <c r="C22" s="334"/>
      <c r="D22" s="133"/>
      <c r="E22" s="84"/>
      <c r="F22" s="85"/>
      <c r="G22" s="78"/>
      <c r="H22" s="79"/>
      <c r="I22" s="79"/>
      <c r="J22" s="79"/>
      <c r="K22" s="79"/>
      <c r="L22" s="80"/>
      <c r="M22" s="86"/>
      <c r="N22" s="87"/>
      <c r="O22" s="87"/>
      <c r="P22" s="87"/>
      <c r="Q22" s="87"/>
      <c r="R22" s="87"/>
      <c r="S22" s="87"/>
      <c r="T22" s="87"/>
      <c r="U22" s="87"/>
      <c r="V22" s="88"/>
      <c r="W22" s="95"/>
      <c r="X22" s="96"/>
      <c r="Y22" s="97"/>
      <c r="Z22" s="95"/>
      <c r="AA22" s="96"/>
      <c r="AB22" s="97"/>
      <c r="AC22" s="108"/>
      <c r="AD22" s="109"/>
      <c r="AE22" s="110"/>
      <c r="AF22" s="108"/>
      <c r="AG22" s="109"/>
      <c r="AH22" s="110"/>
      <c r="AI22" s="108"/>
      <c r="AJ22" s="109"/>
      <c r="AK22" s="110"/>
      <c r="AL22" s="108"/>
      <c r="AM22" s="109"/>
      <c r="AN22" s="110"/>
      <c r="AO22" s="108"/>
      <c r="AP22" s="109"/>
      <c r="AQ22" s="110"/>
      <c r="AR22" s="108"/>
      <c r="AS22" s="109"/>
      <c r="AT22" s="110"/>
      <c r="AU22" s="108"/>
      <c r="AV22" s="109"/>
      <c r="AW22" s="110"/>
      <c r="AX22" s="108"/>
      <c r="AY22" s="109"/>
      <c r="AZ22" s="110"/>
      <c r="BA22" s="108"/>
      <c r="BB22" s="109"/>
      <c r="BC22" s="110"/>
      <c r="BD22" s="108"/>
      <c r="BE22" s="109"/>
      <c r="BF22" s="110"/>
      <c r="BG22" s="108"/>
      <c r="BH22" s="109"/>
      <c r="BI22" s="114"/>
      <c r="BJ22" s="115"/>
      <c r="BK22" s="116"/>
      <c r="BL22" s="117"/>
      <c r="BM22" s="95"/>
      <c r="BN22" s="96"/>
      <c r="BO22" s="97"/>
      <c r="BP22" s="301"/>
      <c r="BQ22" s="302"/>
      <c r="BR22" s="302"/>
      <c r="BS22" s="303"/>
      <c r="BT22" s="301"/>
      <c r="BU22" s="302"/>
      <c r="BV22" s="302"/>
      <c r="BW22" s="303"/>
      <c r="BX22" s="267"/>
      <c r="BY22" s="267"/>
      <c r="BZ22" s="267"/>
      <c r="CA22" s="267"/>
      <c r="CB22" s="284">
        <f t="shared" ref="CB22:CB46" si="0">BT22-BX22</f>
        <v>0</v>
      </c>
      <c r="CC22" s="285"/>
      <c r="CD22" s="285"/>
      <c r="CE22" s="286"/>
      <c r="CF22" s="335"/>
      <c r="CG22" s="336"/>
      <c r="CH22" s="336"/>
      <c r="CI22" s="337"/>
      <c r="CJ22" s="267"/>
      <c r="CK22" s="267"/>
      <c r="CL22" s="267"/>
      <c r="CM22" s="267"/>
      <c r="CN22" s="268">
        <f t="shared" ref="CN22:CN46" si="1">CB22-CJ22</f>
        <v>0</v>
      </c>
      <c r="CO22" s="268"/>
      <c r="CP22" s="268"/>
      <c r="CQ22" s="268"/>
      <c r="CR22" s="310"/>
      <c r="CS22" s="311"/>
      <c r="CT22" s="311"/>
      <c r="CU22" s="312"/>
      <c r="CV22" s="313"/>
      <c r="CW22" s="302"/>
      <c r="CX22" s="303"/>
      <c r="CY22" s="301"/>
      <c r="CZ22" s="302"/>
      <c r="DA22" s="303"/>
      <c r="DB22" s="301"/>
      <c r="DC22" s="302"/>
      <c r="DD22" s="302"/>
      <c r="DE22" s="303"/>
      <c r="DF22" s="301"/>
      <c r="DG22" s="302"/>
      <c r="DH22" s="302"/>
      <c r="DI22" s="303"/>
      <c r="DJ22" s="304"/>
      <c r="DK22" s="305"/>
      <c r="DL22" s="305"/>
      <c r="DM22" s="306"/>
      <c r="DN22" s="301"/>
      <c r="DO22" s="302"/>
      <c r="DP22" s="302"/>
      <c r="DQ22" s="303"/>
      <c r="DR22" s="155"/>
      <c r="DS22" s="304"/>
      <c r="DT22" s="305"/>
      <c r="DU22" s="306"/>
      <c r="DV22" s="77"/>
      <c r="DW22" s="74"/>
      <c r="DX22" s="307"/>
      <c r="DY22" s="308"/>
      <c r="DZ22" s="309"/>
      <c r="EA22" s="264"/>
      <c r="EB22" s="265"/>
      <c r="EC22" s="266"/>
      <c r="ED22" s="279"/>
      <c r="EE22" s="279"/>
      <c r="EF22" s="279"/>
      <c r="EG22" s="279"/>
      <c r="EH22" s="279"/>
      <c r="EI22" s="279"/>
      <c r="EJ22" s="279"/>
      <c r="EK22" s="279"/>
      <c r="EL22" s="279"/>
      <c r="EM22" s="279"/>
      <c r="EN22" s="279"/>
      <c r="EO22" s="279"/>
      <c r="EP22" s="279"/>
      <c r="EQ22" s="279"/>
      <c r="ER22" s="279"/>
      <c r="ES22" s="279"/>
      <c r="ET22" s="279"/>
      <c r="EU22" s="279"/>
      <c r="EV22" s="279"/>
      <c r="EX22" s="29"/>
    </row>
    <row r="23" spans="1:155" x14ac:dyDescent="0.2">
      <c r="B23" s="291">
        <v>2</v>
      </c>
      <c r="C23" s="292"/>
      <c r="D23" s="151"/>
      <c r="E23" s="90"/>
      <c r="F23" s="91"/>
      <c r="G23" s="151"/>
      <c r="H23" s="152"/>
      <c r="I23" s="152"/>
      <c r="J23" s="152"/>
      <c r="K23" s="152"/>
      <c r="L23" s="153"/>
      <c r="M23" s="89"/>
      <c r="N23" s="90"/>
      <c r="O23" s="90"/>
      <c r="P23" s="90"/>
      <c r="Q23" s="90"/>
      <c r="R23" s="90"/>
      <c r="S23" s="90"/>
      <c r="T23" s="90"/>
      <c r="U23" s="90"/>
      <c r="V23" s="91"/>
      <c r="W23" s="98"/>
      <c r="X23" s="99"/>
      <c r="Y23" s="100"/>
      <c r="Z23" s="98"/>
      <c r="AA23" s="99"/>
      <c r="AB23" s="100"/>
      <c r="AC23" s="98"/>
      <c r="AD23" s="99"/>
      <c r="AE23" s="100"/>
      <c r="AF23" s="98"/>
      <c r="AG23" s="99"/>
      <c r="AH23" s="100"/>
      <c r="AI23" s="98"/>
      <c r="AJ23" s="99"/>
      <c r="AK23" s="100"/>
      <c r="AL23" s="98"/>
      <c r="AM23" s="99"/>
      <c r="AN23" s="100"/>
      <c r="AO23" s="98"/>
      <c r="AP23" s="99"/>
      <c r="AQ23" s="100"/>
      <c r="AR23" s="98"/>
      <c r="AS23" s="99"/>
      <c r="AT23" s="100"/>
      <c r="AU23" s="98"/>
      <c r="AV23" s="99"/>
      <c r="AW23" s="100"/>
      <c r="AX23" s="98"/>
      <c r="AY23" s="99"/>
      <c r="AZ23" s="100"/>
      <c r="BA23" s="98"/>
      <c r="BB23" s="99"/>
      <c r="BC23" s="100"/>
      <c r="BD23" s="98"/>
      <c r="BE23" s="99"/>
      <c r="BF23" s="100"/>
      <c r="BG23" s="98"/>
      <c r="BH23" s="99"/>
      <c r="BI23" s="162"/>
      <c r="BJ23" s="119"/>
      <c r="BK23" s="119"/>
      <c r="BL23" s="118"/>
      <c r="BM23" s="99"/>
      <c r="BN23" s="99"/>
      <c r="BO23" s="100"/>
      <c r="BP23" s="283"/>
      <c r="BQ23" s="283"/>
      <c r="BR23" s="283"/>
      <c r="BS23" s="283"/>
      <c r="BT23" s="283"/>
      <c r="BU23" s="283"/>
      <c r="BV23" s="283"/>
      <c r="BW23" s="283"/>
      <c r="BX23" s="283"/>
      <c r="BY23" s="283"/>
      <c r="BZ23" s="283"/>
      <c r="CA23" s="283"/>
      <c r="CB23" s="284">
        <f t="shared" si="0"/>
        <v>0</v>
      </c>
      <c r="CC23" s="285"/>
      <c r="CD23" s="285"/>
      <c r="CE23" s="286"/>
      <c r="CF23" s="300"/>
      <c r="CG23" s="288"/>
      <c r="CH23" s="288"/>
      <c r="CI23" s="289"/>
      <c r="CJ23" s="267"/>
      <c r="CK23" s="267"/>
      <c r="CL23" s="267"/>
      <c r="CM23" s="267"/>
      <c r="CN23" s="268">
        <f t="shared" si="1"/>
        <v>0</v>
      </c>
      <c r="CO23" s="268"/>
      <c r="CP23" s="268"/>
      <c r="CQ23" s="268"/>
      <c r="CR23" s="293"/>
      <c r="CS23" s="294"/>
      <c r="CT23" s="294"/>
      <c r="CU23" s="295"/>
      <c r="CV23" s="290"/>
      <c r="CW23" s="274"/>
      <c r="CX23" s="275"/>
      <c r="CY23" s="273"/>
      <c r="CZ23" s="274"/>
      <c r="DA23" s="275"/>
      <c r="DB23" s="273"/>
      <c r="DC23" s="274"/>
      <c r="DD23" s="274"/>
      <c r="DE23" s="275"/>
      <c r="DF23" s="273"/>
      <c r="DG23" s="274"/>
      <c r="DH23" s="274"/>
      <c r="DI23" s="275"/>
      <c r="DJ23" s="195"/>
      <c r="DK23" s="196"/>
      <c r="DL23" s="196"/>
      <c r="DM23" s="197"/>
      <c r="DN23" s="273"/>
      <c r="DO23" s="274"/>
      <c r="DP23" s="274"/>
      <c r="DQ23" s="275"/>
      <c r="DR23" s="154"/>
      <c r="DS23" s="273"/>
      <c r="DT23" s="274"/>
      <c r="DU23" s="275"/>
      <c r="DV23" s="72"/>
      <c r="DW23" s="74"/>
      <c r="DX23" s="276"/>
      <c r="DY23" s="277"/>
      <c r="DZ23" s="278"/>
      <c r="EA23" s="264"/>
      <c r="EB23" s="265"/>
      <c r="EC23" s="266"/>
      <c r="ED23" s="279"/>
      <c r="EE23" s="279"/>
      <c r="EF23" s="279"/>
      <c r="EG23" s="279"/>
      <c r="EH23" s="279"/>
      <c r="EI23" s="279"/>
      <c r="EJ23" s="279"/>
      <c r="EK23" s="279"/>
      <c r="EL23" s="279"/>
      <c r="EM23" s="279"/>
      <c r="EN23" s="279"/>
      <c r="EO23" s="279"/>
      <c r="EP23" s="279"/>
      <c r="EQ23" s="279"/>
      <c r="ER23" s="279"/>
      <c r="ES23" s="279"/>
      <c r="ET23" s="279"/>
      <c r="EU23" s="279"/>
      <c r="EV23" s="279"/>
      <c r="EX23" s="29"/>
    </row>
    <row r="24" spans="1:155" x14ac:dyDescent="0.2">
      <c r="B24" s="291">
        <v>3</v>
      </c>
      <c r="C24" s="292"/>
      <c r="D24" s="151"/>
      <c r="E24" s="90"/>
      <c r="F24" s="91"/>
      <c r="G24" s="151"/>
      <c r="H24" s="152"/>
      <c r="I24" s="152"/>
      <c r="J24" s="152"/>
      <c r="K24" s="152"/>
      <c r="L24" s="153"/>
      <c r="M24" s="89"/>
      <c r="N24" s="90"/>
      <c r="O24" s="90"/>
      <c r="P24" s="90"/>
      <c r="Q24" s="90"/>
      <c r="R24" s="90"/>
      <c r="S24" s="90"/>
      <c r="T24" s="90"/>
      <c r="U24" s="90"/>
      <c r="V24" s="91"/>
      <c r="W24" s="98"/>
      <c r="X24" s="99"/>
      <c r="Y24" s="100"/>
      <c r="Z24" s="98"/>
      <c r="AA24" s="99"/>
      <c r="AB24" s="100"/>
      <c r="AC24" s="111"/>
      <c r="AD24" s="112"/>
      <c r="AE24" s="113"/>
      <c r="AF24" s="111"/>
      <c r="AG24" s="112"/>
      <c r="AH24" s="113"/>
      <c r="AI24" s="105"/>
      <c r="AJ24" s="106"/>
      <c r="AK24" s="107"/>
      <c r="AL24" s="105"/>
      <c r="AM24" s="106"/>
      <c r="AN24" s="107"/>
      <c r="AO24" s="105"/>
      <c r="AP24" s="106"/>
      <c r="AQ24" s="107"/>
      <c r="AR24" s="105"/>
      <c r="AS24" s="106"/>
      <c r="AT24" s="107"/>
      <c r="AU24" s="105"/>
      <c r="AV24" s="106"/>
      <c r="AW24" s="107"/>
      <c r="AX24" s="105"/>
      <c r="AY24" s="106"/>
      <c r="AZ24" s="107"/>
      <c r="BA24" s="105"/>
      <c r="BB24" s="106"/>
      <c r="BC24" s="107"/>
      <c r="BD24" s="105"/>
      <c r="BE24" s="106"/>
      <c r="BF24" s="107"/>
      <c r="BG24" s="105"/>
      <c r="BH24" s="106"/>
      <c r="BI24" s="107"/>
      <c r="BJ24" s="120"/>
      <c r="BK24" s="119"/>
      <c r="BL24" s="118"/>
      <c r="BM24" s="99"/>
      <c r="BN24" s="99"/>
      <c r="BO24" s="100"/>
      <c r="BP24" s="283"/>
      <c r="BQ24" s="283"/>
      <c r="BR24" s="283"/>
      <c r="BS24" s="283"/>
      <c r="BT24" s="283"/>
      <c r="BU24" s="283"/>
      <c r="BV24" s="283"/>
      <c r="BW24" s="283"/>
      <c r="BX24" s="283"/>
      <c r="BY24" s="283"/>
      <c r="BZ24" s="283"/>
      <c r="CA24" s="283"/>
      <c r="CB24" s="284">
        <f t="shared" si="0"/>
        <v>0</v>
      </c>
      <c r="CC24" s="285"/>
      <c r="CD24" s="285"/>
      <c r="CE24" s="286"/>
      <c r="CF24" s="300"/>
      <c r="CG24" s="288"/>
      <c r="CH24" s="288"/>
      <c r="CI24" s="289"/>
      <c r="CJ24" s="267"/>
      <c r="CK24" s="267"/>
      <c r="CL24" s="267"/>
      <c r="CM24" s="267"/>
      <c r="CN24" s="268">
        <f t="shared" si="1"/>
        <v>0</v>
      </c>
      <c r="CO24" s="268"/>
      <c r="CP24" s="268"/>
      <c r="CQ24" s="268"/>
      <c r="CR24" s="293"/>
      <c r="CS24" s="294"/>
      <c r="CT24" s="294"/>
      <c r="CU24" s="295"/>
      <c r="CV24" s="290"/>
      <c r="CW24" s="274"/>
      <c r="CX24" s="275"/>
      <c r="CY24" s="273"/>
      <c r="CZ24" s="274"/>
      <c r="DA24" s="275"/>
      <c r="DB24" s="273"/>
      <c r="DC24" s="274"/>
      <c r="DD24" s="274"/>
      <c r="DE24" s="275"/>
      <c r="DF24" s="273"/>
      <c r="DG24" s="274"/>
      <c r="DH24" s="274"/>
      <c r="DI24" s="275"/>
      <c r="DJ24" s="195"/>
      <c r="DK24" s="196"/>
      <c r="DL24" s="196"/>
      <c r="DM24" s="197"/>
      <c r="DN24" s="273"/>
      <c r="DO24" s="274"/>
      <c r="DP24" s="274"/>
      <c r="DQ24" s="275"/>
      <c r="DR24" s="154"/>
      <c r="DS24" s="273"/>
      <c r="DT24" s="274"/>
      <c r="DU24" s="275"/>
      <c r="DV24" s="72"/>
      <c r="DW24" s="74"/>
      <c r="DX24" s="276"/>
      <c r="DY24" s="277"/>
      <c r="DZ24" s="278"/>
      <c r="EA24" s="264"/>
      <c r="EB24" s="265"/>
      <c r="EC24" s="266"/>
      <c r="ED24" s="279"/>
      <c r="EE24" s="279"/>
      <c r="EF24" s="279"/>
      <c r="EG24" s="279"/>
      <c r="EH24" s="279"/>
      <c r="EI24" s="279"/>
      <c r="EJ24" s="279"/>
      <c r="EK24" s="279"/>
      <c r="EL24" s="279"/>
      <c r="EM24" s="279"/>
      <c r="EN24" s="279"/>
      <c r="EO24" s="279"/>
      <c r="EP24" s="279"/>
      <c r="EQ24" s="279"/>
      <c r="ER24" s="279"/>
      <c r="ES24" s="279"/>
      <c r="ET24" s="279"/>
      <c r="EU24" s="279"/>
      <c r="EV24" s="279"/>
      <c r="EX24" s="29"/>
    </row>
    <row r="25" spans="1:155" x14ac:dyDescent="0.2">
      <c r="B25" s="291">
        <v>4</v>
      </c>
      <c r="C25" s="292"/>
      <c r="D25" s="151"/>
      <c r="E25" s="90"/>
      <c r="F25" s="91"/>
      <c r="G25" s="151"/>
      <c r="H25" s="152"/>
      <c r="I25" s="152"/>
      <c r="J25" s="152"/>
      <c r="K25" s="152"/>
      <c r="L25" s="153"/>
      <c r="M25" s="89"/>
      <c r="N25" s="90"/>
      <c r="O25" s="90"/>
      <c r="P25" s="90"/>
      <c r="Q25" s="90"/>
      <c r="R25" s="90"/>
      <c r="S25" s="90"/>
      <c r="T25" s="90"/>
      <c r="U25" s="90"/>
      <c r="V25" s="91"/>
      <c r="W25" s="98"/>
      <c r="X25" s="99"/>
      <c r="Y25" s="100"/>
      <c r="Z25" s="98"/>
      <c r="AA25" s="99"/>
      <c r="AB25" s="100"/>
      <c r="AC25" s="98"/>
      <c r="AD25" s="99"/>
      <c r="AE25" s="100"/>
      <c r="AF25" s="98"/>
      <c r="AG25" s="99"/>
      <c r="AH25" s="100"/>
      <c r="AI25" s="105"/>
      <c r="AJ25" s="106"/>
      <c r="AK25" s="107"/>
      <c r="AL25" s="105"/>
      <c r="AM25" s="106"/>
      <c r="AN25" s="107"/>
      <c r="AO25" s="105"/>
      <c r="AP25" s="106"/>
      <c r="AQ25" s="107"/>
      <c r="AR25" s="105"/>
      <c r="AS25" s="106"/>
      <c r="AT25" s="107"/>
      <c r="AU25" s="105"/>
      <c r="AV25" s="106"/>
      <c r="AW25" s="107"/>
      <c r="AX25" s="105"/>
      <c r="AY25" s="106"/>
      <c r="AZ25" s="107"/>
      <c r="BA25" s="105"/>
      <c r="BB25" s="106"/>
      <c r="BC25" s="107"/>
      <c r="BD25" s="105"/>
      <c r="BE25" s="106"/>
      <c r="BF25" s="107"/>
      <c r="BG25" s="105"/>
      <c r="BH25" s="106"/>
      <c r="BI25" s="107"/>
      <c r="BJ25" s="120"/>
      <c r="BK25" s="119"/>
      <c r="BL25" s="118"/>
      <c r="BM25" s="99"/>
      <c r="BN25" s="99"/>
      <c r="BO25" s="100"/>
      <c r="BP25" s="283"/>
      <c r="BQ25" s="283"/>
      <c r="BR25" s="283"/>
      <c r="BS25" s="283"/>
      <c r="BT25" s="283"/>
      <c r="BU25" s="283"/>
      <c r="BV25" s="283"/>
      <c r="BW25" s="283"/>
      <c r="BX25" s="283"/>
      <c r="BY25" s="283"/>
      <c r="BZ25" s="283"/>
      <c r="CA25" s="283"/>
      <c r="CB25" s="284">
        <f t="shared" si="0"/>
        <v>0</v>
      </c>
      <c r="CC25" s="285"/>
      <c r="CD25" s="285"/>
      <c r="CE25" s="286"/>
      <c r="CF25" s="300"/>
      <c r="CG25" s="288"/>
      <c r="CH25" s="288"/>
      <c r="CI25" s="289"/>
      <c r="CJ25" s="267"/>
      <c r="CK25" s="267"/>
      <c r="CL25" s="267"/>
      <c r="CM25" s="267"/>
      <c r="CN25" s="268">
        <f t="shared" si="1"/>
        <v>0</v>
      </c>
      <c r="CO25" s="268"/>
      <c r="CP25" s="268"/>
      <c r="CQ25" s="268"/>
      <c r="CR25" s="293"/>
      <c r="CS25" s="294"/>
      <c r="CT25" s="294"/>
      <c r="CU25" s="295"/>
      <c r="CV25" s="290"/>
      <c r="CW25" s="274"/>
      <c r="CX25" s="275"/>
      <c r="CY25" s="273"/>
      <c r="CZ25" s="274"/>
      <c r="DA25" s="275"/>
      <c r="DB25" s="273"/>
      <c r="DC25" s="274"/>
      <c r="DD25" s="274"/>
      <c r="DE25" s="275"/>
      <c r="DF25" s="273"/>
      <c r="DG25" s="274"/>
      <c r="DH25" s="274"/>
      <c r="DI25" s="275"/>
      <c r="DJ25" s="195"/>
      <c r="DK25" s="196"/>
      <c r="DL25" s="196"/>
      <c r="DM25" s="197"/>
      <c r="DN25" s="273"/>
      <c r="DO25" s="274"/>
      <c r="DP25" s="274"/>
      <c r="DQ25" s="275"/>
      <c r="DR25" s="154"/>
      <c r="DS25" s="273"/>
      <c r="DT25" s="274"/>
      <c r="DU25" s="275"/>
      <c r="DV25" s="72"/>
      <c r="DW25" s="74"/>
      <c r="DX25" s="276"/>
      <c r="DY25" s="277"/>
      <c r="DZ25" s="278"/>
      <c r="EA25" s="264"/>
      <c r="EB25" s="265"/>
      <c r="EC25" s="266"/>
      <c r="ED25" s="279"/>
      <c r="EE25" s="279"/>
      <c r="EF25" s="279"/>
      <c r="EG25" s="279"/>
      <c r="EH25" s="279"/>
      <c r="EI25" s="279"/>
      <c r="EJ25" s="279"/>
      <c r="EK25" s="279"/>
      <c r="EL25" s="279"/>
      <c r="EM25" s="279"/>
      <c r="EN25" s="279"/>
      <c r="EO25" s="279"/>
      <c r="EP25" s="279"/>
      <c r="EQ25" s="279"/>
      <c r="ER25" s="279"/>
      <c r="ES25" s="279"/>
      <c r="ET25" s="279"/>
      <c r="EU25" s="279"/>
      <c r="EV25" s="279"/>
      <c r="EX25" s="29"/>
    </row>
    <row r="26" spans="1:155" x14ac:dyDescent="0.2">
      <c r="B26" s="291">
        <v>5</v>
      </c>
      <c r="C26" s="292"/>
      <c r="D26" s="151"/>
      <c r="E26" s="90"/>
      <c r="F26" s="91"/>
      <c r="G26" s="151"/>
      <c r="H26" s="152"/>
      <c r="I26" s="152"/>
      <c r="J26" s="152"/>
      <c r="K26" s="152"/>
      <c r="L26" s="153"/>
      <c r="M26" s="89"/>
      <c r="N26" s="90"/>
      <c r="O26" s="90"/>
      <c r="P26" s="90"/>
      <c r="Q26" s="90"/>
      <c r="R26" s="90"/>
      <c r="S26" s="90"/>
      <c r="T26" s="90"/>
      <c r="U26" s="90"/>
      <c r="V26" s="91"/>
      <c r="W26" s="98"/>
      <c r="X26" s="99"/>
      <c r="Y26" s="100"/>
      <c r="Z26" s="98"/>
      <c r="AA26" s="99"/>
      <c r="AB26" s="100"/>
      <c r="AC26" s="111"/>
      <c r="AD26" s="112"/>
      <c r="AE26" s="113"/>
      <c r="AF26" s="111"/>
      <c r="AG26" s="112"/>
      <c r="AH26" s="113"/>
      <c r="AI26" s="105"/>
      <c r="AJ26" s="106"/>
      <c r="AK26" s="107"/>
      <c r="AL26" s="105"/>
      <c r="AM26" s="106"/>
      <c r="AN26" s="107"/>
      <c r="AO26" s="105"/>
      <c r="AP26" s="106"/>
      <c r="AQ26" s="107"/>
      <c r="AR26" s="105"/>
      <c r="AS26" s="106"/>
      <c r="AT26" s="107"/>
      <c r="AU26" s="105"/>
      <c r="AV26" s="106"/>
      <c r="AW26" s="107"/>
      <c r="AX26" s="105"/>
      <c r="AY26" s="106"/>
      <c r="AZ26" s="107"/>
      <c r="BA26" s="105"/>
      <c r="BB26" s="106"/>
      <c r="BC26" s="107"/>
      <c r="BD26" s="105"/>
      <c r="BE26" s="106"/>
      <c r="BF26" s="107"/>
      <c r="BG26" s="105"/>
      <c r="BH26" s="106"/>
      <c r="BI26" s="107"/>
      <c r="BJ26" s="120"/>
      <c r="BK26" s="119"/>
      <c r="BL26" s="118"/>
      <c r="BM26" s="99"/>
      <c r="BN26" s="99"/>
      <c r="BO26" s="100"/>
      <c r="BP26" s="283"/>
      <c r="BQ26" s="283"/>
      <c r="BR26" s="283"/>
      <c r="BS26" s="283"/>
      <c r="BT26" s="283"/>
      <c r="BU26" s="283"/>
      <c r="BV26" s="283"/>
      <c r="BW26" s="283"/>
      <c r="BX26" s="283"/>
      <c r="BY26" s="283"/>
      <c r="BZ26" s="283"/>
      <c r="CA26" s="283"/>
      <c r="CB26" s="284">
        <f t="shared" si="0"/>
        <v>0</v>
      </c>
      <c r="CC26" s="285"/>
      <c r="CD26" s="285"/>
      <c r="CE26" s="286"/>
      <c r="CF26" s="300"/>
      <c r="CG26" s="288"/>
      <c r="CH26" s="288"/>
      <c r="CI26" s="289"/>
      <c r="CJ26" s="267"/>
      <c r="CK26" s="267"/>
      <c r="CL26" s="267"/>
      <c r="CM26" s="267"/>
      <c r="CN26" s="268">
        <f t="shared" si="1"/>
        <v>0</v>
      </c>
      <c r="CO26" s="268"/>
      <c r="CP26" s="268"/>
      <c r="CQ26" s="268"/>
      <c r="CR26" s="293"/>
      <c r="CS26" s="294"/>
      <c r="CT26" s="294"/>
      <c r="CU26" s="295"/>
      <c r="CV26" s="290"/>
      <c r="CW26" s="274"/>
      <c r="CX26" s="275"/>
      <c r="CY26" s="273"/>
      <c r="CZ26" s="274"/>
      <c r="DA26" s="275"/>
      <c r="DB26" s="273"/>
      <c r="DC26" s="274"/>
      <c r="DD26" s="274"/>
      <c r="DE26" s="275"/>
      <c r="DF26" s="273"/>
      <c r="DG26" s="274"/>
      <c r="DH26" s="274"/>
      <c r="DI26" s="275"/>
      <c r="DJ26" s="195"/>
      <c r="DK26" s="196"/>
      <c r="DL26" s="196"/>
      <c r="DM26" s="197"/>
      <c r="DN26" s="273"/>
      <c r="DO26" s="274"/>
      <c r="DP26" s="274"/>
      <c r="DQ26" s="275"/>
      <c r="DR26" s="154"/>
      <c r="DS26" s="273"/>
      <c r="DT26" s="274"/>
      <c r="DU26" s="275"/>
      <c r="DV26" s="72"/>
      <c r="DW26" s="74"/>
      <c r="DX26" s="276"/>
      <c r="DY26" s="277"/>
      <c r="DZ26" s="278"/>
      <c r="EA26" s="264"/>
      <c r="EB26" s="265"/>
      <c r="EC26" s="266"/>
      <c r="ED26" s="279"/>
      <c r="EE26" s="279"/>
      <c r="EF26" s="279"/>
      <c r="EG26" s="279"/>
      <c r="EH26" s="279"/>
      <c r="EI26" s="279"/>
      <c r="EJ26" s="279"/>
      <c r="EK26" s="279"/>
      <c r="EL26" s="279"/>
      <c r="EM26" s="279"/>
      <c r="EN26" s="279"/>
      <c r="EO26" s="279"/>
      <c r="EP26" s="279"/>
      <c r="EQ26" s="279"/>
      <c r="ER26" s="279"/>
      <c r="ES26" s="279"/>
      <c r="ET26" s="279"/>
      <c r="EU26" s="279"/>
      <c r="EV26" s="279"/>
      <c r="EX26" s="29"/>
    </row>
    <row r="27" spans="1:155" x14ac:dyDescent="0.2">
      <c r="B27" s="291">
        <v>6</v>
      </c>
      <c r="C27" s="292"/>
      <c r="D27" s="151"/>
      <c r="E27" s="90"/>
      <c r="F27" s="91"/>
      <c r="G27" s="151"/>
      <c r="H27" s="152"/>
      <c r="I27" s="152"/>
      <c r="J27" s="152"/>
      <c r="K27" s="152"/>
      <c r="L27" s="153"/>
      <c r="M27" s="89"/>
      <c r="N27" s="90"/>
      <c r="O27" s="90"/>
      <c r="P27" s="90"/>
      <c r="Q27" s="90"/>
      <c r="R27" s="90"/>
      <c r="S27" s="90"/>
      <c r="T27" s="90"/>
      <c r="U27" s="90"/>
      <c r="V27" s="91"/>
      <c r="W27" s="98"/>
      <c r="X27" s="99"/>
      <c r="Y27" s="100"/>
      <c r="Z27" s="98"/>
      <c r="AA27" s="99"/>
      <c r="AB27" s="100"/>
      <c r="AC27" s="98"/>
      <c r="AD27" s="99"/>
      <c r="AE27" s="100"/>
      <c r="AF27" s="98"/>
      <c r="AG27" s="99"/>
      <c r="AH27" s="100"/>
      <c r="AI27" s="105"/>
      <c r="AJ27" s="106"/>
      <c r="AK27" s="107"/>
      <c r="AL27" s="105"/>
      <c r="AM27" s="106"/>
      <c r="AN27" s="107"/>
      <c r="AO27" s="105"/>
      <c r="AP27" s="106"/>
      <c r="AQ27" s="107"/>
      <c r="AR27" s="105"/>
      <c r="AS27" s="106"/>
      <c r="AT27" s="107"/>
      <c r="AU27" s="105"/>
      <c r="AV27" s="106"/>
      <c r="AW27" s="107"/>
      <c r="AX27" s="105"/>
      <c r="AY27" s="106"/>
      <c r="AZ27" s="107"/>
      <c r="BA27" s="105"/>
      <c r="BB27" s="106"/>
      <c r="BC27" s="107"/>
      <c r="BD27" s="105"/>
      <c r="BE27" s="106"/>
      <c r="BF27" s="107"/>
      <c r="BG27" s="105"/>
      <c r="BH27" s="106"/>
      <c r="BI27" s="107"/>
      <c r="BJ27" s="120"/>
      <c r="BK27" s="119"/>
      <c r="BL27" s="118"/>
      <c r="BM27" s="99"/>
      <c r="BN27" s="99"/>
      <c r="BO27" s="100"/>
      <c r="BP27" s="283"/>
      <c r="BQ27" s="283"/>
      <c r="BR27" s="283"/>
      <c r="BS27" s="283"/>
      <c r="BT27" s="283"/>
      <c r="BU27" s="283"/>
      <c r="BV27" s="283"/>
      <c r="BW27" s="283"/>
      <c r="BX27" s="283"/>
      <c r="BY27" s="283"/>
      <c r="BZ27" s="283"/>
      <c r="CA27" s="283"/>
      <c r="CB27" s="284">
        <f t="shared" si="0"/>
        <v>0</v>
      </c>
      <c r="CC27" s="285"/>
      <c r="CD27" s="285"/>
      <c r="CE27" s="286"/>
      <c r="CF27" s="300"/>
      <c r="CG27" s="288"/>
      <c r="CH27" s="288"/>
      <c r="CI27" s="289"/>
      <c r="CJ27" s="267"/>
      <c r="CK27" s="267"/>
      <c r="CL27" s="267"/>
      <c r="CM27" s="267"/>
      <c r="CN27" s="268">
        <f t="shared" si="1"/>
        <v>0</v>
      </c>
      <c r="CO27" s="268"/>
      <c r="CP27" s="268"/>
      <c r="CQ27" s="268"/>
      <c r="CR27" s="293"/>
      <c r="CS27" s="294"/>
      <c r="CT27" s="294"/>
      <c r="CU27" s="295"/>
      <c r="CV27" s="290"/>
      <c r="CW27" s="274"/>
      <c r="CX27" s="275"/>
      <c r="CY27" s="273"/>
      <c r="CZ27" s="274"/>
      <c r="DA27" s="275"/>
      <c r="DB27" s="273"/>
      <c r="DC27" s="274"/>
      <c r="DD27" s="274"/>
      <c r="DE27" s="275"/>
      <c r="DF27" s="273"/>
      <c r="DG27" s="274"/>
      <c r="DH27" s="274"/>
      <c r="DI27" s="275"/>
      <c r="DJ27" s="195"/>
      <c r="DK27" s="196"/>
      <c r="DL27" s="196"/>
      <c r="DM27" s="197"/>
      <c r="DN27" s="273"/>
      <c r="DO27" s="274"/>
      <c r="DP27" s="274"/>
      <c r="DQ27" s="275"/>
      <c r="DR27" s="154"/>
      <c r="DS27" s="273"/>
      <c r="DT27" s="274"/>
      <c r="DU27" s="275"/>
      <c r="DV27" s="72"/>
      <c r="DW27" s="74"/>
      <c r="DX27" s="276"/>
      <c r="DY27" s="277"/>
      <c r="DZ27" s="278"/>
      <c r="EA27" s="264"/>
      <c r="EB27" s="265"/>
      <c r="EC27" s="266"/>
      <c r="ED27" s="279"/>
      <c r="EE27" s="279"/>
      <c r="EF27" s="279"/>
      <c r="EG27" s="279"/>
      <c r="EH27" s="279"/>
      <c r="EI27" s="279"/>
      <c r="EJ27" s="279"/>
      <c r="EK27" s="279"/>
      <c r="EL27" s="279"/>
      <c r="EM27" s="279"/>
      <c r="EN27" s="279"/>
      <c r="EO27" s="279"/>
      <c r="EP27" s="279"/>
      <c r="EQ27" s="279"/>
      <c r="ER27" s="279"/>
      <c r="ES27" s="279"/>
      <c r="ET27" s="279"/>
      <c r="EU27" s="279"/>
      <c r="EV27" s="279"/>
      <c r="EX27" s="29"/>
    </row>
    <row r="28" spans="1:155" ht="13.5" customHeight="1" x14ac:dyDescent="0.2">
      <c r="B28" s="291">
        <v>7</v>
      </c>
      <c r="C28" s="292"/>
      <c r="D28" s="129"/>
      <c r="E28" s="127"/>
      <c r="F28" s="128"/>
      <c r="G28" s="151"/>
      <c r="H28" s="152"/>
      <c r="I28" s="152"/>
      <c r="J28" s="152"/>
      <c r="K28" s="152"/>
      <c r="L28" s="153"/>
      <c r="M28" s="89"/>
      <c r="N28" s="90"/>
      <c r="O28" s="90"/>
      <c r="P28" s="90"/>
      <c r="Q28" s="90"/>
      <c r="R28" s="90"/>
      <c r="S28" s="90"/>
      <c r="T28" s="90"/>
      <c r="U28" s="90"/>
      <c r="V28" s="91"/>
      <c r="W28" s="101"/>
      <c r="X28" s="102"/>
      <c r="Y28" s="103"/>
      <c r="Z28" s="101"/>
      <c r="AA28" s="102"/>
      <c r="AB28" s="103"/>
      <c r="AC28" s="111"/>
      <c r="AD28" s="112"/>
      <c r="AE28" s="113"/>
      <c r="AF28" s="111"/>
      <c r="AG28" s="112"/>
      <c r="AH28" s="113"/>
      <c r="AI28" s="105"/>
      <c r="AJ28" s="106"/>
      <c r="AK28" s="107"/>
      <c r="AL28" s="105"/>
      <c r="AM28" s="106"/>
      <c r="AN28" s="107"/>
      <c r="AO28" s="105"/>
      <c r="AP28" s="106"/>
      <c r="AQ28" s="107"/>
      <c r="AR28" s="105"/>
      <c r="AS28" s="106"/>
      <c r="AT28" s="107"/>
      <c r="AU28" s="105"/>
      <c r="AV28" s="106"/>
      <c r="AW28" s="107"/>
      <c r="AX28" s="105"/>
      <c r="AY28" s="106"/>
      <c r="AZ28" s="107"/>
      <c r="BA28" s="105"/>
      <c r="BB28" s="106"/>
      <c r="BC28" s="107"/>
      <c r="BD28" s="105"/>
      <c r="BE28" s="106"/>
      <c r="BF28" s="107"/>
      <c r="BG28" s="105"/>
      <c r="BH28" s="106"/>
      <c r="BI28" s="107"/>
      <c r="BJ28" s="121"/>
      <c r="BK28" s="122"/>
      <c r="BL28" s="125"/>
      <c r="BM28" s="102"/>
      <c r="BN28" s="102"/>
      <c r="BO28" s="103"/>
      <c r="BP28" s="296"/>
      <c r="BQ28" s="296"/>
      <c r="BR28" s="296"/>
      <c r="BS28" s="296"/>
      <c r="BT28" s="296"/>
      <c r="BU28" s="296"/>
      <c r="BV28" s="296"/>
      <c r="BW28" s="296"/>
      <c r="BX28" s="296"/>
      <c r="BY28" s="296"/>
      <c r="BZ28" s="296"/>
      <c r="CA28" s="296"/>
      <c r="CB28" s="297">
        <f t="shared" si="0"/>
        <v>0</v>
      </c>
      <c r="CC28" s="298"/>
      <c r="CD28" s="298"/>
      <c r="CE28" s="299"/>
      <c r="CF28" s="300"/>
      <c r="CG28" s="288"/>
      <c r="CH28" s="288"/>
      <c r="CI28" s="289"/>
      <c r="CJ28" s="267"/>
      <c r="CK28" s="267"/>
      <c r="CL28" s="267"/>
      <c r="CM28" s="267"/>
      <c r="CN28" s="268">
        <f t="shared" si="1"/>
        <v>0</v>
      </c>
      <c r="CO28" s="268"/>
      <c r="CP28" s="268"/>
      <c r="CQ28" s="268"/>
      <c r="CR28" s="293"/>
      <c r="CS28" s="294"/>
      <c r="CT28" s="294"/>
      <c r="CU28" s="295"/>
      <c r="CV28" s="290"/>
      <c r="CW28" s="274"/>
      <c r="CX28" s="275"/>
      <c r="CY28" s="273"/>
      <c r="CZ28" s="274"/>
      <c r="DA28" s="275"/>
      <c r="DB28" s="273"/>
      <c r="DC28" s="274"/>
      <c r="DD28" s="274"/>
      <c r="DE28" s="275"/>
      <c r="DF28" s="273"/>
      <c r="DG28" s="274"/>
      <c r="DH28" s="274"/>
      <c r="DI28" s="275"/>
      <c r="DJ28" s="195"/>
      <c r="DK28" s="196"/>
      <c r="DL28" s="196"/>
      <c r="DM28" s="197"/>
      <c r="DN28" s="273"/>
      <c r="DO28" s="274"/>
      <c r="DP28" s="274"/>
      <c r="DQ28" s="275"/>
      <c r="DR28" s="154"/>
      <c r="DS28" s="273"/>
      <c r="DT28" s="274"/>
      <c r="DU28" s="275"/>
      <c r="DV28" s="72"/>
      <c r="DW28" s="74"/>
      <c r="DX28" s="276"/>
      <c r="DY28" s="277"/>
      <c r="DZ28" s="278"/>
      <c r="EA28" s="264"/>
      <c r="EB28" s="265"/>
      <c r="EC28" s="266"/>
      <c r="ED28" s="279"/>
      <c r="EE28" s="279"/>
      <c r="EF28" s="279"/>
      <c r="EG28" s="279"/>
      <c r="EH28" s="279"/>
      <c r="EI28" s="279"/>
      <c r="EJ28" s="279"/>
      <c r="EK28" s="279"/>
      <c r="EL28" s="279"/>
      <c r="EM28" s="279"/>
      <c r="EN28" s="279"/>
      <c r="EO28" s="279"/>
      <c r="EP28" s="279"/>
      <c r="EQ28" s="279"/>
      <c r="ER28" s="279"/>
      <c r="ES28" s="279"/>
      <c r="ET28" s="279"/>
      <c r="EU28" s="279"/>
      <c r="EV28" s="279"/>
      <c r="EX28" s="29"/>
    </row>
    <row r="29" spans="1:155" ht="13.5" customHeight="1" x14ac:dyDescent="0.2">
      <c r="B29" s="291">
        <v>8</v>
      </c>
      <c r="C29" s="292"/>
      <c r="D29" s="130"/>
      <c r="E29" s="131"/>
      <c r="F29" s="132"/>
      <c r="G29" s="151"/>
      <c r="H29" s="152"/>
      <c r="I29" s="152"/>
      <c r="J29" s="152"/>
      <c r="K29" s="152"/>
      <c r="L29" s="153"/>
      <c r="M29" s="89"/>
      <c r="N29" s="90"/>
      <c r="O29" s="90"/>
      <c r="P29" s="90"/>
      <c r="Q29" s="90"/>
      <c r="R29" s="90"/>
      <c r="S29" s="90"/>
      <c r="T29" s="90"/>
      <c r="U29" s="90"/>
      <c r="V29" s="91"/>
      <c r="W29" s="101"/>
      <c r="X29" s="102"/>
      <c r="Y29" s="103"/>
      <c r="Z29" s="101"/>
      <c r="AA29" s="102"/>
      <c r="AB29" s="103"/>
      <c r="AC29" s="98"/>
      <c r="AD29" s="99"/>
      <c r="AE29" s="100"/>
      <c r="AF29" s="98"/>
      <c r="AG29" s="99"/>
      <c r="AH29" s="100"/>
      <c r="AI29" s="105"/>
      <c r="AJ29" s="106"/>
      <c r="AK29" s="107"/>
      <c r="AL29" s="105"/>
      <c r="AM29" s="106"/>
      <c r="AN29" s="107"/>
      <c r="AO29" s="105"/>
      <c r="AP29" s="106"/>
      <c r="AQ29" s="107"/>
      <c r="AR29" s="105"/>
      <c r="AS29" s="106"/>
      <c r="AT29" s="107"/>
      <c r="AU29" s="105"/>
      <c r="AV29" s="106"/>
      <c r="AW29" s="107"/>
      <c r="AX29" s="105"/>
      <c r="AY29" s="106"/>
      <c r="AZ29" s="107"/>
      <c r="BA29" s="105"/>
      <c r="BB29" s="106"/>
      <c r="BC29" s="107"/>
      <c r="BD29" s="105"/>
      <c r="BE29" s="106"/>
      <c r="BF29" s="107"/>
      <c r="BG29" s="105"/>
      <c r="BH29" s="106"/>
      <c r="BI29" s="107"/>
      <c r="BJ29" s="121"/>
      <c r="BK29" s="122"/>
      <c r="BL29" s="125"/>
      <c r="BM29" s="102"/>
      <c r="BN29" s="102"/>
      <c r="BO29" s="103"/>
      <c r="BP29" s="296"/>
      <c r="BQ29" s="296"/>
      <c r="BR29" s="296"/>
      <c r="BS29" s="296"/>
      <c r="BT29" s="296"/>
      <c r="BU29" s="296"/>
      <c r="BV29" s="296"/>
      <c r="BW29" s="296"/>
      <c r="BX29" s="296"/>
      <c r="BY29" s="296"/>
      <c r="BZ29" s="296"/>
      <c r="CA29" s="296"/>
      <c r="CB29" s="297">
        <f t="shared" si="0"/>
        <v>0</v>
      </c>
      <c r="CC29" s="298"/>
      <c r="CD29" s="298"/>
      <c r="CE29" s="299"/>
      <c r="CF29" s="300"/>
      <c r="CG29" s="288"/>
      <c r="CH29" s="288"/>
      <c r="CI29" s="289"/>
      <c r="CJ29" s="267"/>
      <c r="CK29" s="267"/>
      <c r="CL29" s="267"/>
      <c r="CM29" s="267"/>
      <c r="CN29" s="268">
        <f t="shared" si="1"/>
        <v>0</v>
      </c>
      <c r="CO29" s="268"/>
      <c r="CP29" s="268"/>
      <c r="CQ29" s="268"/>
      <c r="CR29" s="293"/>
      <c r="CS29" s="294"/>
      <c r="CT29" s="294"/>
      <c r="CU29" s="295"/>
      <c r="CV29" s="290"/>
      <c r="CW29" s="274"/>
      <c r="CX29" s="275"/>
      <c r="CY29" s="273"/>
      <c r="CZ29" s="274"/>
      <c r="DA29" s="275"/>
      <c r="DB29" s="273"/>
      <c r="DC29" s="274"/>
      <c r="DD29" s="274"/>
      <c r="DE29" s="275"/>
      <c r="DF29" s="273"/>
      <c r="DG29" s="274"/>
      <c r="DH29" s="274"/>
      <c r="DI29" s="275"/>
      <c r="DJ29" s="195"/>
      <c r="DK29" s="196"/>
      <c r="DL29" s="196"/>
      <c r="DM29" s="197"/>
      <c r="DN29" s="273"/>
      <c r="DO29" s="274"/>
      <c r="DP29" s="274"/>
      <c r="DQ29" s="275"/>
      <c r="DR29" s="154"/>
      <c r="DS29" s="273"/>
      <c r="DT29" s="274"/>
      <c r="DU29" s="275"/>
      <c r="DV29" s="72"/>
      <c r="DW29" s="74"/>
      <c r="DX29" s="276"/>
      <c r="DY29" s="277"/>
      <c r="DZ29" s="278"/>
      <c r="EA29" s="264"/>
      <c r="EB29" s="265"/>
      <c r="EC29" s="266"/>
      <c r="ED29" s="279"/>
      <c r="EE29" s="279"/>
      <c r="EF29" s="279"/>
      <c r="EG29" s="279"/>
      <c r="EH29" s="279"/>
      <c r="EI29" s="279"/>
      <c r="EJ29" s="279"/>
      <c r="EK29" s="279"/>
      <c r="EL29" s="279"/>
      <c r="EM29" s="279"/>
      <c r="EN29" s="279"/>
      <c r="EO29" s="279"/>
      <c r="EP29" s="279"/>
      <c r="EQ29" s="279"/>
      <c r="ER29" s="279"/>
      <c r="ES29" s="279"/>
      <c r="ET29" s="279"/>
      <c r="EU29" s="279"/>
      <c r="EV29" s="279"/>
      <c r="EX29" s="29"/>
    </row>
    <row r="30" spans="1:155" ht="13.5" customHeight="1" x14ac:dyDescent="0.2">
      <c r="B30" s="291">
        <v>9</v>
      </c>
      <c r="C30" s="292"/>
      <c r="D30" s="130"/>
      <c r="E30" s="131"/>
      <c r="F30" s="132"/>
      <c r="G30" s="151"/>
      <c r="H30" s="152"/>
      <c r="I30" s="152"/>
      <c r="J30" s="152"/>
      <c r="K30" s="152"/>
      <c r="L30" s="153"/>
      <c r="M30" s="89"/>
      <c r="N30" s="90"/>
      <c r="O30" s="90"/>
      <c r="P30" s="90"/>
      <c r="Q30" s="90"/>
      <c r="R30" s="90"/>
      <c r="S30" s="90"/>
      <c r="T30" s="90"/>
      <c r="U30" s="90"/>
      <c r="V30" s="91"/>
      <c r="W30" s="101"/>
      <c r="X30" s="102"/>
      <c r="Y30" s="103"/>
      <c r="Z30" s="98"/>
      <c r="AA30" s="99"/>
      <c r="AB30" s="100"/>
      <c r="AC30" s="98"/>
      <c r="AD30" s="99"/>
      <c r="AE30" s="100"/>
      <c r="AF30" s="98"/>
      <c r="AG30" s="99"/>
      <c r="AH30" s="100"/>
      <c r="AI30" s="105"/>
      <c r="AJ30" s="106"/>
      <c r="AK30" s="107"/>
      <c r="AL30" s="105"/>
      <c r="AM30" s="106"/>
      <c r="AN30" s="107"/>
      <c r="AO30" s="105"/>
      <c r="AP30" s="106"/>
      <c r="AQ30" s="107"/>
      <c r="AR30" s="105"/>
      <c r="AS30" s="106"/>
      <c r="AT30" s="107"/>
      <c r="AU30" s="105"/>
      <c r="AV30" s="106"/>
      <c r="AW30" s="107"/>
      <c r="AX30" s="105"/>
      <c r="AY30" s="106"/>
      <c r="AZ30" s="107"/>
      <c r="BA30" s="105"/>
      <c r="BB30" s="106"/>
      <c r="BC30" s="107"/>
      <c r="BD30" s="105"/>
      <c r="BE30" s="106"/>
      <c r="BF30" s="107"/>
      <c r="BG30" s="105"/>
      <c r="BH30" s="106"/>
      <c r="BI30" s="107"/>
      <c r="BJ30" s="120"/>
      <c r="BK30" s="119"/>
      <c r="BL30" s="118"/>
      <c r="BM30" s="99"/>
      <c r="BN30" s="99"/>
      <c r="BO30" s="100"/>
      <c r="BP30" s="283"/>
      <c r="BQ30" s="283"/>
      <c r="BR30" s="283"/>
      <c r="BS30" s="283"/>
      <c r="BT30" s="283"/>
      <c r="BU30" s="283"/>
      <c r="BV30" s="283"/>
      <c r="BW30" s="283"/>
      <c r="BX30" s="283"/>
      <c r="BY30" s="283"/>
      <c r="BZ30" s="283"/>
      <c r="CA30" s="283"/>
      <c r="CB30" s="284">
        <f t="shared" si="0"/>
        <v>0</v>
      </c>
      <c r="CC30" s="285"/>
      <c r="CD30" s="285"/>
      <c r="CE30" s="286"/>
      <c r="CF30" s="287"/>
      <c r="CG30" s="288"/>
      <c r="CH30" s="288"/>
      <c r="CI30" s="289"/>
      <c r="CJ30" s="267"/>
      <c r="CK30" s="267"/>
      <c r="CL30" s="267"/>
      <c r="CM30" s="267"/>
      <c r="CN30" s="268">
        <f t="shared" si="1"/>
        <v>0</v>
      </c>
      <c r="CO30" s="268"/>
      <c r="CP30" s="268"/>
      <c r="CQ30" s="268"/>
      <c r="CR30" s="293"/>
      <c r="CS30" s="294"/>
      <c r="CT30" s="294"/>
      <c r="CU30" s="295"/>
      <c r="CV30" s="290"/>
      <c r="CW30" s="274"/>
      <c r="CX30" s="275"/>
      <c r="CY30" s="273"/>
      <c r="CZ30" s="274"/>
      <c r="DA30" s="275"/>
      <c r="DB30" s="273"/>
      <c r="DC30" s="274"/>
      <c r="DD30" s="274"/>
      <c r="DE30" s="275"/>
      <c r="DF30" s="273"/>
      <c r="DG30" s="274"/>
      <c r="DH30" s="274"/>
      <c r="DI30" s="275"/>
      <c r="DJ30" s="195"/>
      <c r="DK30" s="196"/>
      <c r="DL30" s="196"/>
      <c r="DM30" s="197"/>
      <c r="DN30" s="273"/>
      <c r="DO30" s="274"/>
      <c r="DP30" s="274"/>
      <c r="DQ30" s="275"/>
      <c r="DR30" s="154"/>
      <c r="DS30" s="273"/>
      <c r="DT30" s="274"/>
      <c r="DU30" s="275"/>
      <c r="DV30" s="72"/>
      <c r="DW30" s="74"/>
      <c r="DX30" s="276"/>
      <c r="DY30" s="277"/>
      <c r="DZ30" s="278"/>
      <c r="EA30" s="264"/>
      <c r="EB30" s="265"/>
      <c r="EC30" s="266"/>
      <c r="ED30" s="279"/>
      <c r="EE30" s="279"/>
      <c r="EF30" s="279"/>
      <c r="EG30" s="279"/>
      <c r="EH30" s="279"/>
      <c r="EI30" s="279"/>
      <c r="EJ30" s="279"/>
      <c r="EK30" s="279"/>
      <c r="EL30" s="279"/>
      <c r="EM30" s="279"/>
      <c r="EN30" s="279"/>
      <c r="EO30" s="279"/>
      <c r="EP30" s="279"/>
      <c r="EQ30" s="279"/>
      <c r="ER30" s="279"/>
      <c r="ES30" s="279"/>
      <c r="ET30" s="279"/>
      <c r="EU30" s="279"/>
      <c r="EV30" s="279"/>
      <c r="EX30" s="29"/>
    </row>
    <row r="31" spans="1:155" ht="13.5" customHeight="1" x14ac:dyDescent="0.2">
      <c r="B31" s="291">
        <v>10</v>
      </c>
      <c r="C31" s="292"/>
      <c r="D31" s="130"/>
      <c r="E31" s="131"/>
      <c r="F31" s="132"/>
      <c r="G31" s="151"/>
      <c r="H31" s="152"/>
      <c r="I31" s="152"/>
      <c r="J31" s="152"/>
      <c r="K31" s="152"/>
      <c r="L31" s="153"/>
      <c r="M31" s="89"/>
      <c r="N31" s="90"/>
      <c r="O31" s="90"/>
      <c r="P31" s="90"/>
      <c r="Q31" s="90"/>
      <c r="R31" s="90"/>
      <c r="S31" s="90"/>
      <c r="T31" s="90"/>
      <c r="U31" s="90"/>
      <c r="V31" s="91"/>
      <c r="W31" s="101"/>
      <c r="X31" s="102"/>
      <c r="Y31" s="103"/>
      <c r="Z31" s="98"/>
      <c r="AA31" s="99"/>
      <c r="AB31" s="100"/>
      <c r="AC31" s="105"/>
      <c r="AD31" s="106"/>
      <c r="AE31" s="107"/>
      <c r="AF31" s="105"/>
      <c r="AG31" s="106"/>
      <c r="AH31" s="107"/>
      <c r="AI31" s="105"/>
      <c r="AJ31" s="106"/>
      <c r="AK31" s="107"/>
      <c r="AL31" s="105"/>
      <c r="AM31" s="106"/>
      <c r="AN31" s="107"/>
      <c r="AO31" s="105"/>
      <c r="AP31" s="106"/>
      <c r="AQ31" s="107"/>
      <c r="AR31" s="105"/>
      <c r="AS31" s="106"/>
      <c r="AT31" s="107"/>
      <c r="AU31" s="105"/>
      <c r="AV31" s="106"/>
      <c r="AW31" s="107"/>
      <c r="AX31" s="105"/>
      <c r="AY31" s="106"/>
      <c r="AZ31" s="107"/>
      <c r="BA31" s="105"/>
      <c r="BB31" s="106"/>
      <c r="BC31" s="107"/>
      <c r="BD31" s="105"/>
      <c r="BE31" s="106"/>
      <c r="BF31" s="107"/>
      <c r="BG31" s="105"/>
      <c r="BH31" s="106"/>
      <c r="BI31" s="107"/>
      <c r="BJ31" s="120"/>
      <c r="BK31" s="119"/>
      <c r="BL31" s="118"/>
      <c r="BM31" s="99"/>
      <c r="BN31" s="99"/>
      <c r="BO31" s="100"/>
      <c r="BP31" s="283"/>
      <c r="BQ31" s="283"/>
      <c r="BR31" s="283"/>
      <c r="BS31" s="283"/>
      <c r="BT31" s="283"/>
      <c r="BU31" s="283"/>
      <c r="BV31" s="283"/>
      <c r="BW31" s="283"/>
      <c r="BX31" s="283"/>
      <c r="BY31" s="283"/>
      <c r="BZ31" s="283"/>
      <c r="CA31" s="283"/>
      <c r="CB31" s="284">
        <f t="shared" si="0"/>
        <v>0</v>
      </c>
      <c r="CC31" s="285"/>
      <c r="CD31" s="285"/>
      <c r="CE31" s="286"/>
      <c r="CF31" s="287"/>
      <c r="CG31" s="288"/>
      <c r="CH31" s="288"/>
      <c r="CI31" s="289"/>
      <c r="CJ31" s="267"/>
      <c r="CK31" s="267"/>
      <c r="CL31" s="267"/>
      <c r="CM31" s="267"/>
      <c r="CN31" s="268">
        <f t="shared" si="1"/>
        <v>0</v>
      </c>
      <c r="CO31" s="268"/>
      <c r="CP31" s="268"/>
      <c r="CQ31" s="268"/>
      <c r="CR31" s="293"/>
      <c r="CS31" s="294"/>
      <c r="CT31" s="294"/>
      <c r="CU31" s="295"/>
      <c r="CV31" s="290"/>
      <c r="CW31" s="274"/>
      <c r="CX31" s="275"/>
      <c r="CY31" s="273"/>
      <c r="CZ31" s="274"/>
      <c r="DA31" s="275"/>
      <c r="DB31" s="273"/>
      <c r="DC31" s="274"/>
      <c r="DD31" s="274"/>
      <c r="DE31" s="275"/>
      <c r="DF31" s="273"/>
      <c r="DG31" s="274"/>
      <c r="DH31" s="274"/>
      <c r="DI31" s="275"/>
      <c r="DJ31" s="195"/>
      <c r="DK31" s="196"/>
      <c r="DL31" s="196"/>
      <c r="DM31" s="197"/>
      <c r="DN31" s="273"/>
      <c r="DO31" s="274"/>
      <c r="DP31" s="274"/>
      <c r="DQ31" s="275"/>
      <c r="DR31" s="154"/>
      <c r="DS31" s="273"/>
      <c r="DT31" s="274"/>
      <c r="DU31" s="275"/>
      <c r="DV31" s="72"/>
      <c r="DW31" s="74"/>
      <c r="DX31" s="276"/>
      <c r="DY31" s="277"/>
      <c r="DZ31" s="278"/>
      <c r="EA31" s="264"/>
      <c r="EB31" s="265"/>
      <c r="EC31" s="266"/>
      <c r="ED31" s="279"/>
      <c r="EE31" s="279"/>
      <c r="EF31" s="279"/>
      <c r="EG31" s="279"/>
      <c r="EH31" s="279"/>
      <c r="EI31" s="279"/>
      <c r="EJ31" s="279"/>
      <c r="EK31" s="279"/>
      <c r="EL31" s="279"/>
      <c r="EM31" s="279"/>
      <c r="EN31" s="279"/>
      <c r="EO31" s="279"/>
      <c r="EP31" s="279"/>
      <c r="EQ31" s="279"/>
      <c r="ER31" s="279"/>
      <c r="ES31" s="279"/>
      <c r="ET31" s="279"/>
      <c r="EU31" s="279"/>
      <c r="EV31" s="279"/>
      <c r="EX31" s="29"/>
    </row>
    <row r="32" spans="1:155" x14ac:dyDescent="0.2">
      <c r="B32" s="291"/>
      <c r="C32" s="292"/>
      <c r="D32" s="151"/>
      <c r="E32" s="90"/>
      <c r="F32" s="91"/>
      <c r="G32" s="151"/>
      <c r="H32" s="152"/>
      <c r="I32" s="152"/>
      <c r="J32" s="152"/>
      <c r="K32" s="152"/>
      <c r="L32" s="153"/>
      <c r="M32" s="89"/>
      <c r="N32" s="90"/>
      <c r="O32" s="90"/>
      <c r="P32" s="90"/>
      <c r="Q32" s="90"/>
      <c r="R32" s="90"/>
      <c r="S32" s="90"/>
      <c r="T32" s="90"/>
      <c r="U32" s="90"/>
      <c r="V32" s="91"/>
      <c r="W32" s="98"/>
      <c r="X32" s="99"/>
      <c r="Y32" s="100"/>
      <c r="Z32" s="98"/>
      <c r="AA32" s="99"/>
      <c r="AB32" s="100"/>
      <c r="AC32" s="105"/>
      <c r="AD32" s="106"/>
      <c r="AE32" s="107"/>
      <c r="AF32" s="105"/>
      <c r="AG32" s="106"/>
      <c r="AH32" s="107"/>
      <c r="AI32" s="105"/>
      <c r="AJ32" s="106"/>
      <c r="AK32" s="107"/>
      <c r="AL32" s="105"/>
      <c r="AM32" s="106"/>
      <c r="AN32" s="107"/>
      <c r="AO32" s="105"/>
      <c r="AP32" s="106"/>
      <c r="AQ32" s="107"/>
      <c r="AR32" s="105"/>
      <c r="AS32" s="106"/>
      <c r="AT32" s="107"/>
      <c r="AU32" s="105"/>
      <c r="AV32" s="106"/>
      <c r="AW32" s="107"/>
      <c r="AX32" s="105"/>
      <c r="AY32" s="106"/>
      <c r="AZ32" s="107"/>
      <c r="BA32" s="105"/>
      <c r="BB32" s="106"/>
      <c r="BC32" s="107"/>
      <c r="BD32" s="105"/>
      <c r="BE32" s="106"/>
      <c r="BF32" s="107"/>
      <c r="BG32" s="105"/>
      <c r="BH32" s="106"/>
      <c r="BI32" s="107"/>
      <c r="BJ32" s="120"/>
      <c r="BK32" s="119"/>
      <c r="BL32" s="118"/>
      <c r="BM32" s="99"/>
      <c r="BN32" s="99"/>
      <c r="BO32" s="100"/>
      <c r="BP32" s="283"/>
      <c r="BQ32" s="283"/>
      <c r="BR32" s="283"/>
      <c r="BS32" s="283"/>
      <c r="BT32" s="283"/>
      <c r="BU32" s="283"/>
      <c r="BV32" s="283"/>
      <c r="BW32" s="283"/>
      <c r="BX32" s="283"/>
      <c r="BY32" s="283"/>
      <c r="BZ32" s="283"/>
      <c r="CA32" s="283"/>
      <c r="CB32" s="284">
        <f t="shared" si="0"/>
        <v>0</v>
      </c>
      <c r="CC32" s="285"/>
      <c r="CD32" s="285"/>
      <c r="CE32" s="286"/>
      <c r="CF32" s="287"/>
      <c r="CG32" s="288"/>
      <c r="CH32" s="288"/>
      <c r="CI32" s="289"/>
      <c r="CJ32" s="267"/>
      <c r="CK32" s="267"/>
      <c r="CL32" s="267"/>
      <c r="CM32" s="267"/>
      <c r="CN32" s="268">
        <f t="shared" si="1"/>
        <v>0</v>
      </c>
      <c r="CO32" s="268"/>
      <c r="CP32" s="268"/>
      <c r="CQ32" s="268"/>
      <c r="CR32" s="293"/>
      <c r="CS32" s="294"/>
      <c r="CT32" s="294"/>
      <c r="CU32" s="295"/>
      <c r="CV32" s="290"/>
      <c r="CW32" s="274"/>
      <c r="CX32" s="275"/>
      <c r="CY32" s="273"/>
      <c r="CZ32" s="274"/>
      <c r="DA32" s="275"/>
      <c r="DB32" s="273"/>
      <c r="DC32" s="274"/>
      <c r="DD32" s="274"/>
      <c r="DE32" s="275"/>
      <c r="DF32" s="273"/>
      <c r="DG32" s="274"/>
      <c r="DH32" s="274"/>
      <c r="DI32" s="275"/>
      <c r="DJ32" s="195"/>
      <c r="DK32" s="196"/>
      <c r="DL32" s="196"/>
      <c r="DM32" s="197"/>
      <c r="DN32" s="195"/>
      <c r="DO32" s="196"/>
      <c r="DP32" s="196"/>
      <c r="DQ32" s="197"/>
      <c r="DR32" s="154"/>
      <c r="DS32" s="273"/>
      <c r="DT32" s="274"/>
      <c r="DU32" s="275"/>
      <c r="DV32" s="72"/>
      <c r="DW32" s="74"/>
      <c r="DX32" s="276"/>
      <c r="DY32" s="277"/>
      <c r="DZ32" s="278"/>
      <c r="EA32" s="264"/>
      <c r="EB32" s="265"/>
      <c r="EC32" s="266"/>
      <c r="ED32" s="279"/>
      <c r="EE32" s="279"/>
      <c r="EF32" s="279"/>
      <c r="EG32" s="279"/>
      <c r="EH32" s="279"/>
      <c r="EI32" s="279"/>
      <c r="EJ32" s="279"/>
      <c r="EK32" s="279"/>
      <c r="EL32" s="279"/>
      <c r="EM32" s="279"/>
      <c r="EN32" s="279"/>
      <c r="EO32" s="279"/>
      <c r="EP32" s="279"/>
      <c r="EQ32" s="279"/>
      <c r="ER32" s="279"/>
      <c r="ES32" s="279"/>
      <c r="ET32" s="279"/>
      <c r="EU32" s="279"/>
      <c r="EV32" s="279"/>
      <c r="EX32" s="29"/>
    </row>
    <row r="33" spans="2:154" x14ac:dyDescent="0.2">
      <c r="B33" s="291"/>
      <c r="C33" s="292"/>
      <c r="D33" s="151"/>
      <c r="E33" s="90"/>
      <c r="F33" s="91"/>
      <c r="G33" s="151"/>
      <c r="H33" s="152"/>
      <c r="I33" s="152"/>
      <c r="J33" s="152"/>
      <c r="K33" s="152"/>
      <c r="L33" s="153"/>
      <c r="M33" s="89"/>
      <c r="N33" s="90"/>
      <c r="O33" s="90"/>
      <c r="P33" s="90"/>
      <c r="Q33" s="90"/>
      <c r="R33" s="90"/>
      <c r="S33" s="90"/>
      <c r="T33" s="90"/>
      <c r="U33" s="90"/>
      <c r="V33" s="91"/>
      <c r="W33" s="98"/>
      <c r="X33" s="99"/>
      <c r="Y33" s="100"/>
      <c r="Z33" s="98"/>
      <c r="AA33" s="99"/>
      <c r="AB33" s="100"/>
      <c r="AC33" s="105"/>
      <c r="AD33" s="106"/>
      <c r="AE33" s="107"/>
      <c r="AF33" s="105"/>
      <c r="AG33" s="106"/>
      <c r="AH33" s="107"/>
      <c r="AI33" s="105"/>
      <c r="AJ33" s="106"/>
      <c r="AK33" s="107"/>
      <c r="AL33" s="105"/>
      <c r="AM33" s="106"/>
      <c r="AN33" s="107"/>
      <c r="AO33" s="105"/>
      <c r="AP33" s="106"/>
      <c r="AQ33" s="107"/>
      <c r="AR33" s="105"/>
      <c r="AS33" s="106"/>
      <c r="AT33" s="107"/>
      <c r="AU33" s="105"/>
      <c r="AV33" s="106"/>
      <c r="AW33" s="107"/>
      <c r="AX33" s="105"/>
      <c r="AY33" s="106"/>
      <c r="AZ33" s="107"/>
      <c r="BA33" s="105"/>
      <c r="BB33" s="106"/>
      <c r="BC33" s="107"/>
      <c r="BD33" s="105"/>
      <c r="BE33" s="106"/>
      <c r="BF33" s="107"/>
      <c r="BG33" s="105"/>
      <c r="BH33" s="106"/>
      <c r="BI33" s="107"/>
      <c r="BJ33" s="120"/>
      <c r="BK33" s="119"/>
      <c r="BL33" s="118"/>
      <c r="BM33" s="99"/>
      <c r="BN33" s="99"/>
      <c r="BO33" s="100"/>
      <c r="BP33" s="283"/>
      <c r="BQ33" s="283"/>
      <c r="BR33" s="283"/>
      <c r="BS33" s="283"/>
      <c r="BT33" s="283"/>
      <c r="BU33" s="283"/>
      <c r="BV33" s="283"/>
      <c r="BW33" s="283"/>
      <c r="BX33" s="283"/>
      <c r="BY33" s="283"/>
      <c r="BZ33" s="283"/>
      <c r="CA33" s="283"/>
      <c r="CB33" s="284">
        <f t="shared" si="0"/>
        <v>0</v>
      </c>
      <c r="CC33" s="285"/>
      <c r="CD33" s="285"/>
      <c r="CE33" s="286"/>
      <c r="CF33" s="287"/>
      <c r="CG33" s="288"/>
      <c r="CH33" s="288"/>
      <c r="CI33" s="289"/>
      <c r="CJ33" s="267"/>
      <c r="CK33" s="267"/>
      <c r="CL33" s="267"/>
      <c r="CM33" s="267"/>
      <c r="CN33" s="268">
        <f t="shared" si="1"/>
        <v>0</v>
      </c>
      <c r="CO33" s="268"/>
      <c r="CP33" s="268"/>
      <c r="CQ33" s="268"/>
      <c r="CR33" s="293"/>
      <c r="CS33" s="294"/>
      <c r="CT33" s="294"/>
      <c r="CU33" s="295"/>
      <c r="CV33" s="290"/>
      <c r="CW33" s="274"/>
      <c r="CX33" s="275"/>
      <c r="CY33" s="273"/>
      <c r="CZ33" s="274"/>
      <c r="DA33" s="275"/>
      <c r="DB33" s="273"/>
      <c r="DC33" s="274"/>
      <c r="DD33" s="274"/>
      <c r="DE33" s="275"/>
      <c r="DF33" s="273"/>
      <c r="DG33" s="274"/>
      <c r="DH33" s="274"/>
      <c r="DI33" s="275"/>
      <c r="DJ33" s="195"/>
      <c r="DK33" s="196"/>
      <c r="DL33" s="196"/>
      <c r="DM33" s="197"/>
      <c r="DN33" s="195"/>
      <c r="DO33" s="196"/>
      <c r="DP33" s="196"/>
      <c r="DQ33" s="197"/>
      <c r="DR33" s="154"/>
      <c r="DS33" s="273"/>
      <c r="DT33" s="274"/>
      <c r="DU33" s="275"/>
      <c r="DV33" s="72"/>
      <c r="DW33" s="74"/>
      <c r="DX33" s="276"/>
      <c r="DY33" s="277"/>
      <c r="DZ33" s="278"/>
      <c r="EA33" s="264"/>
      <c r="EB33" s="265"/>
      <c r="EC33" s="266"/>
      <c r="ED33" s="279"/>
      <c r="EE33" s="279"/>
      <c r="EF33" s="279"/>
      <c r="EG33" s="279"/>
      <c r="EH33" s="279"/>
      <c r="EI33" s="279"/>
      <c r="EJ33" s="279"/>
      <c r="EK33" s="279"/>
      <c r="EL33" s="279"/>
      <c r="EM33" s="279"/>
      <c r="EN33" s="279"/>
      <c r="EO33" s="279"/>
      <c r="EP33" s="279"/>
      <c r="EQ33" s="279"/>
      <c r="ER33" s="279"/>
      <c r="ES33" s="279"/>
      <c r="ET33" s="279"/>
      <c r="EU33" s="279"/>
      <c r="EV33" s="279"/>
      <c r="EX33" s="29"/>
    </row>
    <row r="34" spans="2:154" x14ac:dyDescent="0.2">
      <c r="B34" s="291"/>
      <c r="C34" s="292"/>
      <c r="D34" s="151"/>
      <c r="E34" s="90"/>
      <c r="F34" s="91"/>
      <c r="G34" s="151"/>
      <c r="H34" s="152"/>
      <c r="I34" s="152"/>
      <c r="J34" s="152"/>
      <c r="K34" s="152"/>
      <c r="L34" s="153"/>
      <c r="M34" s="89"/>
      <c r="N34" s="90"/>
      <c r="O34" s="90"/>
      <c r="P34" s="90"/>
      <c r="Q34" s="90"/>
      <c r="R34" s="90"/>
      <c r="S34" s="90"/>
      <c r="T34" s="90"/>
      <c r="U34" s="90"/>
      <c r="V34" s="91"/>
      <c r="W34" s="98"/>
      <c r="X34" s="99"/>
      <c r="Y34" s="100"/>
      <c r="Z34" s="98"/>
      <c r="AA34" s="99"/>
      <c r="AB34" s="100"/>
      <c r="AC34" s="105"/>
      <c r="AD34" s="106"/>
      <c r="AE34" s="107"/>
      <c r="AF34" s="105"/>
      <c r="AG34" s="106"/>
      <c r="AH34" s="107"/>
      <c r="AI34" s="105"/>
      <c r="AJ34" s="106"/>
      <c r="AK34" s="107"/>
      <c r="AL34" s="105"/>
      <c r="AM34" s="106"/>
      <c r="AN34" s="107"/>
      <c r="AO34" s="105"/>
      <c r="AP34" s="106"/>
      <c r="AQ34" s="107"/>
      <c r="AR34" s="105"/>
      <c r="AS34" s="106"/>
      <c r="AT34" s="107"/>
      <c r="AU34" s="105"/>
      <c r="AV34" s="106"/>
      <c r="AW34" s="107"/>
      <c r="AX34" s="105"/>
      <c r="AY34" s="106"/>
      <c r="AZ34" s="107"/>
      <c r="BA34" s="105"/>
      <c r="BB34" s="106"/>
      <c r="BC34" s="107"/>
      <c r="BD34" s="105"/>
      <c r="BE34" s="106"/>
      <c r="BF34" s="107"/>
      <c r="BG34" s="105"/>
      <c r="BH34" s="106"/>
      <c r="BI34" s="107"/>
      <c r="BJ34" s="120"/>
      <c r="BK34" s="119"/>
      <c r="BL34" s="118"/>
      <c r="BM34" s="99"/>
      <c r="BN34" s="99"/>
      <c r="BO34" s="100"/>
      <c r="BP34" s="283"/>
      <c r="BQ34" s="283"/>
      <c r="BR34" s="283"/>
      <c r="BS34" s="283"/>
      <c r="BT34" s="283"/>
      <c r="BU34" s="283"/>
      <c r="BV34" s="283"/>
      <c r="BW34" s="283"/>
      <c r="BX34" s="283"/>
      <c r="BY34" s="283"/>
      <c r="BZ34" s="283"/>
      <c r="CA34" s="283"/>
      <c r="CB34" s="284">
        <f t="shared" si="0"/>
        <v>0</v>
      </c>
      <c r="CC34" s="285"/>
      <c r="CD34" s="285"/>
      <c r="CE34" s="286"/>
      <c r="CF34" s="287"/>
      <c r="CG34" s="288"/>
      <c r="CH34" s="288"/>
      <c r="CI34" s="289"/>
      <c r="CJ34" s="267"/>
      <c r="CK34" s="267"/>
      <c r="CL34" s="267"/>
      <c r="CM34" s="267"/>
      <c r="CN34" s="268">
        <f t="shared" si="1"/>
        <v>0</v>
      </c>
      <c r="CO34" s="268"/>
      <c r="CP34" s="268"/>
      <c r="CQ34" s="268"/>
      <c r="CR34" s="293"/>
      <c r="CS34" s="294"/>
      <c r="CT34" s="294"/>
      <c r="CU34" s="295"/>
      <c r="CV34" s="290"/>
      <c r="CW34" s="274"/>
      <c r="CX34" s="275"/>
      <c r="CY34" s="273"/>
      <c r="CZ34" s="274"/>
      <c r="DA34" s="275"/>
      <c r="DB34" s="273"/>
      <c r="DC34" s="274"/>
      <c r="DD34" s="274"/>
      <c r="DE34" s="275"/>
      <c r="DF34" s="273"/>
      <c r="DG34" s="274"/>
      <c r="DH34" s="274"/>
      <c r="DI34" s="275"/>
      <c r="DJ34" s="195"/>
      <c r="DK34" s="196"/>
      <c r="DL34" s="196"/>
      <c r="DM34" s="197"/>
      <c r="DN34" s="195"/>
      <c r="DO34" s="196"/>
      <c r="DP34" s="196"/>
      <c r="DQ34" s="197"/>
      <c r="DR34" s="154"/>
      <c r="DS34" s="273"/>
      <c r="DT34" s="274"/>
      <c r="DU34" s="275"/>
      <c r="DV34" s="72"/>
      <c r="DW34" s="74"/>
      <c r="DX34" s="276"/>
      <c r="DY34" s="277"/>
      <c r="DZ34" s="278"/>
      <c r="EA34" s="264"/>
      <c r="EB34" s="265"/>
      <c r="EC34" s="266"/>
      <c r="ED34" s="279"/>
      <c r="EE34" s="279"/>
      <c r="EF34" s="279"/>
      <c r="EG34" s="279"/>
      <c r="EH34" s="279"/>
      <c r="EI34" s="279"/>
      <c r="EJ34" s="279"/>
      <c r="EK34" s="279"/>
      <c r="EL34" s="279"/>
      <c r="EM34" s="279"/>
      <c r="EN34" s="279"/>
      <c r="EO34" s="279"/>
      <c r="EP34" s="279"/>
      <c r="EQ34" s="279"/>
      <c r="ER34" s="279"/>
      <c r="ES34" s="279"/>
      <c r="ET34" s="279"/>
      <c r="EU34" s="279"/>
      <c r="EV34" s="279"/>
      <c r="EX34" s="29"/>
    </row>
    <row r="35" spans="2:154" x14ac:dyDescent="0.2">
      <c r="B35" s="291"/>
      <c r="C35" s="292"/>
      <c r="D35" s="151"/>
      <c r="E35" s="90"/>
      <c r="F35" s="91"/>
      <c r="G35" s="151"/>
      <c r="H35" s="152"/>
      <c r="I35" s="152"/>
      <c r="J35" s="152"/>
      <c r="K35" s="152"/>
      <c r="L35" s="153"/>
      <c r="M35" s="89"/>
      <c r="N35" s="90"/>
      <c r="O35" s="90"/>
      <c r="P35" s="90"/>
      <c r="Q35" s="90"/>
      <c r="R35" s="90"/>
      <c r="S35" s="90"/>
      <c r="T35" s="90"/>
      <c r="U35" s="90"/>
      <c r="V35" s="91"/>
      <c r="W35" s="98"/>
      <c r="X35" s="99"/>
      <c r="Y35" s="100"/>
      <c r="Z35" s="98"/>
      <c r="AA35" s="99"/>
      <c r="AB35" s="100"/>
      <c r="AC35" s="105"/>
      <c r="AD35" s="106"/>
      <c r="AE35" s="107"/>
      <c r="AF35" s="105"/>
      <c r="AG35" s="106"/>
      <c r="AH35" s="107"/>
      <c r="AI35" s="105"/>
      <c r="AJ35" s="106"/>
      <c r="AK35" s="107"/>
      <c r="AL35" s="105"/>
      <c r="AM35" s="106"/>
      <c r="AN35" s="107"/>
      <c r="AO35" s="105"/>
      <c r="AP35" s="106"/>
      <c r="AQ35" s="107"/>
      <c r="AR35" s="105"/>
      <c r="AS35" s="106"/>
      <c r="AT35" s="107"/>
      <c r="AU35" s="105"/>
      <c r="AV35" s="106"/>
      <c r="AW35" s="107"/>
      <c r="AX35" s="105"/>
      <c r="AY35" s="106"/>
      <c r="AZ35" s="107"/>
      <c r="BA35" s="105"/>
      <c r="BB35" s="106"/>
      <c r="BC35" s="107"/>
      <c r="BD35" s="105"/>
      <c r="BE35" s="106"/>
      <c r="BF35" s="107"/>
      <c r="BG35" s="105"/>
      <c r="BH35" s="106"/>
      <c r="BI35" s="107"/>
      <c r="BJ35" s="120"/>
      <c r="BK35" s="119"/>
      <c r="BL35" s="118"/>
      <c r="BM35" s="99"/>
      <c r="BN35" s="99"/>
      <c r="BO35" s="100"/>
      <c r="BP35" s="283"/>
      <c r="BQ35" s="283"/>
      <c r="BR35" s="283"/>
      <c r="BS35" s="283"/>
      <c r="BT35" s="283"/>
      <c r="BU35" s="283"/>
      <c r="BV35" s="283"/>
      <c r="BW35" s="283"/>
      <c r="BX35" s="283"/>
      <c r="BY35" s="283"/>
      <c r="BZ35" s="283"/>
      <c r="CA35" s="283"/>
      <c r="CB35" s="284">
        <f t="shared" si="0"/>
        <v>0</v>
      </c>
      <c r="CC35" s="285"/>
      <c r="CD35" s="285"/>
      <c r="CE35" s="286"/>
      <c r="CF35" s="287"/>
      <c r="CG35" s="288"/>
      <c r="CH35" s="288"/>
      <c r="CI35" s="289"/>
      <c r="CJ35" s="267"/>
      <c r="CK35" s="267"/>
      <c r="CL35" s="267"/>
      <c r="CM35" s="267"/>
      <c r="CN35" s="268">
        <f t="shared" si="1"/>
        <v>0</v>
      </c>
      <c r="CO35" s="268"/>
      <c r="CP35" s="268"/>
      <c r="CQ35" s="268"/>
      <c r="CR35" s="293"/>
      <c r="CS35" s="294"/>
      <c r="CT35" s="294"/>
      <c r="CU35" s="295"/>
      <c r="CV35" s="290"/>
      <c r="CW35" s="274"/>
      <c r="CX35" s="275"/>
      <c r="CY35" s="273"/>
      <c r="CZ35" s="274"/>
      <c r="DA35" s="275"/>
      <c r="DB35" s="273"/>
      <c r="DC35" s="274"/>
      <c r="DD35" s="274"/>
      <c r="DE35" s="275"/>
      <c r="DF35" s="273"/>
      <c r="DG35" s="274"/>
      <c r="DH35" s="274"/>
      <c r="DI35" s="275"/>
      <c r="DJ35" s="195"/>
      <c r="DK35" s="196"/>
      <c r="DL35" s="196"/>
      <c r="DM35" s="197"/>
      <c r="DN35" s="195"/>
      <c r="DO35" s="196"/>
      <c r="DP35" s="196"/>
      <c r="DQ35" s="197"/>
      <c r="DR35" s="154"/>
      <c r="DS35" s="273"/>
      <c r="DT35" s="274"/>
      <c r="DU35" s="275"/>
      <c r="DV35" s="72"/>
      <c r="DW35" s="74"/>
      <c r="DX35" s="276"/>
      <c r="DY35" s="277"/>
      <c r="DZ35" s="278"/>
      <c r="EA35" s="264"/>
      <c r="EB35" s="265"/>
      <c r="EC35" s="266"/>
      <c r="ED35" s="279"/>
      <c r="EE35" s="279"/>
      <c r="EF35" s="279"/>
      <c r="EG35" s="279"/>
      <c r="EH35" s="279"/>
      <c r="EI35" s="279"/>
      <c r="EJ35" s="279"/>
      <c r="EK35" s="279"/>
      <c r="EL35" s="279"/>
      <c r="EM35" s="279"/>
      <c r="EN35" s="279"/>
      <c r="EO35" s="279"/>
      <c r="EP35" s="279"/>
      <c r="EQ35" s="279"/>
      <c r="ER35" s="279"/>
      <c r="ES35" s="279"/>
      <c r="ET35" s="279"/>
      <c r="EU35" s="279"/>
      <c r="EV35" s="279"/>
      <c r="EX35" s="29"/>
    </row>
    <row r="36" spans="2:154" x14ac:dyDescent="0.2">
      <c r="B36" s="291"/>
      <c r="C36" s="292"/>
      <c r="D36" s="151"/>
      <c r="E36" s="90"/>
      <c r="F36" s="91"/>
      <c r="G36" s="151"/>
      <c r="H36" s="152"/>
      <c r="I36" s="152"/>
      <c r="J36" s="152"/>
      <c r="K36" s="152"/>
      <c r="L36" s="153"/>
      <c r="M36" s="89"/>
      <c r="N36" s="90"/>
      <c r="O36" s="90"/>
      <c r="P36" s="90"/>
      <c r="Q36" s="90"/>
      <c r="R36" s="90"/>
      <c r="S36" s="90"/>
      <c r="T36" s="90"/>
      <c r="U36" s="90"/>
      <c r="V36" s="91"/>
      <c r="W36" s="98"/>
      <c r="X36" s="99"/>
      <c r="Y36" s="100"/>
      <c r="Z36" s="98"/>
      <c r="AA36" s="99"/>
      <c r="AB36" s="100"/>
      <c r="AC36" s="105"/>
      <c r="AD36" s="106"/>
      <c r="AE36" s="107"/>
      <c r="AF36" s="105"/>
      <c r="AG36" s="106"/>
      <c r="AH36" s="107"/>
      <c r="AI36" s="105"/>
      <c r="AJ36" s="106"/>
      <c r="AK36" s="107"/>
      <c r="AL36" s="105"/>
      <c r="AM36" s="106"/>
      <c r="AN36" s="107"/>
      <c r="AO36" s="105"/>
      <c r="AP36" s="106"/>
      <c r="AQ36" s="107"/>
      <c r="AR36" s="105"/>
      <c r="AS36" s="106"/>
      <c r="AT36" s="107"/>
      <c r="AU36" s="105"/>
      <c r="AV36" s="106"/>
      <c r="AW36" s="107"/>
      <c r="AX36" s="105"/>
      <c r="AY36" s="106"/>
      <c r="AZ36" s="107"/>
      <c r="BA36" s="105"/>
      <c r="BB36" s="106"/>
      <c r="BC36" s="107"/>
      <c r="BD36" s="105"/>
      <c r="BE36" s="106"/>
      <c r="BF36" s="107"/>
      <c r="BG36" s="105"/>
      <c r="BH36" s="106"/>
      <c r="BI36" s="107"/>
      <c r="BJ36" s="120"/>
      <c r="BK36" s="119"/>
      <c r="BL36" s="118"/>
      <c r="BM36" s="99"/>
      <c r="BN36" s="99"/>
      <c r="BO36" s="100"/>
      <c r="BP36" s="283"/>
      <c r="BQ36" s="283"/>
      <c r="BR36" s="283"/>
      <c r="BS36" s="283"/>
      <c r="BT36" s="283"/>
      <c r="BU36" s="283"/>
      <c r="BV36" s="283"/>
      <c r="BW36" s="283"/>
      <c r="BX36" s="283"/>
      <c r="BY36" s="283"/>
      <c r="BZ36" s="283"/>
      <c r="CA36" s="283"/>
      <c r="CB36" s="284">
        <f t="shared" si="0"/>
        <v>0</v>
      </c>
      <c r="CC36" s="285"/>
      <c r="CD36" s="285"/>
      <c r="CE36" s="286"/>
      <c r="CF36" s="287"/>
      <c r="CG36" s="288"/>
      <c r="CH36" s="288"/>
      <c r="CI36" s="289"/>
      <c r="CJ36" s="267"/>
      <c r="CK36" s="267"/>
      <c r="CL36" s="267"/>
      <c r="CM36" s="267"/>
      <c r="CN36" s="268">
        <f t="shared" si="1"/>
        <v>0</v>
      </c>
      <c r="CO36" s="268"/>
      <c r="CP36" s="268"/>
      <c r="CQ36" s="268"/>
      <c r="CR36" s="293"/>
      <c r="CS36" s="294"/>
      <c r="CT36" s="294"/>
      <c r="CU36" s="295"/>
      <c r="CV36" s="290"/>
      <c r="CW36" s="274"/>
      <c r="CX36" s="275"/>
      <c r="CY36" s="273"/>
      <c r="CZ36" s="274"/>
      <c r="DA36" s="275"/>
      <c r="DB36" s="273"/>
      <c r="DC36" s="274"/>
      <c r="DD36" s="274"/>
      <c r="DE36" s="275"/>
      <c r="DF36" s="273"/>
      <c r="DG36" s="274"/>
      <c r="DH36" s="274"/>
      <c r="DI36" s="275"/>
      <c r="DJ36" s="195"/>
      <c r="DK36" s="196"/>
      <c r="DL36" s="196"/>
      <c r="DM36" s="197"/>
      <c r="DN36" s="195"/>
      <c r="DO36" s="196"/>
      <c r="DP36" s="196"/>
      <c r="DQ36" s="197"/>
      <c r="DR36" s="154"/>
      <c r="DS36" s="273"/>
      <c r="DT36" s="274"/>
      <c r="DU36" s="275"/>
      <c r="DV36" s="72"/>
      <c r="DW36" s="74"/>
      <c r="DX36" s="276"/>
      <c r="DY36" s="277"/>
      <c r="DZ36" s="278"/>
      <c r="EA36" s="264"/>
      <c r="EB36" s="265"/>
      <c r="EC36" s="266"/>
      <c r="ED36" s="279"/>
      <c r="EE36" s="279"/>
      <c r="EF36" s="279"/>
      <c r="EG36" s="279"/>
      <c r="EH36" s="279"/>
      <c r="EI36" s="279"/>
      <c r="EJ36" s="279"/>
      <c r="EK36" s="279"/>
      <c r="EL36" s="279"/>
      <c r="EM36" s="279"/>
      <c r="EN36" s="279"/>
      <c r="EO36" s="279"/>
      <c r="EP36" s="279"/>
      <c r="EQ36" s="279"/>
      <c r="ER36" s="279"/>
      <c r="ES36" s="279"/>
      <c r="ET36" s="279"/>
      <c r="EU36" s="279"/>
      <c r="EV36" s="279"/>
      <c r="EX36" s="29"/>
    </row>
    <row r="37" spans="2:154" x14ac:dyDescent="0.2">
      <c r="B37" s="291"/>
      <c r="C37" s="292"/>
      <c r="D37" s="151"/>
      <c r="E37" s="90"/>
      <c r="F37" s="91"/>
      <c r="G37" s="151"/>
      <c r="H37" s="152"/>
      <c r="I37" s="152"/>
      <c r="J37" s="152"/>
      <c r="K37" s="152"/>
      <c r="L37" s="153"/>
      <c r="M37" s="89"/>
      <c r="N37" s="90"/>
      <c r="O37" s="90"/>
      <c r="P37" s="90"/>
      <c r="Q37" s="90"/>
      <c r="R37" s="90"/>
      <c r="S37" s="90"/>
      <c r="T37" s="90"/>
      <c r="U37" s="90"/>
      <c r="V37" s="91"/>
      <c r="W37" s="98"/>
      <c r="X37" s="99"/>
      <c r="Y37" s="100"/>
      <c r="Z37" s="98"/>
      <c r="AA37" s="99"/>
      <c r="AB37" s="100"/>
      <c r="AC37" s="105"/>
      <c r="AD37" s="106"/>
      <c r="AE37" s="107"/>
      <c r="AF37" s="105"/>
      <c r="AG37" s="106"/>
      <c r="AH37" s="107"/>
      <c r="AI37" s="105"/>
      <c r="AJ37" s="106"/>
      <c r="AK37" s="107"/>
      <c r="AL37" s="105"/>
      <c r="AM37" s="106"/>
      <c r="AN37" s="107"/>
      <c r="AO37" s="105"/>
      <c r="AP37" s="106"/>
      <c r="AQ37" s="107"/>
      <c r="AR37" s="105"/>
      <c r="AS37" s="106"/>
      <c r="AT37" s="107"/>
      <c r="AU37" s="105"/>
      <c r="AV37" s="106"/>
      <c r="AW37" s="107"/>
      <c r="AX37" s="105"/>
      <c r="AY37" s="106"/>
      <c r="AZ37" s="107"/>
      <c r="BA37" s="105"/>
      <c r="BB37" s="106"/>
      <c r="BC37" s="107"/>
      <c r="BD37" s="105"/>
      <c r="BE37" s="106"/>
      <c r="BF37" s="107"/>
      <c r="BG37" s="105"/>
      <c r="BH37" s="106"/>
      <c r="BI37" s="107"/>
      <c r="BJ37" s="120"/>
      <c r="BK37" s="119"/>
      <c r="BL37" s="118"/>
      <c r="BM37" s="99"/>
      <c r="BN37" s="99"/>
      <c r="BO37" s="100"/>
      <c r="BP37" s="283"/>
      <c r="BQ37" s="283"/>
      <c r="BR37" s="283"/>
      <c r="BS37" s="283"/>
      <c r="BT37" s="283"/>
      <c r="BU37" s="283"/>
      <c r="BV37" s="283"/>
      <c r="BW37" s="283"/>
      <c r="BX37" s="283"/>
      <c r="BY37" s="283"/>
      <c r="BZ37" s="283"/>
      <c r="CA37" s="283"/>
      <c r="CB37" s="284">
        <f t="shared" si="0"/>
        <v>0</v>
      </c>
      <c r="CC37" s="285"/>
      <c r="CD37" s="285"/>
      <c r="CE37" s="286"/>
      <c r="CF37" s="287"/>
      <c r="CG37" s="288"/>
      <c r="CH37" s="288"/>
      <c r="CI37" s="289"/>
      <c r="CJ37" s="267"/>
      <c r="CK37" s="267"/>
      <c r="CL37" s="267"/>
      <c r="CM37" s="267"/>
      <c r="CN37" s="268">
        <f t="shared" si="1"/>
        <v>0</v>
      </c>
      <c r="CO37" s="268"/>
      <c r="CP37" s="268"/>
      <c r="CQ37" s="268"/>
      <c r="CR37" s="293"/>
      <c r="CS37" s="294"/>
      <c r="CT37" s="294"/>
      <c r="CU37" s="295"/>
      <c r="CV37" s="290"/>
      <c r="CW37" s="274"/>
      <c r="CX37" s="275"/>
      <c r="CY37" s="273"/>
      <c r="CZ37" s="274"/>
      <c r="DA37" s="275"/>
      <c r="DB37" s="273"/>
      <c r="DC37" s="274"/>
      <c r="DD37" s="274"/>
      <c r="DE37" s="275"/>
      <c r="DF37" s="273"/>
      <c r="DG37" s="274"/>
      <c r="DH37" s="274"/>
      <c r="DI37" s="275"/>
      <c r="DJ37" s="195"/>
      <c r="DK37" s="196"/>
      <c r="DL37" s="196"/>
      <c r="DM37" s="197"/>
      <c r="DN37" s="195"/>
      <c r="DO37" s="196"/>
      <c r="DP37" s="196"/>
      <c r="DQ37" s="197"/>
      <c r="DR37" s="154"/>
      <c r="DS37" s="273"/>
      <c r="DT37" s="274"/>
      <c r="DU37" s="275"/>
      <c r="DV37" s="72"/>
      <c r="DW37" s="74"/>
      <c r="DX37" s="276"/>
      <c r="DY37" s="277"/>
      <c r="DZ37" s="278"/>
      <c r="EA37" s="264"/>
      <c r="EB37" s="265"/>
      <c r="EC37" s="266"/>
      <c r="ED37" s="279"/>
      <c r="EE37" s="279"/>
      <c r="EF37" s="279"/>
      <c r="EG37" s="279"/>
      <c r="EH37" s="279"/>
      <c r="EI37" s="279"/>
      <c r="EJ37" s="279"/>
      <c r="EK37" s="279"/>
      <c r="EL37" s="279"/>
      <c r="EM37" s="279"/>
      <c r="EN37" s="279"/>
      <c r="EO37" s="279"/>
      <c r="EP37" s="279"/>
      <c r="EQ37" s="279"/>
      <c r="ER37" s="279"/>
      <c r="ES37" s="279"/>
      <c r="ET37" s="279"/>
      <c r="EU37" s="279"/>
      <c r="EV37" s="279"/>
      <c r="EX37" s="29"/>
    </row>
    <row r="38" spans="2:154" x14ac:dyDescent="0.2">
      <c r="B38" s="291"/>
      <c r="C38" s="292"/>
      <c r="D38" s="151"/>
      <c r="E38" s="90"/>
      <c r="F38" s="91"/>
      <c r="G38" s="151"/>
      <c r="H38" s="152"/>
      <c r="I38" s="152"/>
      <c r="J38" s="152"/>
      <c r="K38" s="152"/>
      <c r="L38" s="153"/>
      <c r="M38" s="89"/>
      <c r="N38" s="90"/>
      <c r="O38" s="90"/>
      <c r="P38" s="90"/>
      <c r="Q38" s="90"/>
      <c r="R38" s="90"/>
      <c r="S38" s="90"/>
      <c r="T38" s="90"/>
      <c r="U38" s="90"/>
      <c r="V38" s="91"/>
      <c r="W38" s="98"/>
      <c r="X38" s="99"/>
      <c r="Y38" s="100"/>
      <c r="Z38" s="98"/>
      <c r="AA38" s="99"/>
      <c r="AB38" s="100"/>
      <c r="AC38" s="105"/>
      <c r="AD38" s="106"/>
      <c r="AE38" s="107"/>
      <c r="AF38" s="105"/>
      <c r="AG38" s="106"/>
      <c r="AH38" s="107"/>
      <c r="AI38" s="105"/>
      <c r="AJ38" s="106"/>
      <c r="AK38" s="107"/>
      <c r="AL38" s="105"/>
      <c r="AM38" s="106"/>
      <c r="AN38" s="107"/>
      <c r="AO38" s="105"/>
      <c r="AP38" s="106"/>
      <c r="AQ38" s="107"/>
      <c r="AR38" s="105"/>
      <c r="AS38" s="106"/>
      <c r="AT38" s="107"/>
      <c r="AU38" s="105"/>
      <c r="AV38" s="106"/>
      <c r="AW38" s="107"/>
      <c r="AX38" s="105"/>
      <c r="AY38" s="106"/>
      <c r="AZ38" s="107"/>
      <c r="BA38" s="105"/>
      <c r="BB38" s="106"/>
      <c r="BC38" s="107"/>
      <c r="BD38" s="105"/>
      <c r="BE38" s="106"/>
      <c r="BF38" s="107"/>
      <c r="BG38" s="105"/>
      <c r="BH38" s="106"/>
      <c r="BI38" s="107"/>
      <c r="BJ38" s="120"/>
      <c r="BK38" s="119"/>
      <c r="BL38" s="118"/>
      <c r="BM38" s="99"/>
      <c r="BN38" s="99"/>
      <c r="BO38" s="100"/>
      <c r="BP38" s="283"/>
      <c r="BQ38" s="283"/>
      <c r="BR38" s="283"/>
      <c r="BS38" s="283"/>
      <c r="BT38" s="283"/>
      <c r="BU38" s="283"/>
      <c r="BV38" s="283"/>
      <c r="BW38" s="283"/>
      <c r="BX38" s="283"/>
      <c r="BY38" s="283"/>
      <c r="BZ38" s="283"/>
      <c r="CA38" s="283"/>
      <c r="CB38" s="284">
        <f t="shared" si="0"/>
        <v>0</v>
      </c>
      <c r="CC38" s="285"/>
      <c r="CD38" s="285"/>
      <c r="CE38" s="286"/>
      <c r="CF38" s="287"/>
      <c r="CG38" s="288"/>
      <c r="CH38" s="288"/>
      <c r="CI38" s="289"/>
      <c r="CJ38" s="267"/>
      <c r="CK38" s="267"/>
      <c r="CL38" s="267"/>
      <c r="CM38" s="267"/>
      <c r="CN38" s="268">
        <f t="shared" si="1"/>
        <v>0</v>
      </c>
      <c r="CO38" s="268"/>
      <c r="CP38" s="268"/>
      <c r="CQ38" s="268"/>
      <c r="CR38" s="293"/>
      <c r="CS38" s="294"/>
      <c r="CT38" s="294"/>
      <c r="CU38" s="295"/>
      <c r="CV38" s="290"/>
      <c r="CW38" s="274"/>
      <c r="CX38" s="275"/>
      <c r="CY38" s="273"/>
      <c r="CZ38" s="274"/>
      <c r="DA38" s="275"/>
      <c r="DB38" s="273"/>
      <c r="DC38" s="274"/>
      <c r="DD38" s="274"/>
      <c r="DE38" s="275"/>
      <c r="DF38" s="273"/>
      <c r="DG38" s="274"/>
      <c r="DH38" s="274"/>
      <c r="DI38" s="275"/>
      <c r="DJ38" s="195"/>
      <c r="DK38" s="196"/>
      <c r="DL38" s="196"/>
      <c r="DM38" s="197"/>
      <c r="DN38" s="195"/>
      <c r="DO38" s="196"/>
      <c r="DP38" s="196"/>
      <c r="DQ38" s="197"/>
      <c r="DR38" s="154"/>
      <c r="DS38" s="273"/>
      <c r="DT38" s="274"/>
      <c r="DU38" s="275"/>
      <c r="DV38" s="72"/>
      <c r="DW38" s="74"/>
      <c r="DX38" s="276"/>
      <c r="DY38" s="277"/>
      <c r="DZ38" s="278"/>
      <c r="EA38" s="264"/>
      <c r="EB38" s="265"/>
      <c r="EC38" s="266"/>
      <c r="ED38" s="279"/>
      <c r="EE38" s="279"/>
      <c r="EF38" s="279"/>
      <c r="EG38" s="279"/>
      <c r="EH38" s="279"/>
      <c r="EI38" s="279"/>
      <c r="EJ38" s="279"/>
      <c r="EK38" s="279"/>
      <c r="EL38" s="279"/>
      <c r="EM38" s="279"/>
      <c r="EN38" s="279"/>
      <c r="EO38" s="279"/>
      <c r="EP38" s="279"/>
      <c r="EQ38" s="279"/>
      <c r="ER38" s="279"/>
      <c r="ES38" s="279"/>
      <c r="ET38" s="279"/>
      <c r="EU38" s="279"/>
      <c r="EV38" s="279"/>
      <c r="EX38" s="29"/>
    </row>
    <row r="39" spans="2:154" x14ac:dyDescent="0.2">
      <c r="B39" s="291"/>
      <c r="C39" s="292"/>
      <c r="D39" s="151"/>
      <c r="E39" s="90"/>
      <c r="F39" s="91"/>
      <c r="G39" s="151"/>
      <c r="H39" s="152"/>
      <c r="I39" s="152"/>
      <c r="J39" s="152"/>
      <c r="K39" s="152"/>
      <c r="L39" s="153"/>
      <c r="M39" s="89"/>
      <c r="N39" s="90"/>
      <c r="O39" s="90"/>
      <c r="P39" s="90"/>
      <c r="Q39" s="90"/>
      <c r="R39" s="90"/>
      <c r="S39" s="90"/>
      <c r="T39" s="90"/>
      <c r="U39" s="90"/>
      <c r="V39" s="91"/>
      <c r="W39" s="98"/>
      <c r="X39" s="99"/>
      <c r="Y39" s="100"/>
      <c r="Z39" s="98"/>
      <c r="AA39" s="99"/>
      <c r="AB39" s="100"/>
      <c r="AC39" s="105"/>
      <c r="AD39" s="106"/>
      <c r="AE39" s="107"/>
      <c r="AF39" s="105"/>
      <c r="AG39" s="106"/>
      <c r="AH39" s="107"/>
      <c r="AI39" s="105"/>
      <c r="AJ39" s="106"/>
      <c r="AK39" s="107"/>
      <c r="AL39" s="105"/>
      <c r="AM39" s="106"/>
      <c r="AN39" s="107"/>
      <c r="AO39" s="105"/>
      <c r="AP39" s="106"/>
      <c r="AQ39" s="107"/>
      <c r="AR39" s="105"/>
      <c r="AS39" s="106"/>
      <c r="AT39" s="107"/>
      <c r="AU39" s="105"/>
      <c r="AV39" s="106"/>
      <c r="AW39" s="107"/>
      <c r="AX39" s="105"/>
      <c r="AY39" s="106"/>
      <c r="AZ39" s="107"/>
      <c r="BA39" s="105"/>
      <c r="BB39" s="106"/>
      <c r="BC39" s="107"/>
      <c r="BD39" s="105"/>
      <c r="BE39" s="106"/>
      <c r="BF39" s="107"/>
      <c r="BG39" s="105"/>
      <c r="BH39" s="106"/>
      <c r="BI39" s="107"/>
      <c r="BJ39" s="120"/>
      <c r="BK39" s="119"/>
      <c r="BL39" s="118"/>
      <c r="BM39" s="99"/>
      <c r="BN39" s="99"/>
      <c r="BO39" s="100"/>
      <c r="BP39" s="283"/>
      <c r="BQ39" s="283"/>
      <c r="BR39" s="283"/>
      <c r="BS39" s="283"/>
      <c r="BT39" s="283"/>
      <c r="BU39" s="283"/>
      <c r="BV39" s="283"/>
      <c r="BW39" s="283"/>
      <c r="BX39" s="283"/>
      <c r="BY39" s="283"/>
      <c r="BZ39" s="283"/>
      <c r="CA39" s="283"/>
      <c r="CB39" s="284">
        <f t="shared" si="0"/>
        <v>0</v>
      </c>
      <c r="CC39" s="285"/>
      <c r="CD39" s="285"/>
      <c r="CE39" s="286"/>
      <c r="CF39" s="287"/>
      <c r="CG39" s="288"/>
      <c r="CH39" s="288"/>
      <c r="CI39" s="289"/>
      <c r="CJ39" s="267"/>
      <c r="CK39" s="267"/>
      <c r="CL39" s="267"/>
      <c r="CM39" s="267"/>
      <c r="CN39" s="268">
        <f t="shared" si="1"/>
        <v>0</v>
      </c>
      <c r="CO39" s="268"/>
      <c r="CP39" s="268"/>
      <c r="CQ39" s="268"/>
      <c r="CR39" s="293"/>
      <c r="CS39" s="294"/>
      <c r="CT39" s="294"/>
      <c r="CU39" s="295"/>
      <c r="CV39" s="290"/>
      <c r="CW39" s="274"/>
      <c r="CX39" s="275"/>
      <c r="CY39" s="273"/>
      <c r="CZ39" s="274"/>
      <c r="DA39" s="275"/>
      <c r="DB39" s="273"/>
      <c r="DC39" s="274"/>
      <c r="DD39" s="274"/>
      <c r="DE39" s="275"/>
      <c r="DF39" s="273"/>
      <c r="DG39" s="274"/>
      <c r="DH39" s="274"/>
      <c r="DI39" s="275"/>
      <c r="DJ39" s="195"/>
      <c r="DK39" s="196"/>
      <c r="DL39" s="196"/>
      <c r="DM39" s="197"/>
      <c r="DN39" s="195"/>
      <c r="DO39" s="196"/>
      <c r="DP39" s="196"/>
      <c r="DQ39" s="197"/>
      <c r="DR39" s="154"/>
      <c r="DS39" s="273"/>
      <c r="DT39" s="274"/>
      <c r="DU39" s="275"/>
      <c r="DV39" s="72"/>
      <c r="DW39" s="74"/>
      <c r="DX39" s="276"/>
      <c r="DY39" s="277"/>
      <c r="DZ39" s="278"/>
      <c r="EA39" s="264"/>
      <c r="EB39" s="265"/>
      <c r="EC39" s="266"/>
      <c r="ED39" s="279"/>
      <c r="EE39" s="279"/>
      <c r="EF39" s="279"/>
      <c r="EG39" s="279"/>
      <c r="EH39" s="279"/>
      <c r="EI39" s="279"/>
      <c r="EJ39" s="279"/>
      <c r="EK39" s="279"/>
      <c r="EL39" s="279"/>
      <c r="EM39" s="279"/>
      <c r="EN39" s="279"/>
      <c r="EO39" s="279"/>
      <c r="EP39" s="279"/>
      <c r="EQ39" s="279"/>
      <c r="ER39" s="279"/>
      <c r="ES39" s="279"/>
      <c r="ET39" s="279"/>
      <c r="EU39" s="279"/>
      <c r="EV39" s="279"/>
      <c r="EX39" s="29"/>
    </row>
    <row r="40" spans="2:154" x14ac:dyDescent="0.2">
      <c r="B40" s="291"/>
      <c r="C40" s="292"/>
      <c r="D40" s="151"/>
      <c r="E40" s="90"/>
      <c r="F40" s="91"/>
      <c r="G40" s="151"/>
      <c r="H40" s="152"/>
      <c r="I40" s="152"/>
      <c r="J40" s="152"/>
      <c r="K40" s="152"/>
      <c r="L40" s="153"/>
      <c r="M40" s="89"/>
      <c r="N40" s="90"/>
      <c r="O40" s="90"/>
      <c r="P40" s="90"/>
      <c r="Q40" s="90"/>
      <c r="R40" s="90"/>
      <c r="S40" s="90"/>
      <c r="T40" s="90"/>
      <c r="U40" s="90"/>
      <c r="V40" s="91"/>
      <c r="W40" s="98"/>
      <c r="X40" s="99"/>
      <c r="Y40" s="100"/>
      <c r="Z40" s="98"/>
      <c r="AA40" s="99"/>
      <c r="AB40" s="100"/>
      <c r="AC40" s="105"/>
      <c r="AD40" s="106"/>
      <c r="AE40" s="107"/>
      <c r="AF40" s="105"/>
      <c r="AG40" s="106"/>
      <c r="AH40" s="107"/>
      <c r="AI40" s="105"/>
      <c r="AJ40" s="106"/>
      <c r="AK40" s="107"/>
      <c r="AL40" s="105"/>
      <c r="AM40" s="106"/>
      <c r="AN40" s="107"/>
      <c r="AO40" s="105"/>
      <c r="AP40" s="106"/>
      <c r="AQ40" s="107"/>
      <c r="AR40" s="105"/>
      <c r="AS40" s="106"/>
      <c r="AT40" s="107"/>
      <c r="AU40" s="105"/>
      <c r="AV40" s="106"/>
      <c r="AW40" s="107"/>
      <c r="AX40" s="105"/>
      <c r="AY40" s="106"/>
      <c r="AZ40" s="107"/>
      <c r="BA40" s="105"/>
      <c r="BB40" s="106"/>
      <c r="BC40" s="107"/>
      <c r="BD40" s="105"/>
      <c r="BE40" s="106"/>
      <c r="BF40" s="107"/>
      <c r="BG40" s="105"/>
      <c r="BH40" s="106"/>
      <c r="BI40" s="107"/>
      <c r="BJ40" s="120"/>
      <c r="BK40" s="119"/>
      <c r="BL40" s="118"/>
      <c r="BM40" s="99"/>
      <c r="BN40" s="99"/>
      <c r="BO40" s="100"/>
      <c r="BP40" s="283"/>
      <c r="BQ40" s="283"/>
      <c r="BR40" s="283"/>
      <c r="BS40" s="283"/>
      <c r="BT40" s="283"/>
      <c r="BU40" s="283"/>
      <c r="BV40" s="283"/>
      <c r="BW40" s="283"/>
      <c r="BX40" s="283"/>
      <c r="BY40" s="283"/>
      <c r="BZ40" s="283"/>
      <c r="CA40" s="283"/>
      <c r="CB40" s="284">
        <f t="shared" si="0"/>
        <v>0</v>
      </c>
      <c r="CC40" s="285"/>
      <c r="CD40" s="285"/>
      <c r="CE40" s="286"/>
      <c r="CF40" s="287"/>
      <c r="CG40" s="288"/>
      <c r="CH40" s="288"/>
      <c r="CI40" s="289"/>
      <c r="CJ40" s="267"/>
      <c r="CK40" s="267"/>
      <c r="CL40" s="267"/>
      <c r="CM40" s="267"/>
      <c r="CN40" s="268">
        <f t="shared" si="1"/>
        <v>0</v>
      </c>
      <c r="CO40" s="268"/>
      <c r="CP40" s="268"/>
      <c r="CQ40" s="268"/>
      <c r="CR40" s="293"/>
      <c r="CS40" s="294"/>
      <c r="CT40" s="294"/>
      <c r="CU40" s="295"/>
      <c r="CV40" s="290"/>
      <c r="CW40" s="274"/>
      <c r="CX40" s="275"/>
      <c r="CY40" s="273"/>
      <c r="CZ40" s="274"/>
      <c r="DA40" s="275"/>
      <c r="DB40" s="273"/>
      <c r="DC40" s="274"/>
      <c r="DD40" s="274"/>
      <c r="DE40" s="275"/>
      <c r="DF40" s="273"/>
      <c r="DG40" s="274"/>
      <c r="DH40" s="274"/>
      <c r="DI40" s="275"/>
      <c r="DJ40" s="195"/>
      <c r="DK40" s="196"/>
      <c r="DL40" s="196"/>
      <c r="DM40" s="197"/>
      <c r="DN40" s="195"/>
      <c r="DO40" s="196"/>
      <c r="DP40" s="196"/>
      <c r="DQ40" s="197"/>
      <c r="DR40" s="154"/>
      <c r="DS40" s="273"/>
      <c r="DT40" s="274"/>
      <c r="DU40" s="275"/>
      <c r="DV40" s="72"/>
      <c r="DW40" s="74"/>
      <c r="DX40" s="276"/>
      <c r="DY40" s="277"/>
      <c r="DZ40" s="278"/>
      <c r="EA40" s="264"/>
      <c r="EB40" s="265"/>
      <c r="EC40" s="266"/>
      <c r="ED40" s="279"/>
      <c r="EE40" s="279"/>
      <c r="EF40" s="279"/>
      <c r="EG40" s="279"/>
      <c r="EH40" s="279"/>
      <c r="EI40" s="279"/>
      <c r="EJ40" s="279"/>
      <c r="EK40" s="279"/>
      <c r="EL40" s="279"/>
      <c r="EM40" s="279"/>
      <c r="EN40" s="279"/>
      <c r="EO40" s="279"/>
      <c r="EP40" s="279"/>
      <c r="EQ40" s="279"/>
      <c r="ER40" s="279"/>
      <c r="ES40" s="279"/>
      <c r="ET40" s="279"/>
      <c r="EU40" s="279"/>
      <c r="EV40" s="279"/>
      <c r="EX40" s="29"/>
    </row>
    <row r="41" spans="2:154" x14ac:dyDescent="0.2">
      <c r="B41" s="291"/>
      <c r="C41" s="292"/>
      <c r="D41" s="151"/>
      <c r="E41" s="90"/>
      <c r="F41" s="91"/>
      <c r="G41" s="151"/>
      <c r="H41" s="152"/>
      <c r="I41" s="152"/>
      <c r="J41" s="152"/>
      <c r="K41" s="152"/>
      <c r="L41" s="153"/>
      <c r="M41" s="89"/>
      <c r="N41" s="90"/>
      <c r="O41" s="90"/>
      <c r="P41" s="90"/>
      <c r="Q41" s="90"/>
      <c r="R41" s="90"/>
      <c r="S41" s="90"/>
      <c r="T41" s="90"/>
      <c r="U41" s="90"/>
      <c r="V41" s="91"/>
      <c r="W41" s="98"/>
      <c r="X41" s="99"/>
      <c r="Y41" s="100"/>
      <c r="Z41" s="98"/>
      <c r="AA41" s="99"/>
      <c r="AB41" s="100"/>
      <c r="AC41" s="105"/>
      <c r="AD41" s="106"/>
      <c r="AE41" s="107"/>
      <c r="AF41" s="105"/>
      <c r="AG41" s="106"/>
      <c r="AH41" s="107"/>
      <c r="AI41" s="105"/>
      <c r="AJ41" s="106"/>
      <c r="AK41" s="107"/>
      <c r="AL41" s="105"/>
      <c r="AM41" s="106"/>
      <c r="AN41" s="107"/>
      <c r="AO41" s="105"/>
      <c r="AP41" s="106"/>
      <c r="AQ41" s="107"/>
      <c r="AR41" s="105"/>
      <c r="AS41" s="106"/>
      <c r="AT41" s="107"/>
      <c r="AU41" s="105"/>
      <c r="AV41" s="106"/>
      <c r="AW41" s="107"/>
      <c r="AX41" s="105"/>
      <c r="AY41" s="106"/>
      <c r="AZ41" s="107"/>
      <c r="BA41" s="105"/>
      <c r="BB41" s="106"/>
      <c r="BC41" s="107"/>
      <c r="BD41" s="105"/>
      <c r="BE41" s="106"/>
      <c r="BF41" s="107"/>
      <c r="BG41" s="105"/>
      <c r="BH41" s="106"/>
      <c r="BI41" s="107"/>
      <c r="BJ41" s="120"/>
      <c r="BK41" s="119"/>
      <c r="BL41" s="118"/>
      <c r="BM41" s="99"/>
      <c r="BN41" s="99"/>
      <c r="BO41" s="100"/>
      <c r="BP41" s="283"/>
      <c r="BQ41" s="283"/>
      <c r="BR41" s="283"/>
      <c r="BS41" s="283"/>
      <c r="BT41" s="283"/>
      <c r="BU41" s="283"/>
      <c r="BV41" s="283"/>
      <c r="BW41" s="283"/>
      <c r="BX41" s="283"/>
      <c r="BY41" s="283"/>
      <c r="BZ41" s="283"/>
      <c r="CA41" s="283"/>
      <c r="CB41" s="284">
        <f t="shared" si="0"/>
        <v>0</v>
      </c>
      <c r="CC41" s="285"/>
      <c r="CD41" s="285"/>
      <c r="CE41" s="286"/>
      <c r="CF41" s="287"/>
      <c r="CG41" s="288"/>
      <c r="CH41" s="288"/>
      <c r="CI41" s="289"/>
      <c r="CJ41" s="267"/>
      <c r="CK41" s="267"/>
      <c r="CL41" s="267"/>
      <c r="CM41" s="267"/>
      <c r="CN41" s="268">
        <f t="shared" si="1"/>
        <v>0</v>
      </c>
      <c r="CO41" s="268"/>
      <c r="CP41" s="268"/>
      <c r="CQ41" s="268"/>
      <c r="CR41" s="293"/>
      <c r="CS41" s="294"/>
      <c r="CT41" s="294"/>
      <c r="CU41" s="295"/>
      <c r="CV41" s="290"/>
      <c r="CW41" s="274"/>
      <c r="CX41" s="275"/>
      <c r="CY41" s="273"/>
      <c r="CZ41" s="274"/>
      <c r="DA41" s="275"/>
      <c r="DB41" s="273"/>
      <c r="DC41" s="274"/>
      <c r="DD41" s="274"/>
      <c r="DE41" s="275"/>
      <c r="DF41" s="273"/>
      <c r="DG41" s="274"/>
      <c r="DH41" s="274"/>
      <c r="DI41" s="275"/>
      <c r="DJ41" s="195"/>
      <c r="DK41" s="196"/>
      <c r="DL41" s="196"/>
      <c r="DM41" s="197"/>
      <c r="DN41" s="195"/>
      <c r="DO41" s="196"/>
      <c r="DP41" s="196"/>
      <c r="DQ41" s="197"/>
      <c r="DR41" s="154"/>
      <c r="DS41" s="273"/>
      <c r="DT41" s="274"/>
      <c r="DU41" s="275"/>
      <c r="DV41" s="72"/>
      <c r="DW41" s="74"/>
      <c r="DX41" s="276"/>
      <c r="DY41" s="277"/>
      <c r="DZ41" s="278"/>
      <c r="EA41" s="264"/>
      <c r="EB41" s="265"/>
      <c r="EC41" s="266"/>
      <c r="ED41" s="279"/>
      <c r="EE41" s="279"/>
      <c r="EF41" s="279"/>
      <c r="EG41" s="279"/>
      <c r="EH41" s="279"/>
      <c r="EI41" s="279"/>
      <c r="EJ41" s="279"/>
      <c r="EK41" s="279"/>
      <c r="EL41" s="279"/>
      <c r="EM41" s="279"/>
      <c r="EN41" s="279"/>
      <c r="EO41" s="279"/>
      <c r="EP41" s="279"/>
      <c r="EQ41" s="279"/>
      <c r="ER41" s="279"/>
      <c r="ES41" s="279"/>
      <c r="ET41" s="279"/>
      <c r="EU41" s="279"/>
      <c r="EV41" s="279"/>
      <c r="EX41" s="29"/>
    </row>
    <row r="42" spans="2:154" x14ac:dyDescent="0.2">
      <c r="B42" s="291"/>
      <c r="C42" s="292"/>
      <c r="D42" s="151"/>
      <c r="E42" s="90"/>
      <c r="F42" s="91"/>
      <c r="G42" s="151"/>
      <c r="H42" s="152"/>
      <c r="I42" s="152"/>
      <c r="J42" s="152"/>
      <c r="K42" s="152"/>
      <c r="L42" s="153"/>
      <c r="M42" s="89"/>
      <c r="N42" s="90"/>
      <c r="O42" s="90"/>
      <c r="P42" s="90"/>
      <c r="Q42" s="90"/>
      <c r="R42" s="90"/>
      <c r="S42" s="90"/>
      <c r="T42" s="90"/>
      <c r="U42" s="90"/>
      <c r="V42" s="91"/>
      <c r="W42" s="98"/>
      <c r="X42" s="99"/>
      <c r="Y42" s="100"/>
      <c r="Z42" s="98"/>
      <c r="AA42" s="99"/>
      <c r="AB42" s="100"/>
      <c r="AC42" s="105"/>
      <c r="AD42" s="106"/>
      <c r="AE42" s="107"/>
      <c r="AF42" s="105"/>
      <c r="AG42" s="106"/>
      <c r="AH42" s="107"/>
      <c r="AI42" s="105"/>
      <c r="AJ42" s="106"/>
      <c r="AK42" s="107"/>
      <c r="AL42" s="105"/>
      <c r="AM42" s="106"/>
      <c r="AN42" s="107"/>
      <c r="AO42" s="105"/>
      <c r="AP42" s="106"/>
      <c r="AQ42" s="107"/>
      <c r="AR42" s="105"/>
      <c r="AS42" s="106"/>
      <c r="AT42" s="107"/>
      <c r="AU42" s="105"/>
      <c r="AV42" s="106"/>
      <c r="AW42" s="107"/>
      <c r="AX42" s="105"/>
      <c r="AY42" s="106"/>
      <c r="AZ42" s="107"/>
      <c r="BA42" s="105"/>
      <c r="BB42" s="106"/>
      <c r="BC42" s="107"/>
      <c r="BD42" s="105"/>
      <c r="BE42" s="106"/>
      <c r="BF42" s="107"/>
      <c r="BG42" s="105"/>
      <c r="BH42" s="106"/>
      <c r="BI42" s="107"/>
      <c r="BJ42" s="120"/>
      <c r="BK42" s="119"/>
      <c r="BL42" s="118"/>
      <c r="BM42" s="99"/>
      <c r="BN42" s="99"/>
      <c r="BO42" s="100"/>
      <c r="BP42" s="283"/>
      <c r="BQ42" s="283"/>
      <c r="BR42" s="283"/>
      <c r="BS42" s="283"/>
      <c r="BT42" s="283"/>
      <c r="BU42" s="283"/>
      <c r="BV42" s="283"/>
      <c r="BW42" s="283"/>
      <c r="BX42" s="283"/>
      <c r="BY42" s="283"/>
      <c r="BZ42" s="283"/>
      <c r="CA42" s="283"/>
      <c r="CB42" s="284">
        <f t="shared" si="0"/>
        <v>0</v>
      </c>
      <c r="CC42" s="285"/>
      <c r="CD42" s="285"/>
      <c r="CE42" s="286"/>
      <c r="CF42" s="287"/>
      <c r="CG42" s="288"/>
      <c r="CH42" s="288"/>
      <c r="CI42" s="289"/>
      <c r="CJ42" s="267"/>
      <c r="CK42" s="267"/>
      <c r="CL42" s="267"/>
      <c r="CM42" s="267"/>
      <c r="CN42" s="268">
        <f t="shared" si="1"/>
        <v>0</v>
      </c>
      <c r="CO42" s="268"/>
      <c r="CP42" s="268"/>
      <c r="CQ42" s="268"/>
      <c r="CR42" s="293"/>
      <c r="CS42" s="294"/>
      <c r="CT42" s="294"/>
      <c r="CU42" s="295"/>
      <c r="CV42" s="290"/>
      <c r="CW42" s="274"/>
      <c r="CX42" s="275"/>
      <c r="CY42" s="273"/>
      <c r="CZ42" s="274"/>
      <c r="DA42" s="275"/>
      <c r="DB42" s="273"/>
      <c r="DC42" s="274"/>
      <c r="DD42" s="274"/>
      <c r="DE42" s="275"/>
      <c r="DF42" s="273"/>
      <c r="DG42" s="274"/>
      <c r="DH42" s="274"/>
      <c r="DI42" s="275"/>
      <c r="DJ42" s="195"/>
      <c r="DK42" s="196"/>
      <c r="DL42" s="196"/>
      <c r="DM42" s="197"/>
      <c r="DN42" s="195"/>
      <c r="DO42" s="196"/>
      <c r="DP42" s="196"/>
      <c r="DQ42" s="197"/>
      <c r="DR42" s="154"/>
      <c r="DS42" s="273"/>
      <c r="DT42" s="274"/>
      <c r="DU42" s="275"/>
      <c r="DV42" s="72"/>
      <c r="DW42" s="74"/>
      <c r="DX42" s="276"/>
      <c r="DY42" s="277"/>
      <c r="DZ42" s="278"/>
      <c r="EA42" s="264"/>
      <c r="EB42" s="265"/>
      <c r="EC42" s="266"/>
      <c r="ED42" s="279"/>
      <c r="EE42" s="279"/>
      <c r="EF42" s="279"/>
      <c r="EG42" s="279"/>
      <c r="EH42" s="279"/>
      <c r="EI42" s="279"/>
      <c r="EJ42" s="279"/>
      <c r="EK42" s="279"/>
      <c r="EL42" s="279"/>
      <c r="EM42" s="279"/>
      <c r="EN42" s="279"/>
      <c r="EO42" s="279"/>
      <c r="EP42" s="279"/>
      <c r="EQ42" s="279"/>
      <c r="ER42" s="279"/>
      <c r="ES42" s="279"/>
      <c r="ET42" s="279"/>
      <c r="EU42" s="279"/>
      <c r="EV42" s="279"/>
      <c r="EX42" s="29"/>
    </row>
    <row r="43" spans="2:154" x14ac:dyDescent="0.2">
      <c r="B43" s="291"/>
      <c r="C43" s="292"/>
      <c r="D43" s="151"/>
      <c r="E43" s="90"/>
      <c r="F43" s="91"/>
      <c r="G43" s="151"/>
      <c r="H43" s="152"/>
      <c r="I43" s="152"/>
      <c r="J43" s="152"/>
      <c r="K43" s="152"/>
      <c r="L43" s="153"/>
      <c r="M43" s="89"/>
      <c r="N43" s="90"/>
      <c r="O43" s="90"/>
      <c r="P43" s="90"/>
      <c r="Q43" s="90"/>
      <c r="R43" s="90"/>
      <c r="S43" s="90"/>
      <c r="T43" s="90"/>
      <c r="U43" s="90"/>
      <c r="V43" s="91"/>
      <c r="W43" s="98"/>
      <c r="X43" s="99"/>
      <c r="Y43" s="100"/>
      <c r="Z43" s="98"/>
      <c r="AA43" s="99"/>
      <c r="AB43" s="100"/>
      <c r="AC43" s="105"/>
      <c r="AD43" s="106"/>
      <c r="AE43" s="107"/>
      <c r="AF43" s="105"/>
      <c r="AG43" s="106"/>
      <c r="AH43" s="107"/>
      <c r="AI43" s="105"/>
      <c r="AJ43" s="106"/>
      <c r="AK43" s="107"/>
      <c r="AL43" s="105"/>
      <c r="AM43" s="106"/>
      <c r="AN43" s="107"/>
      <c r="AO43" s="105"/>
      <c r="AP43" s="106"/>
      <c r="AQ43" s="107"/>
      <c r="AR43" s="105"/>
      <c r="AS43" s="106"/>
      <c r="AT43" s="107"/>
      <c r="AU43" s="105"/>
      <c r="AV43" s="106"/>
      <c r="AW43" s="107"/>
      <c r="AX43" s="105"/>
      <c r="AY43" s="106"/>
      <c r="AZ43" s="107"/>
      <c r="BA43" s="105"/>
      <c r="BB43" s="106"/>
      <c r="BC43" s="107"/>
      <c r="BD43" s="105"/>
      <c r="BE43" s="106"/>
      <c r="BF43" s="107"/>
      <c r="BG43" s="105"/>
      <c r="BH43" s="106"/>
      <c r="BI43" s="107"/>
      <c r="BJ43" s="120"/>
      <c r="BK43" s="119"/>
      <c r="BL43" s="118"/>
      <c r="BM43" s="99"/>
      <c r="BN43" s="99"/>
      <c r="BO43" s="100"/>
      <c r="BP43" s="283"/>
      <c r="BQ43" s="283"/>
      <c r="BR43" s="283"/>
      <c r="BS43" s="283"/>
      <c r="BT43" s="283"/>
      <c r="BU43" s="283"/>
      <c r="BV43" s="283"/>
      <c r="BW43" s="283"/>
      <c r="BX43" s="283"/>
      <c r="BY43" s="283"/>
      <c r="BZ43" s="283"/>
      <c r="CA43" s="283"/>
      <c r="CB43" s="284">
        <f t="shared" si="0"/>
        <v>0</v>
      </c>
      <c r="CC43" s="285"/>
      <c r="CD43" s="285"/>
      <c r="CE43" s="286"/>
      <c r="CF43" s="287"/>
      <c r="CG43" s="288"/>
      <c r="CH43" s="288"/>
      <c r="CI43" s="289"/>
      <c r="CJ43" s="267"/>
      <c r="CK43" s="267"/>
      <c r="CL43" s="267"/>
      <c r="CM43" s="267"/>
      <c r="CN43" s="268">
        <f t="shared" si="1"/>
        <v>0</v>
      </c>
      <c r="CO43" s="268"/>
      <c r="CP43" s="268"/>
      <c r="CQ43" s="268"/>
      <c r="CR43" s="293"/>
      <c r="CS43" s="294"/>
      <c r="CT43" s="294"/>
      <c r="CU43" s="295"/>
      <c r="CV43" s="290"/>
      <c r="CW43" s="274"/>
      <c r="CX43" s="275"/>
      <c r="CY43" s="273"/>
      <c r="CZ43" s="274"/>
      <c r="DA43" s="275"/>
      <c r="DB43" s="273"/>
      <c r="DC43" s="274"/>
      <c r="DD43" s="274"/>
      <c r="DE43" s="275"/>
      <c r="DF43" s="273"/>
      <c r="DG43" s="274"/>
      <c r="DH43" s="274"/>
      <c r="DI43" s="275"/>
      <c r="DJ43" s="195"/>
      <c r="DK43" s="196"/>
      <c r="DL43" s="196"/>
      <c r="DM43" s="197"/>
      <c r="DN43" s="195"/>
      <c r="DO43" s="196"/>
      <c r="DP43" s="196"/>
      <c r="DQ43" s="197"/>
      <c r="DR43" s="154"/>
      <c r="DS43" s="273"/>
      <c r="DT43" s="274"/>
      <c r="DU43" s="275"/>
      <c r="DV43" s="72"/>
      <c r="DW43" s="74"/>
      <c r="DX43" s="276"/>
      <c r="DY43" s="277"/>
      <c r="DZ43" s="278"/>
      <c r="EA43" s="264"/>
      <c r="EB43" s="265"/>
      <c r="EC43" s="266"/>
      <c r="ED43" s="279"/>
      <c r="EE43" s="279"/>
      <c r="EF43" s="279"/>
      <c r="EG43" s="279"/>
      <c r="EH43" s="279"/>
      <c r="EI43" s="279"/>
      <c r="EJ43" s="279"/>
      <c r="EK43" s="279"/>
      <c r="EL43" s="279"/>
      <c r="EM43" s="279"/>
      <c r="EN43" s="279"/>
      <c r="EO43" s="279"/>
      <c r="EP43" s="279"/>
      <c r="EQ43" s="279"/>
      <c r="ER43" s="279"/>
      <c r="ES43" s="279"/>
      <c r="ET43" s="279"/>
      <c r="EU43" s="279"/>
      <c r="EV43" s="279"/>
      <c r="EX43" s="29"/>
    </row>
    <row r="44" spans="2:154" x14ac:dyDescent="0.2">
      <c r="B44" s="291"/>
      <c r="C44" s="292"/>
      <c r="D44" s="151"/>
      <c r="E44" s="90"/>
      <c r="F44" s="91"/>
      <c r="G44" s="151"/>
      <c r="H44" s="152"/>
      <c r="I44" s="152"/>
      <c r="J44" s="152"/>
      <c r="K44" s="152"/>
      <c r="L44" s="153"/>
      <c r="M44" s="89"/>
      <c r="N44" s="90"/>
      <c r="O44" s="90"/>
      <c r="P44" s="90"/>
      <c r="Q44" s="90"/>
      <c r="R44" s="90"/>
      <c r="S44" s="90"/>
      <c r="T44" s="90"/>
      <c r="U44" s="90"/>
      <c r="V44" s="91"/>
      <c r="W44" s="98"/>
      <c r="X44" s="99"/>
      <c r="Y44" s="100"/>
      <c r="Z44" s="98"/>
      <c r="AA44" s="99"/>
      <c r="AB44" s="100"/>
      <c r="AC44" s="105"/>
      <c r="AD44" s="106"/>
      <c r="AE44" s="107"/>
      <c r="AF44" s="105"/>
      <c r="AG44" s="106"/>
      <c r="AH44" s="107"/>
      <c r="AI44" s="105"/>
      <c r="AJ44" s="106"/>
      <c r="AK44" s="107"/>
      <c r="AL44" s="105"/>
      <c r="AM44" s="106"/>
      <c r="AN44" s="107"/>
      <c r="AO44" s="105"/>
      <c r="AP44" s="106"/>
      <c r="AQ44" s="107"/>
      <c r="AR44" s="105"/>
      <c r="AS44" s="106"/>
      <c r="AT44" s="107"/>
      <c r="AU44" s="105"/>
      <c r="AV44" s="106"/>
      <c r="AW44" s="107"/>
      <c r="AX44" s="105"/>
      <c r="AY44" s="106"/>
      <c r="AZ44" s="107"/>
      <c r="BA44" s="105"/>
      <c r="BB44" s="106"/>
      <c r="BC44" s="107"/>
      <c r="BD44" s="105"/>
      <c r="BE44" s="106"/>
      <c r="BF44" s="107"/>
      <c r="BG44" s="105"/>
      <c r="BH44" s="106"/>
      <c r="BI44" s="107"/>
      <c r="BJ44" s="120"/>
      <c r="BK44" s="119"/>
      <c r="BL44" s="118"/>
      <c r="BM44" s="99"/>
      <c r="BN44" s="99"/>
      <c r="BO44" s="100"/>
      <c r="BP44" s="283"/>
      <c r="BQ44" s="283"/>
      <c r="BR44" s="283"/>
      <c r="BS44" s="283"/>
      <c r="BT44" s="283"/>
      <c r="BU44" s="283"/>
      <c r="BV44" s="283"/>
      <c r="BW44" s="283"/>
      <c r="BX44" s="283"/>
      <c r="BY44" s="283"/>
      <c r="BZ44" s="283"/>
      <c r="CA44" s="283"/>
      <c r="CB44" s="284">
        <f t="shared" si="0"/>
        <v>0</v>
      </c>
      <c r="CC44" s="285"/>
      <c r="CD44" s="285"/>
      <c r="CE44" s="286"/>
      <c r="CF44" s="287"/>
      <c r="CG44" s="288"/>
      <c r="CH44" s="288"/>
      <c r="CI44" s="289"/>
      <c r="CJ44" s="267"/>
      <c r="CK44" s="267"/>
      <c r="CL44" s="267"/>
      <c r="CM44" s="267"/>
      <c r="CN44" s="268">
        <f t="shared" si="1"/>
        <v>0</v>
      </c>
      <c r="CO44" s="268"/>
      <c r="CP44" s="268"/>
      <c r="CQ44" s="268"/>
      <c r="CR44" s="269"/>
      <c r="CS44" s="270"/>
      <c r="CT44" s="270"/>
      <c r="CU44" s="271"/>
      <c r="CV44" s="290"/>
      <c r="CW44" s="274"/>
      <c r="CX44" s="275"/>
      <c r="CY44" s="273"/>
      <c r="CZ44" s="274"/>
      <c r="DA44" s="275"/>
      <c r="DB44" s="273"/>
      <c r="DC44" s="274"/>
      <c r="DD44" s="274"/>
      <c r="DE44" s="275"/>
      <c r="DF44" s="273"/>
      <c r="DG44" s="274"/>
      <c r="DH44" s="274"/>
      <c r="DI44" s="275"/>
      <c r="DJ44" s="195"/>
      <c r="DK44" s="196"/>
      <c r="DL44" s="196"/>
      <c r="DM44" s="197"/>
      <c r="DN44" s="195"/>
      <c r="DO44" s="196"/>
      <c r="DP44" s="196"/>
      <c r="DQ44" s="197"/>
      <c r="DR44" s="154"/>
      <c r="DS44" s="273"/>
      <c r="DT44" s="274"/>
      <c r="DU44" s="275"/>
      <c r="DV44" s="72"/>
      <c r="DW44" s="74"/>
      <c r="DX44" s="276"/>
      <c r="DY44" s="277"/>
      <c r="DZ44" s="278"/>
      <c r="EA44" s="264"/>
      <c r="EB44" s="265"/>
      <c r="EC44" s="266"/>
      <c r="ED44" s="279"/>
      <c r="EE44" s="279"/>
      <c r="EF44" s="279"/>
      <c r="EG44" s="279"/>
      <c r="EH44" s="279"/>
      <c r="EI44" s="279"/>
      <c r="EJ44" s="279"/>
      <c r="EK44" s="279"/>
      <c r="EL44" s="279"/>
      <c r="EM44" s="279"/>
      <c r="EN44" s="279"/>
      <c r="EO44" s="279"/>
      <c r="EP44" s="279"/>
      <c r="EQ44" s="279"/>
      <c r="ER44" s="279"/>
      <c r="ES44" s="279"/>
      <c r="ET44" s="279"/>
      <c r="EU44" s="279"/>
      <c r="EV44" s="279"/>
      <c r="EX44" s="29"/>
    </row>
    <row r="45" spans="2:154" x14ac:dyDescent="0.2">
      <c r="B45" s="291"/>
      <c r="C45" s="292"/>
      <c r="D45" s="151"/>
      <c r="E45" s="90"/>
      <c r="F45" s="91"/>
      <c r="G45" s="151"/>
      <c r="H45" s="152"/>
      <c r="I45" s="152"/>
      <c r="J45" s="152"/>
      <c r="K45" s="152"/>
      <c r="L45" s="153"/>
      <c r="M45" s="89"/>
      <c r="N45" s="90"/>
      <c r="O45" s="90"/>
      <c r="P45" s="90"/>
      <c r="Q45" s="90"/>
      <c r="R45" s="90"/>
      <c r="S45" s="90"/>
      <c r="T45" s="90"/>
      <c r="U45" s="90"/>
      <c r="V45" s="91"/>
      <c r="W45" s="98"/>
      <c r="X45" s="99"/>
      <c r="Y45" s="100"/>
      <c r="Z45" s="98"/>
      <c r="AA45" s="99"/>
      <c r="AB45" s="100"/>
      <c r="AC45" s="105"/>
      <c r="AD45" s="106"/>
      <c r="AE45" s="107"/>
      <c r="AF45" s="105"/>
      <c r="AG45" s="106"/>
      <c r="AH45" s="107"/>
      <c r="AI45" s="105"/>
      <c r="AJ45" s="106"/>
      <c r="AK45" s="107"/>
      <c r="AL45" s="105"/>
      <c r="AM45" s="106"/>
      <c r="AN45" s="107"/>
      <c r="AO45" s="105"/>
      <c r="AP45" s="106"/>
      <c r="AQ45" s="107"/>
      <c r="AR45" s="105"/>
      <c r="AS45" s="106"/>
      <c r="AT45" s="107"/>
      <c r="AU45" s="105"/>
      <c r="AV45" s="106"/>
      <c r="AW45" s="107"/>
      <c r="AX45" s="105"/>
      <c r="AY45" s="106"/>
      <c r="AZ45" s="107"/>
      <c r="BA45" s="105"/>
      <c r="BB45" s="106"/>
      <c r="BC45" s="107"/>
      <c r="BD45" s="105"/>
      <c r="BE45" s="106"/>
      <c r="BF45" s="107"/>
      <c r="BG45" s="105"/>
      <c r="BH45" s="106"/>
      <c r="BI45" s="107"/>
      <c r="BJ45" s="120"/>
      <c r="BK45" s="119"/>
      <c r="BL45" s="118"/>
      <c r="BM45" s="99"/>
      <c r="BN45" s="99"/>
      <c r="BO45" s="100"/>
      <c r="BP45" s="283"/>
      <c r="BQ45" s="283"/>
      <c r="BR45" s="283"/>
      <c r="BS45" s="283"/>
      <c r="BT45" s="283"/>
      <c r="BU45" s="283"/>
      <c r="BV45" s="283"/>
      <c r="BW45" s="283"/>
      <c r="BX45" s="283"/>
      <c r="BY45" s="283"/>
      <c r="BZ45" s="283"/>
      <c r="CA45" s="283"/>
      <c r="CB45" s="284">
        <f t="shared" si="0"/>
        <v>0</v>
      </c>
      <c r="CC45" s="285"/>
      <c r="CD45" s="285"/>
      <c r="CE45" s="286"/>
      <c r="CF45" s="287"/>
      <c r="CG45" s="288"/>
      <c r="CH45" s="288"/>
      <c r="CI45" s="289"/>
      <c r="CJ45" s="267"/>
      <c r="CK45" s="267"/>
      <c r="CL45" s="267"/>
      <c r="CM45" s="267"/>
      <c r="CN45" s="268">
        <f t="shared" si="1"/>
        <v>0</v>
      </c>
      <c r="CO45" s="268"/>
      <c r="CP45" s="268"/>
      <c r="CQ45" s="268"/>
      <c r="CR45" s="269"/>
      <c r="CS45" s="270"/>
      <c r="CT45" s="270"/>
      <c r="CU45" s="271"/>
      <c r="CV45" s="290"/>
      <c r="CW45" s="274"/>
      <c r="CX45" s="275"/>
      <c r="CY45" s="273"/>
      <c r="CZ45" s="274"/>
      <c r="DA45" s="275"/>
      <c r="DB45" s="273"/>
      <c r="DC45" s="274"/>
      <c r="DD45" s="274"/>
      <c r="DE45" s="275"/>
      <c r="DF45" s="273"/>
      <c r="DG45" s="274"/>
      <c r="DH45" s="274"/>
      <c r="DI45" s="275"/>
      <c r="DJ45" s="195"/>
      <c r="DK45" s="196"/>
      <c r="DL45" s="196"/>
      <c r="DM45" s="197"/>
      <c r="DN45" s="195"/>
      <c r="DO45" s="196"/>
      <c r="DP45" s="196"/>
      <c r="DQ45" s="197"/>
      <c r="DR45" s="154"/>
      <c r="DS45" s="273"/>
      <c r="DT45" s="274"/>
      <c r="DU45" s="275"/>
      <c r="DV45" s="72"/>
      <c r="DW45" s="74"/>
      <c r="DX45" s="276"/>
      <c r="DY45" s="277"/>
      <c r="DZ45" s="278"/>
      <c r="EA45" s="264"/>
      <c r="EB45" s="265"/>
      <c r="EC45" s="266"/>
      <c r="ED45" s="279"/>
      <c r="EE45" s="279"/>
      <c r="EF45" s="279"/>
      <c r="EG45" s="279"/>
      <c r="EH45" s="279"/>
      <c r="EI45" s="279"/>
      <c r="EJ45" s="279"/>
      <c r="EK45" s="279"/>
      <c r="EL45" s="279"/>
      <c r="EM45" s="279"/>
      <c r="EN45" s="279"/>
      <c r="EO45" s="279"/>
      <c r="EP45" s="279"/>
      <c r="EQ45" s="279"/>
      <c r="ER45" s="279"/>
      <c r="ES45" s="279"/>
      <c r="ET45" s="279"/>
      <c r="EU45" s="279"/>
      <c r="EV45" s="279"/>
      <c r="EX45" s="29"/>
    </row>
    <row r="46" spans="2:154" ht="13.8" thickBot="1" x14ac:dyDescent="0.25">
      <c r="B46" s="280"/>
      <c r="C46" s="281"/>
      <c r="D46" s="81"/>
      <c r="E46" s="93"/>
      <c r="F46" s="94"/>
      <c r="G46" s="81"/>
      <c r="H46" s="82"/>
      <c r="I46" s="82"/>
      <c r="J46" s="82"/>
      <c r="K46" s="82"/>
      <c r="L46" s="83"/>
      <c r="M46" s="92"/>
      <c r="N46" s="93"/>
      <c r="O46" s="93"/>
      <c r="P46" s="93"/>
      <c r="Q46" s="93"/>
      <c r="R46" s="93"/>
      <c r="S46" s="93"/>
      <c r="T46" s="93"/>
      <c r="U46" s="93"/>
      <c r="V46" s="94"/>
      <c r="W46" s="42"/>
      <c r="X46" s="43"/>
      <c r="Y46" s="104"/>
      <c r="Z46" s="42"/>
      <c r="AA46" s="43"/>
      <c r="AB46" s="104"/>
      <c r="AC46" s="42"/>
      <c r="AD46" s="43"/>
      <c r="AE46" s="43"/>
      <c r="AF46" s="42"/>
      <c r="AG46" s="43"/>
      <c r="AH46" s="43"/>
      <c r="AI46" s="42"/>
      <c r="AJ46" s="43"/>
      <c r="AK46" s="43"/>
      <c r="AL46" s="42"/>
      <c r="AM46" s="43"/>
      <c r="AN46" s="43"/>
      <c r="AO46" s="42"/>
      <c r="AP46" s="43"/>
      <c r="AQ46" s="43"/>
      <c r="AR46" s="42"/>
      <c r="AS46" s="43"/>
      <c r="AT46" s="43"/>
      <c r="AU46" s="42"/>
      <c r="AV46" s="43"/>
      <c r="AW46" s="43"/>
      <c r="AX46" s="42"/>
      <c r="AY46" s="43"/>
      <c r="AZ46" s="43"/>
      <c r="BA46" s="105"/>
      <c r="BB46" s="106"/>
      <c r="BC46" s="107"/>
      <c r="BD46" s="105"/>
      <c r="BE46" s="106"/>
      <c r="BF46" s="107"/>
      <c r="BG46" s="105"/>
      <c r="BH46" s="106"/>
      <c r="BI46" s="107"/>
      <c r="BJ46" s="123"/>
      <c r="BK46" s="124"/>
      <c r="BL46" s="126"/>
      <c r="BM46" s="43"/>
      <c r="BN46" s="43"/>
      <c r="BO46" s="104"/>
      <c r="BP46" s="282"/>
      <c r="BQ46" s="282"/>
      <c r="BR46" s="282"/>
      <c r="BS46" s="282"/>
      <c r="BT46" s="283"/>
      <c r="BU46" s="283"/>
      <c r="BV46" s="283"/>
      <c r="BW46" s="283"/>
      <c r="BX46" s="283"/>
      <c r="BY46" s="283"/>
      <c r="BZ46" s="283"/>
      <c r="CA46" s="283"/>
      <c r="CB46" s="284">
        <f t="shared" si="0"/>
        <v>0</v>
      </c>
      <c r="CC46" s="285"/>
      <c r="CD46" s="285"/>
      <c r="CE46" s="286"/>
      <c r="CF46" s="287"/>
      <c r="CG46" s="288"/>
      <c r="CH46" s="288"/>
      <c r="CI46" s="289"/>
      <c r="CJ46" s="267"/>
      <c r="CK46" s="267"/>
      <c r="CL46" s="267"/>
      <c r="CM46" s="267"/>
      <c r="CN46" s="268">
        <f t="shared" si="1"/>
        <v>0</v>
      </c>
      <c r="CO46" s="268"/>
      <c r="CP46" s="268"/>
      <c r="CQ46" s="268"/>
      <c r="CR46" s="269"/>
      <c r="CS46" s="270"/>
      <c r="CT46" s="270"/>
      <c r="CU46" s="271"/>
      <c r="CV46" s="272"/>
      <c r="CW46" s="259"/>
      <c r="CX46" s="260"/>
      <c r="CY46" s="258"/>
      <c r="CZ46" s="259"/>
      <c r="DA46" s="260"/>
      <c r="DB46" s="258"/>
      <c r="DC46" s="259"/>
      <c r="DD46" s="259"/>
      <c r="DE46" s="260"/>
      <c r="DF46" s="258"/>
      <c r="DG46" s="259"/>
      <c r="DH46" s="259"/>
      <c r="DI46" s="260"/>
      <c r="DJ46" s="261"/>
      <c r="DK46" s="262"/>
      <c r="DL46" s="262"/>
      <c r="DM46" s="263"/>
      <c r="DN46" s="261"/>
      <c r="DO46" s="262"/>
      <c r="DP46" s="262"/>
      <c r="DQ46" s="263"/>
      <c r="DR46" s="154"/>
      <c r="DS46" s="258"/>
      <c r="DT46" s="259"/>
      <c r="DU46" s="260"/>
      <c r="DV46" s="75"/>
      <c r="DW46" s="76"/>
      <c r="DX46" s="233"/>
      <c r="DY46" s="234"/>
      <c r="DZ46" s="235"/>
      <c r="EA46" s="264"/>
      <c r="EB46" s="265"/>
      <c r="EC46" s="266"/>
      <c r="ED46" s="255"/>
      <c r="EE46" s="255"/>
      <c r="EF46" s="255"/>
      <c r="EG46" s="255"/>
      <c r="EH46" s="255"/>
      <c r="EI46" s="255"/>
      <c r="EJ46" s="255"/>
      <c r="EK46" s="255"/>
      <c r="EL46" s="255"/>
      <c r="EM46" s="255"/>
      <c r="EN46" s="255"/>
      <c r="EO46" s="255"/>
      <c r="EP46" s="255"/>
      <c r="EQ46" s="255"/>
      <c r="ER46" s="255"/>
      <c r="ES46" s="255"/>
      <c r="ET46" s="255"/>
      <c r="EU46" s="255"/>
      <c r="EV46" s="255"/>
      <c r="EX46" s="29"/>
    </row>
    <row r="47" spans="2:154" ht="14.4" thickTop="1" thickBot="1" x14ac:dyDescent="0.25">
      <c r="B47" s="256">
        <f>COUNTA(B22:C46)</f>
        <v>10</v>
      </c>
      <c r="C47" s="257"/>
      <c r="D47" s="21"/>
      <c r="E47" s="21"/>
      <c r="F47" s="21"/>
      <c r="W47" s="249">
        <f>COUNTIF(W22:Y46,"○")</f>
        <v>0</v>
      </c>
      <c r="X47" s="250"/>
      <c r="Y47" s="251"/>
      <c r="Z47" s="249">
        <f>COUNTIF(Z22:AB46,"○")</f>
        <v>0</v>
      </c>
      <c r="AA47" s="250"/>
      <c r="AB47" s="251"/>
      <c r="AC47" s="249">
        <f>COUNTIF(AC22:AE46,"○")</f>
        <v>0</v>
      </c>
      <c r="AD47" s="250"/>
      <c r="AE47" s="251"/>
      <c r="AF47" s="249">
        <f>COUNTIF(AF22:AH46,"○")</f>
        <v>0</v>
      </c>
      <c r="AG47" s="250"/>
      <c r="AH47" s="251"/>
      <c r="AI47" s="249">
        <f t="shared" ref="AI47" si="2">COUNTIF(AI22:AK46,"○")</f>
        <v>0</v>
      </c>
      <c r="AJ47" s="250"/>
      <c r="AK47" s="251"/>
      <c r="AL47" s="249">
        <f t="shared" ref="AL47" si="3">COUNTIF(AL22:AN46,"○")</f>
        <v>0</v>
      </c>
      <c r="AM47" s="250"/>
      <c r="AN47" s="251"/>
      <c r="AO47" s="249">
        <f t="shared" ref="AO47" si="4">COUNTIF(AO22:AQ46,"○")</f>
        <v>0</v>
      </c>
      <c r="AP47" s="250"/>
      <c r="AQ47" s="251"/>
      <c r="AR47" s="249">
        <f t="shared" ref="AR47" si="5">COUNTIF(AR22:AT46,"○")</f>
        <v>0</v>
      </c>
      <c r="AS47" s="250"/>
      <c r="AT47" s="251"/>
      <c r="AU47" s="249">
        <f t="shared" ref="AU47" si="6">COUNTIF(AU22:AW46,"○")</f>
        <v>0</v>
      </c>
      <c r="AV47" s="250"/>
      <c r="AW47" s="251"/>
      <c r="AX47" s="249">
        <f t="shared" ref="AX47" si="7">COUNTIF(AX22:AZ46,"○")</f>
        <v>0</v>
      </c>
      <c r="AY47" s="250"/>
      <c r="AZ47" s="251"/>
      <c r="BA47" s="249">
        <f t="shared" ref="BA47" si="8">COUNTIF(BA22:BC46,"○")</f>
        <v>0</v>
      </c>
      <c r="BB47" s="250"/>
      <c r="BC47" s="251"/>
      <c r="BD47" s="249">
        <f t="shared" ref="BD47" si="9">COUNTIF(BD22:BF46,"○")</f>
        <v>0</v>
      </c>
      <c r="BE47" s="250"/>
      <c r="BF47" s="251"/>
      <c r="BG47" s="249">
        <f t="shared" ref="BG47" si="10">COUNTIF(BG22:BI46,"○")</f>
        <v>0</v>
      </c>
      <c r="BH47" s="250"/>
      <c r="BI47" s="251"/>
      <c r="BJ47" s="252" t="s">
        <v>34</v>
      </c>
      <c r="BK47" s="253"/>
      <c r="BL47" s="253"/>
      <c r="BM47" s="253"/>
      <c r="BN47" s="253"/>
      <c r="BO47" s="254"/>
      <c r="BP47" s="242">
        <f>SUM(BP22:BS46)</f>
        <v>0</v>
      </c>
      <c r="BQ47" s="243"/>
      <c r="BR47" s="243"/>
      <c r="BS47" s="244"/>
      <c r="BT47" s="242">
        <f>SUM(BT22:BW46)</f>
        <v>0</v>
      </c>
      <c r="BU47" s="243"/>
      <c r="BV47" s="243"/>
      <c r="BW47" s="244"/>
      <c r="BX47" s="242">
        <f>SUM(BX22:CA46)</f>
        <v>0</v>
      </c>
      <c r="BY47" s="243"/>
      <c r="BZ47" s="243"/>
      <c r="CA47" s="244"/>
      <c r="CB47" s="242">
        <f>SUM(CB22:CE46)</f>
        <v>0</v>
      </c>
      <c r="CC47" s="243"/>
      <c r="CD47" s="243"/>
      <c r="CE47" s="244"/>
      <c r="CF47" s="242">
        <f>COUNTIF(CF22:CF46,"〇")</f>
        <v>0</v>
      </c>
      <c r="CG47" s="243">
        <f>COUNTIF(CG29:CG46,"○")</f>
        <v>0</v>
      </c>
      <c r="CH47" s="243">
        <f>COUNTIF(CH29:CH46,"○")</f>
        <v>0</v>
      </c>
      <c r="CI47" s="244">
        <f>COUNTIF(CI29:CI46,"○")</f>
        <v>0</v>
      </c>
      <c r="CJ47" s="242">
        <f t="shared" ref="CJ47" si="11">SUM(CJ22:CM46)</f>
        <v>0</v>
      </c>
      <c r="CK47" s="243"/>
      <c r="CL47" s="243"/>
      <c r="CM47" s="244"/>
      <c r="CN47" s="242">
        <f t="shared" ref="CN47" si="12">SUM(CN22:CQ46)</f>
        <v>0</v>
      </c>
      <c r="CO47" s="243"/>
      <c r="CP47" s="243"/>
      <c r="CQ47" s="244"/>
      <c r="CR47" s="242">
        <f>SUM(CR22:CU46)</f>
        <v>0</v>
      </c>
      <c r="CS47" s="243"/>
      <c r="CT47" s="243"/>
      <c r="CU47" s="244"/>
      <c r="CV47" s="245">
        <f>SUBTOTAL(9,CV22:CX46)*0.01</f>
        <v>0</v>
      </c>
      <c r="CW47" s="246"/>
      <c r="CX47" s="246"/>
      <c r="CY47" s="245">
        <f>SUBTOTAL(9,CY22:DA46)*0.01</f>
        <v>0</v>
      </c>
      <c r="CZ47" s="246"/>
      <c r="DA47" s="247"/>
      <c r="DB47" s="248">
        <f>SUBTOTAL(9,DB22:DE46)</f>
        <v>0</v>
      </c>
      <c r="DC47" s="248"/>
      <c r="DD47" s="248"/>
      <c r="DE47" s="248"/>
      <c r="DF47" s="248">
        <f>SUBTOTAL(9,DF22:DI46)</f>
        <v>0</v>
      </c>
      <c r="DG47" s="248"/>
      <c r="DH47" s="248"/>
      <c r="DI47" s="248"/>
      <c r="DJ47" s="226"/>
      <c r="DK47" s="227"/>
      <c r="DL47" s="227"/>
      <c r="DM47" s="228"/>
      <c r="DN47" s="229">
        <f>SUBTOTAL(9,DN22:DQ46)</f>
        <v>0</v>
      </c>
      <c r="DO47" s="229"/>
      <c r="DP47" s="229"/>
      <c r="DQ47" s="229"/>
      <c r="DR47" s="160">
        <f>SUBTOTAL(9,DR22:DU46)</f>
        <v>0</v>
      </c>
      <c r="DS47" s="230">
        <f>SUBTOTAL(9,DS22:DU46)</f>
        <v>0</v>
      </c>
      <c r="DT47" s="231"/>
      <c r="DU47" s="232"/>
      <c r="DV47" s="75"/>
      <c r="DW47" s="76"/>
      <c r="DX47" s="233"/>
      <c r="DY47" s="234"/>
      <c r="DZ47" s="235"/>
      <c r="EA47" s="236">
        <f>SUM(EA22:EC46)</f>
        <v>0</v>
      </c>
      <c r="EB47" s="237"/>
      <c r="EC47" s="238"/>
      <c r="ED47" s="239">
        <f>SUM(ED22:EF46)*0.01</f>
        <v>0</v>
      </c>
      <c r="EE47" s="240"/>
      <c r="EF47" s="240"/>
      <c r="EG47" s="240"/>
      <c r="EH47" s="240"/>
      <c r="EI47" s="240"/>
      <c r="EJ47" s="240"/>
      <c r="EK47" s="240"/>
      <c r="EL47" s="240"/>
      <c r="EM47" s="240"/>
      <c r="EN47" s="240"/>
      <c r="EO47" s="240"/>
      <c r="EP47" s="240"/>
      <c r="EQ47" s="240"/>
      <c r="ER47" s="240"/>
      <c r="ES47" s="240"/>
      <c r="ET47" s="240"/>
      <c r="EU47" s="240"/>
      <c r="EV47" s="241"/>
      <c r="EX47" s="29"/>
    </row>
    <row r="48" spans="2:154" ht="14.4" thickTop="1" thickBot="1" x14ac:dyDescent="0.25">
      <c r="BJ48" s="172">
        <v>1.1499999999999999</v>
      </c>
      <c r="BK48" s="173"/>
      <c r="BL48" s="174"/>
      <c r="BM48" s="175" t="s">
        <v>19</v>
      </c>
      <c r="BN48" s="176"/>
      <c r="BO48" s="177"/>
      <c r="BP48" s="191">
        <f>SUMPRODUCT(($BJ$22:$BJ$46="115%")*($BM$22:$BM$46="Ａ重油")*($BP$22:$BS$46))</f>
        <v>0</v>
      </c>
      <c r="BQ48" s="192"/>
      <c r="BR48" s="192"/>
      <c r="BS48" s="193"/>
      <c r="BT48" s="181">
        <f>SUMPRODUCT(($BJ$22:$BJ$46="115%")*($BM$22:$BM$46="Ａ重油")*(BT$22:BW$46))</f>
        <v>0</v>
      </c>
      <c r="BU48" s="182"/>
      <c r="BV48" s="182"/>
      <c r="BW48" s="190"/>
      <c r="BX48" s="181">
        <f>SUMPRODUCT(($BJ$22:$BJ$46="115%")*($BM$22:$BM$46="Ａ重油")*(BX$22:CA$46))</f>
        <v>0</v>
      </c>
      <c r="BY48" s="182"/>
      <c r="BZ48" s="182"/>
      <c r="CA48" s="190"/>
      <c r="CB48" s="181">
        <f>BT48-BX48</f>
        <v>0</v>
      </c>
      <c r="CC48" s="182"/>
      <c r="CD48" s="182"/>
      <c r="CE48" s="190"/>
      <c r="CF48" s="143"/>
      <c r="CG48" s="144"/>
      <c r="CH48" s="144"/>
      <c r="CI48" s="145"/>
      <c r="CJ48" s="181">
        <f>SUMPRODUCT(($BJ$22:$BJ$46="115%")*($BM$22:$BM$46="Ａ重油")*(CJ$22:CM$46))</f>
        <v>0</v>
      </c>
      <c r="CK48" s="182"/>
      <c r="CL48" s="182"/>
      <c r="CM48" s="190"/>
      <c r="CN48" s="181">
        <f>SUMPRODUCT(($BJ$22:$BJ$46="115%")*($BM$22:$BM$46="Ａ重油")*(CN$22:CQ$46))</f>
        <v>0</v>
      </c>
      <c r="CO48" s="182"/>
      <c r="CP48" s="182"/>
      <c r="CQ48" s="190"/>
      <c r="CR48" s="181">
        <f>SUMPRODUCT(($BJ$22:$BJ$46="115%")*($BM$22:$BM$46="Ａ重油")*(CR$22:CU$46))</f>
        <v>0</v>
      </c>
      <c r="CS48" s="182"/>
      <c r="CT48" s="182"/>
      <c r="CU48" s="183"/>
      <c r="CV48" s="219" t="s">
        <v>35</v>
      </c>
      <c r="CW48" s="220"/>
      <c r="CX48" s="220"/>
      <c r="CY48" s="220"/>
      <c r="CZ48" s="220"/>
      <c r="DA48" s="221"/>
      <c r="DB48" s="222">
        <f>IF(CV47=0,0,DB47/$CV47*0.1)</f>
        <v>0</v>
      </c>
      <c r="DC48" s="223"/>
      <c r="DD48" s="223"/>
      <c r="DE48" s="224"/>
      <c r="DF48" s="222">
        <f>IF(CV47=0,0,DF47/$CY47*0.1)</f>
        <v>0</v>
      </c>
      <c r="DG48" s="223"/>
      <c r="DH48" s="223"/>
      <c r="DI48" s="225"/>
      <c r="DJ48" s="210" t="s">
        <v>71</v>
      </c>
      <c r="DK48" s="211"/>
      <c r="DL48" s="211"/>
      <c r="DM48" s="212"/>
      <c r="DN48" s="213" t="e">
        <f>DB47/DN47</f>
        <v>#DIV/0!</v>
      </c>
      <c r="DO48" s="214"/>
      <c r="DP48" s="214"/>
      <c r="DQ48" s="215"/>
      <c r="DR48" s="150" t="e">
        <f>DI47/DR47</f>
        <v>#DIV/0!</v>
      </c>
      <c r="DS48" s="44"/>
      <c r="DT48" s="44"/>
      <c r="DU48" s="44"/>
      <c r="DV48" s="44"/>
      <c r="DW48" s="56"/>
      <c r="DX48" s="56"/>
      <c r="DY48" s="56"/>
      <c r="DZ48" s="45"/>
      <c r="ED48" s="216">
        <f>IF(BY47=0,0,#REF!/CV47)</f>
        <v>0</v>
      </c>
      <c r="EE48" s="217"/>
      <c r="EF48" s="217"/>
      <c r="EG48" s="217"/>
      <c r="EH48" s="217"/>
      <c r="EI48" s="217"/>
      <c r="EJ48" s="217"/>
      <c r="EK48" s="217"/>
      <c r="EL48" s="217"/>
      <c r="EM48" s="217"/>
      <c r="EN48" s="217"/>
      <c r="EO48" s="217"/>
      <c r="EP48" s="217"/>
      <c r="EQ48" s="217"/>
      <c r="ER48" s="217"/>
      <c r="ES48" s="217"/>
      <c r="ET48" s="217"/>
      <c r="EU48" s="217"/>
      <c r="EV48" s="218"/>
      <c r="EX48" s="29"/>
    </row>
    <row r="49" spans="1:160" ht="13.5" customHeight="1" x14ac:dyDescent="0.2">
      <c r="B49" t="s">
        <v>37</v>
      </c>
      <c r="BJ49" s="172">
        <v>1.1499999999999999</v>
      </c>
      <c r="BK49" s="173"/>
      <c r="BL49" s="174"/>
      <c r="BM49" s="175" t="s">
        <v>20</v>
      </c>
      <c r="BN49" s="176"/>
      <c r="BO49" s="177"/>
      <c r="BP49" s="191">
        <f>SUMPRODUCT(($BJ$22:$BJ$46="115%")*($BM$22:$BM$46="灯油")*($BP$22:$BS$46))</f>
        <v>0</v>
      </c>
      <c r="BQ49" s="192"/>
      <c r="BR49" s="192"/>
      <c r="BS49" s="193"/>
      <c r="BT49" s="181">
        <f>SUMPRODUCT(($BJ$22:$BJ$46="115%")*($BM$22:$BM$46="灯油")*(BT$22:BW$46))</f>
        <v>0</v>
      </c>
      <c r="BU49" s="182"/>
      <c r="BV49" s="182"/>
      <c r="BW49" s="190"/>
      <c r="BX49" s="181">
        <f>SUMPRODUCT(($BJ$22:$BJ$46="115%")*($BM$22:$BM$46="灯油")*(BX$22:CA$46))</f>
        <v>0</v>
      </c>
      <c r="BY49" s="182"/>
      <c r="BZ49" s="182"/>
      <c r="CA49" s="190"/>
      <c r="CB49" s="181">
        <f t="shared" ref="CB49:CB55" si="13">BT49-BX49</f>
        <v>0</v>
      </c>
      <c r="CC49" s="182"/>
      <c r="CD49" s="182"/>
      <c r="CE49" s="190"/>
      <c r="CF49" s="48"/>
      <c r="CG49" s="46"/>
      <c r="CH49" s="46"/>
      <c r="CI49" s="146"/>
      <c r="CJ49" s="181">
        <f>SUMPRODUCT(($BJ$22:$BJ$46="115%")*($BM$22:$BM$46="灯油")*(CJ$22:CM$46))</f>
        <v>0</v>
      </c>
      <c r="CK49" s="182"/>
      <c r="CL49" s="182"/>
      <c r="CM49" s="190"/>
      <c r="CN49" s="181">
        <f>SUMPRODUCT(($BJ$22:$BJ$46="115%")*($BM$22:$BM$46="灯油")*(CN$22:CQ$46))</f>
        <v>0</v>
      </c>
      <c r="CO49" s="182"/>
      <c r="CP49" s="182"/>
      <c r="CQ49" s="190"/>
      <c r="CR49" s="181">
        <f>SUMPRODUCT(($BJ$22:$BJ$46="115%")*($BM$22:$BM$46="灯油")*(CR$22:CU$46))</f>
        <v>0</v>
      </c>
      <c r="CS49" s="182"/>
      <c r="CT49" s="182"/>
      <c r="CU49" s="183"/>
      <c r="CV49" s="204" t="s">
        <v>38</v>
      </c>
      <c r="CW49" s="205"/>
      <c r="CX49" s="205"/>
      <c r="CY49" s="205"/>
      <c r="CZ49" s="205"/>
      <c r="DA49" s="205"/>
      <c r="DB49" s="205"/>
      <c r="DC49" s="205"/>
      <c r="DD49" s="205"/>
      <c r="DE49" s="205"/>
      <c r="DF49" s="205"/>
      <c r="DG49" s="205"/>
      <c r="DH49" s="205"/>
      <c r="DI49" s="206"/>
      <c r="DJ49" s="207" t="s">
        <v>73</v>
      </c>
      <c r="DK49" s="208"/>
      <c r="DL49" s="208"/>
      <c r="DM49" s="208"/>
      <c r="DN49" s="208"/>
      <c r="DO49" s="208"/>
      <c r="DP49" s="208"/>
      <c r="DQ49" s="208"/>
      <c r="DR49" s="209"/>
      <c r="DS49" s="159"/>
      <c r="DT49" s="159"/>
      <c r="DU49" s="159"/>
      <c r="DV49" s="159"/>
      <c r="DW49" s="159"/>
      <c r="DX49" s="159"/>
      <c r="DY49" s="159"/>
      <c r="DZ49" s="159"/>
    </row>
    <row r="50" spans="1:160" x14ac:dyDescent="0.2">
      <c r="A50" t="s">
        <v>140</v>
      </c>
      <c r="BJ50" s="172">
        <v>1.3</v>
      </c>
      <c r="BK50" s="173"/>
      <c r="BL50" s="174"/>
      <c r="BM50" s="175" t="s">
        <v>19</v>
      </c>
      <c r="BN50" s="176"/>
      <c r="BO50" s="177"/>
      <c r="BP50" s="191">
        <f>SUMPRODUCT(($BJ$22:$BJ$46="130%")*($BM$22:$BM$46="Ａ重油")*($BP$22:$BS$46))</f>
        <v>0</v>
      </c>
      <c r="BQ50" s="192"/>
      <c r="BR50" s="192"/>
      <c r="BS50" s="193"/>
      <c r="BT50" s="181">
        <f>SUMPRODUCT(($BJ$22:$BJ$46="130%")*($BM$22:$BM$46="Ａ重油")*(BT$22:BW$46))</f>
        <v>0</v>
      </c>
      <c r="BU50" s="182"/>
      <c r="BV50" s="182"/>
      <c r="BW50" s="190"/>
      <c r="BX50" s="181">
        <f>SUMPRODUCT(($BJ$22:$BJ$46="130%")*($BM$22:$BM$46="Ａ重油")*(BX$22:CA$46))</f>
        <v>0</v>
      </c>
      <c r="BY50" s="182"/>
      <c r="BZ50" s="182"/>
      <c r="CA50" s="190"/>
      <c r="CB50" s="181">
        <f t="shared" si="13"/>
        <v>0</v>
      </c>
      <c r="CC50" s="182"/>
      <c r="CD50" s="182"/>
      <c r="CE50" s="190"/>
      <c r="CF50" s="48"/>
      <c r="CG50" s="46"/>
      <c r="CH50" s="46"/>
      <c r="CI50" s="146"/>
      <c r="CJ50" s="181">
        <f>SUMPRODUCT(($BJ$22:$BJ$46="130%")*($BM$22:$BM$46="Ａ重油")*(CJ$22:CM$46))</f>
        <v>0</v>
      </c>
      <c r="CK50" s="182"/>
      <c r="CL50" s="182"/>
      <c r="CM50" s="190"/>
      <c r="CN50" s="181">
        <f>SUMPRODUCT(($BJ$22:$BJ$46="130%")*($BM$22:$BM$46="Ａ重油")*(CN$22:CQ$46))</f>
        <v>0</v>
      </c>
      <c r="CO50" s="182"/>
      <c r="CP50" s="182"/>
      <c r="CQ50" s="190"/>
      <c r="CR50" s="181">
        <f>SUMPRODUCT(($BJ$22:$BJ$46="130%")*($BM$22:$BM$46="Ａ重油")*(CR$22:CU$46))</f>
        <v>0</v>
      </c>
      <c r="CS50" s="182"/>
      <c r="CT50" s="182"/>
      <c r="CU50" s="183"/>
      <c r="CV50" s="202" t="s">
        <v>21</v>
      </c>
      <c r="CW50" s="202"/>
      <c r="CX50" s="202"/>
      <c r="CY50" s="202"/>
      <c r="CZ50" s="202"/>
      <c r="DA50" s="202"/>
      <c r="DB50" s="195"/>
      <c r="DC50" s="196"/>
      <c r="DD50" s="196"/>
      <c r="DE50" s="196"/>
      <c r="DF50" s="196"/>
      <c r="DG50" s="196"/>
      <c r="DH50" s="196"/>
      <c r="DI50" s="197"/>
      <c r="DJ50" s="203" t="s">
        <v>21</v>
      </c>
      <c r="DK50" s="203"/>
      <c r="DL50" s="203"/>
      <c r="DM50" s="203"/>
      <c r="DN50" s="201"/>
      <c r="DO50" s="201"/>
      <c r="DP50" s="201"/>
      <c r="DQ50" s="201"/>
      <c r="DR50" s="201"/>
      <c r="DS50" s="48"/>
      <c r="DT50" s="46"/>
      <c r="DU50" s="46"/>
      <c r="DV50" s="46"/>
      <c r="DW50" s="46"/>
      <c r="DX50" s="46"/>
      <c r="DY50" s="46"/>
      <c r="DZ50" s="46"/>
      <c r="EE50" s="10"/>
      <c r="EF50" s="10"/>
      <c r="EG50" s="10"/>
      <c r="EH50" s="10"/>
      <c r="EI50" s="10"/>
      <c r="EJ50" s="10"/>
      <c r="EK50" s="9"/>
      <c r="EL50" s="9"/>
      <c r="EM50" s="9"/>
      <c r="EN50" s="9"/>
      <c r="EO50" s="9"/>
      <c r="EP50" s="9"/>
      <c r="EQ50" s="9"/>
      <c r="ER50" s="9"/>
      <c r="ES50" s="9"/>
      <c r="ET50" s="9"/>
      <c r="EU50" s="9"/>
    </row>
    <row r="51" spans="1:160" x14ac:dyDescent="0.2">
      <c r="A51" s="50" t="s">
        <v>141</v>
      </c>
      <c r="BJ51" s="172">
        <v>1.3</v>
      </c>
      <c r="BK51" s="173"/>
      <c r="BL51" s="174"/>
      <c r="BM51" s="175" t="s">
        <v>20</v>
      </c>
      <c r="BN51" s="176"/>
      <c r="BO51" s="177"/>
      <c r="BP51" s="191">
        <f>SUMPRODUCT(($BJ$22:$BJ$46="130%")*($BM$22:$BM$46="灯油")*($BP$22:$BS$46))</f>
        <v>0</v>
      </c>
      <c r="BQ51" s="192"/>
      <c r="BR51" s="192"/>
      <c r="BS51" s="193"/>
      <c r="BT51" s="181">
        <f>SUMPRODUCT(($BJ$22:$BJ$46="130%")*($BM$22:$BM$46="灯油")*(BT$22:BW$46))</f>
        <v>0</v>
      </c>
      <c r="BU51" s="182"/>
      <c r="BV51" s="182"/>
      <c r="BW51" s="190"/>
      <c r="BX51" s="181">
        <f>SUMPRODUCT(($BJ$22:$BJ$46="130%")*($BM$22:$BM$46="灯油")*(BX$22:CA$46))</f>
        <v>0</v>
      </c>
      <c r="BY51" s="182"/>
      <c r="BZ51" s="182"/>
      <c r="CA51" s="190"/>
      <c r="CB51" s="181">
        <f t="shared" si="13"/>
        <v>0</v>
      </c>
      <c r="CC51" s="182"/>
      <c r="CD51" s="182"/>
      <c r="CE51" s="190"/>
      <c r="CF51" s="48"/>
      <c r="CG51" s="46"/>
      <c r="CH51" s="46"/>
      <c r="CI51" s="146"/>
      <c r="CJ51" s="181">
        <f>SUMPRODUCT(($BJ$22:$BJ$46="130%")*($BM$22:$BM$46="灯油")*(CJ$22:CM$46))</f>
        <v>0</v>
      </c>
      <c r="CK51" s="182"/>
      <c r="CL51" s="182"/>
      <c r="CM51" s="190"/>
      <c r="CN51" s="181">
        <f>SUMPRODUCT(($BJ$22:$BJ$46="130%")*($BM$22:$BM$46="灯油")*(CN$22:CQ$46))</f>
        <v>0</v>
      </c>
      <c r="CO51" s="182"/>
      <c r="CP51" s="182"/>
      <c r="CQ51" s="190"/>
      <c r="CR51" s="181">
        <f>SUMPRODUCT(($BJ$22:$BJ$46="130%")*($BM$22:$BM$46="灯油")*(CR$22:CU$46))</f>
        <v>0</v>
      </c>
      <c r="CS51" s="182"/>
      <c r="CT51" s="182"/>
      <c r="CU51" s="183"/>
      <c r="CV51" s="194" t="s">
        <v>35</v>
      </c>
      <c r="CW51" s="194"/>
      <c r="CX51" s="194"/>
      <c r="CY51" s="194"/>
      <c r="CZ51" s="194"/>
      <c r="DA51" s="194"/>
      <c r="DB51" s="195"/>
      <c r="DC51" s="196"/>
      <c r="DD51" s="196"/>
      <c r="DE51" s="196"/>
      <c r="DF51" s="196"/>
      <c r="DG51" s="196"/>
      <c r="DH51" s="196"/>
      <c r="DI51" s="197"/>
      <c r="DJ51" s="198" t="s">
        <v>71</v>
      </c>
      <c r="DK51" s="199"/>
      <c r="DL51" s="199"/>
      <c r="DM51" s="200"/>
      <c r="DN51" s="201"/>
      <c r="DO51" s="201"/>
      <c r="DP51" s="201"/>
      <c r="DQ51" s="201"/>
      <c r="DR51" s="201"/>
      <c r="DS51" s="48"/>
      <c r="DT51" s="46"/>
      <c r="DU51" s="46"/>
      <c r="DV51" s="46"/>
      <c r="DW51" s="47"/>
      <c r="DX51" s="47"/>
      <c r="DY51" s="47"/>
      <c r="DZ51" s="47"/>
      <c r="EE51" s="34"/>
      <c r="EF51" s="34"/>
      <c r="EG51" s="34"/>
      <c r="EH51" s="34"/>
      <c r="EI51" s="34"/>
      <c r="EJ51" s="34"/>
      <c r="EK51" s="34"/>
      <c r="EL51" s="34"/>
      <c r="EM51" s="34"/>
      <c r="EN51" s="34"/>
      <c r="EO51" s="34"/>
      <c r="EP51" s="34"/>
      <c r="EQ51" s="34"/>
      <c r="ER51" s="34"/>
      <c r="ES51" s="34"/>
      <c r="ET51" s="34"/>
      <c r="EU51" s="34"/>
      <c r="EV51" s="34"/>
      <c r="EW51" s="28"/>
      <c r="EX51" s="28"/>
      <c r="EY51" s="28"/>
      <c r="EZ51" s="28"/>
    </row>
    <row r="52" spans="1:160" x14ac:dyDescent="0.2">
      <c r="A52" t="s">
        <v>142</v>
      </c>
      <c r="BJ52" s="172">
        <v>1.5</v>
      </c>
      <c r="BK52" s="173"/>
      <c r="BL52" s="174"/>
      <c r="BM52" s="175" t="s">
        <v>19</v>
      </c>
      <c r="BN52" s="176"/>
      <c r="BO52" s="177"/>
      <c r="BP52" s="191">
        <f>SUMPRODUCT(($BJ$22:$BJ$46="150%")*($BM$22:$BM$46="Ａ重油")*($BP$22:$BS$46))</f>
        <v>0</v>
      </c>
      <c r="BQ52" s="192"/>
      <c r="BR52" s="192"/>
      <c r="BS52" s="193"/>
      <c r="BT52" s="181">
        <f>SUMPRODUCT(($BJ$22:$BJ$46="150%")*($BM$22:$BM$46="Ａ重油")*(BT$22:BW$46))</f>
        <v>0</v>
      </c>
      <c r="BU52" s="182"/>
      <c r="BV52" s="182"/>
      <c r="BW52" s="190"/>
      <c r="BX52" s="181">
        <f>SUMPRODUCT(($BJ$22:$BJ$46="150%")*($BM$22:$BM$46="Ａ重油")*(BX$22:CA$46))</f>
        <v>0</v>
      </c>
      <c r="BY52" s="182"/>
      <c r="BZ52" s="182"/>
      <c r="CA52" s="190"/>
      <c r="CB52" s="181">
        <f t="shared" si="13"/>
        <v>0</v>
      </c>
      <c r="CC52" s="182"/>
      <c r="CD52" s="182"/>
      <c r="CE52" s="190"/>
      <c r="CF52" s="48"/>
      <c r="CG52" s="46"/>
      <c r="CH52" s="46"/>
      <c r="CI52" s="146"/>
      <c r="CJ52" s="181">
        <f>SUMPRODUCT(($BJ$22:$BJ$46="150%")*($BM$22:$BM$46="Ａ重油")*(CJ$22:CM$46))</f>
        <v>0</v>
      </c>
      <c r="CK52" s="182"/>
      <c r="CL52" s="182"/>
      <c r="CM52" s="190"/>
      <c r="CN52" s="181">
        <f>SUMPRODUCT(($BJ$22:$BJ$46="150%")*($BM$22:$BM$46="Ａ重油")*(CN$22:CQ$46))</f>
        <v>0</v>
      </c>
      <c r="CO52" s="182"/>
      <c r="CP52" s="182"/>
      <c r="CQ52" s="190"/>
      <c r="CR52" s="181">
        <f>SUMPRODUCT(($BJ$22:$BJ$46="150%")*($BM$22:$BM$46="Ａ重油")*(CR$22:CU$46))</f>
        <v>0</v>
      </c>
      <c r="CS52" s="182"/>
      <c r="CT52" s="182"/>
      <c r="CU52" s="183"/>
      <c r="EE52" s="28"/>
      <c r="EF52" s="28"/>
      <c r="EG52" s="28"/>
      <c r="EH52" s="28"/>
      <c r="EI52" s="28"/>
      <c r="EJ52" s="28"/>
      <c r="EK52" s="28"/>
      <c r="EL52" s="28"/>
      <c r="EM52" s="28"/>
      <c r="EN52" s="28"/>
      <c r="EO52" s="28"/>
      <c r="EP52" s="28"/>
      <c r="EQ52" s="28"/>
      <c r="ER52" s="28"/>
      <c r="ES52" s="28"/>
      <c r="ET52" s="28"/>
      <c r="EU52" s="28"/>
      <c r="EV52" s="28"/>
      <c r="EW52" s="28"/>
      <c r="EX52" s="28"/>
      <c r="EY52" s="28"/>
      <c r="EZ52" s="28"/>
    </row>
    <row r="53" spans="1:160" x14ac:dyDescent="0.2">
      <c r="A53" s="51" t="s">
        <v>143</v>
      </c>
      <c r="BJ53" s="172">
        <v>1.5</v>
      </c>
      <c r="BK53" s="173"/>
      <c r="BL53" s="174"/>
      <c r="BM53" s="175" t="s">
        <v>20</v>
      </c>
      <c r="BN53" s="176"/>
      <c r="BO53" s="177"/>
      <c r="BP53" s="191">
        <f>SUMPRODUCT(($BJ$22:$BJ$46="150%")*($BM$22:$BM$46="灯油")*($BP$22:$BS$46))</f>
        <v>0</v>
      </c>
      <c r="BQ53" s="192"/>
      <c r="BR53" s="192"/>
      <c r="BS53" s="193"/>
      <c r="BT53" s="181">
        <f>SUMPRODUCT(($BJ$22:$BJ$46="150%")*($BM$22:$BM$46="灯油")*(BT$22:BW$46))</f>
        <v>0</v>
      </c>
      <c r="BU53" s="182"/>
      <c r="BV53" s="182"/>
      <c r="BW53" s="190"/>
      <c r="BX53" s="181">
        <f>SUMPRODUCT(($BJ$22:$BJ$46="150%")*($BM$22:$BM$46="灯油")*(BX$22:CA$46))</f>
        <v>0</v>
      </c>
      <c r="BY53" s="182"/>
      <c r="BZ53" s="182"/>
      <c r="CA53" s="190"/>
      <c r="CB53" s="181">
        <f t="shared" si="13"/>
        <v>0</v>
      </c>
      <c r="CC53" s="182"/>
      <c r="CD53" s="182"/>
      <c r="CE53" s="190"/>
      <c r="CF53" s="48"/>
      <c r="CG53" s="46"/>
      <c r="CH53" s="46"/>
      <c r="CI53" s="146"/>
      <c r="CJ53" s="181">
        <f>SUMPRODUCT(($BJ$22:$BJ$46="150%")*($BM$22:$BM$46="灯油")*(CJ$22:CM$46))</f>
        <v>0</v>
      </c>
      <c r="CK53" s="182"/>
      <c r="CL53" s="182"/>
      <c r="CM53" s="190"/>
      <c r="CN53" s="181">
        <f>SUMPRODUCT(($BJ$22:$BJ$46="150%")*($BM$22:$BM$46="灯油")*(CN$22:CQ$46))</f>
        <v>0</v>
      </c>
      <c r="CO53" s="182"/>
      <c r="CP53" s="182"/>
      <c r="CQ53" s="190"/>
      <c r="CR53" s="181">
        <f>SUMPRODUCT(($BJ$22:$BJ$46="150%")*($BM$22:$BM$46="灯油")*(CR$22:CU$46))</f>
        <v>0</v>
      </c>
      <c r="CS53" s="182"/>
      <c r="CT53" s="182"/>
      <c r="CU53" s="183"/>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28"/>
      <c r="EF53" s="28"/>
      <c r="EG53" s="28"/>
      <c r="EH53" s="28"/>
      <c r="EI53" s="28"/>
      <c r="EJ53" s="28"/>
      <c r="EK53" s="28"/>
      <c r="EL53" s="28"/>
      <c r="EM53" s="28"/>
      <c r="EN53" s="28"/>
      <c r="EO53" s="28"/>
      <c r="EP53" s="28"/>
      <c r="EQ53" s="28"/>
      <c r="ER53" s="28"/>
      <c r="ES53" s="28"/>
      <c r="ET53" s="28"/>
      <c r="EU53" s="28"/>
      <c r="EV53" s="158"/>
      <c r="EW53" s="28"/>
      <c r="EX53" s="28"/>
      <c r="EY53" s="28"/>
      <c r="EZ53" s="28"/>
    </row>
    <row r="54" spans="1:160" x14ac:dyDescent="0.2">
      <c r="A54" s="50" t="s">
        <v>144</v>
      </c>
      <c r="N54" s="23"/>
      <c r="O54" s="24"/>
      <c r="P54" s="24"/>
      <c r="Q54" s="25"/>
      <c r="R54" s="22"/>
      <c r="S54" s="22"/>
      <c r="T54" s="22"/>
      <c r="U54" s="22"/>
      <c r="V54" s="22"/>
      <c r="W54" s="22"/>
      <c r="X54" s="22"/>
      <c r="Y54" s="22"/>
      <c r="Z54" s="22"/>
      <c r="AA54" s="22"/>
      <c r="AB54" s="22"/>
      <c r="AC54" s="22"/>
      <c r="AD54" s="22"/>
      <c r="AE54" s="22"/>
      <c r="AF54" s="22"/>
      <c r="AG54" s="22"/>
      <c r="AH54" s="22"/>
      <c r="AI54" s="22"/>
      <c r="BJ54" s="163">
        <v>1.7</v>
      </c>
      <c r="BK54" s="164"/>
      <c r="BL54" s="165"/>
      <c r="BM54" s="166" t="s">
        <v>19</v>
      </c>
      <c r="BN54" s="167"/>
      <c r="BO54" s="168"/>
      <c r="BP54" s="184">
        <f>SUMPRODUCT(($BJ$22:$BJ$46="170%")*($BM$22:$BM$46="Ａ重油")*($BP$22:$BS$46))</f>
        <v>0</v>
      </c>
      <c r="BQ54" s="185"/>
      <c r="BR54" s="185"/>
      <c r="BS54" s="186"/>
      <c r="BT54" s="187">
        <f>SUMPRODUCT(($BJ$22:$BJ$46="170%")*($BM$22:$BM$46="Ａ重油")*(BT$22:BW$46))</f>
        <v>0</v>
      </c>
      <c r="BU54" s="188"/>
      <c r="BV54" s="188"/>
      <c r="BW54" s="189"/>
      <c r="BX54" s="187">
        <f>SUMPRODUCT(($BJ$22:$BJ$46="170%")*($BM$22:$BM$46="Ａ重油")*(BX$22:CA$46))</f>
        <v>0</v>
      </c>
      <c r="BY54" s="188"/>
      <c r="BZ54" s="188"/>
      <c r="CA54" s="189"/>
      <c r="CB54" s="187">
        <f t="shared" si="13"/>
        <v>0</v>
      </c>
      <c r="CC54" s="188"/>
      <c r="CD54" s="188"/>
      <c r="CE54" s="189"/>
      <c r="CF54" s="147"/>
      <c r="CG54" s="148"/>
      <c r="CH54" s="148"/>
      <c r="CI54" s="149"/>
      <c r="CJ54" s="181">
        <f>SUMPRODUCT(($BJ$22:$BJ$46="170%")*($BM$22:$BM$46="Ａ重油")*(CJ$22:CM$46))</f>
        <v>0</v>
      </c>
      <c r="CK54" s="182"/>
      <c r="CL54" s="182"/>
      <c r="CM54" s="190"/>
      <c r="CN54" s="181">
        <f>SUMPRODUCT(($BJ$22:$BJ$46="170%")*($BM$22:$BM$46="Ａ重油")*(CN$22:CQ$46))</f>
        <v>0</v>
      </c>
      <c r="CO54" s="182"/>
      <c r="CP54" s="182"/>
      <c r="CQ54" s="190"/>
      <c r="CR54" s="181">
        <f>SUMPRODUCT(($BJ$22:$BJ$46="170%")*($BM$22:$BM$46="Ａ重油")*(CR$22:CU$46))</f>
        <v>0</v>
      </c>
      <c r="CS54" s="182"/>
      <c r="CT54" s="182"/>
      <c r="CU54" s="183"/>
      <c r="CZ54" s="32"/>
      <c r="DA54" s="32"/>
      <c r="DB54" s="32"/>
      <c r="DC54" s="32"/>
      <c r="DD54" s="32"/>
      <c r="DE54" s="32"/>
      <c r="DF54" s="32"/>
      <c r="DG54" s="32"/>
      <c r="DH54" s="32"/>
      <c r="DI54" s="32"/>
      <c r="DJ54" s="32"/>
      <c r="DK54" s="32"/>
      <c r="DL54" s="32"/>
      <c r="DM54" s="30"/>
      <c r="DN54" s="30"/>
      <c r="DO54" s="30"/>
      <c r="DP54" s="30"/>
      <c r="DQ54" s="30"/>
      <c r="DR54" s="30"/>
      <c r="DS54" s="30"/>
      <c r="DT54" s="30"/>
      <c r="DU54" s="30"/>
      <c r="DV54" s="30"/>
      <c r="DW54" s="30"/>
      <c r="DX54" s="30"/>
      <c r="DY54" s="30"/>
      <c r="DZ54" s="30"/>
      <c r="EA54" s="30"/>
      <c r="EB54" s="30"/>
      <c r="EC54" s="30"/>
      <c r="ED54" s="30"/>
      <c r="EE54" s="30"/>
      <c r="EF54" s="30"/>
      <c r="EG54" s="30"/>
      <c r="EH54" s="30"/>
      <c r="EI54" s="32"/>
      <c r="EJ54" s="32"/>
      <c r="EK54" s="30"/>
      <c r="EL54" s="30"/>
      <c r="EM54" s="30"/>
      <c r="EN54" s="30"/>
      <c r="EO54" s="30"/>
      <c r="EP54" s="32"/>
      <c r="EQ54" s="32"/>
      <c r="ER54" s="30"/>
      <c r="ES54" s="30"/>
      <c r="ET54" s="30"/>
      <c r="EU54" s="30"/>
      <c r="EV54" s="30"/>
      <c r="EW54" s="30"/>
      <c r="EX54" s="30"/>
      <c r="EY54" s="30"/>
      <c r="EZ54" s="32"/>
      <c r="FA54" s="32"/>
      <c r="FB54" s="30"/>
      <c r="FC54" s="30"/>
      <c r="FD54" s="30"/>
    </row>
    <row r="55" spans="1:160" x14ac:dyDescent="0.2">
      <c r="A55" s="50" t="s">
        <v>145</v>
      </c>
      <c r="BJ55" s="163">
        <v>1.7</v>
      </c>
      <c r="BK55" s="164"/>
      <c r="BL55" s="165"/>
      <c r="BM55" s="166" t="s">
        <v>20</v>
      </c>
      <c r="BN55" s="167"/>
      <c r="BO55" s="168"/>
      <c r="BP55" s="184">
        <f>SUMPRODUCT(($BJ$22:$BJ$46="170%")*($BM$22:$BM$46="灯油")*($BP$22:$BS$46))</f>
        <v>0</v>
      </c>
      <c r="BQ55" s="185"/>
      <c r="BR55" s="185"/>
      <c r="BS55" s="186"/>
      <c r="BT55" s="187">
        <f>SUMPRODUCT(($BJ$22:$BJ$46="170%")*($BM$22:$BM$46="灯油")*(BT$22:BW$46))</f>
        <v>0</v>
      </c>
      <c r="BU55" s="188"/>
      <c r="BV55" s="188"/>
      <c r="BW55" s="189"/>
      <c r="BX55" s="187">
        <f>SUMPRODUCT(($BJ$22:$BJ$46="170%")*($BM$22:$BM$46="灯油")*(BX$22:CA$46))</f>
        <v>0</v>
      </c>
      <c r="BY55" s="188"/>
      <c r="BZ55" s="188"/>
      <c r="CA55" s="189"/>
      <c r="CB55" s="187">
        <f t="shared" si="13"/>
        <v>0</v>
      </c>
      <c r="CC55" s="188"/>
      <c r="CD55" s="188"/>
      <c r="CE55" s="189"/>
      <c r="CF55" s="147"/>
      <c r="CG55" s="148"/>
      <c r="CH55" s="148"/>
      <c r="CI55" s="149"/>
      <c r="CJ55" s="181">
        <f>SUMPRODUCT(($BJ$22:$BJ$46="170%")*($BM$22:$BM$46="灯油")*(CJ$22:CM$46))</f>
        <v>0</v>
      </c>
      <c r="CK55" s="182"/>
      <c r="CL55" s="182"/>
      <c r="CM55" s="190"/>
      <c r="CN55" s="181">
        <f>SUMPRODUCT(($BJ$22:$BJ$46="170%")*($BM$22:$BM$46="灯油")*(CN$22:CQ$46))</f>
        <v>0</v>
      </c>
      <c r="CO55" s="182"/>
      <c r="CP55" s="182"/>
      <c r="CQ55" s="190"/>
      <c r="CR55" s="181">
        <f>SUMPRODUCT(($BJ$22:$BJ$46="170%")*($BM$22:$BM$46="灯油")*(CR$22:CU$46))</f>
        <v>0</v>
      </c>
      <c r="CS55" s="182"/>
      <c r="CT55" s="182"/>
      <c r="CU55" s="183"/>
      <c r="CW55" s="32"/>
      <c r="CX55" s="32"/>
      <c r="CY55" s="32"/>
      <c r="CZ55" s="32"/>
      <c r="DA55" s="32"/>
      <c r="DB55" s="32"/>
      <c r="DC55" s="32"/>
      <c r="DD55" s="32"/>
      <c r="DE55" s="32"/>
      <c r="DF55" s="32"/>
      <c r="DG55" s="32"/>
      <c r="DH55" s="32"/>
      <c r="DI55" s="32"/>
      <c r="DJ55" s="32"/>
      <c r="DK55" s="32"/>
      <c r="DL55" s="32"/>
      <c r="DM55" s="30"/>
      <c r="DN55" s="30"/>
      <c r="DO55" s="30"/>
      <c r="DP55" s="30"/>
      <c r="DQ55" s="30"/>
      <c r="DR55" s="30"/>
      <c r="DS55" s="30"/>
      <c r="DT55" s="30"/>
      <c r="DU55" s="30"/>
      <c r="DV55" s="30"/>
      <c r="DW55" s="30"/>
      <c r="DX55" s="30"/>
      <c r="DY55" s="30"/>
      <c r="DZ55" s="30"/>
      <c r="EA55" s="30"/>
      <c r="EB55" s="30"/>
      <c r="EC55" s="30"/>
      <c r="ED55" s="30"/>
      <c r="EE55" s="30"/>
      <c r="EF55" s="30"/>
      <c r="EG55" s="30"/>
      <c r="EH55" s="30"/>
      <c r="EI55" s="32"/>
      <c r="EJ55" s="32"/>
      <c r="EK55" s="30"/>
      <c r="EL55" s="30"/>
      <c r="EM55" s="30"/>
      <c r="EN55" s="30"/>
      <c r="EO55" s="30"/>
      <c r="EP55" s="32"/>
      <c r="EQ55" s="32"/>
      <c r="ER55" s="30"/>
      <c r="ES55" s="30"/>
      <c r="ET55" s="30"/>
      <c r="EU55" s="30"/>
      <c r="EV55" s="30"/>
      <c r="EW55" s="30"/>
      <c r="EX55" s="30"/>
      <c r="EY55" s="30"/>
      <c r="EZ55" s="32"/>
      <c r="FA55" s="32"/>
      <c r="FB55" s="30"/>
      <c r="FC55" s="30"/>
      <c r="FD55" s="30"/>
    </row>
    <row r="56" spans="1:160" x14ac:dyDescent="0.2">
      <c r="A56" s="50" t="s">
        <v>146</v>
      </c>
      <c r="BJ56" s="175" t="s">
        <v>39</v>
      </c>
      <c r="BK56" s="176"/>
      <c r="BL56" s="176"/>
      <c r="BM56" s="176"/>
      <c r="BN56" s="176"/>
      <c r="BO56" s="177"/>
      <c r="BP56" s="178">
        <f>SUM(BP57:BS64)</f>
        <v>0</v>
      </c>
      <c r="BQ56" s="179"/>
      <c r="BR56" s="179"/>
      <c r="BS56" s="180"/>
      <c r="CK56" s="32"/>
      <c r="CL56" s="32"/>
      <c r="CM56" s="32"/>
      <c r="CN56" s="32"/>
      <c r="CO56" s="32"/>
      <c r="CP56" s="32"/>
      <c r="CQ56" s="32"/>
      <c r="CR56" s="32"/>
      <c r="CS56" s="32"/>
      <c r="CT56" s="32"/>
      <c r="CU56" s="32"/>
      <c r="CV56" s="32"/>
      <c r="CW56" s="32"/>
      <c r="CX56" s="32"/>
      <c r="CY56" s="32"/>
      <c r="CZ56" s="32"/>
      <c r="DA56" s="30"/>
      <c r="DB56" s="30"/>
      <c r="DC56" s="30"/>
      <c r="DD56" s="30"/>
      <c r="DE56" s="30"/>
      <c r="DF56" s="30"/>
      <c r="DG56" s="30"/>
      <c r="DH56" s="30"/>
      <c r="DI56" s="30"/>
      <c r="DJ56" s="30"/>
      <c r="DK56" s="30"/>
      <c r="DL56" s="30"/>
      <c r="DM56" s="30"/>
      <c r="DN56" s="30"/>
      <c r="DO56" s="30"/>
      <c r="DP56" s="30"/>
      <c r="DQ56" s="30"/>
      <c r="DR56" s="30"/>
      <c r="DS56" s="30"/>
      <c r="DT56" s="30"/>
      <c r="DU56" s="30"/>
      <c r="DV56" s="30"/>
      <c r="DW56" s="32"/>
      <c r="DX56" s="32"/>
      <c r="DY56" s="30"/>
      <c r="DZ56" s="30"/>
      <c r="EA56" s="30"/>
      <c r="EB56" s="30"/>
      <c r="EC56" s="30"/>
      <c r="ED56" s="32"/>
      <c r="EE56" s="32"/>
      <c r="EF56" s="30"/>
      <c r="EG56" s="30"/>
      <c r="EH56" s="30"/>
      <c r="EI56" s="30"/>
      <c r="EJ56" s="30"/>
      <c r="EK56" s="30"/>
      <c r="EL56" s="30"/>
      <c r="EM56" s="30"/>
      <c r="EN56" s="30"/>
      <c r="EO56" s="32"/>
      <c r="EP56" s="32"/>
      <c r="EQ56" s="30"/>
      <c r="ER56" s="30"/>
      <c r="ES56" s="30"/>
    </row>
    <row r="57" spans="1:160" x14ac:dyDescent="0.2">
      <c r="A57" s="22" t="s">
        <v>147</v>
      </c>
      <c r="B57" s="22"/>
      <c r="C57" s="22"/>
      <c r="D57" s="22"/>
      <c r="E57" s="22"/>
      <c r="F57" s="22"/>
      <c r="G57" s="22"/>
      <c r="H57" s="22"/>
      <c r="I57" s="22"/>
      <c r="J57" s="22"/>
      <c r="K57" s="22"/>
      <c r="L57" s="22"/>
      <c r="M57" s="22"/>
      <c r="N57" s="22"/>
      <c r="BJ57" s="172">
        <v>1.1499999999999999</v>
      </c>
      <c r="BK57" s="173"/>
      <c r="BL57" s="174"/>
      <c r="BM57" s="175" t="s">
        <v>19</v>
      </c>
      <c r="BN57" s="176"/>
      <c r="BO57" s="177"/>
      <c r="BP57" s="178">
        <f>SUMPRODUCT(($BJ$22:$BJ$46="115%")*($BM$22:$BM$46="Ａ重油")*1)</f>
        <v>0</v>
      </c>
      <c r="BQ57" s="179"/>
      <c r="BR57" s="179"/>
      <c r="BS57" s="180"/>
      <c r="CK57" s="32"/>
      <c r="CL57" s="32"/>
      <c r="CM57" s="32"/>
      <c r="CN57" s="32"/>
      <c r="CO57" s="32"/>
      <c r="CP57" s="32"/>
      <c r="CQ57" s="32"/>
      <c r="CR57" s="32"/>
      <c r="CS57" s="32"/>
      <c r="CT57" s="32"/>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2"/>
      <c r="DS57" s="30"/>
      <c r="DT57" s="30"/>
      <c r="DU57" s="30"/>
      <c r="DV57" s="30"/>
      <c r="DW57" s="32"/>
      <c r="DX57" s="32"/>
      <c r="DY57" s="30"/>
      <c r="DZ57" s="30"/>
      <c r="EA57" s="30"/>
      <c r="EB57" s="30"/>
      <c r="EC57" s="30"/>
      <c r="ED57" s="30"/>
      <c r="EE57" s="30"/>
      <c r="EF57" s="32"/>
      <c r="EG57" s="32"/>
      <c r="EH57" s="30"/>
      <c r="EI57" s="30"/>
      <c r="EJ57" s="30"/>
      <c r="EK57" s="30"/>
      <c r="EL57" s="30"/>
      <c r="EM57" s="30"/>
      <c r="EN57" s="30"/>
    </row>
    <row r="58" spans="1:160" x14ac:dyDescent="0.2">
      <c r="BJ58" s="172">
        <v>1.1499999999999999</v>
      </c>
      <c r="BK58" s="173"/>
      <c r="BL58" s="174"/>
      <c r="BM58" s="175" t="s">
        <v>20</v>
      </c>
      <c r="BN58" s="176"/>
      <c r="BO58" s="177"/>
      <c r="BP58" s="178">
        <f>SUMPRODUCT(($BJ$22:$BJ$46="115%")*($BM$22:$BM$46="灯油")*1)</f>
        <v>0</v>
      </c>
      <c r="BQ58" s="179"/>
      <c r="BR58" s="179"/>
      <c r="BS58" s="180"/>
      <c r="CK58" s="32"/>
      <c r="CL58" s="32"/>
      <c r="CM58" s="32"/>
      <c r="CN58" s="32"/>
      <c r="CO58" s="32"/>
      <c r="CP58" s="32"/>
      <c r="CQ58" s="32"/>
      <c r="CR58" s="32"/>
      <c r="CS58" s="32"/>
      <c r="CT58" s="32"/>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2"/>
      <c r="DS58" s="30"/>
      <c r="DT58" s="30"/>
      <c r="DU58" s="30"/>
      <c r="DV58" s="30"/>
      <c r="DW58" s="32"/>
      <c r="DX58" s="32"/>
      <c r="DY58" s="30"/>
      <c r="DZ58" s="30"/>
      <c r="EA58" s="30"/>
      <c r="EB58" s="30"/>
      <c r="EC58" s="30"/>
      <c r="ED58" s="30"/>
      <c r="EE58" s="30"/>
      <c r="EF58" s="32"/>
      <c r="EG58" s="32"/>
      <c r="EH58" s="30"/>
      <c r="EI58" s="30"/>
      <c r="EJ58" s="30"/>
      <c r="EK58" s="30"/>
      <c r="EL58" s="30"/>
      <c r="EM58" s="30"/>
      <c r="EN58" s="30"/>
    </row>
    <row r="59" spans="1:160" x14ac:dyDescent="0.2">
      <c r="A59" s="11" t="s">
        <v>161</v>
      </c>
      <c r="BJ59" s="172">
        <v>1.3</v>
      </c>
      <c r="BK59" s="173"/>
      <c r="BL59" s="174"/>
      <c r="BM59" s="175" t="s">
        <v>19</v>
      </c>
      <c r="BN59" s="176"/>
      <c r="BO59" s="177"/>
      <c r="BP59" s="178">
        <f>SUMPRODUCT(($BJ$22:$BJ$46="130%")*($BM$22:$BM$46="Ａ重油")*1)</f>
        <v>0</v>
      </c>
      <c r="BQ59" s="179"/>
      <c r="BR59" s="179"/>
      <c r="BS59" s="180"/>
      <c r="CJ59" s="32"/>
      <c r="CK59" s="32"/>
      <c r="CL59" s="32"/>
      <c r="CM59" s="32"/>
      <c r="CN59" s="32"/>
      <c r="CO59" s="32"/>
      <c r="CP59" s="32"/>
      <c r="CQ59" s="32"/>
      <c r="CR59" s="32"/>
      <c r="CS59" s="32"/>
      <c r="CT59" s="32"/>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2"/>
      <c r="DS59" s="30"/>
      <c r="DT59" s="30"/>
      <c r="DU59" s="30"/>
      <c r="DV59" s="30"/>
      <c r="DW59" s="32"/>
      <c r="DX59" s="32"/>
      <c r="DY59" s="30"/>
      <c r="DZ59" s="30"/>
      <c r="EA59" s="30"/>
      <c r="EB59" s="30"/>
      <c r="EC59" s="30"/>
      <c r="ED59" s="30"/>
      <c r="EE59" s="30"/>
      <c r="EF59" s="32"/>
      <c r="EG59" s="32"/>
      <c r="EH59" s="30"/>
      <c r="EI59" s="30"/>
      <c r="EJ59" s="30"/>
      <c r="EK59" s="30"/>
      <c r="EL59" s="30"/>
      <c r="EM59" s="30"/>
      <c r="EN59" s="30"/>
    </row>
    <row r="60" spans="1:160" x14ac:dyDescent="0.2">
      <c r="A60" s="11" t="s">
        <v>162</v>
      </c>
      <c r="BJ60" s="172">
        <v>1.3</v>
      </c>
      <c r="BK60" s="173"/>
      <c r="BL60" s="174"/>
      <c r="BM60" s="175" t="s">
        <v>20</v>
      </c>
      <c r="BN60" s="176"/>
      <c r="BO60" s="177"/>
      <c r="BP60" s="178">
        <f>SUMPRODUCT(($BJ$22:$BJ$46="130%")*($BM$22:$BM$46="灯油")*1)</f>
        <v>0</v>
      </c>
      <c r="BQ60" s="179"/>
      <c r="BR60" s="179"/>
      <c r="BS60" s="180"/>
      <c r="CJ60" s="32"/>
      <c r="CK60" s="32"/>
      <c r="CL60" s="32"/>
      <c r="CM60" s="32"/>
      <c r="DQ60" s="29"/>
      <c r="DR60" s="158"/>
      <c r="DS60" s="158"/>
      <c r="DT60" s="158"/>
      <c r="DU60" s="158"/>
      <c r="DV60" s="158"/>
      <c r="DW60" s="158"/>
      <c r="DX60" s="158"/>
      <c r="DY60" s="158"/>
      <c r="DZ60" s="158"/>
      <c r="EA60" s="158"/>
      <c r="EB60" s="158"/>
      <c r="EC60" s="158"/>
      <c r="ED60" s="158"/>
      <c r="EE60" s="158"/>
      <c r="EF60" s="158"/>
      <c r="EG60" s="158"/>
      <c r="EH60" s="158"/>
      <c r="EI60" s="158"/>
      <c r="EJ60" s="158"/>
      <c r="EK60" s="29"/>
      <c r="EL60" s="29"/>
      <c r="EM60" s="29"/>
      <c r="EN60" s="29"/>
    </row>
    <row r="61" spans="1:160" ht="15" customHeight="1" x14ac:dyDescent="0.2">
      <c r="B61" s="11" t="s">
        <v>163</v>
      </c>
      <c r="BJ61" s="172">
        <v>1.5</v>
      </c>
      <c r="BK61" s="173"/>
      <c r="BL61" s="174"/>
      <c r="BM61" s="175" t="s">
        <v>19</v>
      </c>
      <c r="BN61" s="176"/>
      <c r="BO61" s="177"/>
      <c r="BP61" s="178">
        <f>SUMPRODUCT(($BJ$22:$BJ$46="150%")*($BM$22:$BM$46="Ａ重油")*1)</f>
        <v>0</v>
      </c>
      <c r="BQ61" s="179"/>
      <c r="BR61" s="179"/>
      <c r="BS61" s="180"/>
      <c r="CE61" s="32"/>
      <c r="CF61" s="32"/>
      <c r="CG61" s="32"/>
      <c r="CH61" s="32"/>
      <c r="CI61" s="32"/>
      <c r="CJ61" s="32"/>
      <c r="CK61" s="32"/>
      <c r="CL61" s="32"/>
      <c r="CM61" s="32"/>
      <c r="CN61" s="32"/>
      <c r="CO61" s="32"/>
      <c r="CP61" s="32"/>
      <c r="CQ61" s="32"/>
      <c r="CR61" s="32"/>
      <c r="DW61" s="28"/>
      <c r="DX61" s="28"/>
      <c r="DY61" s="28"/>
      <c r="DZ61" s="28"/>
      <c r="EA61" s="28"/>
      <c r="EB61" s="28"/>
      <c r="EC61" s="28"/>
      <c r="ED61" s="28"/>
      <c r="EE61" s="28"/>
      <c r="EF61" s="28"/>
      <c r="EG61" s="28"/>
      <c r="EH61" s="28"/>
      <c r="EI61" s="28"/>
      <c r="EJ61" s="28"/>
      <c r="EK61" s="28"/>
      <c r="EL61" s="28"/>
      <c r="EM61" s="28"/>
      <c r="EN61" s="28"/>
      <c r="EO61" s="28"/>
      <c r="EP61" s="28"/>
      <c r="EQ61" s="28"/>
      <c r="ER61" s="28"/>
      <c r="ES61" s="28"/>
    </row>
    <row r="62" spans="1:160" ht="13.5" customHeight="1" x14ac:dyDescent="0.2">
      <c r="BJ62" s="172">
        <v>1.5</v>
      </c>
      <c r="BK62" s="173"/>
      <c r="BL62" s="174"/>
      <c r="BM62" s="175" t="s">
        <v>20</v>
      </c>
      <c r="BN62" s="176"/>
      <c r="BO62" s="177"/>
      <c r="BP62" s="178">
        <f>SUMPRODUCT(($BJ$22:$BJ$46="150%")*($BM$22:$BM$46="灯油")*1)</f>
        <v>0</v>
      </c>
      <c r="BQ62" s="179"/>
      <c r="BR62" s="179"/>
      <c r="BS62" s="180"/>
      <c r="CE62" s="32"/>
      <c r="CF62" s="32"/>
      <c r="CG62" s="32"/>
      <c r="CH62" s="32"/>
      <c r="CI62" s="32"/>
      <c r="DW62" s="33"/>
      <c r="DX62" s="33"/>
      <c r="DY62" s="31"/>
      <c r="DZ62" s="31"/>
      <c r="EA62" s="31"/>
      <c r="EB62" s="31"/>
      <c r="EC62" s="33"/>
      <c r="ED62" s="33"/>
      <c r="EE62" s="31"/>
      <c r="EF62" s="31"/>
      <c r="EG62" s="31"/>
      <c r="EH62" s="33"/>
      <c r="EI62" s="33"/>
      <c r="EJ62" s="31"/>
      <c r="EK62" s="31"/>
      <c r="EL62" s="31"/>
      <c r="EM62" s="31"/>
      <c r="EN62" s="33"/>
      <c r="EO62" s="33"/>
      <c r="EP62" s="30"/>
      <c r="EQ62" s="30"/>
      <c r="ER62" s="30"/>
      <c r="ES62" s="30"/>
    </row>
    <row r="63" spans="1:160" x14ac:dyDescent="0.2">
      <c r="BJ63" s="163">
        <v>1.7</v>
      </c>
      <c r="BK63" s="164"/>
      <c r="BL63" s="165"/>
      <c r="BM63" s="166" t="s">
        <v>19</v>
      </c>
      <c r="BN63" s="167"/>
      <c r="BO63" s="168"/>
      <c r="BP63" s="169">
        <f>SUMPRODUCT(($BJ$22:$BJ$46="170%")*($BM$22:$BM$46="Ａ重油")*1)</f>
        <v>0</v>
      </c>
      <c r="BQ63" s="170"/>
      <c r="BR63" s="170"/>
      <c r="BS63" s="171"/>
      <c r="DW63" s="33"/>
      <c r="DX63" s="33"/>
      <c r="DY63" s="31"/>
      <c r="DZ63" s="31"/>
      <c r="EA63" s="31"/>
      <c r="EB63" s="31"/>
      <c r="EC63" s="33"/>
      <c r="ED63" s="33"/>
      <c r="EE63" s="31"/>
      <c r="EF63" s="31"/>
      <c r="EG63" s="31"/>
      <c r="EH63" s="33"/>
      <c r="EI63" s="33"/>
      <c r="EJ63" s="31"/>
      <c r="EK63" s="31"/>
      <c r="EL63" s="31"/>
      <c r="EM63" s="31"/>
      <c r="EN63" s="33"/>
      <c r="EO63" s="33"/>
      <c r="EP63" s="30"/>
      <c r="EQ63" s="30"/>
      <c r="ER63" s="30"/>
      <c r="ES63" s="30"/>
    </row>
    <row r="64" spans="1:160" x14ac:dyDescent="0.2">
      <c r="A64" s="65" t="s">
        <v>148</v>
      </c>
      <c r="BJ64" s="163">
        <v>1.7</v>
      </c>
      <c r="BK64" s="164"/>
      <c r="BL64" s="165"/>
      <c r="BM64" s="166" t="s">
        <v>20</v>
      </c>
      <c r="BN64" s="167"/>
      <c r="BO64" s="168"/>
      <c r="BP64" s="169">
        <f>SUMPRODUCT(($BJ$22:$BJ$46="170%")*($BM$22:$BM$46="灯油")*1)</f>
        <v>0</v>
      </c>
      <c r="BQ64" s="170"/>
      <c r="BR64" s="170"/>
      <c r="BS64" s="171"/>
      <c r="DW64" s="33"/>
      <c r="DX64" s="33"/>
      <c r="DY64" s="31"/>
      <c r="DZ64" s="31"/>
      <c r="EA64" s="31"/>
      <c r="EB64" s="31"/>
      <c r="EC64" s="33"/>
      <c r="ED64" s="33"/>
      <c r="EE64" s="31"/>
      <c r="EF64" s="31"/>
      <c r="EG64" s="31"/>
      <c r="EH64" s="33"/>
      <c r="EI64" s="33"/>
      <c r="EJ64" s="31"/>
      <c r="EK64" s="31"/>
      <c r="EL64" s="31"/>
      <c r="EM64" s="31"/>
      <c r="EN64" s="33"/>
      <c r="EO64" s="33"/>
      <c r="EP64" s="30"/>
      <c r="EQ64" s="30"/>
      <c r="ER64" s="30"/>
      <c r="ES64" s="30"/>
    </row>
    <row r="65" spans="2:149" x14ac:dyDescent="0.2">
      <c r="B65" s="22" t="s">
        <v>149</v>
      </c>
      <c r="D65" s="23"/>
      <c r="E65" s="23"/>
      <c r="F65" s="23"/>
      <c r="G65" s="23"/>
      <c r="H65" s="23"/>
      <c r="I65" s="23"/>
      <c r="J65" s="23"/>
      <c r="K65" s="23"/>
      <c r="L65" s="23"/>
      <c r="M65" s="23"/>
      <c r="DW65" s="33"/>
      <c r="DX65" s="33"/>
      <c r="DY65" s="31"/>
      <c r="DZ65" s="31"/>
      <c r="EA65" s="31"/>
      <c r="EB65" s="31"/>
      <c r="EC65" s="33"/>
      <c r="ED65" s="33"/>
      <c r="EE65" s="31"/>
      <c r="EF65" s="31"/>
      <c r="EG65" s="31"/>
      <c r="EH65" s="33"/>
      <c r="EI65" s="33"/>
      <c r="EJ65" s="31"/>
      <c r="EK65" s="31"/>
      <c r="EL65" s="31"/>
      <c r="EM65" s="31"/>
      <c r="EN65" s="33"/>
      <c r="EO65" s="33"/>
      <c r="EP65" s="30"/>
      <c r="EQ65" s="30"/>
      <c r="ER65" s="30"/>
      <c r="ES65" s="30"/>
    </row>
    <row r="66" spans="2:149" x14ac:dyDescent="0.2">
      <c r="DW66" s="33"/>
      <c r="DX66" s="33"/>
      <c r="DY66" s="31"/>
      <c r="DZ66" s="31"/>
      <c r="EA66" s="31"/>
      <c r="EB66" s="31"/>
      <c r="EC66" s="33"/>
      <c r="ED66" s="33"/>
      <c r="EE66" s="31"/>
      <c r="EF66" s="31"/>
      <c r="EG66" s="31"/>
      <c r="EH66" s="33"/>
      <c r="EI66" s="33"/>
      <c r="EJ66" s="31"/>
      <c r="EK66" s="31"/>
      <c r="EL66" s="31"/>
      <c r="EM66" s="31"/>
      <c r="EN66" s="33"/>
      <c r="EO66" s="33"/>
      <c r="EP66" s="30"/>
      <c r="EQ66" s="30"/>
      <c r="ER66" s="30"/>
      <c r="ES66" s="30"/>
    </row>
    <row r="67" spans="2:149" x14ac:dyDescent="0.2">
      <c r="D67" s="11" t="s">
        <v>44</v>
      </c>
    </row>
    <row r="68" spans="2:149" x14ac:dyDescent="0.2">
      <c r="D68" s="11"/>
    </row>
    <row r="69" spans="2:149" x14ac:dyDescent="0.2">
      <c r="D69" s="59"/>
      <c r="E69" s="29"/>
      <c r="F69" s="29"/>
      <c r="G69" s="29"/>
      <c r="H69" s="29"/>
      <c r="I69" s="29"/>
      <c r="J69" s="29"/>
      <c r="K69" s="59"/>
      <c r="L69" s="29"/>
      <c r="T69" s="3" t="s">
        <v>78</v>
      </c>
    </row>
    <row r="70" spans="2:149" x14ac:dyDescent="0.2">
      <c r="D70" s="29"/>
      <c r="E70" s="29"/>
      <c r="F70" s="29"/>
      <c r="G70" s="29"/>
      <c r="H70" s="29"/>
      <c r="I70" s="29"/>
      <c r="J70" s="29"/>
      <c r="K70" s="29" t="s">
        <v>152</v>
      </c>
      <c r="L70" s="29"/>
      <c r="T70" s="3" t="s">
        <v>79</v>
      </c>
    </row>
    <row r="71" spans="2:149" x14ac:dyDescent="0.2">
      <c r="D71" s="29"/>
      <c r="E71" s="29"/>
      <c r="F71" s="29"/>
      <c r="G71" s="29"/>
      <c r="H71" s="29"/>
      <c r="I71" s="29"/>
      <c r="J71" s="29"/>
      <c r="K71" s="29" t="s">
        <v>153</v>
      </c>
      <c r="L71" s="29"/>
      <c r="T71" s="3" t="s">
        <v>80</v>
      </c>
    </row>
    <row r="72" spans="2:149" x14ac:dyDescent="0.2">
      <c r="D72" s="29"/>
      <c r="E72" s="29"/>
      <c r="F72" s="29"/>
      <c r="G72" s="29"/>
      <c r="H72" s="29"/>
      <c r="I72" s="29"/>
      <c r="J72" s="29"/>
      <c r="K72" s="29"/>
      <c r="L72" s="29"/>
      <c r="T72" s="3" t="s">
        <v>81</v>
      </c>
    </row>
    <row r="73" spans="2:149" x14ac:dyDescent="0.2">
      <c r="D73" s="29"/>
      <c r="E73" s="29"/>
      <c r="F73" s="29"/>
      <c r="G73" s="29"/>
      <c r="H73" s="29"/>
      <c r="I73" s="29"/>
      <c r="J73" s="29"/>
      <c r="K73" s="60"/>
      <c r="L73" s="29"/>
      <c r="T73" s="3" t="s">
        <v>82</v>
      </c>
    </row>
    <row r="74" spans="2:149" x14ac:dyDescent="0.2">
      <c r="D74" s="29"/>
      <c r="E74" s="29"/>
      <c r="F74" s="29"/>
      <c r="G74" s="29"/>
      <c r="H74" s="29"/>
      <c r="I74" s="29"/>
      <c r="J74" s="29"/>
      <c r="K74" s="29"/>
      <c r="L74" s="29"/>
      <c r="T74" s="3" t="s">
        <v>83</v>
      </c>
    </row>
    <row r="75" spans="2:149" x14ac:dyDescent="0.2">
      <c r="D75" s="59"/>
      <c r="E75" s="29"/>
      <c r="F75" s="29"/>
      <c r="G75" s="29"/>
      <c r="H75" s="29"/>
      <c r="I75" s="29"/>
      <c r="J75" s="29"/>
      <c r="K75" s="29"/>
      <c r="L75" s="29"/>
    </row>
    <row r="76" spans="2:149" x14ac:dyDescent="0.2">
      <c r="D76" s="29"/>
    </row>
    <row r="77" spans="2:149" x14ac:dyDescent="0.2">
      <c r="D77" s="29"/>
      <c r="K77" s="6" t="s">
        <v>15</v>
      </c>
      <c r="T77" s="7" t="s">
        <v>31</v>
      </c>
    </row>
    <row r="78" spans="2:149" x14ac:dyDescent="0.2">
      <c r="D78" s="29"/>
      <c r="K78" s="58" t="s">
        <v>104</v>
      </c>
      <c r="T78" s="3" t="s">
        <v>86</v>
      </c>
    </row>
    <row r="79" spans="2:149" x14ac:dyDescent="0.2">
      <c r="D79" s="29"/>
      <c r="K79" s="4" t="s">
        <v>16</v>
      </c>
      <c r="T79" s="3" t="s">
        <v>87</v>
      </c>
    </row>
    <row r="80" spans="2:149" x14ac:dyDescent="0.2">
      <c r="D80" s="59"/>
      <c r="K80" s="4" t="s">
        <v>17</v>
      </c>
      <c r="T80" s="3" t="s">
        <v>11</v>
      </c>
    </row>
    <row r="81" spans="4:20" x14ac:dyDescent="0.2">
      <c r="D81" s="29"/>
      <c r="K81" s="4" t="s">
        <v>139</v>
      </c>
      <c r="T81" s="3" t="s">
        <v>12</v>
      </c>
    </row>
    <row r="82" spans="4:20" x14ac:dyDescent="0.2">
      <c r="D82" s="29"/>
      <c r="K82" s="6" t="s">
        <v>18</v>
      </c>
      <c r="T82" s="3" t="s">
        <v>32</v>
      </c>
    </row>
    <row r="83" spans="4:20" x14ac:dyDescent="0.2">
      <c r="D83" s="29"/>
      <c r="K83" s="3" t="s">
        <v>19</v>
      </c>
      <c r="T83" s="3" t="s">
        <v>57</v>
      </c>
    </row>
    <row r="84" spans="4:20" x14ac:dyDescent="0.2">
      <c r="K84" s="3" t="s">
        <v>20</v>
      </c>
      <c r="T84" s="3" t="s">
        <v>77</v>
      </c>
    </row>
    <row r="85" spans="4:20" x14ac:dyDescent="0.2">
      <c r="D85" s="6" t="s">
        <v>88</v>
      </c>
      <c r="T85" s="3" t="s">
        <v>75</v>
      </c>
    </row>
    <row r="86" spans="4:20" x14ac:dyDescent="0.2">
      <c r="D86" s="3" t="s">
        <v>89</v>
      </c>
      <c r="T86" s="3" t="s">
        <v>76</v>
      </c>
    </row>
    <row r="87" spans="4:20" x14ac:dyDescent="0.2">
      <c r="D87" s="3" t="s">
        <v>90</v>
      </c>
      <c r="T87" s="3" t="s">
        <v>99</v>
      </c>
    </row>
    <row r="88" spans="4:20" x14ac:dyDescent="0.2">
      <c r="T88" s="3" t="s">
        <v>100</v>
      </c>
    </row>
    <row r="89" spans="4:20" x14ac:dyDescent="0.2">
      <c r="T89" s="3" t="s">
        <v>137</v>
      </c>
    </row>
    <row r="90" spans="4:20" x14ac:dyDescent="0.2">
      <c r="T90" s="3" t="s">
        <v>134</v>
      </c>
    </row>
    <row r="91" spans="4:20" x14ac:dyDescent="0.2">
      <c r="T91" s="3" t="s">
        <v>135</v>
      </c>
    </row>
    <row r="92" spans="4:20" x14ac:dyDescent="0.2">
      <c r="T92" s="3" t="s">
        <v>136</v>
      </c>
    </row>
  </sheetData>
  <mergeCells count="735">
    <mergeCell ref="B8:J8"/>
    <mergeCell ref="B9:J9"/>
    <mergeCell ref="X9:AE10"/>
    <mergeCell ref="AF9:AJ10"/>
    <mergeCell ref="AK9:AL10"/>
    <mergeCell ref="AM9:AN10"/>
    <mergeCell ref="A3:AQ4"/>
    <mergeCell ref="AR3:AZ3"/>
    <mergeCell ref="AR4:AZ4"/>
    <mergeCell ref="AR5:AZ5"/>
    <mergeCell ref="H6:O6"/>
    <mergeCell ref="P6:V6"/>
    <mergeCell ref="BM9:BW9"/>
    <mergeCell ref="BX9:BZ9"/>
    <mergeCell ref="B10:J10"/>
    <mergeCell ref="AX10:BC10"/>
    <mergeCell ref="BD10:BE10"/>
    <mergeCell ref="BF10:BG10"/>
    <mergeCell ref="BJ10:BK10"/>
    <mergeCell ref="BS10:BT10"/>
    <mergeCell ref="BU10:BV10"/>
    <mergeCell ref="BY10:BZ10"/>
    <mergeCell ref="AO9:AO10"/>
    <mergeCell ref="AP9:AP10"/>
    <mergeCell ref="AQ9:AR10"/>
    <mergeCell ref="AS9:AT10"/>
    <mergeCell ref="AU9:AU10"/>
    <mergeCell ref="AX9:BL9"/>
    <mergeCell ref="X15:AG15"/>
    <mergeCell ref="AH15:AI15"/>
    <mergeCell ref="AJ15:AM15"/>
    <mergeCell ref="AO15:AP15"/>
    <mergeCell ref="AQ15:AT15"/>
    <mergeCell ref="AX15:BA15"/>
    <mergeCell ref="CA10:CB10"/>
    <mergeCell ref="B11:J11"/>
    <mergeCell ref="X11:AU13"/>
    <mergeCell ref="B12:J12"/>
    <mergeCell ref="B13:J13"/>
    <mergeCell ref="B14:J14"/>
    <mergeCell ref="X14:AG14"/>
    <mergeCell ref="AH14:AT14"/>
    <mergeCell ref="AX14:DK14"/>
    <mergeCell ref="DD15:DE15"/>
    <mergeCell ref="DF15:DI15"/>
    <mergeCell ref="DJ15:DK15"/>
    <mergeCell ref="X16:AG16"/>
    <mergeCell ref="AH16:AI16"/>
    <mergeCell ref="AJ16:AM16"/>
    <mergeCell ref="CL15:CM15"/>
    <mergeCell ref="CN15:CQ15"/>
    <mergeCell ref="CR15:CS15"/>
    <mergeCell ref="CT15:CW15"/>
    <mergeCell ref="CX15:CY15"/>
    <mergeCell ref="CZ15:DC15"/>
    <mergeCell ref="BT15:BU15"/>
    <mergeCell ref="BV15:BY15"/>
    <mergeCell ref="BZ15:CA15"/>
    <mergeCell ref="CB15:CE15"/>
    <mergeCell ref="CF15:CG15"/>
    <mergeCell ref="CH15:CK15"/>
    <mergeCell ref="BB15:BC15"/>
    <mergeCell ref="BD15:BG15"/>
    <mergeCell ref="BH15:BI15"/>
    <mergeCell ref="BJ15:BM15"/>
    <mergeCell ref="BN15:BO15"/>
    <mergeCell ref="BP15:BS15"/>
    <mergeCell ref="BP18:CU18"/>
    <mergeCell ref="CV18:EV18"/>
    <mergeCell ref="B19:C21"/>
    <mergeCell ref="D19:F21"/>
    <mergeCell ref="G19:L21"/>
    <mergeCell ref="M19:V21"/>
    <mergeCell ref="W19:Y21"/>
    <mergeCell ref="Z19:AB21"/>
    <mergeCell ref="AC19:AE21"/>
    <mergeCell ref="AF19:AH21"/>
    <mergeCell ref="DW19:DW21"/>
    <mergeCell ref="DX19:DZ21"/>
    <mergeCell ref="EA19:EC21"/>
    <mergeCell ref="ED19:EV21"/>
    <mergeCell ref="BT20:BW21"/>
    <mergeCell ref="BX20:CA21"/>
    <mergeCell ref="CB20:CE21"/>
    <mergeCell ref="CF20:CI21"/>
    <mergeCell ref="CJ20:CM21"/>
    <mergeCell ref="CN20:CQ21"/>
    <mergeCell ref="BT19:CQ19"/>
    <mergeCell ref="CR19:CU21"/>
    <mergeCell ref="CV19:DA19"/>
    <mergeCell ref="DB19:DI19"/>
    <mergeCell ref="DS19:DU19"/>
    <mergeCell ref="DV19:DV21"/>
    <mergeCell ref="CV20:CX21"/>
    <mergeCell ref="CY20:DA21"/>
    <mergeCell ref="DB20:DE21"/>
    <mergeCell ref="DF20:DI21"/>
    <mergeCell ref="DJ20:DM21"/>
    <mergeCell ref="DN20:DQ21"/>
    <mergeCell ref="DR20:DR21"/>
    <mergeCell ref="DS20:DU21"/>
    <mergeCell ref="B22:C22"/>
    <mergeCell ref="BP22:BS22"/>
    <mergeCell ref="BT22:BW22"/>
    <mergeCell ref="BX22:CA22"/>
    <mergeCell ref="CB22:CE22"/>
    <mergeCell ref="CF22:CI22"/>
    <mergeCell ref="BA19:BC21"/>
    <mergeCell ref="BD19:BF21"/>
    <mergeCell ref="BG19:BI21"/>
    <mergeCell ref="BJ19:BL21"/>
    <mergeCell ref="BM19:BO21"/>
    <mergeCell ref="BP19:BS21"/>
    <mergeCell ref="AI19:AK21"/>
    <mergeCell ref="AL19:AN21"/>
    <mergeCell ref="AO19:AQ21"/>
    <mergeCell ref="AR19:AT21"/>
    <mergeCell ref="AU19:AW21"/>
    <mergeCell ref="AX19:AZ21"/>
    <mergeCell ref="ED22:EV22"/>
    <mergeCell ref="B23:C23"/>
    <mergeCell ref="BP23:BS23"/>
    <mergeCell ref="BT23:BW23"/>
    <mergeCell ref="BX23:CA23"/>
    <mergeCell ref="CB23:CE23"/>
    <mergeCell ref="CF23:CI23"/>
    <mergeCell ref="CJ23:CM23"/>
    <mergeCell ref="CN23:CQ23"/>
    <mergeCell ref="CR23:CU23"/>
    <mergeCell ref="DF22:DI22"/>
    <mergeCell ref="DJ22:DM22"/>
    <mergeCell ref="DN22:DQ22"/>
    <mergeCell ref="DS22:DU22"/>
    <mergeCell ref="DX22:DZ22"/>
    <mergeCell ref="EA22:EC22"/>
    <mergeCell ref="CJ22:CM22"/>
    <mergeCell ref="CN22:CQ22"/>
    <mergeCell ref="CR22:CU22"/>
    <mergeCell ref="CV22:CX22"/>
    <mergeCell ref="CY22:DA22"/>
    <mergeCell ref="DB22:DE22"/>
    <mergeCell ref="DS23:DU23"/>
    <mergeCell ref="DX23:DZ23"/>
    <mergeCell ref="EA23:EC23"/>
    <mergeCell ref="ED23:EV23"/>
    <mergeCell ref="B24:C24"/>
    <mergeCell ref="BP24:BS24"/>
    <mergeCell ref="BT24:BW24"/>
    <mergeCell ref="BX24:CA24"/>
    <mergeCell ref="CB24:CE24"/>
    <mergeCell ref="CF24:CI24"/>
    <mergeCell ref="CV23:CX23"/>
    <mergeCell ref="CY23:DA23"/>
    <mergeCell ref="DB23:DE23"/>
    <mergeCell ref="DF23:DI23"/>
    <mergeCell ref="DJ23:DM23"/>
    <mergeCell ref="DN23:DQ23"/>
    <mergeCell ref="ED24:EV24"/>
    <mergeCell ref="B25:C25"/>
    <mergeCell ref="BP25:BS25"/>
    <mergeCell ref="BT25:BW25"/>
    <mergeCell ref="BX25:CA25"/>
    <mergeCell ref="CB25:CE25"/>
    <mergeCell ref="CF25:CI25"/>
    <mergeCell ref="CJ25:CM25"/>
    <mergeCell ref="CN25:CQ25"/>
    <mergeCell ref="CR25:CU25"/>
    <mergeCell ref="DF24:DI24"/>
    <mergeCell ref="DJ24:DM24"/>
    <mergeCell ref="DN24:DQ24"/>
    <mergeCell ref="DS24:DU24"/>
    <mergeCell ref="DX24:DZ24"/>
    <mergeCell ref="EA24:EC24"/>
    <mergeCell ref="CJ24:CM24"/>
    <mergeCell ref="CN24:CQ24"/>
    <mergeCell ref="CR24:CU24"/>
    <mergeCell ref="CV24:CX24"/>
    <mergeCell ref="CY24:DA24"/>
    <mergeCell ref="DB24:DE24"/>
    <mergeCell ref="DS25:DU25"/>
    <mergeCell ref="DX25:DZ25"/>
    <mergeCell ref="EA25:EC25"/>
    <mergeCell ref="ED25:EV25"/>
    <mergeCell ref="B26:C26"/>
    <mergeCell ref="BP26:BS26"/>
    <mergeCell ref="BT26:BW26"/>
    <mergeCell ref="BX26:CA26"/>
    <mergeCell ref="CB26:CE26"/>
    <mergeCell ref="CF26:CI26"/>
    <mergeCell ref="CV25:CX25"/>
    <mergeCell ref="CY25:DA25"/>
    <mergeCell ref="DB25:DE25"/>
    <mergeCell ref="DF25:DI25"/>
    <mergeCell ref="DJ25:DM25"/>
    <mergeCell ref="DN25:DQ25"/>
    <mergeCell ref="ED26:EV26"/>
    <mergeCell ref="B27:C27"/>
    <mergeCell ref="BP27:BS27"/>
    <mergeCell ref="BT27:BW27"/>
    <mergeCell ref="BX27:CA27"/>
    <mergeCell ref="CB27:CE27"/>
    <mergeCell ref="CF27:CI27"/>
    <mergeCell ref="CJ27:CM27"/>
    <mergeCell ref="CN27:CQ27"/>
    <mergeCell ref="CR27:CU27"/>
    <mergeCell ref="DF26:DI26"/>
    <mergeCell ref="DJ26:DM26"/>
    <mergeCell ref="DN26:DQ26"/>
    <mergeCell ref="DS26:DU26"/>
    <mergeCell ref="DX26:DZ26"/>
    <mergeCell ref="EA26:EC26"/>
    <mergeCell ref="CJ26:CM26"/>
    <mergeCell ref="CN26:CQ26"/>
    <mergeCell ref="CR26:CU26"/>
    <mergeCell ref="CV26:CX26"/>
    <mergeCell ref="CY26:DA26"/>
    <mergeCell ref="DB26:DE26"/>
    <mergeCell ref="DS27:DU27"/>
    <mergeCell ref="DX27:DZ27"/>
    <mergeCell ref="EA27:EC27"/>
    <mergeCell ref="ED27:EV27"/>
    <mergeCell ref="B28:C28"/>
    <mergeCell ref="BP28:BS28"/>
    <mergeCell ref="BT28:BW28"/>
    <mergeCell ref="BX28:CA28"/>
    <mergeCell ref="CB28:CE28"/>
    <mergeCell ref="CF28:CI28"/>
    <mergeCell ref="CV27:CX27"/>
    <mergeCell ref="CY27:DA27"/>
    <mergeCell ref="DB27:DE27"/>
    <mergeCell ref="DF27:DI27"/>
    <mergeCell ref="DJ27:DM27"/>
    <mergeCell ref="DN27:DQ27"/>
    <mergeCell ref="ED28:EV28"/>
    <mergeCell ref="B29:C29"/>
    <mergeCell ref="BP29:BS29"/>
    <mergeCell ref="BT29:BW29"/>
    <mergeCell ref="BX29:CA29"/>
    <mergeCell ref="CB29:CE29"/>
    <mergeCell ref="CF29:CI29"/>
    <mergeCell ref="CJ29:CM29"/>
    <mergeCell ref="CN29:CQ29"/>
    <mergeCell ref="CR29:CU29"/>
    <mergeCell ref="DF28:DI28"/>
    <mergeCell ref="DJ28:DM28"/>
    <mergeCell ref="DN28:DQ28"/>
    <mergeCell ref="DS28:DU28"/>
    <mergeCell ref="DX28:DZ28"/>
    <mergeCell ref="EA28:EC28"/>
    <mergeCell ref="CJ28:CM28"/>
    <mergeCell ref="CN28:CQ28"/>
    <mergeCell ref="CR28:CU28"/>
    <mergeCell ref="CV28:CX28"/>
    <mergeCell ref="CY28:DA28"/>
    <mergeCell ref="DB28:DE28"/>
    <mergeCell ref="DS29:DU29"/>
    <mergeCell ref="DX29:DZ29"/>
    <mergeCell ref="EA29:EC29"/>
    <mergeCell ref="ED29:EV29"/>
    <mergeCell ref="B30:C30"/>
    <mergeCell ref="BP30:BS30"/>
    <mergeCell ref="BT30:BW30"/>
    <mergeCell ref="BX30:CA30"/>
    <mergeCell ref="CB30:CE30"/>
    <mergeCell ref="CF30:CI30"/>
    <mergeCell ref="CV29:CX29"/>
    <mergeCell ref="CY29:DA29"/>
    <mergeCell ref="DB29:DE29"/>
    <mergeCell ref="DF29:DI29"/>
    <mergeCell ref="DJ29:DM29"/>
    <mergeCell ref="DN29:DQ29"/>
    <mergeCell ref="ED30:EV30"/>
    <mergeCell ref="B31:C31"/>
    <mergeCell ref="BP31:BS31"/>
    <mergeCell ref="BT31:BW31"/>
    <mergeCell ref="BX31:CA31"/>
    <mergeCell ref="CB31:CE31"/>
    <mergeCell ref="CF31:CI31"/>
    <mergeCell ref="CJ31:CM31"/>
    <mergeCell ref="CN31:CQ31"/>
    <mergeCell ref="CR31:CU31"/>
    <mergeCell ref="DF30:DI30"/>
    <mergeCell ref="DJ30:DM30"/>
    <mergeCell ref="DN30:DQ30"/>
    <mergeCell ref="DS30:DU30"/>
    <mergeCell ref="DX30:DZ30"/>
    <mergeCell ref="EA30:EC30"/>
    <mergeCell ref="CJ30:CM30"/>
    <mergeCell ref="CN30:CQ30"/>
    <mergeCell ref="CR30:CU30"/>
    <mergeCell ref="CV30:CX30"/>
    <mergeCell ref="CY30:DA30"/>
    <mergeCell ref="DB30:DE30"/>
    <mergeCell ref="DS31:DU31"/>
    <mergeCell ref="DX31:DZ31"/>
    <mergeCell ref="EA31:EC31"/>
    <mergeCell ref="ED31:EV31"/>
    <mergeCell ref="B32:C32"/>
    <mergeCell ref="BP32:BS32"/>
    <mergeCell ref="BT32:BW32"/>
    <mergeCell ref="BX32:CA32"/>
    <mergeCell ref="CB32:CE32"/>
    <mergeCell ref="CF32:CI32"/>
    <mergeCell ref="CV31:CX31"/>
    <mergeCell ref="CY31:DA31"/>
    <mergeCell ref="DB31:DE31"/>
    <mergeCell ref="DF31:DI31"/>
    <mergeCell ref="DJ31:DM31"/>
    <mergeCell ref="DN31:DQ31"/>
    <mergeCell ref="ED32:EV32"/>
    <mergeCell ref="B33:C33"/>
    <mergeCell ref="BP33:BS33"/>
    <mergeCell ref="BT33:BW33"/>
    <mergeCell ref="BX33:CA33"/>
    <mergeCell ref="CB33:CE33"/>
    <mergeCell ref="CF33:CI33"/>
    <mergeCell ref="CJ33:CM33"/>
    <mergeCell ref="CN33:CQ33"/>
    <mergeCell ref="CR33:CU33"/>
    <mergeCell ref="DF32:DI32"/>
    <mergeCell ref="DJ32:DM32"/>
    <mergeCell ref="DN32:DQ32"/>
    <mergeCell ref="DS32:DU32"/>
    <mergeCell ref="DX32:DZ32"/>
    <mergeCell ref="EA32:EC32"/>
    <mergeCell ref="CJ32:CM32"/>
    <mergeCell ref="CN32:CQ32"/>
    <mergeCell ref="CR32:CU32"/>
    <mergeCell ref="CV32:CX32"/>
    <mergeCell ref="CY32:DA32"/>
    <mergeCell ref="DB32:DE32"/>
    <mergeCell ref="DS33:DU33"/>
    <mergeCell ref="DX33:DZ33"/>
    <mergeCell ref="EA33:EC33"/>
    <mergeCell ref="ED33:EV33"/>
    <mergeCell ref="B34:C34"/>
    <mergeCell ref="BP34:BS34"/>
    <mergeCell ref="BT34:BW34"/>
    <mergeCell ref="BX34:CA34"/>
    <mergeCell ref="CB34:CE34"/>
    <mergeCell ref="CF34:CI34"/>
    <mergeCell ref="CV33:CX33"/>
    <mergeCell ref="CY33:DA33"/>
    <mergeCell ref="DB33:DE33"/>
    <mergeCell ref="DF33:DI33"/>
    <mergeCell ref="DJ33:DM33"/>
    <mergeCell ref="DN33:DQ33"/>
    <mergeCell ref="ED34:EV34"/>
    <mergeCell ref="B35:C35"/>
    <mergeCell ref="BP35:BS35"/>
    <mergeCell ref="BT35:BW35"/>
    <mergeCell ref="BX35:CA35"/>
    <mergeCell ref="CB35:CE35"/>
    <mergeCell ref="CF35:CI35"/>
    <mergeCell ref="CJ35:CM35"/>
    <mergeCell ref="CN35:CQ35"/>
    <mergeCell ref="CR35:CU35"/>
    <mergeCell ref="DF34:DI34"/>
    <mergeCell ref="DJ34:DM34"/>
    <mergeCell ref="DN34:DQ34"/>
    <mergeCell ref="DS34:DU34"/>
    <mergeCell ref="DX34:DZ34"/>
    <mergeCell ref="EA34:EC34"/>
    <mergeCell ref="CJ34:CM34"/>
    <mergeCell ref="CN34:CQ34"/>
    <mergeCell ref="CR34:CU34"/>
    <mergeCell ref="CV34:CX34"/>
    <mergeCell ref="CY34:DA34"/>
    <mergeCell ref="DB34:DE34"/>
    <mergeCell ref="DS35:DU35"/>
    <mergeCell ref="DX35:DZ35"/>
    <mergeCell ref="EA35:EC35"/>
    <mergeCell ref="ED35:EV35"/>
    <mergeCell ref="B36:C36"/>
    <mergeCell ref="BP36:BS36"/>
    <mergeCell ref="BT36:BW36"/>
    <mergeCell ref="BX36:CA36"/>
    <mergeCell ref="CB36:CE36"/>
    <mergeCell ref="CF36:CI36"/>
    <mergeCell ref="CV35:CX35"/>
    <mergeCell ref="CY35:DA35"/>
    <mergeCell ref="DB35:DE35"/>
    <mergeCell ref="DF35:DI35"/>
    <mergeCell ref="DJ35:DM35"/>
    <mergeCell ref="DN35:DQ35"/>
    <mergeCell ref="ED36:EV36"/>
    <mergeCell ref="B37:C37"/>
    <mergeCell ref="BP37:BS37"/>
    <mergeCell ref="BT37:BW37"/>
    <mergeCell ref="BX37:CA37"/>
    <mergeCell ref="CB37:CE37"/>
    <mergeCell ref="CF37:CI37"/>
    <mergeCell ref="CJ37:CM37"/>
    <mergeCell ref="CN37:CQ37"/>
    <mergeCell ref="CR37:CU37"/>
    <mergeCell ref="DF36:DI36"/>
    <mergeCell ref="DJ36:DM36"/>
    <mergeCell ref="DN36:DQ36"/>
    <mergeCell ref="DS36:DU36"/>
    <mergeCell ref="DX36:DZ36"/>
    <mergeCell ref="EA36:EC36"/>
    <mergeCell ref="CJ36:CM36"/>
    <mergeCell ref="CN36:CQ36"/>
    <mergeCell ref="CR36:CU36"/>
    <mergeCell ref="CV36:CX36"/>
    <mergeCell ref="CY36:DA36"/>
    <mergeCell ref="DB36:DE36"/>
    <mergeCell ref="DS37:DU37"/>
    <mergeCell ref="DX37:DZ37"/>
    <mergeCell ref="EA37:EC37"/>
    <mergeCell ref="ED37:EV37"/>
    <mergeCell ref="B38:C38"/>
    <mergeCell ref="BP38:BS38"/>
    <mergeCell ref="BT38:BW38"/>
    <mergeCell ref="BX38:CA38"/>
    <mergeCell ref="CB38:CE38"/>
    <mergeCell ref="CF38:CI38"/>
    <mergeCell ref="CV37:CX37"/>
    <mergeCell ref="CY37:DA37"/>
    <mergeCell ref="DB37:DE37"/>
    <mergeCell ref="DF37:DI37"/>
    <mergeCell ref="DJ37:DM37"/>
    <mergeCell ref="DN37:DQ37"/>
    <mergeCell ref="ED38:EV38"/>
    <mergeCell ref="B39:C39"/>
    <mergeCell ref="BP39:BS39"/>
    <mergeCell ref="BT39:BW39"/>
    <mergeCell ref="BX39:CA39"/>
    <mergeCell ref="CB39:CE39"/>
    <mergeCell ref="CF39:CI39"/>
    <mergeCell ref="CJ39:CM39"/>
    <mergeCell ref="CN39:CQ39"/>
    <mergeCell ref="CR39:CU39"/>
    <mergeCell ref="DF38:DI38"/>
    <mergeCell ref="DJ38:DM38"/>
    <mergeCell ref="DN38:DQ38"/>
    <mergeCell ref="DS38:DU38"/>
    <mergeCell ref="DX38:DZ38"/>
    <mergeCell ref="EA38:EC38"/>
    <mergeCell ref="CJ38:CM38"/>
    <mergeCell ref="CN38:CQ38"/>
    <mergeCell ref="CR38:CU38"/>
    <mergeCell ref="CV38:CX38"/>
    <mergeCell ref="CY38:DA38"/>
    <mergeCell ref="DB38:DE38"/>
    <mergeCell ref="DS39:DU39"/>
    <mergeCell ref="DX39:DZ39"/>
    <mergeCell ref="EA39:EC39"/>
    <mergeCell ref="ED39:EV39"/>
    <mergeCell ref="B40:C40"/>
    <mergeCell ref="BP40:BS40"/>
    <mergeCell ref="BT40:BW40"/>
    <mergeCell ref="BX40:CA40"/>
    <mergeCell ref="CB40:CE40"/>
    <mergeCell ref="CF40:CI40"/>
    <mergeCell ref="CV39:CX39"/>
    <mergeCell ref="CY39:DA39"/>
    <mergeCell ref="DB39:DE39"/>
    <mergeCell ref="DF39:DI39"/>
    <mergeCell ref="DJ39:DM39"/>
    <mergeCell ref="DN39:DQ39"/>
    <mergeCell ref="ED40:EV40"/>
    <mergeCell ref="B41:C41"/>
    <mergeCell ref="BP41:BS41"/>
    <mergeCell ref="BT41:BW41"/>
    <mergeCell ref="BX41:CA41"/>
    <mergeCell ref="CB41:CE41"/>
    <mergeCell ref="CF41:CI41"/>
    <mergeCell ref="CJ41:CM41"/>
    <mergeCell ref="CN41:CQ41"/>
    <mergeCell ref="CR41:CU41"/>
    <mergeCell ref="DF40:DI40"/>
    <mergeCell ref="DJ40:DM40"/>
    <mergeCell ref="DN40:DQ40"/>
    <mergeCell ref="DS40:DU40"/>
    <mergeCell ref="DX40:DZ40"/>
    <mergeCell ref="EA40:EC40"/>
    <mergeCell ref="CJ40:CM40"/>
    <mergeCell ref="CN40:CQ40"/>
    <mergeCell ref="CR40:CU40"/>
    <mergeCell ref="CV40:CX40"/>
    <mergeCell ref="CY40:DA40"/>
    <mergeCell ref="DB40:DE40"/>
    <mergeCell ref="DS41:DU41"/>
    <mergeCell ref="DX41:DZ41"/>
    <mergeCell ref="EA41:EC41"/>
    <mergeCell ref="ED41:EV41"/>
    <mergeCell ref="B42:C42"/>
    <mergeCell ref="BP42:BS42"/>
    <mergeCell ref="BT42:BW42"/>
    <mergeCell ref="BX42:CA42"/>
    <mergeCell ref="CB42:CE42"/>
    <mergeCell ref="CF42:CI42"/>
    <mergeCell ref="CV41:CX41"/>
    <mergeCell ref="CY41:DA41"/>
    <mergeCell ref="DB41:DE41"/>
    <mergeCell ref="DF41:DI41"/>
    <mergeCell ref="DJ41:DM41"/>
    <mergeCell ref="DN41:DQ41"/>
    <mergeCell ref="ED42:EV42"/>
    <mergeCell ref="B43:C43"/>
    <mergeCell ref="BP43:BS43"/>
    <mergeCell ref="BT43:BW43"/>
    <mergeCell ref="BX43:CA43"/>
    <mergeCell ref="CB43:CE43"/>
    <mergeCell ref="CF43:CI43"/>
    <mergeCell ref="CJ43:CM43"/>
    <mergeCell ref="CN43:CQ43"/>
    <mergeCell ref="CR43:CU43"/>
    <mergeCell ref="DF42:DI42"/>
    <mergeCell ref="DJ42:DM42"/>
    <mergeCell ref="DN42:DQ42"/>
    <mergeCell ref="DS42:DU42"/>
    <mergeCell ref="DX42:DZ42"/>
    <mergeCell ref="EA42:EC42"/>
    <mergeCell ref="CJ42:CM42"/>
    <mergeCell ref="CN42:CQ42"/>
    <mergeCell ref="CR42:CU42"/>
    <mergeCell ref="CV42:CX42"/>
    <mergeCell ref="CY42:DA42"/>
    <mergeCell ref="DB42:DE42"/>
    <mergeCell ref="DS43:DU43"/>
    <mergeCell ref="DX43:DZ43"/>
    <mergeCell ref="EA43:EC43"/>
    <mergeCell ref="ED43:EV43"/>
    <mergeCell ref="B44:C44"/>
    <mergeCell ref="BP44:BS44"/>
    <mergeCell ref="BT44:BW44"/>
    <mergeCell ref="BX44:CA44"/>
    <mergeCell ref="CB44:CE44"/>
    <mergeCell ref="CF44:CI44"/>
    <mergeCell ref="CV43:CX43"/>
    <mergeCell ref="CY43:DA43"/>
    <mergeCell ref="DB43:DE43"/>
    <mergeCell ref="DF43:DI43"/>
    <mergeCell ref="DJ43:DM43"/>
    <mergeCell ref="DN43:DQ43"/>
    <mergeCell ref="ED44:EV44"/>
    <mergeCell ref="B45:C45"/>
    <mergeCell ref="BP45:BS45"/>
    <mergeCell ref="BT45:BW45"/>
    <mergeCell ref="BX45:CA45"/>
    <mergeCell ref="CB45:CE45"/>
    <mergeCell ref="CF45:CI45"/>
    <mergeCell ref="CJ45:CM45"/>
    <mergeCell ref="CN45:CQ45"/>
    <mergeCell ref="CR45:CU45"/>
    <mergeCell ref="DF44:DI44"/>
    <mergeCell ref="DJ44:DM44"/>
    <mergeCell ref="DN44:DQ44"/>
    <mergeCell ref="DS44:DU44"/>
    <mergeCell ref="DX44:DZ44"/>
    <mergeCell ref="EA44:EC44"/>
    <mergeCell ref="CJ44:CM44"/>
    <mergeCell ref="CN44:CQ44"/>
    <mergeCell ref="CR44:CU44"/>
    <mergeCell ref="CV44:CX44"/>
    <mergeCell ref="CY44:DA44"/>
    <mergeCell ref="DB44:DE44"/>
    <mergeCell ref="DS45:DU45"/>
    <mergeCell ref="DX45:DZ45"/>
    <mergeCell ref="EA45:EC45"/>
    <mergeCell ref="ED45:EV45"/>
    <mergeCell ref="B46:C46"/>
    <mergeCell ref="BP46:BS46"/>
    <mergeCell ref="BT46:BW46"/>
    <mergeCell ref="BX46:CA46"/>
    <mergeCell ref="CB46:CE46"/>
    <mergeCell ref="CF46:CI46"/>
    <mergeCell ref="CV45:CX45"/>
    <mergeCell ref="CY45:DA45"/>
    <mergeCell ref="DB45:DE45"/>
    <mergeCell ref="DF45:DI45"/>
    <mergeCell ref="DJ45:DM45"/>
    <mergeCell ref="DN45:DQ45"/>
    <mergeCell ref="ED46:EV46"/>
    <mergeCell ref="B47:C47"/>
    <mergeCell ref="W47:Y47"/>
    <mergeCell ref="Z47:AB47"/>
    <mergeCell ref="AC47:AE47"/>
    <mergeCell ref="AF47:AH47"/>
    <mergeCell ref="AI47:AK47"/>
    <mergeCell ref="AL47:AN47"/>
    <mergeCell ref="AO47:AQ47"/>
    <mergeCell ref="AR47:AT47"/>
    <mergeCell ref="DF46:DI46"/>
    <mergeCell ref="DJ46:DM46"/>
    <mergeCell ref="DN46:DQ46"/>
    <mergeCell ref="DS46:DU46"/>
    <mergeCell ref="DX46:DZ46"/>
    <mergeCell ref="EA46:EC46"/>
    <mergeCell ref="CJ46:CM46"/>
    <mergeCell ref="CN46:CQ46"/>
    <mergeCell ref="CR46:CU46"/>
    <mergeCell ref="CV46:CX46"/>
    <mergeCell ref="CY46:DA46"/>
    <mergeCell ref="DB46:DE46"/>
    <mergeCell ref="BP47:BS47"/>
    <mergeCell ref="BT47:BW47"/>
    <mergeCell ref="BX47:CA47"/>
    <mergeCell ref="CB47:CE47"/>
    <mergeCell ref="CF47:CI47"/>
    <mergeCell ref="CJ47:CM47"/>
    <mergeCell ref="AU47:AW47"/>
    <mergeCell ref="AX47:AZ47"/>
    <mergeCell ref="BA47:BC47"/>
    <mergeCell ref="BD47:BF47"/>
    <mergeCell ref="BG47:BI47"/>
    <mergeCell ref="BJ47:BO47"/>
    <mergeCell ref="DJ47:DM47"/>
    <mergeCell ref="DN47:DQ47"/>
    <mergeCell ref="DS47:DU47"/>
    <mergeCell ref="DX47:DZ47"/>
    <mergeCell ref="EA47:EC47"/>
    <mergeCell ref="ED47:EV47"/>
    <mergeCell ref="CN47:CQ47"/>
    <mergeCell ref="CR47:CU47"/>
    <mergeCell ref="CV47:CX47"/>
    <mergeCell ref="CY47:DA47"/>
    <mergeCell ref="DB47:DE47"/>
    <mergeCell ref="DF47:DI47"/>
    <mergeCell ref="DJ48:DM48"/>
    <mergeCell ref="DN48:DQ48"/>
    <mergeCell ref="ED48:EV48"/>
    <mergeCell ref="BJ49:BL49"/>
    <mergeCell ref="BM49:BO49"/>
    <mergeCell ref="BP49:BS49"/>
    <mergeCell ref="BT49:BW49"/>
    <mergeCell ref="BX49:CA49"/>
    <mergeCell ref="CB49:CE49"/>
    <mergeCell ref="CJ49:CM49"/>
    <mergeCell ref="CJ48:CM48"/>
    <mergeCell ref="CN48:CQ48"/>
    <mergeCell ref="CR48:CU48"/>
    <mergeCell ref="CV48:DA48"/>
    <mergeCell ref="DB48:DE48"/>
    <mergeCell ref="DF48:DI48"/>
    <mergeCell ref="BJ48:BL48"/>
    <mergeCell ref="BM48:BO48"/>
    <mergeCell ref="BP48:BS48"/>
    <mergeCell ref="BT48:BW48"/>
    <mergeCell ref="BX48:CA48"/>
    <mergeCell ref="CB48:CE48"/>
    <mergeCell ref="CN49:CQ49"/>
    <mergeCell ref="CR49:CU49"/>
    <mergeCell ref="CV49:DI49"/>
    <mergeCell ref="DJ49:DR49"/>
    <mergeCell ref="BJ50:BL50"/>
    <mergeCell ref="BM50:BO50"/>
    <mergeCell ref="BP50:BS50"/>
    <mergeCell ref="BT50:BW50"/>
    <mergeCell ref="BX50:CA50"/>
    <mergeCell ref="CB50:CE50"/>
    <mergeCell ref="DN50:DR50"/>
    <mergeCell ref="BJ51:BL51"/>
    <mergeCell ref="BM51:BO51"/>
    <mergeCell ref="BP51:BS51"/>
    <mergeCell ref="BT51:BW51"/>
    <mergeCell ref="BX51:CA51"/>
    <mergeCell ref="CB51:CE51"/>
    <mergeCell ref="CJ51:CM51"/>
    <mergeCell ref="CN51:CQ51"/>
    <mergeCell ref="CR51:CU51"/>
    <mergeCell ref="CJ50:CM50"/>
    <mergeCell ref="CN50:CQ50"/>
    <mergeCell ref="CR50:CU50"/>
    <mergeCell ref="CV50:DA50"/>
    <mergeCell ref="DB50:DI50"/>
    <mergeCell ref="DJ50:DM50"/>
    <mergeCell ref="CV51:DA51"/>
    <mergeCell ref="DB51:DI51"/>
    <mergeCell ref="DJ51:DM51"/>
    <mergeCell ref="DN51:DR51"/>
    <mergeCell ref="BJ52:BL52"/>
    <mergeCell ref="BM52:BO52"/>
    <mergeCell ref="BP52:BS52"/>
    <mergeCell ref="BT52:BW52"/>
    <mergeCell ref="BX52:CA52"/>
    <mergeCell ref="CB52:CE52"/>
    <mergeCell ref="CJ52:CM52"/>
    <mergeCell ref="CN52:CQ52"/>
    <mergeCell ref="CR52:CU52"/>
    <mergeCell ref="BJ53:BL53"/>
    <mergeCell ref="BM53:BO53"/>
    <mergeCell ref="BP53:BS53"/>
    <mergeCell ref="BT53:BW53"/>
    <mergeCell ref="BX53:CA53"/>
    <mergeCell ref="CB53:CE53"/>
    <mergeCell ref="CJ53:CM53"/>
    <mergeCell ref="CN53:CQ53"/>
    <mergeCell ref="CR53:CU53"/>
    <mergeCell ref="BJ54:BL54"/>
    <mergeCell ref="BM54:BO54"/>
    <mergeCell ref="BP54:BS54"/>
    <mergeCell ref="BT54:BW54"/>
    <mergeCell ref="BX54:CA54"/>
    <mergeCell ref="CB54:CE54"/>
    <mergeCell ref="CJ54:CM54"/>
    <mergeCell ref="CN54:CQ54"/>
    <mergeCell ref="CR54:CU54"/>
    <mergeCell ref="BJ55:BL55"/>
    <mergeCell ref="BM55:BO55"/>
    <mergeCell ref="BP55:BS55"/>
    <mergeCell ref="BT55:BW55"/>
    <mergeCell ref="BX55:CA55"/>
    <mergeCell ref="CB55:CE55"/>
    <mergeCell ref="CJ55:CM55"/>
    <mergeCell ref="CN55:CQ55"/>
    <mergeCell ref="CR55:CU55"/>
    <mergeCell ref="BJ59:BL59"/>
    <mergeCell ref="BM59:BO59"/>
    <mergeCell ref="BP59:BS59"/>
    <mergeCell ref="BJ60:BL60"/>
    <mergeCell ref="BM60:BO60"/>
    <mergeCell ref="BP60:BS60"/>
    <mergeCell ref="BJ56:BO56"/>
    <mergeCell ref="BP56:BS56"/>
    <mergeCell ref="BJ57:BL57"/>
    <mergeCell ref="BM57:BO57"/>
    <mergeCell ref="BP57:BS57"/>
    <mergeCell ref="BJ58:BL58"/>
    <mergeCell ref="BM58:BO58"/>
    <mergeCell ref="BP58:BS58"/>
    <mergeCell ref="BJ63:BL63"/>
    <mergeCell ref="BM63:BO63"/>
    <mergeCell ref="BP63:BS63"/>
    <mergeCell ref="BJ64:BL64"/>
    <mergeCell ref="BM64:BO64"/>
    <mergeCell ref="BP64:BS64"/>
    <mergeCell ref="BJ61:BL61"/>
    <mergeCell ref="BM61:BO61"/>
    <mergeCell ref="BP61:BS61"/>
    <mergeCell ref="BJ62:BL62"/>
    <mergeCell ref="BM62:BO62"/>
    <mergeCell ref="BP62:BS62"/>
  </mergeCells>
  <phoneticPr fontId="35"/>
  <dataValidations count="6">
    <dataValidation type="list" allowBlank="1" showInputMessage="1" showErrorMessage="1" sqref="BJ22:BL46">
      <formula1>$K$78:$K$81</formula1>
    </dataValidation>
    <dataValidation type="list" allowBlank="1" showInputMessage="1" showErrorMessage="1" sqref="DW22:DW47">
      <formula1>$T$78:$T$92</formula1>
    </dataValidation>
    <dataValidation type="list" allowBlank="1" showInputMessage="1" showErrorMessage="1" sqref="DV22:DV47">
      <formula1>$T$69:$T$74</formula1>
    </dataValidation>
    <dataValidation type="list" allowBlank="1" showInputMessage="1" showErrorMessage="1" sqref="AH14:AT14">
      <formula1>$D$85:$D$87</formula1>
    </dataValidation>
    <dataValidation type="list" allowBlank="1" showInputMessage="1" showErrorMessage="1" sqref="AD46:AE46 AC22:AC46 AG46:AQ46 AU46:AZ46 W22:Z46 AI22:AI45 AF22:AF46 AL22:AL45 AO22:AO45 AU22:AU45 BG22:BG46 AX22:AX45 BA22:BA46 BD22:BD46 AR22:AR46 CF22:CI46">
      <formula1>$K$70:$K$71</formula1>
    </dataValidation>
    <dataValidation type="list" allowBlank="1" showInputMessage="1" showErrorMessage="1" sqref="BM22:BO46">
      <formula1>$K$83:$K$84</formula1>
    </dataValidation>
  </dataValidations>
  <pageMargins left="0.27559055118110237" right="0.31496062992125984" top="0.15748031496062992" bottom="0.19685039370078741" header="0.31496062992125984" footer="0.31496062992125984"/>
  <pageSetup paperSize="9" scale="68" fitToWidth="0" orientation="landscape" r:id="rId1"/>
  <headerFooter differentFirst="1"/>
  <colBreaks count="1" manualBreakCount="1">
    <brk id="79" max="6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FD92"/>
  <sheetViews>
    <sheetView tabSelected="1" view="pageBreakPreview" zoomScaleNormal="100" zoomScaleSheetLayoutView="100" workbookViewId="0">
      <selection activeCell="CR51" sqref="CR51:CU51"/>
    </sheetView>
  </sheetViews>
  <sheetFormatPr defaultColWidth="2.33203125" defaultRowHeight="13.2" x14ac:dyDescent="0.2"/>
  <cols>
    <col min="11" max="11" width="7.88671875" bestFit="1" customWidth="1"/>
    <col min="53" max="53" width="2.21875" customWidth="1"/>
    <col min="64" max="64" width="3.109375" customWidth="1"/>
    <col min="98" max="101" width="2.33203125" customWidth="1"/>
    <col min="116" max="121" width="2.6640625" customWidth="1"/>
    <col min="122" max="122" width="10.109375" customWidth="1"/>
    <col min="123" max="123" width="11.21875" customWidth="1"/>
    <col min="124" max="124" width="13.109375" hidden="1" customWidth="1"/>
    <col min="125" max="125" width="3.6640625" hidden="1" customWidth="1"/>
    <col min="126" max="126" width="32.77734375" customWidth="1"/>
    <col min="127" max="127" width="13.21875" customWidth="1"/>
    <col min="128" max="130" width="8.109375" customWidth="1"/>
    <col min="131" max="134" width="2.6640625" customWidth="1"/>
    <col min="135" max="150" width="0" hidden="1" customWidth="1"/>
    <col min="151" max="153" width="3.21875" customWidth="1"/>
  </cols>
  <sheetData>
    <row r="1" spans="1:134" ht="27" customHeight="1" x14ac:dyDescent="0.2">
      <c r="A1" s="52" t="s">
        <v>118</v>
      </c>
      <c r="BA1" s="12"/>
      <c r="CT1" s="12"/>
      <c r="CU1" s="12"/>
      <c r="CV1" s="12"/>
      <c r="CW1" s="12"/>
      <c r="EB1" s="12"/>
      <c r="EC1" s="12"/>
      <c r="ED1" s="12"/>
    </row>
    <row r="2" spans="1:134" ht="15" customHeight="1" x14ac:dyDescent="0.2">
      <c r="A2" s="52"/>
      <c r="BA2" s="12"/>
      <c r="CT2" s="12"/>
      <c r="CU2" s="12"/>
      <c r="CV2" s="12"/>
      <c r="CW2" s="12"/>
      <c r="EB2" s="12"/>
      <c r="EC2" s="12"/>
      <c r="ED2" s="12"/>
    </row>
    <row r="3" spans="1:134" ht="12.75" customHeight="1" x14ac:dyDescent="0.2">
      <c r="A3" s="542" t="s">
        <v>122</v>
      </c>
      <c r="B3" s="543"/>
      <c r="C3" s="543"/>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c r="AM3" s="543"/>
      <c r="AN3" s="543"/>
      <c r="AO3" s="543"/>
      <c r="AP3" s="543"/>
      <c r="AQ3" s="543"/>
      <c r="AR3" s="279" t="s">
        <v>25</v>
      </c>
      <c r="AS3" s="279"/>
      <c r="AT3" s="279"/>
      <c r="AU3" s="279"/>
      <c r="AV3" s="279"/>
      <c r="AW3" s="279"/>
      <c r="AX3" s="279"/>
      <c r="AY3" s="279"/>
      <c r="AZ3" s="279"/>
      <c r="BA3" s="12"/>
      <c r="CT3" s="12"/>
      <c r="CU3" s="12"/>
      <c r="CV3" s="12"/>
      <c r="CW3" s="12"/>
      <c r="EB3" s="12"/>
      <c r="EC3" s="12"/>
      <c r="ED3" s="12"/>
    </row>
    <row r="4" spans="1:134" ht="12.75" customHeight="1" x14ac:dyDescent="0.2">
      <c r="A4" s="543"/>
      <c r="B4" s="543"/>
      <c r="C4" s="543"/>
      <c r="D4" s="543"/>
      <c r="E4" s="543"/>
      <c r="F4" s="543"/>
      <c r="G4" s="543"/>
      <c r="H4" s="543"/>
      <c r="I4" s="543"/>
      <c r="J4" s="543"/>
      <c r="K4" s="543"/>
      <c r="L4" s="543"/>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3"/>
      <c r="AR4" s="544" t="s">
        <v>26</v>
      </c>
      <c r="AS4" s="544"/>
      <c r="AT4" s="544"/>
      <c r="AU4" s="544"/>
      <c r="AV4" s="544"/>
      <c r="AW4" s="544"/>
      <c r="AX4" s="544"/>
      <c r="AY4" s="544"/>
      <c r="AZ4" s="544"/>
      <c r="BA4" s="12"/>
      <c r="CT4" s="12"/>
      <c r="CU4" s="12"/>
      <c r="CV4" s="12"/>
      <c r="CW4" s="12"/>
      <c r="EB4" s="12"/>
      <c r="EC4" s="12"/>
      <c r="ED4" s="12"/>
    </row>
    <row r="5" spans="1:134" ht="12.75" customHeight="1" x14ac:dyDescent="0.2">
      <c r="AR5" s="545" t="s">
        <v>27</v>
      </c>
      <c r="AS5" s="545"/>
      <c r="AT5" s="545"/>
      <c r="AU5" s="545"/>
      <c r="AV5" s="545"/>
      <c r="AW5" s="545"/>
      <c r="AX5" s="545"/>
      <c r="AY5" s="545"/>
      <c r="AZ5" s="545"/>
      <c r="BA5" s="12"/>
      <c r="CT5" s="12"/>
      <c r="CU5" s="12"/>
      <c r="CV5" s="12"/>
      <c r="CW5" s="12"/>
      <c r="EB5" s="12"/>
      <c r="EC5" s="12"/>
      <c r="ED5" s="12"/>
    </row>
    <row r="6" spans="1:134" x14ac:dyDescent="0.2">
      <c r="A6" t="s">
        <v>0</v>
      </c>
      <c r="H6" s="194" t="s">
        <v>36</v>
      </c>
      <c r="I6" s="194"/>
      <c r="J6" s="194"/>
      <c r="K6" s="194"/>
      <c r="L6" s="194"/>
      <c r="M6" s="194"/>
      <c r="N6" s="194"/>
      <c r="O6" s="194"/>
      <c r="P6" s="194"/>
      <c r="Q6" s="194"/>
      <c r="R6" s="194"/>
      <c r="S6" s="194"/>
      <c r="T6" s="194"/>
      <c r="U6" s="194"/>
      <c r="V6" s="194"/>
      <c r="BA6" s="12"/>
      <c r="CT6" s="12"/>
      <c r="CU6" s="12"/>
      <c r="CV6" s="12"/>
      <c r="CW6" s="12"/>
      <c r="EB6" s="12"/>
      <c r="EC6" s="12"/>
      <c r="ED6" s="12"/>
    </row>
    <row r="7" spans="1:134" ht="4.5" customHeight="1" x14ac:dyDescent="0.2">
      <c r="BA7" s="12"/>
      <c r="CT7" s="12"/>
      <c r="CU7" s="12"/>
      <c r="CV7" s="12"/>
      <c r="CW7" s="12"/>
      <c r="EB7" s="12"/>
      <c r="EC7" s="12"/>
      <c r="ED7" s="12"/>
    </row>
    <row r="8" spans="1:134" ht="9" customHeight="1" x14ac:dyDescent="0.2">
      <c r="B8" s="501" t="s">
        <v>43</v>
      </c>
      <c r="C8" s="502"/>
      <c r="D8" s="502"/>
      <c r="E8" s="502"/>
      <c r="F8" s="502"/>
      <c r="G8" s="502"/>
      <c r="H8" s="502"/>
      <c r="I8" s="502"/>
      <c r="J8" s="503"/>
      <c r="K8" s="69"/>
      <c r="L8" s="70"/>
      <c r="M8" s="70"/>
      <c r="N8" s="70"/>
      <c r="O8" s="70"/>
      <c r="P8" s="70"/>
      <c r="Q8" s="70"/>
      <c r="R8" s="70"/>
      <c r="S8" s="70"/>
      <c r="T8" s="70"/>
      <c r="U8" s="70"/>
      <c r="V8" s="71"/>
      <c r="BA8" s="12"/>
      <c r="CT8" s="12"/>
      <c r="CU8" s="12"/>
      <c r="CV8" s="12"/>
      <c r="CW8" s="12"/>
      <c r="EB8" s="12"/>
      <c r="EC8" s="12"/>
      <c r="ED8" s="12"/>
    </row>
    <row r="9" spans="1:134" x14ac:dyDescent="0.2">
      <c r="B9" s="528" t="s">
        <v>1</v>
      </c>
      <c r="C9" s="529"/>
      <c r="D9" s="529"/>
      <c r="E9" s="529"/>
      <c r="F9" s="529"/>
      <c r="G9" s="529"/>
      <c r="H9" s="529"/>
      <c r="I9" s="529"/>
      <c r="J9" s="530"/>
      <c r="K9" s="134"/>
      <c r="L9" s="135"/>
      <c r="M9" s="135"/>
      <c r="N9" s="135"/>
      <c r="O9" s="135"/>
      <c r="P9" s="135"/>
      <c r="Q9" s="135"/>
      <c r="R9" s="135"/>
      <c r="S9" s="135"/>
      <c r="T9" s="135"/>
      <c r="U9" s="135"/>
      <c r="V9" s="136"/>
      <c r="X9" s="531" t="s">
        <v>6</v>
      </c>
      <c r="Y9" s="385"/>
      <c r="Z9" s="385"/>
      <c r="AA9" s="385"/>
      <c r="AB9" s="385"/>
      <c r="AC9" s="385"/>
      <c r="AD9" s="385"/>
      <c r="AE9" s="389"/>
      <c r="AF9" s="535" t="s">
        <v>123</v>
      </c>
      <c r="AG9" s="494"/>
      <c r="AH9" s="494"/>
      <c r="AI9" s="494"/>
      <c r="AJ9" s="536"/>
      <c r="AK9" s="540" t="s">
        <v>124</v>
      </c>
      <c r="AL9" s="521"/>
      <c r="AM9" s="523">
        <v>7</v>
      </c>
      <c r="AN9" s="523"/>
      <c r="AO9" s="519" t="s">
        <v>7</v>
      </c>
      <c r="AP9" s="519" t="s">
        <v>8</v>
      </c>
      <c r="AQ9" s="521" t="s">
        <v>125</v>
      </c>
      <c r="AR9" s="521"/>
      <c r="AS9" s="523">
        <v>6</v>
      </c>
      <c r="AT9" s="523"/>
      <c r="AU9" s="525" t="s">
        <v>7</v>
      </c>
      <c r="AW9" s="12"/>
      <c r="AX9" s="527" t="s">
        <v>9</v>
      </c>
      <c r="AY9" s="527"/>
      <c r="AZ9" s="527"/>
      <c r="BA9" s="527"/>
      <c r="BB9" s="527"/>
      <c r="BC9" s="527"/>
      <c r="BD9" s="527"/>
      <c r="BE9" s="527"/>
      <c r="BF9" s="527"/>
      <c r="BG9" s="527"/>
      <c r="BH9" s="527"/>
      <c r="BI9" s="527"/>
      <c r="BJ9" s="527"/>
      <c r="BK9" s="527"/>
      <c r="BL9" s="527"/>
      <c r="BM9" s="194" t="s">
        <v>23</v>
      </c>
      <c r="BN9" s="194"/>
      <c r="BO9" s="194"/>
      <c r="BP9" s="194"/>
      <c r="BQ9" s="194"/>
      <c r="BR9" s="194"/>
      <c r="BS9" s="194"/>
      <c r="BT9" s="194"/>
      <c r="BU9" s="194"/>
      <c r="BV9" s="194"/>
      <c r="BW9" s="194"/>
      <c r="BX9" s="515">
        <f>W47</f>
        <v>8</v>
      </c>
      <c r="BY9" s="516"/>
      <c r="BZ9" s="516"/>
      <c r="CA9" s="64" t="s">
        <v>24</v>
      </c>
      <c r="CB9" s="37"/>
      <c r="CC9" s="29"/>
      <c r="CM9" s="12"/>
      <c r="CN9" s="12"/>
      <c r="CO9" s="12"/>
      <c r="CP9" s="12"/>
      <c r="DV9" s="12"/>
      <c r="DW9" s="12"/>
      <c r="DX9" s="12"/>
    </row>
    <row r="10" spans="1:134" x14ac:dyDescent="0.2">
      <c r="B10" s="517" t="s">
        <v>2</v>
      </c>
      <c r="C10" s="517"/>
      <c r="D10" s="517"/>
      <c r="E10" s="517"/>
      <c r="F10" s="517"/>
      <c r="G10" s="517"/>
      <c r="H10" s="517"/>
      <c r="I10" s="517"/>
      <c r="J10" s="517"/>
      <c r="K10" s="66"/>
      <c r="L10" s="67"/>
      <c r="M10" s="67"/>
      <c r="N10" s="67"/>
      <c r="O10" s="67"/>
      <c r="P10" s="67"/>
      <c r="Q10" s="67"/>
      <c r="R10" s="67"/>
      <c r="S10" s="67"/>
      <c r="T10" s="67"/>
      <c r="U10" s="67"/>
      <c r="V10" s="68"/>
      <c r="X10" s="532"/>
      <c r="Y10" s="533"/>
      <c r="Z10" s="533"/>
      <c r="AA10" s="533"/>
      <c r="AB10" s="533"/>
      <c r="AC10" s="533"/>
      <c r="AD10" s="533"/>
      <c r="AE10" s="534"/>
      <c r="AF10" s="537"/>
      <c r="AG10" s="538"/>
      <c r="AH10" s="538"/>
      <c r="AI10" s="538"/>
      <c r="AJ10" s="539"/>
      <c r="AK10" s="541"/>
      <c r="AL10" s="522"/>
      <c r="AM10" s="524"/>
      <c r="AN10" s="524"/>
      <c r="AO10" s="520"/>
      <c r="AP10" s="520"/>
      <c r="AQ10" s="522"/>
      <c r="AR10" s="522"/>
      <c r="AS10" s="524"/>
      <c r="AT10" s="524"/>
      <c r="AU10" s="526"/>
      <c r="AV10" s="37"/>
      <c r="AW10" s="38"/>
      <c r="AX10" s="166" t="s">
        <v>126</v>
      </c>
      <c r="AY10" s="167"/>
      <c r="AZ10" s="167"/>
      <c r="BA10" s="167"/>
      <c r="BB10" s="167"/>
      <c r="BC10" s="167"/>
      <c r="BD10" s="166" t="s">
        <v>124</v>
      </c>
      <c r="BE10" s="167"/>
      <c r="BF10" s="277"/>
      <c r="BG10" s="277"/>
      <c r="BH10" s="1" t="s">
        <v>7</v>
      </c>
      <c r="BI10" s="1" t="s">
        <v>8</v>
      </c>
      <c r="BJ10" s="277"/>
      <c r="BK10" s="277"/>
      <c r="BL10" s="2" t="s">
        <v>7</v>
      </c>
      <c r="BM10" s="61"/>
      <c r="BN10" s="61"/>
      <c r="BO10" s="61"/>
      <c r="BP10" s="61"/>
      <c r="BQ10" s="61"/>
      <c r="BR10" s="61"/>
      <c r="BS10" s="518"/>
      <c r="BT10" s="518"/>
      <c r="BU10" s="518"/>
      <c r="BV10" s="518"/>
      <c r="BW10" s="62"/>
      <c r="BX10" s="62"/>
      <c r="BY10" s="518"/>
      <c r="BZ10" s="518"/>
      <c r="CA10" s="494"/>
      <c r="CB10" s="495"/>
      <c r="CC10" s="63"/>
      <c r="CD10" s="29"/>
      <c r="CE10" s="29"/>
      <c r="CF10" s="29"/>
      <c r="CG10" s="29"/>
      <c r="CO10" s="12"/>
      <c r="CP10" s="12"/>
      <c r="CQ10" s="12"/>
      <c r="CR10" s="12"/>
      <c r="DX10" s="12"/>
      <c r="DY10" s="12"/>
      <c r="DZ10" s="12"/>
    </row>
    <row r="11" spans="1:134" ht="13.5" customHeight="1" x14ac:dyDescent="0.2">
      <c r="B11" s="496" t="s">
        <v>40</v>
      </c>
      <c r="C11" s="497"/>
      <c r="D11" s="497"/>
      <c r="E11" s="497"/>
      <c r="F11" s="497"/>
      <c r="G11" s="497"/>
      <c r="H11" s="497"/>
      <c r="I11" s="497"/>
      <c r="J11" s="498"/>
      <c r="K11" s="66"/>
      <c r="L11" s="67"/>
      <c r="M11" s="67"/>
      <c r="N11" s="67"/>
      <c r="O11" s="67"/>
      <c r="P11" s="67"/>
      <c r="Q11" s="67"/>
      <c r="R11" s="67"/>
      <c r="S11" s="67"/>
      <c r="T11" s="67"/>
      <c r="U11" s="67"/>
      <c r="V11" s="68"/>
      <c r="X11" s="499" t="s">
        <v>98</v>
      </c>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36"/>
      <c r="AW11" s="36"/>
      <c r="AX11" s="53"/>
      <c r="AY11" s="53"/>
      <c r="AZ11" s="53"/>
      <c r="BA11" s="53"/>
      <c r="BB11" s="53"/>
      <c r="BC11" s="53"/>
      <c r="BD11" s="53"/>
      <c r="BE11" s="53"/>
      <c r="BF11" s="53"/>
      <c r="BG11" s="53"/>
      <c r="BH11" s="53"/>
      <c r="BI11" s="53"/>
      <c r="BJ11" s="53"/>
      <c r="BK11" s="53"/>
      <c r="BL11" s="53"/>
      <c r="BM11" s="54"/>
      <c r="BN11" s="54"/>
      <c r="BO11" s="54"/>
      <c r="BP11" s="54"/>
      <c r="BQ11" s="54"/>
      <c r="BR11" s="54"/>
      <c r="BS11" s="54"/>
      <c r="BT11" s="54"/>
      <c r="BU11" s="54"/>
      <c r="BV11" s="54"/>
      <c r="BW11" s="54"/>
      <c r="BX11" s="54"/>
      <c r="BY11" s="54"/>
      <c r="BZ11" s="54"/>
      <c r="CA11" s="54"/>
      <c r="CB11" s="54"/>
      <c r="CC11" s="54"/>
      <c r="CD11" s="39"/>
      <c r="CE11" s="39"/>
      <c r="CF11" s="39"/>
      <c r="CG11" s="39"/>
      <c r="CT11" s="12"/>
      <c r="CU11" s="12"/>
      <c r="CV11" s="12"/>
      <c r="CW11" s="12"/>
      <c r="EB11" s="12"/>
      <c r="EC11" s="12"/>
      <c r="ED11" s="12"/>
    </row>
    <row r="12" spans="1:134" ht="9" customHeight="1" x14ac:dyDescent="0.2">
      <c r="B12" s="501" t="s">
        <v>43</v>
      </c>
      <c r="C12" s="502"/>
      <c r="D12" s="502"/>
      <c r="E12" s="502"/>
      <c r="F12" s="502"/>
      <c r="G12" s="502"/>
      <c r="H12" s="502"/>
      <c r="I12" s="502"/>
      <c r="J12" s="503"/>
      <c r="K12" s="69"/>
      <c r="L12" s="70"/>
      <c r="M12" s="70"/>
      <c r="N12" s="70"/>
      <c r="O12" s="70"/>
      <c r="P12" s="70"/>
      <c r="Q12" s="70"/>
      <c r="R12" s="70"/>
      <c r="S12" s="70"/>
      <c r="T12" s="70"/>
      <c r="U12" s="70"/>
      <c r="V12" s="71"/>
      <c r="X12" s="500"/>
      <c r="Y12" s="500"/>
      <c r="Z12" s="500"/>
      <c r="AA12" s="500"/>
      <c r="AB12" s="500"/>
      <c r="AC12" s="500"/>
      <c r="AD12" s="500"/>
      <c r="AE12" s="500"/>
      <c r="AF12" s="500"/>
      <c r="AG12" s="500"/>
      <c r="AH12" s="500"/>
      <c r="AI12" s="500"/>
      <c r="AJ12" s="500"/>
      <c r="AK12" s="500"/>
      <c r="AL12" s="500"/>
      <c r="AM12" s="500"/>
      <c r="AN12" s="500"/>
      <c r="AO12" s="500"/>
      <c r="AP12" s="500"/>
      <c r="AQ12" s="500"/>
      <c r="AR12" s="500"/>
      <c r="AS12" s="500"/>
      <c r="AT12" s="500"/>
      <c r="AU12" s="500"/>
      <c r="AV12" s="36"/>
      <c r="AW12" s="36"/>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35"/>
      <c r="CE12" s="35"/>
      <c r="CF12" s="35"/>
      <c r="CG12" s="35"/>
      <c r="CT12" s="12"/>
      <c r="CU12" s="12"/>
      <c r="CV12" s="12"/>
      <c r="CW12" s="12"/>
      <c r="EB12" s="12"/>
      <c r="EC12" s="12"/>
      <c r="ED12" s="12"/>
    </row>
    <row r="13" spans="1:134" x14ac:dyDescent="0.2">
      <c r="B13" s="504" t="s">
        <v>41</v>
      </c>
      <c r="C13" s="505"/>
      <c r="D13" s="505"/>
      <c r="E13" s="505"/>
      <c r="F13" s="505"/>
      <c r="G13" s="505"/>
      <c r="H13" s="505"/>
      <c r="I13" s="505"/>
      <c r="J13" s="506"/>
      <c r="K13" s="134"/>
      <c r="L13" s="135"/>
      <c r="M13" s="135"/>
      <c r="N13" s="135"/>
      <c r="O13" s="135"/>
      <c r="P13" s="135"/>
      <c r="Q13" s="135"/>
      <c r="R13" s="135"/>
      <c r="S13" s="135"/>
      <c r="T13" s="135"/>
      <c r="U13" s="135"/>
      <c r="V13" s="136"/>
      <c r="X13" s="500"/>
      <c r="Y13" s="500"/>
      <c r="Z13" s="500"/>
      <c r="AA13" s="500"/>
      <c r="AB13" s="500"/>
      <c r="AC13" s="500"/>
      <c r="AD13" s="500"/>
      <c r="AE13" s="500"/>
      <c r="AF13" s="500"/>
      <c r="AG13" s="500"/>
      <c r="AH13" s="500"/>
      <c r="AI13" s="500"/>
      <c r="AJ13" s="500"/>
      <c r="AK13" s="500"/>
      <c r="AL13" s="500"/>
      <c r="AM13" s="500"/>
      <c r="AN13" s="500"/>
      <c r="AO13" s="500"/>
      <c r="AP13" s="500"/>
      <c r="AQ13" s="500"/>
      <c r="AR13" s="500"/>
      <c r="AS13" s="500"/>
      <c r="AT13" s="500"/>
      <c r="AU13" s="500"/>
      <c r="AV13" s="13"/>
      <c r="AW13" s="13"/>
      <c r="AX13" s="13"/>
      <c r="AY13" s="13"/>
      <c r="BA13" s="12"/>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T13" s="12"/>
      <c r="CU13" s="12"/>
      <c r="CV13" s="12"/>
      <c r="CW13" s="12"/>
      <c r="EB13" s="12"/>
      <c r="EC13" s="12"/>
      <c r="ED13" s="12"/>
    </row>
    <row r="14" spans="1:134" x14ac:dyDescent="0.2">
      <c r="B14" s="496" t="s">
        <v>42</v>
      </c>
      <c r="C14" s="497"/>
      <c r="D14" s="497"/>
      <c r="E14" s="497"/>
      <c r="F14" s="497"/>
      <c r="G14" s="497"/>
      <c r="H14" s="497"/>
      <c r="I14" s="497"/>
      <c r="J14" s="498"/>
      <c r="K14" s="66"/>
      <c r="L14" s="67"/>
      <c r="M14" s="67"/>
      <c r="N14" s="67"/>
      <c r="O14" s="67"/>
      <c r="P14" s="67"/>
      <c r="Q14" s="67"/>
      <c r="R14" s="67"/>
      <c r="S14" s="67"/>
      <c r="T14" s="67"/>
      <c r="U14" s="67"/>
      <c r="V14" s="68"/>
      <c r="X14" s="507" t="s">
        <v>91</v>
      </c>
      <c r="Y14" s="508"/>
      <c r="Z14" s="508"/>
      <c r="AA14" s="508"/>
      <c r="AB14" s="508"/>
      <c r="AC14" s="508"/>
      <c r="AD14" s="508"/>
      <c r="AE14" s="508"/>
      <c r="AF14" s="508"/>
      <c r="AG14" s="509"/>
      <c r="AH14" s="510"/>
      <c r="AI14" s="511"/>
      <c r="AJ14" s="511"/>
      <c r="AK14" s="511"/>
      <c r="AL14" s="511"/>
      <c r="AM14" s="511"/>
      <c r="AN14" s="511"/>
      <c r="AO14" s="511"/>
      <c r="AP14" s="511"/>
      <c r="AQ14" s="511"/>
      <c r="AR14" s="511"/>
      <c r="AS14" s="511"/>
      <c r="AT14" s="512"/>
      <c r="AU14" s="15"/>
      <c r="AV14" s="16"/>
      <c r="AW14" s="12"/>
      <c r="AX14" s="513" t="s">
        <v>48</v>
      </c>
      <c r="AY14" s="514"/>
      <c r="AZ14" s="514"/>
      <c r="BA14" s="514"/>
      <c r="BB14" s="514"/>
      <c r="BC14" s="514"/>
      <c r="BD14" s="514"/>
      <c r="BE14" s="514"/>
      <c r="BF14" s="514"/>
      <c r="BG14" s="514"/>
      <c r="BH14" s="514"/>
      <c r="BI14" s="514"/>
      <c r="BJ14" s="514"/>
      <c r="BK14" s="514"/>
      <c r="BL14" s="514"/>
      <c r="BM14" s="514"/>
      <c r="BN14" s="514"/>
      <c r="BO14" s="514"/>
      <c r="BP14" s="514"/>
      <c r="BQ14" s="514"/>
      <c r="BR14" s="514"/>
      <c r="BS14" s="514"/>
      <c r="BT14" s="514"/>
      <c r="BU14" s="514"/>
      <c r="BV14" s="514"/>
      <c r="BW14" s="514"/>
      <c r="BX14" s="514"/>
      <c r="BY14" s="514"/>
      <c r="BZ14" s="514"/>
      <c r="CA14" s="514"/>
      <c r="CB14" s="514"/>
      <c r="CC14" s="514"/>
      <c r="CD14" s="514"/>
      <c r="CE14" s="514"/>
      <c r="CF14" s="514"/>
      <c r="CG14" s="514"/>
      <c r="CH14" s="514"/>
      <c r="CI14" s="514"/>
      <c r="CJ14" s="514"/>
      <c r="CK14" s="514"/>
      <c r="CL14" s="514"/>
      <c r="CM14" s="514"/>
      <c r="CN14" s="514"/>
      <c r="CO14" s="514"/>
      <c r="CP14" s="514"/>
      <c r="CQ14" s="514"/>
      <c r="CR14" s="514"/>
      <c r="CS14" s="514"/>
      <c r="CT14" s="514"/>
      <c r="CU14" s="514"/>
      <c r="CV14" s="514"/>
      <c r="CW14" s="514"/>
      <c r="CX14" s="514"/>
      <c r="CY14" s="514"/>
      <c r="CZ14" s="514"/>
      <c r="DA14" s="514"/>
      <c r="DB14" s="514"/>
      <c r="DC14" s="514"/>
      <c r="DD14" s="514"/>
      <c r="DE14" s="514"/>
      <c r="DF14" s="514"/>
      <c r="DG14" s="514"/>
      <c r="DH14" s="514"/>
      <c r="DI14" s="514"/>
      <c r="DJ14" s="514"/>
      <c r="DK14" s="514"/>
      <c r="DL14" s="55"/>
      <c r="DM14" s="32"/>
      <c r="DN14" s="32"/>
      <c r="DO14" s="32"/>
      <c r="DP14" s="32"/>
    </row>
    <row r="15" spans="1:134" x14ac:dyDescent="0.2">
      <c r="X15" s="490" t="s">
        <v>93</v>
      </c>
      <c r="Y15" s="491"/>
      <c r="Z15" s="491"/>
      <c r="AA15" s="491"/>
      <c r="AB15" s="491"/>
      <c r="AC15" s="491"/>
      <c r="AD15" s="491"/>
      <c r="AE15" s="491"/>
      <c r="AF15" s="491"/>
      <c r="AG15" s="492"/>
      <c r="AH15" s="477"/>
      <c r="AI15" s="478"/>
      <c r="AJ15" s="479" t="s">
        <v>50</v>
      </c>
      <c r="AK15" s="479"/>
      <c r="AL15" s="479"/>
      <c r="AM15" s="480"/>
      <c r="AN15" s="17" t="s">
        <v>51</v>
      </c>
      <c r="AO15" s="493"/>
      <c r="AP15" s="493"/>
      <c r="AQ15" s="479" t="s">
        <v>50</v>
      </c>
      <c r="AR15" s="479"/>
      <c r="AS15" s="479"/>
      <c r="AT15" s="480"/>
      <c r="AU15" s="16"/>
      <c r="AV15" s="16"/>
      <c r="AW15" s="12"/>
      <c r="AX15" s="487" t="s">
        <v>45</v>
      </c>
      <c r="AY15" s="488"/>
      <c r="AZ15" s="488"/>
      <c r="BA15" s="489"/>
      <c r="BB15" s="279"/>
      <c r="BC15" s="279"/>
      <c r="BD15" s="487" t="s">
        <v>46</v>
      </c>
      <c r="BE15" s="488"/>
      <c r="BF15" s="488"/>
      <c r="BG15" s="489"/>
      <c r="BH15" s="279"/>
      <c r="BI15" s="279"/>
      <c r="BJ15" s="487" t="s">
        <v>47</v>
      </c>
      <c r="BK15" s="488"/>
      <c r="BL15" s="488"/>
      <c r="BM15" s="489"/>
      <c r="BN15" s="279"/>
      <c r="BO15" s="279"/>
      <c r="BP15" s="487" t="s">
        <v>56</v>
      </c>
      <c r="BQ15" s="488"/>
      <c r="BR15" s="488"/>
      <c r="BS15" s="489"/>
      <c r="BT15" s="279"/>
      <c r="BU15" s="279"/>
      <c r="BV15" s="487" t="s">
        <v>60</v>
      </c>
      <c r="BW15" s="488"/>
      <c r="BX15" s="488"/>
      <c r="BY15" s="489"/>
      <c r="BZ15" s="279"/>
      <c r="CA15" s="279"/>
      <c r="CB15" s="481" t="s">
        <v>61</v>
      </c>
      <c r="CC15" s="482"/>
      <c r="CD15" s="482"/>
      <c r="CE15" s="483"/>
      <c r="CF15" s="279"/>
      <c r="CG15" s="279"/>
      <c r="CH15" s="481" t="s">
        <v>92</v>
      </c>
      <c r="CI15" s="482"/>
      <c r="CJ15" s="482"/>
      <c r="CK15" s="482"/>
      <c r="CL15" s="276"/>
      <c r="CM15" s="278"/>
      <c r="CN15" s="481" t="s">
        <v>95</v>
      </c>
      <c r="CO15" s="482"/>
      <c r="CP15" s="482"/>
      <c r="CQ15" s="483"/>
      <c r="CR15" s="276"/>
      <c r="CS15" s="278"/>
      <c r="CT15" s="484" t="s">
        <v>114</v>
      </c>
      <c r="CU15" s="485"/>
      <c r="CV15" s="485"/>
      <c r="CW15" s="486"/>
      <c r="CX15" s="276"/>
      <c r="CY15" s="278"/>
      <c r="CZ15" s="481" t="s">
        <v>116</v>
      </c>
      <c r="DA15" s="482"/>
      <c r="DB15" s="482"/>
      <c r="DC15" s="483"/>
      <c r="DD15" s="276"/>
      <c r="DE15" s="278"/>
      <c r="DF15" s="471" t="s">
        <v>123</v>
      </c>
      <c r="DG15" s="472"/>
      <c r="DH15" s="472"/>
      <c r="DI15" s="473"/>
      <c r="DJ15" s="276"/>
      <c r="DK15" s="278"/>
      <c r="DN15" s="12"/>
      <c r="DO15" s="12"/>
      <c r="DP15" s="12"/>
    </row>
    <row r="16" spans="1:134" x14ac:dyDescent="0.2">
      <c r="X16" s="474" t="s">
        <v>94</v>
      </c>
      <c r="Y16" s="475"/>
      <c r="Z16" s="475"/>
      <c r="AA16" s="475"/>
      <c r="AB16" s="475"/>
      <c r="AC16" s="475"/>
      <c r="AD16" s="475"/>
      <c r="AE16" s="475"/>
      <c r="AF16" s="475"/>
      <c r="AG16" s="476"/>
      <c r="AH16" s="477"/>
      <c r="AI16" s="478"/>
      <c r="AJ16" s="479" t="s">
        <v>50</v>
      </c>
      <c r="AK16" s="479"/>
      <c r="AL16" s="479"/>
      <c r="AM16" s="480"/>
      <c r="AN16" s="18"/>
      <c r="AO16" s="19"/>
      <c r="AP16" s="19"/>
      <c r="AQ16" s="20"/>
      <c r="AR16" s="20"/>
      <c r="AS16" s="20"/>
      <c r="AT16" s="20"/>
      <c r="AU16" s="16"/>
      <c r="AV16" s="16"/>
      <c r="AW16" s="12"/>
      <c r="AX16" s="14" t="s">
        <v>133</v>
      </c>
      <c r="AY16" s="5"/>
      <c r="AZ16" s="5"/>
      <c r="BA16" s="5"/>
      <c r="BB16" s="5"/>
      <c r="BC16" s="5"/>
      <c r="BD16" s="5"/>
      <c r="BE16" s="5"/>
      <c r="BF16" s="5"/>
      <c r="BG16" s="5"/>
      <c r="BH16" s="5"/>
      <c r="BI16" s="5"/>
      <c r="BJ16" s="5"/>
      <c r="BK16" s="5"/>
      <c r="BL16" s="5"/>
      <c r="BM16" s="5"/>
      <c r="BN16" s="5"/>
      <c r="BO16" s="5"/>
      <c r="BP16" s="5"/>
      <c r="BQ16" s="5"/>
      <c r="BR16" s="5"/>
      <c r="BS16" s="14"/>
      <c r="CO16" s="12"/>
      <c r="CP16" s="12"/>
      <c r="CQ16" s="12"/>
      <c r="CR16" s="12"/>
      <c r="DX16" s="12"/>
      <c r="DY16" s="12"/>
      <c r="DZ16" s="12"/>
    </row>
    <row r="17" spans="1:155" ht="15" thickBot="1" x14ac:dyDescent="0.25">
      <c r="A17" s="8" t="s">
        <v>10</v>
      </c>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DU17" s="12"/>
      <c r="DV17" s="12"/>
      <c r="DW17" s="12"/>
    </row>
    <row r="18" spans="1:155" ht="13.8" thickBot="1" x14ac:dyDescent="0.25">
      <c r="B18" s="49" t="s">
        <v>131</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N18" s="28"/>
      <c r="BO18" s="57"/>
      <c r="BP18" s="219" t="s">
        <v>13</v>
      </c>
      <c r="BQ18" s="220"/>
      <c r="BR18" s="220"/>
      <c r="BS18" s="220"/>
      <c r="BT18" s="220"/>
      <c r="BU18" s="220"/>
      <c r="BV18" s="220"/>
      <c r="BW18" s="220"/>
      <c r="BX18" s="220"/>
      <c r="BY18" s="220"/>
      <c r="BZ18" s="220"/>
      <c r="CA18" s="220"/>
      <c r="CB18" s="220"/>
      <c r="CC18" s="220"/>
      <c r="CD18" s="220"/>
      <c r="CE18" s="220"/>
      <c r="CF18" s="220"/>
      <c r="CG18" s="220"/>
      <c r="CH18" s="220"/>
      <c r="CI18" s="220"/>
      <c r="CJ18" s="220"/>
      <c r="CK18" s="220"/>
      <c r="CL18" s="220"/>
      <c r="CM18" s="220"/>
      <c r="CN18" s="220"/>
      <c r="CO18" s="220"/>
      <c r="CP18" s="220"/>
      <c r="CQ18" s="220"/>
      <c r="CR18" s="220"/>
      <c r="CS18" s="220"/>
      <c r="CT18" s="220"/>
      <c r="CU18" s="438"/>
      <c r="CV18" s="439" t="s">
        <v>113</v>
      </c>
      <c r="CW18" s="440"/>
      <c r="CX18" s="440"/>
      <c r="CY18" s="440"/>
      <c r="CZ18" s="440"/>
      <c r="DA18" s="440"/>
      <c r="DB18" s="440"/>
      <c r="DC18" s="440"/>
      <c r="DD18" s="440"/>
      <c r="DE18" s="440"/>
      <c r="DF18" s="440"/>
      <c r="DG18" s="440"/>
      <c r="DH18" s="440"/>
      <c r="DI18" s="440"/>
      <c r="DJ18" s="440"/>
      <c r="DK18" s="440"/>
      <c r="DL18" s="440"/>
      <c r="DM18" s="440"/>
      <c r="DN18" s="440"/>
      <c r="DO18" s="440"/>
      <c r="DP18" s="440"/>
      <c r="DQ18" s="440"/>
      <c r="DR18" s="440"/>
      <c r="DS18" s="440"/>
      <c r="DT18" s="440"/>
      <c r="DU18" s="440"/>
      <c r="DV18" s="440"/>
      <c r="DW18" s="440"/>
      <c r="DX18" s="440"/>
      <c r="DY18" s="440"/>
      <c r="DZ18" s="440"/>
      <c r="EA18" s="440"/>
      <c r="EB18" s="440"/>
      <c r="EC18" s="440"/>
      <c r="ED18" s="440"/>
      <c r="EE18" s="440"/>
      <c r="EF18" s="440"/>
      <c r="EG18" s="440"/>
      <c r="EH18" s="440"/>
      <c r="EI18" s="440"/>
      <c r="EJ18" s="440"/>
      <c r="EK18" s="440"/>
      <c r="EL18" s="440"/>
      <c r="EM18" s="440"/>
      <c r="EN18" s="440"/>
      <c r="EO18" s="440"/>
      <c r="EP18" s="440"/>
      <c r="EQ18" s="440"/>
      <c r="ER18" s="440"/>
      <c r="ES18" s="440"/>
      <c r="ET18" s="440"/>
      <c r="EU18" s="440"/>
      <c r="EV18" s="441"/>
      <c r="EW18" s="73"/>
      <c r="EX18" s="73"/>
      <c r="EY18" s="73"/>
    </row>
    <row r="19" spans="1:155" ht="21.75" customHeight="1" x14ac:dyDescent="0.2">
      <c r="B19" s="442" t="s">
        <v>5</v>
      </c>
      <c r="C19" s="443"/>
      <c r="D19" s="447" t="s">
        <v>49</v>
      </c>
      <c r="E19" s="448"/>
      <c r="F19" s="449"/>
      <c r="G19" s="456" t="s">
        <v>3</v>
      </c>
      <c r="H19" s="457"/>
      <c r="I19" s="457"/>
      <c r="J19" s="457"/>
      <c r="K19" s="457"/>
      <c r="L19" s="458"/>
      <c r="M19" s="456" t="s">
        <v>4</v>
      </c>
      <c r="N19" s="457"/>
      <c r="O19" s="457"/>
      <c r="P19" s="457"/>
      <c r="Q19" s="457"/>
      <c r="R19" s="457"/>
      <c r="S19" s="457"/>
      <c r="T19" s="457"/>
      <c r="U19" s="457"/>
      <c r="V19" s="458"/>
      <c r="W19" s="462" t="s">
        <v>121</v>
      </c>
      <c r="X19" s="463"/>
      <c r="Y19" s="464"/>
      <c r="Z19" s="429" t="s">
        <v>120</v>
      </c>
      <c r="AA19" s="430"/>
      <c r="AB19" s="431"/>
      <c r="AC19" s="429" t="s">
        <v>117</v>
      </c>
      <c r="AD19" s="430"/>
      <c r="AE19" s="431"/>
      <c r="AF19" s="429" t="s">
        <v>105</v>
      </c>
      <c r="AG19" s="430"/>
      <c r="AH19" s="431"/>
      <c r="AI19" s="429" t="s">
        <v>106</v>
      </c>
      <c r="AJ19" s="430"/>
      <c r="AK19" s="431"/>
      <c r="AL19" s="429" t="s">
        <v>107</v>
      </c>
      <c r="AM19" s="430"/>
      <c r="AN19" s="431"/>
      <c r="AO19" s="429" t="s">
        <v>108</v>
      </c>
      <c r="AP19" s="430"/>
      <c r="AQ19" s="431"/>
      <c r="AR19" s="393" t="s">
        <v>58</v>
      </c>
      <c r="AS19" s="394"/>
      <c r="AT19" s="395"/>
      <c r="AU19" s="393" t="s">
        <v>59</v>
      </c>
      <c r="AV19" s="394"/>
      <c r="AW19" s="395"/>
      <c r="AX19" s="393" t="s">
        <v>54</v>
      </c>
      <c r="AY19" s="394"/>
      <c r="AZ19" s="395"/>
      <c r="BA19" s="393" t="s">
        <v>55</v>
      </c>
      <c r="BB19" s="394"/>
      <c r="BC19" s="395"/>
      <c r="BD19" s="393" t="s">
        <v>53</v>
      </c>
      <c r="BE19" s="394"/>
      <c r="BF19" s="395"/>
      <c r="BG19" s="393" t="s">
        <v>52</v>
      </c>
      <c r="BH19" s="394"/>
      <c r="BI19" s="402"/>
      <c r="BJ19" s="405" t="s">
        <v>156</v>
      </c>
      <c r="BK19" s="406"/>
      <c r="BL19" s="407"/>
      <c r="BM19" s="414" t="s">
        <v>119</v>
      </c>
      <c r="BN19" s="415"/>
      <c r="BO19" s="416"/>
      <c r="BP19" s="423" t="s">
        <v>14</v>
      </c>
      <c r="BQ19" s="424"/>
      <c r="BR19" s="424"/>
      <c r="BS19" s="425"/>
      <c r="BT19" s="367" t="s">
        <v>22</v>
      </c>
      <c r="BU19" s="368"/>
      <c r="BV19" s="368"/>
      <c r="BW19" s="368"/>
      <c r="BX19" s="368"/>
      <c r="BY19" s="368"/>
      <c r="BZ19" s="368"/>
      <c r="CA19" s="368"/>
      <c r="CB19" s="368"/>
      <c r="CC19" s="368"/>
      <c r="CD19" s="368"/>
      <c r="CE19" s="368"/>
      <c r="CF19" s="368"/>
      <c r="CG19" s="368"/>
      <c r="CH19" s="368"/>
      <c r="CI19" s="368"/>
      <c r="CJ19" s="368"/>
      <c r="CK19" s="368"/>
      <c r="CL19" s="368"/>
      <c r="CM19" s="368"/>
      <c r="CN19" s="368"/>
      <c r="CO19" s="368"/>
      <c r="CP19" s="368"/>
      <c r="CQ19" s="369"/>
      <c r="CR19" s="370" t="s">
        <v>130</v>
      </c>
      <c r="CS19" s="371"/>
      <c r="CT19" s="371"/>
      <c r="CU19" s="372"/>
      <c r="CV19" s="376" t="s">
        <v>110</v>
      </c>
      <c r="CW19" s="350"/>
      <c r="CX19" s="350"/>
      <c r="CY19" s="350"/>
      <c r="CZ19" s="350"/>
      <c r="DA19" s="351"/>
      <c r="DB19" s="377" t="s">
        <v>28</v>
      </c>
      <c r="DC19" s="377"/>
      <c r="DD19" s="377"/>
      <c r="DE19" s="377"/>
      <c r="DF19" s="377"/>
      <c r="DG19" s="377"/>
      <c r="DH19" s="377"/>
      <c r="DI19" s="377"/>
      <c r="DJ19" s="139" t="s">
        <v>62</v>
      </c>
      <c r="DK19" s="140"/>
      <c r="DL19" s="140"/>
      <c r="DM19" s="140"/>
      <c r="DN19" s="140"/>
      <c r="DO19" s="140"/>
      <c r="DP19" s="140"/>
      <c r="DQ19" s="140"/>
      <c r="DR19" s="141"/>
      <c r="DS19" s="378" t="s">
        <v>111</v>
      </c>
      <c r="DT19" s="379"/>
      <c r="DU19" s="380"/>
      <c r="DV19" s="381" t="s">
        <v>85</v>
      </c>
      <c r="DW19" s="338" t="s">
        <v>115</v>
      </c>
      <c r="DX19" s="340" t="s">
        <v>84</v>
      </c>
      <c r="DY19" s="341"/>
      <c r="DZ19" s="342"/>
      <c r="EA19" s="346" t="s">
        <v>33</v>
      </c>
      <c r="EB19" s="347"/>
      <c r="EC19" s="348"/>
      <c r="ED19" s="352" t="s">
        <v>109</v>
      </c>
      <c r="EE19" s="352"/>
      <c r="EF19" s="352"/>
      <c r="EG19" s="352"/>
      <c r="EH19" s="352"/>
      <c r="EI19" s="352"/>
      <c r="EJ19" s="352"/>
      <c r="EK19" s="352"/>
      <c r="EL19" s="352"/>
      <c r="EM19" s="352"/>
      <c r="EN19" s="352"/>
      <c r="EO19" s="352"/>
      <c r="EP19" s="352"/>
      <c r="EQ19" s="352"/>
      <c r="ER19" s="352"/>
      <c r="ES19" s="352"/>
      <c r="ET19" s="352"/>
      <c r="EU19" s="352"/>
      <c r="EV19" s="352"/>
      <c r="EX19" s="29"/>
    </row>
    <row r="20" spans="1:155" ht="21.75" customHeight="1" x14ac:dyDescent="0.2">
      <c r="B20" s="444"/>
      <c r="C20" s="347"/>
      <c r="D20" s="450"/>
      <c r="E20" s="451"/>
      <c r="F20" s="452"/>
      <c r="G20" s="459"/>
      <c r="H20" s="460"/>
      <c r="I20" s="460"/>
      <c r="J20" s="460"/>
      <c r="K20" s="460"/>
      <c r="L20" s="461"/>
      <c r="M20" s="459"/>
      <c r="N20" s="460"/>
      <c r="O20" s="460"/>
      <c r="P20" s="460"/>
      <c r="Q20" s="460"/>
      <c r="R20" s="460"/>
      <c r="S20" s="460"/>
      <c r="T20" s="460"/>
      <c r="U20" s="460"/>
      <c r="V20" s="461"/>
      <c r="W20" s="465"/>
      <c r="X20" s="466"/>
      <c r="Y20" s="467"/>
      <c r="Z20" s="432"/>
      <c r="AA20" s="433"/>
      <c r="AB20" s="434"/>
      <c r="AC20" s="432"/>
      <c r="AD20" s="433"/>
      <c r="AE20" s="434"/>
      <c r="AF20" s="432"/>
      <c r="AG20" s="433"/>
      <c r="AH20" s="434"/>
      <c r="AI20" s="432"/>
      <c r="AJ20" s="433"/>
      <c r="AK20" s="434"/>
      <c r="AL20" s="432"/>
      <c r="AM20" s="433"/>
      <c r="AN20" s="434"/>
      <c r="AO20" s="432"/>
      <c r="AP20" s="433"/>
      <c r="AQ20" s="434"/>
      <c r="AR20" s="396"/>
      <c r="AS20" s="397"/>
      <c r="AT20" s="398"/>
      <c r="AU20" s="396"/>
      <c r="AV20" s="397"/>
      <c r="AW20" s="398"/>
      <c r="AX20" s="396"/>
      <c r="AY20" s="397"/>
      <c r="AZ20" s="398"/>
      <c r="BA20" s="396"/>
      <c r="BB20" s="397"/>
      <c r="BC20" s="398"/>
      <c r="BD20" s="396"/>
      <c r="BE20" s="397"/>
      <c r="BF20" s="398"/>
      <c r="BG20" s="396"/>
      <c r="BH20" s="397"/>
      <c r="BI20" s="403"/>
      <c r="BJ20" s="408"/>
      <c r="BK20" s="409"/>
      <c r="BL20" s="410"/>
      <c r="BM20" s="417"/>
      <c r="BN20" s="418"/>
      <c r="BO20" s="419"/>
      <c r="BP20" s="423"/>
      <c r="BQ20" s="424"/>
      <c r="BR20" s="424"/>
      <c r="BS20" s="425"/>
      <c r="BT20" s="353" t="s">
        <v>127</v>
      </c>
      <c r="BU20" s="354"/>
      <c r="BV20" s="354"/>
      <c r="BW20" s="355"/>
      <c r="BX20" s="327" t="s">
        <v>128</v>
      </c>
      <c r="BY20" s="328"/>
      <c r="BZ20" s="328"/>
      <c r="CA20" s="329"/>
      <c r="CB20" s="359" t="s">
        <v>129</v>
      </c>
      <c r="CC20" s="360"/>
      <c r="CD20" s="360"/>
      <c r="CE20" s="360"/>
      <c r="CF20" s="363" t="s">
        <v>159</v>
      </c>
      <c r="CG20" s="363"/>
      <c r="CH20" s="363"/>
      <c r="CI20" s="363"/>
      <c r="CJ20" s="365" t="s">
        <v>157</v>
      </c>
      <c r="CK20" s="365"/>
      <c r="CL20" s="365"/>
      <c r="CM20" s="365"/>
      <c r="CN20" s="365" t="s">
        <v>158</v>
      </c>
      <c r="CO20" s="365"/>
      <c r="CP20" s="365"/>
      <c r="CQ20" s="365"/>
      <c r="CR20" s="370"/>
      <c r="CS20" s="371"/>
      <c r="CT20" s="371"/>
      <c r="CU20" s="372"/>
      <c r="CV20" s="383" t="s">
        <v>96</v>
      </c>
      <c r="CW20" s="384"/>
      <c r="CX20" s="385"/>
      <c r="CY20" s="388" t="s">
        <v>97</v>
      </c>
      <c r="CZ20" s="384"/>
      <c r="DA20" s="389"/>
      <c r="DB20" s="202" t="s">
        <v>29</v>
      </c>
      <c r="DC20" s="202"/>
      <c r="DD20" s="194"/>
      <c r="DE20" s="194"/>
      <c r="DF20" s="202" t="s">
        <v>30</v>
      </c>
      <c r="DG20" s="202"/>
      <c r="DH20" s="194"/>
      <c r="DI20" s="194"/>
      <c r="DJ20" s="314" t="s">
        <v>65</v>
      </c>
      <c r="DK20" s="315"/>
      <c r="DL20" s="315"/>
      <c r="DM20" s="316"/>
      <c r="DN20" s="314" t="s">
        <v>63</v>
      </c>
      <c r="DO20" s="320"/>
      <c r="DP20" s="320"/>
      <c r="DQ20" s="321"/>
      <c r="DR20" s="325" t="s">
        <v>64</v>
      </c>
      <c r="DS20" s="327" t="s">
        <v>112</v>
      </c>
      <c r="DT20" s="328"/>
      <c r="DU20" s="329"/>
      <c r="DV20" s="381"/>
      <c r="DW20" s="339"/>
      <c r="DX20" s="340"/>
      <c r="DY20" s="341"/>
      <c r="DZ20" s="342"/>
      <c r="EA20" s="346"/>
      <c r="EB20" s="347"/>
      <c r="EC20" s="348"/>
      <c r="ED20" s="202"/>
      <c r="EE20" s="202"/>
      <c r="EF20" s="202"/>
      <c r="EG20" s="202"/>
      <c r="EH20" s="202"/>
      <c r="EI20" s="202"/>
      <c r="EJ20" s="202"/>
      <c r="EK20" s="202"/>
      <c r="EL20" s="202"/>
      <c r="EM20" s="202"/>
      <c r="EN20" s="202"/>
      <c r="EO20" s="202"/>
      <c r="EP20" s="202"/>
      <c r="EQ20" s="202"/>
      <c r="ER20" s="202"/>
      <c r="ES20" s="202"/>
      <c r="ET20" s="202"/>
      <c r="EU20" s="202"/>
      <c r="EV20" s="202"/>
      <c r="EX20" s="29"/>
    </row>
    <row r="21" spans="1:155" ht="21.75" customHeight="1" thickBot="1" x14ac:dyDescent="0.25">
      <c r="B21" s="445"/>
      <c r="C21" s="446"/>
      <c r="D21" s="453"/>
      <c r="E21" s="454"/>
      <c r="F21" s="455"/>
      <c r="G21" s="390"/>
      <c r="H21" s="387"/>
      <c r="I21" s="387"/>
      <c r="J21" s="387"/>
      <c r="K21" s="387"/>
      <c r="L21" s="391"/>
      <c r="M21" s="390"/>
      <c r="N21" s="387"/>
      <c r="O21" s="387"/>
      <c r="P21" s="387"/>
      <c r="Q21" s="387"/>
      <c r="R21" s="387"/>
      <c r="S21" s="387"/>
      <c r="T21" s="387"/>
      <c r="U21" s="387"/>
      <c r="V21" s="391"/>
      <c r="W21" s="468"/>
      <c r="X21" s="469"/>
      <c r="Y21" s="470"/>
      <c r="Z21" s="435"/>
      <c r="AA21" s="436"/>
      <c r="AB21" s="437"/>
      <c r="AC21" s="435"/>
      <c r="AD21" s="436"/>
      <c r="AE21" s="437"/>
      <c r="AF21" s="435"/>
      <c r="AG21" s="436"/>
      <c r="AH21" s="437"/>
      <c r="AI21" s="435"/>
      <c r="AJ21" s="436"/>
      <c r="AK21" s="437"/>
      <c r="AL21" s="435"/>
      <c r="AM21" s="436"/>
      <c r="AN21" s="437"/>
      <c r="AO21" s="435"/>
      <c r="AP21" s="436"/>
      <c r="AQ21" s="437"/>
      <c r="AR21" s="399"/>
      <c r="AS21" s="400"/>
      <c r="AT21" s="401"/>
      <c r="AU21" s="399"/>
      <c r="AV21" s="400"/>
      <c r="AW21" s="401"/>
      <c r="AX21" s="399"/>
      <c r="AY21" s="400"/>
      <c r="AZ21" s="401"/>
      <c r="BA21" s="399"/>
      <c r="BB21" s="400"/>
      <c r="BC21" s="401"/>
      <c r="BD21" s="399"/>
      <c r="BE21" s="400"/>
      <c r="BF21" s="401"/>
      <c r="BG21" s="399"/>
      <c r="BH21" s="400"/>
      <c r="BI21" s="404"/>
      <c r="BJ21" s="411"/>
      <c r="BK21" s="412"/>
      <c r="BL21" s="413"/>
      <c r="BM21" s="420"/>
      <c r="BN21" s="421"/>
      <c r="BO21" s="422"/>
      <c r="BP21" s="426"/>
      <c r="BQ21" s="427"/>
      <c r="BR21" s="427"/>
      <c r="BS21" s="428"/>
      <c r="BT21" s="356"/>
      <c r="BU21" s="357"/>
      <c r="BV21" s="357"/>
      <c r="BW21" s="358"/>
      <c r="BX21" s="330"/>
      <c r="BY21" s="331"/>
      <c r="BZ21" s="331"/>
      <c r="CA21" s="332"/>
      <c r="CB21" s="361"/>
      <c r="CC21" s="362"/>
      <c r="CD21" s="362"/>
      <c r="CE21" s="362"/>
      <c r="CF21" s="364"/>
      <c r="CG21" s="364"/>
      <c r="CH21" s="364"/>
      <c r="CI21" s="364"/>
      <c r="CJ21" s="366"/>
      <c r="CK21" s="366"/>
      <c r="CL21" s="366"/>
      <c r="CM21" s="366"/>
      <c r="CN21" s="366"/>
      <c r="CO21" s="366"/>
      <c r="CP21" s="366"/>
      <c r="CQ21" s="366"/>
      <c r="CR21" s="373"/>
      <c r="CS21" s="374"/>
      <c r="CT21" s="374"/>
      <c r="CU21" s="375"/>
      <c r="CV21" s="386"/>
      <c r="CW21" s="387"/>
      <c r="CX21" s="387"/>
      <c r="CY21" s="390"/>
      <c r="CZ21" s="387"/>
      <c r="DA21" s="391"/>
      <c r="DB21" s="392"/>
      <c r="DC21" s="392"/>
      <c r="DD21" s="392"/>
      <c r="DE21" s="392"/>
      <c r="DF21" s="392"/>
      <c r="DG21" s="392"/>
      <c r="DH21" s="392"/>
      <c r="DI21" s="392"/>
      <c r="DJ21" s="317"/>
      <c r="DK21" s="318"/>
      <c r="DL21" s="318"/>
      <c r="DM21" s="319"/>
      <c r="DN21" s="322"/>
      <c r="DO21" s="323"/>
      <c r="DP21" s="323"/>
      <c r="DQ21" s="324"/>
      <c r="DR21" s="326"/>
      <c r="DS21" s="330"/>
      <c r="DT21" s="331"/>
      <c r="DU21" s="332"/>
      <c r="DV21" s="382"/>
      <c r="DW21" s="339"/>
      <c r="DX21" s="343"/>
      <c r="DY21" s="344"/>
      <c r="DZ21" s="345"/>
      <c r="EA21" s="349"/>
      <c r="EB21" s="350"/>
      <c r="EC21" s="351"/>
      <c r="ED21" s="202"/>
      <c r="EE21" s="202"/>
      <c r="EF21" s="202"/>
      <c r="EG21" s="202"/>
      <c r="EH21" s="202"/>
      <c r="EI21" s="202"/>
      <c r="EJ21" s="202"/>
      <c r="EK21" s="202"/>
      <c r="EL21" s="202"/>
      <c r="EM21" s="202"/>
      <c r="EN21" s="202"/>
      <c r="EO21" s="202"/>
      <c r="EP21" s="202"/>
      <c r="EQ21" s="202"/>
      <c r="ER21" s="202"/>
      <c r="ES21" s="202"/>
      <c r="ET21" s="202"/>
      <c r="EU21" s="202"/>
      <c r="EV21" s="202"/>
      <c r="EX21" s="29"/>
    </row>
    <row r="22" spans="1:155" ht="13.8" thickTop="1" x14ac:dyDescent="0.2">
      <c r="B22" s="333">
        <v>1</v>
      </c>
      <c r="C22" s="334"/>
      <c r="D22" s="133"/>
      <c r="E22" s="84"/>
      <c r="F22" s="85"/>
      <c r="G22" s="78"/>
      <c r="H22" s="79"/>
      <c r="I22" s="79"/>
      <c r="J22" s="79"/>
      <c r="K22" s="79"/>
      <c r="L22" s="80"/>
      <c r="M22" s="86"/>
      <c r="N22" s="87"/>
      <c r="O22" s="87"/>
      <c r="P22" s="87"/>
      <c r="Q22" s="87"/>
      <c r="R22" s="87"/>
      <c r="S22" s="87"/>
      <c r="T22" s="87"/>
      <c r="U22" s="87"/>
      <c r="V22" s="88"/>
      <c r="W22" s="95" t="s">
        <v>72</v>
      </c>
      <c r="X22" s="96"/>
      <c r="Y22" s="97"/>
      <c r="Z22" s="95" t="s">
        <v>72</v>
      </c>
      <c r="AA22" s="96"/>
      <c r="AB22" s="97"/>
      <c r="AC22" s="108"/>
      <c r="AD22" s="109"/>
      <c r="AE22" s="110"/>
      <c r="AF22" s="108"/>
      <c r="AG22" s="109"/>
      <c r="AH22" s="110"/>
      <c r="AI22" s="108"/>
      <c r="AJ22" s="109"/>
      <c r="AK22" s="110"/>
      <c r="AL22" s="108"/>
      <c r="AM22" s="109"/>
      <c r="AN22" s="110"/>
      <c r="AO22" s="108"/>
      <c r="AP22" s="109"/>
      <c r="AQ22" s="110"/>
      <c r="AR22" s="108"/>
      <c r="AS22" s="109"/>
      <c r="AT22" s="110"/>
      <c r="AU22" s="108"/>
      <c r="AV22" s="109"/>
      <c r="AW22" s="110"/>
      <c r="AX22" s="108"/>
      <c r="AY22" s="109"/>
      <c r="AZ22" s="110"/>
      <c r="BA22" s="108"/>
      <c r="BB22" s="109"/>
      <c r="BC22" s="110"/>
      <c r="BD22" s="108"/>
      <c r="BE22" s="109"/>
      <c r="BF22" s="110"/>
      <c r="BG22" s="108"/>
      <c r="BH22" s="109"/>
      <c r="BI22" s="114"/>
      <c r="BJ22" s="115" t="s">
        <v>103</v>
      </c>
      <c r="BK22" s="116"/>
      <c r="BL22" s="117"/>
      <c r="BM22" s="95" t="s">
        <v>19</v>
      </c>
      <c r="BN22" s="96"/>
      <c r="BO22" s="97"/>
      <c r="BP22" s="301">
        <v>100</v>
      </c>
      <c r="BQ22" s="302"/>
      <c r="BR22" s="302"/>
      <c r="BS22" s="303"/>
      <c r="BT22" s="301">
        <v>10000</v>
      </c>
      <c r="BU22" s="302"/>
      <c r="BV22" s="302"/>
      <c r="BW22" s="303"/>
      <c r="BX22" s="267">
        <v>500</v>
      </c>
      <c r="BY22" s="267"/>
      <c r="BZ22" s="267"/>
      <c r="CA22" s="267"/>
      <c r="CB22" s="284">
        <f t="shared" ref="CB22:CB46" si="0">BT22-BX22</f>
        <v>9500</v>
      </c>
      <c r="CC22" s="285"/>
      <c r="CD22" s="285"/>
      <c r="CE22" s="286"/>
      <c r="CF22" s="335" t="s">
        <v>160</v>
      </c>
      <c r="CG22" s="336"/>
      <c r="CH22" s="336"/>
      <c r="CI22" s="337"/>
      <c r="CJ22" s="267">
        <v>5000</v>
      </c>
      <c r="CK22" s="267"/>
      <c r="CL22" s="267"/>
      <c r="CM22" s="267"/>
      <c r="CN22" s="268">
        <f t="shared" ref="CN22:CN46" si="1">CB22-CJ22</f>
        <v>4500</v>
      </c>
      <c r="CO22" s="268"/>
      <c r="CP22" s="268"/>
      <c r="CQ22" s="268"/>
      <c r="CR22" s="310">
        <v>1000</v>
      </c>
      <c r="CS22" s="311"/>
      <c r="CT22" s="311"/>
      <c r="CU22" s="312"/>
      <c r="CV22" s="313">
        <v>50</v>
      </c>
      <c r="CW22" s="302"/>
      <c r="CX22" s="303"/>
      <c r="CY22" s="301">
        <v>50</v>
      </c>
      <c r="CZ22" s="302"/>
      <c r="DA22" s="303"/>
      <c r="DB22" s="301">
        <v>1000</v>
      </c>
      <c r="DC22" s="302"/>
      <c r="DD22" s="302"/>
      <c r="DE22" s="303"/>
      <c r="DF22" s="301">
        <v>800</v>
      </c>
      <c r="DG22" s="302"/>
      <c r="DH22" s="302"/>
      <c r="DI22" s="303"/>
      <c r="DJ22" s="304" t="s">
        <v>66</v>
      </c>
      <c r="DK22" s="305"/>
      <c r="DL22" s="305"/>
      <c r="DM22" s="306"/>
      <c r="DN22" s="301">
        <v>2000</v>
      </c>
      <c r="DO22" s="302"/>
      <c r="DP22" s="302"/>
      <c r="DQ22" s="303"/>
      <c r="DR22" s="137">
        <v>3000</v>
      </c>
      <c r="DS22" s="304"/>
      <c r="DT22" s="305"/>
      <c r="DU22" s="306"/>
      <c r="DV22" s="77"/>
      <c r="DW22" s="74"/>
      <c r="DX22" s="307"/>
      <c r="DY22" s="308"/>
      <c r="DZ22" s="309"/>
      <c r="EA22" s="264"/>
      <c r="EB22" s="265"/>
      <c r="EC22" s="266"/>
      <c r="ED22" s="279"/>
      <c r="EE22" s="279"/>
      <c r="EF22" s="279"/>
      <c r="EG22" s="279"/>
      <c r="EH22" s="279"/>
      <c r="EI22" s="279"/>
      <c r="EJ22" s="279"/>
      <c r="EK22" s="279"/>
      <c r="EL22" s="279"/>
      <c r="EM22" s="279"/>
      <c r="EN22" s="279"/>
      <c r="EO22" s="279"/>
      <c r="EP22" s="279"/>
      <c r="EQ22" s="279"/>
      <c r="ER22" s="279"/>
      <c r="ES22" s="279"/>
      <c r="ET22" s="279"/>
      <c r="EU22" s="279"/>
      <c r="EV22" s="279"/>
      <c r="EX22" s="29"/>
    </row>
    <row r="23" spans="1:155" x14ac:dyDescent="0.2">
      <c r="B23" s="291">
        <v>2</v>
      </c>
      <c r="C23" s="292"/>
      <c r="D23" s="66"/>
      <c r="E23" s="90"/>
      <c r="F23" s="91"/>
      <c r="G23" s="66"/>
      <c r="H23" s="67"/>
      <c r="I23" s="67"/>
      <c r="J23" s="67"/>
      <c r="K23" s="67"/>
      <c r="L23" s="68"/>
      <c r="M23" s="89"/>
      <c r="N23" s="90"/>
      <c r="O23" s="90"/>
      <c r="P23" s="90"/>
      <c r="Q23" s="90"/>
      <c r="R23" s="90"/>
      <c r="S23" s="90"/>
      <c r="T23" s="90"/>
      <c r="U23" s="90"/>
      <c r="V23" s="91"/>
      <c r="W23" s="98" t="s">
        <v>72</v>
      </c>
      <c r="X23" s="99"/>
      <c r="Y23" s="100"/>
      <c r="Z23" s="98" t="s">
        <v>72</v>
      </c>
      <c r="AA23" s="99"/>
      <c r="AB23" s="100"/>
      <c r="AC23" s="98"/>
      <c r="AD23" s="99"/>
      <c r="AE23" s="100"/>
      <c r="AF23" s="98"/>
      <c r="AG23" s="99"/>
      <c r="AH23" s="100"/>
      <c r="AI23" s="98"/>
      <c r="AJ23" s="99"/>
      <c r="AK23" s="100"/>
      <c r="AL23" s="98"/>
      <c r="AM23" s="99"/>
      <c r="AN23" s="100"/>
      <c r="AO23" s="98"/>
      <c r="AP23" s="99"/>
      <c r="AQ23" s="100"/>
      <c r="AR23" s="98"/>
      <c r="AS23" s="99"/>
      <c r="AT23" s="100"/>
      <c r="AU23" s="98"/>
      <c r="AV23" s="99"/>
      <c r="AW23" s="100"/>
      <c r="AX23" s="98"/>
      <c r="AY23" s="99"/>
      <c r="AZ23" s="100"/>
      <c r="BA23" s="98"/>
      <c r="BB23" s="99"/>
      <c r="BC23" s="100"/>
      <c r="BD23" s="98"/>
      <c r="BE23" s="99"/>
      <c r="BF23" s="100"/>
      <c r="BG23" s="98"/>
      <c r="BH23" s="99"/>
      <c r="BI23" s="100"/>
      <c r="BJ23" s="119" t="s">
        <v>103</v>
      </c>
      <c r="BK23" s="119"/>
      <c r="BL23" s="118"/>
      <c r="BM23" s="99" t="s">
        <v>20</v>
      </c>
      <c r="BN23" s="99"/>
      <c r="BO23" s="100"/>
      <c r="BP23" s="283">
        <v>200</v>
      </c>
      <c r="BQ23" s="283"/>
      <c r="BR23" s="283"/>
      <c r="BS23" s="283"/>
      <c r="BT23" s="283">
        <v>20000</v>
      </c>
      <c r="BU23" s="283"/>
      <c r="BV23" s="283"/>
      <c r="BW23" s="283"/>
      <c r="BX23" s="283">
        <v>600</v>
      </c>
      <c r="BY23" s="283"/>
      <c r="BZ23" s="283"/>
      <c r="CA23" s="283"/>
      <c r="CB23" s="284">
        <f t="shared" si="0"/>
        <v>19400</v>
      </c>
      <c r="CC23" s="285"/>
      <c r="CD23" s="285"/>
      <c r="CE23" s="286"/>
      <c r="CF23" s="300" t="s">
        <v>132</v>
      </c>
      <c r="CG23" s="288"/>
      <c r="CH23" s="288"/>
      <c r="CI23" s="289"/>
      <c r="CJ23" s="267">
        <v>19400</v>
      </c>
      <c r="CK23" s="267"/>
      <c r="CL23" s="267"/>
      <c r="CM23" s="267"/>
      <c r="CN23" s="268">
        <f t="shared" si="1"/>
        <v>0</v>
      </c>
      <c r="CO23" s="268"/>
      <c r="CP23" s="268"/>
      <c r="CQ23" s="268"/>
      <c r="CR23" s="293">
        <v>2000</v>
      </c>
      <c r="CS23" s="294"/>
      <c r="CT23" s="294"/>
      <c r="CU23" s="295"/>
      <c r="CV23" s="290">
        <v>10</v>
      </c>
      <c r="CW23" s="274"/>
      <c r="CX23" s="275"/>
      <c r="CY23" s="273">
        <v>10</v>
      </c>
      <c r="CZ23" s="274"/>
      <c r="DA23" s="275"/>
      <c r="DB23" s="273">
        <v>3000</v>
      </c>
      <c r="DC23" s="274"/>
      <c r="DD23" s="274"/>
      <c r="DE23" s="275"/>
      <c r="DF23" s="273">
        <v>2000</v>
      </c>
      <c r="DG23" s="274"/>
      <c r="DH23" s="274"/>
      <c r="DI23" s="275"/>
      <c r="DJ23" s="195" t="s">
        <v>66</v>
      </c>
      <c r="DK23" s="196"/>
      <c r="DL23" s="196"/>
      <c r="DM23" s="197"/>
      <c r="DN23" s="273">
        <v>4000</v>
      </c>
      <c r="DO23" s="274"/>
      <c r="DP23" s="274"/>
      <c r="DQ23" s="275"/>
      <c r="DR23" s="138">
        <v>4000</v>
      </c>
      <c r="DS23" s="273"/>
      <c r="DT23" s="274"/>
      <c r="DU23" s="275"/>
      <c r="DV23" s="72"/>
      <c r="DW23" s="74"/>
      <c r="DX23" s="276"/>
      <c r="DY23" s="277"/>
      <c r="DZ23" s="278"/>
      <c r="EA23" s="264"/>
      <c r="EB23" s="265"/>
      <c r="EC23" s="266"/>
      <c r="ED23" s="279"/>
      <c r="EE23" s="279"/>
      <c r="EF23" s="279"/>
      <c r="EG23" s="279"/>
      <c r="EH23" s="279"/>
      <c r="EI23" s="279"/>
      <c r="EJ23" s="279"/>
      <c r="EK23" s="279"/>
      <c r="EL23" s="279"/>
      <c r="EM23" s="279"/>
      <c r="EN23" s="279"/>
      <c r="EO23" s="279"/>
      <c r="EP23" s="279"/>
      <c r="EQ23" s="279"/>
      <c r="ER23" s="279"/>
      <c r="ES23" s="279"/>
      <c r="ET23" s="279"/>
      <c r="EU23" s="279"/>
      <c r="EV23" s="279"/>
      <c r="EX23" s="29"/>
    </row>
    <row r="24" spans="1:155" x14ac:dyDescent="0.2">
      <c r="B24" s="291">
        <v>3</v>
      </c>
      <c r="C24" s="292"/>
      <c r="D24" s="66"/>
      <c r="E24" s="90"/>
      <c r="F24" s="91"/>
      <c r="G24" s="66"/>
      <c r="H24" s="67"/>
      <c r="I24" s="67"/>
      <c r="J24" s="67"/>
      <c r="K24" s="67"/>
      <c r="L24" s="68"/>
      <c r="M24" s="89"/>
      <c r="N24" s="90"/>
      <c r="O24" s="90"/>
      <c r="P24" s="90"/>
      <c r="Q24" s="90"/>
      <c r="R24" s="90"/>
      <c r="S24" s="90"/>
      <c r="T24" s="90"/>
      <c r="U24" s="90"/>
      <c r="V24" s="91"/>
      <c r="W24" s="98" t="s">
        <v>72</v>
      </c>
      <c r="X24" s="99"/>
      <c r="Y24" s="100"/>
      <c r="Z24" s="98" t="s">
        <v>72</v>
      </c>
      <c r="AA24" s="99"/>
      <c r="AB24" s="100"/>
      <c r="AC24" s="111"/>
      <c r="AD24" s="112"/>
      <c r="AE24" s="113"/>
      <c r="AF24" s="111"/>
      <c r="AG24" s="112"/>
      <c r="AH24" s="113"/>
      <c r="AI24" s="105"/>
      <c r="AJ24" s="106"/>
      <c r="AK24" s="107"/>
      <c r="AL24" s="105"/>
      <c r="AM24" s="106"/>
      <c r="AN24" s="107"/>
      <c r="AO24" s="105"/>
      <c r="AP24" s="106"/>
      <c r="AQ24" s="107"/>
      <c r="AR24" s="105"/>
      <c r="AS24" s="106"/>
      <c r="AT24" s="107"/>
      <c r="AU24" s="105"/>
      <c r="AV24" s="106"/>
      <c r="AW24" s="107"/>
      <c r="AX24" s="105"/>
      <c r="AY24" s="106"/>
      <c r="AZ24" s="107"/>
      <c r="BA24" s="105"/>
      <c r="BB24" s="106"/>
      <c r="BC24" s="107"/>
      <c r="BD24" s="105"/>
      <c r="BE24" s="106"/>
      <c r="BF24" s="107"/>
      <c r="BG24" s="105"/>
      <c r="BH24" s="106"/>
      <c r="BI24" s="107"/>
      <c r="BJ24" s="120" t="s">
        <v>101</v>
      </c>
      <c r="BK24" s="119"/>
      <c r="BL24" s="118"/>
      <c r="BM24" s="99" t="s">
        <v>19</v>
      </c>
      <c r="BN24" s="99"/>
      <c r="BO24" s="100"/>
      <c r="BP24" s="283">
        <v>300</v>
      </c>
      <c r="BQ24" s="283"/>
      <c r="BR24" s="283"/>
      <c r="BS24" s="283"/>
      <c r="BT24" s="283">
        <v>30000</v>
      </c>
      <c r="BU24" s="283"/>
      <c r="BV24" s="283"/>
      <c r="BW24" s="283"/>
      <c r="BX24" s="283">
        <v>700</v>
      </c>
      <c r="BY24" s="283"/>
      <c r="BZ24" s="283"/>
      <c r="CA24" s="283"/>
      <c r="CB24" s="284">
        <f t="shared" si="0"/>
        <v>29300</v>
      </c>
      <c r="CC24" s="285"/>
      <c r="CD24" s="285"/>
      <c r="CE24" s="286"/>
      <c r="CF24" s="300" t="s">
        <v>160</v>
      </c>
      <c r="CG24" s="288"/>
      <c r="CH24" s="288"/>
      <c r="CI24" s="289"/>
      <c r="CJ24" s="267">
        <v>15000</v>
      </c>
      <c r="CK24" s="267"/>
      <c r="CL24" s="267"/>
      <c r="CM24" s="267"/>
      <c r="CN24" s="268">
        <f t="shared" si="1"/>
        <v>14300</v>
      </c>
      <c r="CO24" s="268"/>
      <c r="CP24" s="268"/>
      <c r="CQ24" s="268"/>
      <c r="CR24" s="293">
        <v>3000</v>
      </c>
      <c r="CS24" s="294"/>
      <c r="CT24" s="294"/>
      <c r="CU24" s="295"/>
      <c r="CV24" s="290">
        <v>40</v>
      </c>
      <c r="CW24" s="274"/>
      <c r="CX24" s="275"/>
      <c r="CY24" s="273">
        <v>40</v>
      </c>
      <c r="CZ24" s="274"/>
      <c r="DA24" s="275"/>
      <c r="DB24" s="273">
        <v>4000</v>
      </c>
      <c r="DC24" s="274"/>
      <c r="DD24" s="274"/>
      <c r="DE24" s="275"/>
      <c r="DF24" s="273">
        <v>3500</v>
      </c>
      <c r="DG24" s="274"/>
      <c r="DH24" s="274"/>
      <c r="DI24" s="275"/>
      <c r="DJ24" s="195" t="s">
        <v>67</v>
      </c>
      <c r="DK24" s="196"/>
      <c r="DL24" s="196"/>
      <c r="DM24" s="197"/>
      <c r="DN24" s="273">
        <v>5000</v>
      </c>
      <c r="DO24" s="274"/>
      <c r="DP24" s="274"/>
      <c r="DQ24" s="275"/>
      <c r="DR24" s="138">
        <v>5000</v>
      </c>
      <c r="DS24" s="273"/>
      <c r="DT24" s="274"/>
      <c r="DU24" s="275"/>
      <c r="DV24" s="72"/>
      <c r="DW24" s="74"/>
      <c r="DX24" s="276"/>
      <c r="DY24" s="277"/>
      <c r="DZ24" s="278"/>
      <c r="EA24" s="264"/>
      <c r="EB24" s="265"/>
      <c r="EC24" s="266"/>
      <c r="ED24" s="279"/>
      <c r="EE24" s="279"/>
      <c r="EF24" s="279"/>
      <c r="EG24" s="279"/>
      <c r="EH24" s="279"/>
      <c r="EI24" s="279"/>
      <c r="EJ24" s="279"/>
      <c r="EK24" s="279"/>
      <c r="EL24" s="279"/>
      <c r="EM24" s="279"/>
      <c r="EN24" s="279"/>
      <c r="EO24" s="279"/>
      <c r="EP24" s="279"/>
      <c r="EQ24" s="279"/>
      <c r="ER24" s="279"/>
      <c r="ES24" s="279"/>
      <c r="ET24" s="279"/>
      <c r="EU24" s="279"/>
      <c r="EV24" s="279"/>
      <c r="EX24" s="29"/>
    </row>
    <row r="25" spans="1:155" x14ac:dyDescent="0.2">
      <c r="B25" s="291">
        <v>4</v>
      </c>
      <c r="C25" s="292"/>
      <c r="D25" s="66"/>
      <c r="E25" s="90"/>
      <c r="F25" s="91"/>
      <c r="G25" s="66"/>
      <c r="H25" s="67"/>
      <c r="I25" s="67"/>
      <c r="J25" s="67"/>
      <c r="K25" s="67"/>
      <c r="L25" s="68"/>
      <c r="M25" s="89"/>
      <c r="N25" s="90"/>
      <c r="O25" s="90"/>
      <c r="P25" s="90"/>
      <c r="Q25" s="90"/>
      <c r="R25" s="90"/>
      <c r="S25" s="90"/>
      <c r="T25" s="90"/>
      <c r="U25" s="90"/>
      <c r="V25" s="91"/>
      <c r="W25" s="98" t="s">
        <v>72</v>
      </c>
      <c r="X25" s="99"/>
      <c r="Y25" s="100"/>
      <c r="Z25" s="98" t="s">
        <v>72</v>
      </c>
      <c r="AA25" s="99"/>
      <c r="AB25" s="100"/>
      <c r="AC25" s="98"/>
      <c r="AD25" s="99"/>
      <c r="AE25" s="100"/>
      <c r="AF25" s="98"/>
      <c r="AG25" s="99"/>
      <c r="AH25" s="100"/>
      <c r="AI25" s="105"/>
      <c r="AJ25" s="106"/>
      <c r="AK25" s="107"/>
      <c r="AL25" s="105"/>
      <c r="AM25" s="106"/>
      <c r="AN25" s="107"/>
      <c r="AO25" s="105"/>
      <c r="AP25" s="106"/>
      <c r="AQ25" s="107"/>
      <c r="AR25" s="105"/>
      <c r="AS25" s="106"/>
      <c r="AT25" s="107"/>
      <c r="AU25" s="105"/>
      <c r="AV25" s="106"/>
      <c r="AW25" s="107"/>
      <c r="AX25" s="105"/>
      <c r="AY25" s="106"/>
      <c r="AZ25" s="107"/>
      <c r="BA25" s="105"/>
      <c r="BB25" s="106"/>
      <c r="BC25" s="107"/>
      <c r="BD25" s="105"/>
      <c r="BE25" s="106"/>
      <c r="BF25" s="107"/>
      <c r="BG25" s="105"/>
      <c r="BH25" s="106"/>
      <c r="BI25" s="107"/>
      <c r="BJ25" s="120" t="s">
        <v>101</v>
      </c>
      <c r="BK25" s="119"/>
      <c r="BL25" s="118"/>
      <c r="BM25" s="99" t="s">
        <v>20</v>
      </c>
      <c r="BN25" s="99"/>
      <c r="BO25" s="100"/>
      <c r="BP25" s="283">
        <v>400</v>
      </c>
      <c r="BQ25" s="283"/>
      <c r="BR25" s="283"/>
      <c r="BS25" s="283"/>
      <c r="BT25" s="283">
        <v>40000</v>
      </c>
      <c r="BU25" s="283"/>
      <c r="BV25" s="283"/>
      <c r="BW25" s="283"/>
      <c r="BX25" s="283">
        <v>800</v>
      </c>
      <c r="BY25" s="283"/>
      <c r="BZ25" s="283"/>
      <c r="CA25" s="283"/>
      <c r="CB25" s="284">
        <f t="shared" si="0"/>
        <v>39200</v>
      </c>
      <c r="CC25" s="285"/>
      <c r="CD25" s="285"/>
      <c r="CE25" s="286"/>
      <c r="CF25" s="300" t="s">
        <v>160</v>
      </c>
      <c r="CG25" s="288"/>
      <c r="CH25" s="288"/>
      <c r="CI25" s="289"/>
      <c r="CJ25" s="267">
        <v>20000</v>
      </c>
      <c r="CK25" s="267"/>
      <c r="CL25" s="267"/>
      <c r="CM25" s="267"/>
      <c r="CN25" s="268">
        <f t="shared" si="1"/>
        <v>19200</v>
      </c>
      <c r="CO25" s="268"/>
      <c r="CP25" s="268"/>
      <c r="CQ25" s="268"/>
      <c r="CR25" s="293">
        <v>4000</v>
      </c>
      <c r="CS25" s="294"/>
      <c r="CT25" s="294"/>
      <c r="CU25" s="295"/>
      <c r="CV25" s="290">
        <v>30</v>
      </c>
      <c r="CW25" s="274"/>
      <c r="CX25" s="275"/>
      <c r="CY25" s="273">
        <v>30</v>
      </c>
      <c r="CZ25" s="274"/>
      <c r="DA25" s="275"/>
      <c r="DB25" s="273">
        <v>3000</v>
      </c>
      <c r="DC25" s="274"/>
      <c r="DD25" s="274"/>
      <c r="DE25" s="275"/>
      <c r="DF25" s="273">
        <v>2000</v>
      </c>
      <c r="DG25" s="274"/>
      <c r="DH25" s="274"/>
      <c r="DI25" s="275"/>
      <c r="DJ25" s="195" t="s">
        <v>68</v>
      </c>
      <c r="DK25" s="196"/>
      <c r="DL25" s="196"/>
      <c r="DM25" s="197"/>
      <c r="DN25" s="273">
        <v>2000</v>
      </c>
      <c r="DO25" s="274"/>
      <c r="DP25" s="274"/>
      <c r="DQ25" s="275"/>
      <c r="DR25" s="138">
        <v>2000</v>
      </c>
      <c r="DS25" s="273"/>
      <c r="DT25" s="274"/>
      <c r="DU25" s="275"/>
      <c r="DV25" s="72"/>
      <c r="DW25" s="74"/>
      <c r="DX25" s="276"/>
      <c r="DY25" s="277"/>
      <c r="DZ25" s="278"/>
      <c r="EA25" s="264"/>
      <c r="EB25" s="265"/>
      <c r="EC25" s="266"/>
      <c r="ED25" s="279"/>
      <c r="EE25" s="279"/>
      <c r="EF25" s="279"/>
      <c r="EG25" s="279"/>
      <c r="EH25" s="279"/>
      <c r="EI25" s="279"/>
      <c r="EJ25" s="279"/>
      <c r="EK25" s="279"/>
      <c r="EL25" s="279"/>
      <c r="EM25" s="279"/>
      <c r="EN25" s="279"/>
      <c r="EO25" s="279"/>
      <c r="EP25" s="279"/>
      <c r="EQ25" s="279"/>
      <c r="ER25" s="279"/>
      <c r="ES25" s="279"/>
      <c r="ET25" s="279"/>
      <c r="EU25" s="279"/>
      <c r="EV25" s="279"/>
      <c r="EX25" s="29"/>
    </row>
    <row r="26" spans="1:155" x14ac:dyDescent="0.2">
      <c r="B26" s="291">
        <v>5</v>
      </c>
      <c r="C26" s="292"/>
      <c r="D26" s="66"/>
      <c r="E26" s="90"/>
      <c r="F26" s="91"/>
      <c r="G26" s="66"/>
      <c r="H26" s="67"/>
      <c r="I26" s="67"/>
      <c r="J26" s="67"/>
      <c r="K26" s="67"/>
      <c r="L26" s="68"/>
      <c r="M26" s="89"/>
      <c r="N26" s="90"/>
      <c r="O26" s="90"/>
      <c r="P26" s="90"/>
      <c r="Q26" s="90"/>
      <c r="R26" s="90"/>
      <c r="S26" s="90"/>
      <c r="T26" s="90"/>
      <c r="U26" s="90"/>
      <c r="V26" s="91"/>
      <c r="W26" s="98" t="s">
        <v>72</v>
      </c>
      <c r="X26" s="99"/>
      <c r="Y26" s="100"/>
      <c r="Z26" s="98" t="s">
        <v>72</v>
      </c>
      <c r="AA26" s="99"/>
      <c r="AB26" s="100"/>
      <c r="AC26" s="111"/>
      <c r="AD26" s="112"/>
      <c r="AE26" s="113"/>
      <c r="AF26" s="111"/>
      <c r="AG26" s="112"/>
      <c r="AH26" s="113"/>
      <c r="AI26" s="105"/>
      <c r="AJ26" s="106"/>
      <c r="AK26" s="107"/>
      <c r="AL26" s="105"/>
      <c r="AM26" s="106"/>
      <c r="AN26" s="107"/>
      <c r="AO26" s="105"/>
      <c r="AP26" s="106"/>
      <c r="AQ26" s="107"/>
      <c r="AR26" s="105"/>
      <c r="AS26" s="106"/>
      <c r="AT26" s="107"/>
      <c r="AU26" s="105"/>
      <c r="AV26" s="106"/>
      <c r="AW26" s="107"/>
      <c r="AX26" s="105"/>
      <c r="AY26" s="106"/>
      <c r="AZ26" s="107"/>
      <c r="BA26" s="105"/>
      <c r="BB26" s="106"/>
      <c r="BC26" s="107"/>
      <c r="BD26" s="105"/>
      <c r="BE26" s="106"/>
      <c r="BF26" s="107"/>
      <c r="BG26" s="105"/>
      <c r="BH26" s="106"/>
      <c r="BI26" s="107"/>
      <c r="BJ26" s="120" t="s">
        <v>102</v>
      </c>
      <c r="BK26" s="119"/>
      <c r="BL26" s="118"/>
      <c r="BM26" s="99" t="s">
        <v>19</v>
      </c>
      <c r="BN26" s="99"/>
      <c r="BO26" s="100"/>
      <c r="BP26" s="283">
        <v>500</v>
      </c>
      <c r="BQ26" s="283"/>
      <c r="BR26" s="283"/>
      <c r="BS26" s="283"/>
      <c r="BT26" s="283">
        <v>50000</v>
      </c>
      <c r="BU26" s="283"/>
      <c r="BV26" s="283"/>
      <c r="BW26" s="283"/>
      <c r="BX26" s="283">
        <v>900</v>
      </c>
      <c r="BY26" s="283"/>
      <c r="BZ26" s="283"/>
      <c r="CA26" s="283"/>
      <c r="CB26" s="284">
        <f t="shared" si="0"/>
        <v>49100</v>
      </c>
      <c r="CC26" s="285"/>
      <c r="CD26" s="285"/>
      <c r="CE26" s="286"/>
      <c r="CF26" s="300" t="s">
        <v>132</v>
      </c>
      <c r="CG26" s="288"/>
      <c r="CH26" s="288"/>
      <c r="CI26" s="289"/>
      <c r="CJ26" s="267">
        <v>49100</v>
      </c>
      <c r="CK26" s="267"/>
      <c r="CL26" s="267"/>
      <c r="CM26" s="267"/>
      <c r="CN26" s="268">
        <f t="shared" si="1"/>
        <v>0</v>
      </c>
      <c r="CO26" s="268"/>
      <c r="CP26" s="268"/>
      <c r="CQ26" s="268"/>
      <c r="CR26" s="293">
        <v>5000</v>
      </c>
      <c r="CS26" s="294"/>
      <c r="CT26" s="294"/>
      <c r="CU26" s="295"/>
      <c r="CV26" s="290">
        <v>20</v>
      </c>
      <c r="CW26" s="274"/>
      <c r="CX26" s="275"/>
      <c r="CY26" s="273">
        <v>20</v>
      </c>
      <c r="CZ26" s="274"/>
      <c r="DA26" s="275"/>
      <c r="DB26" s="273">
        <v>4500</v>
      </c>
      <c r="DC26" s="274"/>
      <c r="DD26" s="274"/>
      <c r="DE26" s="275"/>
      <c r="DF26" s="273">
        <v>4000</v>
      </c>
      <c r="DG26" s="274"/>
      <c r="DH26" s="274"/>
      <c r="DI26" s="275"/>
      <c r="DJ26" s="195" t="s">
        <v>69</v>
      </c>
      <c r="DK26" s="196"/>
      <c r="DL26" s="196"/>
      <c r="DM26" s="197"/>
      <c r="DN26" s="273">
        <v>1000</v>
      </c>
      <c r="DO26" s="274"/>
      <c r="DP26" s="274"/>
      <c r="DQ26" s="275"/>
      <c r="DR26" s="138">
        <v>1000</v>
      </c>
      <c r="DS26" s="273"/>
      <c r="DT26" s="274"/>
      <c r="DU26" s="275"/>
      <c r="DV26" s="72"/>
      <c r="DW26" s="74"/>
      <c r="DX26" s="276"/>
      <c r="DY26" s="277"/>
      <c r="DZ26" s="278"/>
      <c r="EA26" s="264"/>
      <c r="EB26" s="265"/>
      <c r="EC26" s="266"/>
      <c r="ED26" s="279"/>
      <c r="EE26" s="279"/>
      <c r="EF26" s="279"/>
      <c r="EG26" s="279"/>
      <c r="EH26" s="279"/>
      <c r="EI26" s="279"/>
      <c r="EJ26" s="279"/>
      <c r="EK26" s="279"/>
      <c r="EL26" s="279"/>
      <c r="EM26" s="279"/>
      <c r="EN26" s="279"/>
      <c r="EO26" s="279"/>
      <c r="EP26" s="279"/>
      <c r="EQ26" s="279"/>
      <c r="ER26" s="279"/>
      <c r="ES26" s="279"/>
      <c r="ET26" s="279"/>
      <c r="EU26" s="279"/>
      <c r="EV26" s="279"/>
      <c r="EX26" s="29"/>
    </row>
    <row r="27" spans="1:155" x14ac:dyDescent="0.2">
      <c r="B27" s="291">
        <v>6</v>
      </c>
      <c r="C27" s="292"/>
      <c r="D27" s="66"/>
      <c r="E27" s="90"/>
      <c r="F27" s="91"/>
      <c r="G27" s="66"/>
      <c r="H27" s="67"/>
      <c r="I27" s="67"/>
      <c r="J27" s="67"/>
      <c r="K27" s="67"/>
      <c r="L27" s="68"/>
      <c r="M27" s="89"/>
      <c r="N27" s="90"/>
      <c r="O27" s="90"/>
      <c r="P27" s="90"/>
      <c r="Q27" s="90"/>
      <c r="R27" s="90"/>
      <c r="S27" s="90"/>
      <c r="T27" s="90"/>
      <c r="U27" s="90"/>
      <c r="V27" s="91"/>
      <c r="W27" s="98" t="s">
        <v>72</v>
      </c>
      <c r="X27" s="99"/>
      <c r="Y27" s="100"/>
      <c r="Z27" s="98" t="s">
        <v>72</v>
      </c>
      <c r="AA27" s="99"/>
      <c r="AB27" s="100"/>
      <c r="AC27" s="98"/>
      <c r="AD27" s="99"/>
      <c r="AE27" s="100"/>
      <c r="AF27" s="98"/>
      <c r="AG27" s="99"/>
      <c r="AH27" s="100"/>
      <c r="AI27" s="105"/>
      <c r="AJ27" s="106"/>
      <c r="AK27" s="107"/>
      <c r="AL27" s="105"/>
      <c r="AM27" s="106"/>
      <c r="AN27" s="107"/>
      <c r="AO27" s="105"/>
      <c r="AP27" s="106"/>
      <c r="AQ27" s="107"/>
      <c r="AR27" s="105"/>
      <c r="AS27" s="106"/>
      <c r="AT27" s="107"/>
      <c r="AU27" s="105"/>
      <c r="AV27" s="106"/>
      <c r="AW27" s="107"/>
      <c r="AX27" s="105"/>
      <c r="AY27" s="106"/>
      <c r="AZ27" s="107"/>
      <c r="BA27" s="105"/>
      <c r="BB27" s="106"/>
      <c r="BC27" s="107"/>
      <c r="BD27" s="105"/>
      <c r="BE27" s="106"/>
      <c r="BF27" s="107"/>
      <c r="BG27" s="105"/>
      <c r="BH27" s="106"/>
      <c r="BI27" s="107"/>
      <c r="BJ27" s="120" t="s">
        <v>102</v>
      </c>
      <c r="BK27" s="119"/>
      <c r="BL27" s="118"/>
      <c r="BM27" s="99" t="s">
        <v>20</v>
      </c>
      <c r="BN27" s="99"/>
      <c r="BO27" s="100"/>
      <c r="BP27" s="283">
        <v>600</v>
      </c>
      <c r="BQ27" s="283"/>
      <c r="BR27" s="283"/>
      <c r="BS27" s="283"/>
      <c r="BT27" s="283">
        <v>60000</v>
      </c>
      <c r="BU27" s="283"/>
      <c r="BV27" s="283"/>
      <c r="BW27" s="283"/>
      <c r="BX27" s="283">
        <v>1000</v>
      </c>
      <c r="BY27" s="283"/>
      <c r="BZ27" s="283"/>
      <c r="CA27" s="283"/>
      <c r="CB27" s="284">
        <f t="shared" si="0"/>
        <v>59000</v>
      </c>
      <c r="CC27" s="285"/>
      <c r="CD27" s="285"/>
      <c r="CE27" s="286"/>
      <c r="CF27" s="300" t="s">
        <v>160</v>
      </c>
      <c r="CG27" s="288"/>
      <c r="CH27" s="288"/>
      <c r="CI27" s="289"/>
      <c r="CJ27" s="267">
        <v>30000</v>
      </c>
      <c r="CK27" s="267"/>
      <c r="CL27" s="267"/>
      <c r="CM27" s="267"/>
      <c r="CN27" s="268">
        <f t="shared" si="1"/>
        <v>29000</v>
      </c>
      <c r="CO27" s="268"/>
      <c r="CP27" s="268"/>
      <c r="CQ27" s="268"/>
      <c r="CR27" s="293">
        <v>6000</v>
      </c>
      <c r="CS27" s="294"/>
      <c r="CT27" s="294"/>
      <c r="CU27" s="295"/>
      <c r="CV27" s="290">
        <v>20</v>
      </c>
      <c r="CW27" s="274"/>
      <c r="CX27" s="275"/>
      <c r="CY27" s="273">
        <v>20</v>
      </c>
      <c r="CZ27" s="274"/>
      <c r="DA27" s="275"/>
      <c r="DB27" s="273">
        <v>2000</v>
      </c>
      <c r="DC27" s="274"/>
      <c r="DD27" s="274"/>
      <c r="DE27" s="275"/>
      <c r="DF27" s="273">
        <v>500</v>
      </c>
      <c r="DG27" s="274"/>
      <c r="DH27" s="274"/>
      <c r="DI27" s="275"/>
      <c r="DJ27" s="195" t="s">
        <v>69</v>
      </c>
      <c r="DK27" s="196"/>
      <c r="DL27" s="196"/>
      <c r="DM27" s="197"/>
      <c r="DN27" s="273">
        <v>1000</v>
      </c>
      <c r="DO27" s="274"/>
      <c r="DP27" s="274"/>
      <c r="DQ27" s="275"/>
      <c r="DR27" s="138">
        <v>1000</v>
      </c>
      <c r="DS27" s="273"/>
      <c r="DT27" s="274"/>
      <c r="DU27" s="275"/>
      <c r="DV27" s="72"/>
      <c r="DW27" s="74"/>
      <c r="DX27" s="276"/>
      <c r="DY27" s="277"/>
      <c r="DZ27" s="278"/>
      <c r="EA27" s="264"/>
      <c r="EB27" s="265"/>
      <c r="EC27" s="266"/>
      <c r="ED27" s="279"/>
      <c r="EE27" s="279"/>
      <c r="EF27" s="279"/>
      <c r="EG27" s="279"/>
      <c r="EH27" s="279"/>
      <c r="EI27" s="279"/>
      <c r="EJ27" s="279"/>
      <c r="EK27" s="279"/>
      <c r="EL27" s="279"/>
      <c r="EM27" s="279"/>
      <c r="EN27" s="279"/>
      <c r="EO27" s="279"/>
      <c r="EP27" s="279"/>
      <c r="EQ27" s="279"/>
      <c r="ER27" s="279"/>
      <c r="ES27" s="279"/>
      <c r="ET27" s="279"/>
      <c r="EU27" s="279"/>
      <c r="EV27" s="279"/>
      <c r="EX27" s="29"/>
    </row>
    <row r="28" spans="1:155" ht="13.5" customHeight="1" x14ac:dyDescent="0.2">
      <c r="B28" s="291">
        <v>7</v>
      </c>
      <c r="C28" s="292"/>
      <c r="D28" s="129" t="s">
        <v>154</v>
      </c>
      <c r="E28" s="127"/>
      <c r="F28" s="128"/>
      <c r="G28" s="66"/>
      <c r="H28" s="67"/>
      <c r="I28" s="67"/>
      <c r="J28" s="67"/>
      <c r="K28" s="67"/>
      <c r="L28" s="68"/>
      <c r="M28" s="89"/>
      <c r="N28" s="90"/>
      <c r="O28" s="90"/>
      <c r="P28" s="90"/>
      <c r="Q28" s="90"/>
      <c r="R28" s="90"/>
      <c r="S28" s="90"/>
      <c r="T28" s="90"/>
      <c r="U28" s="90"/>
      <c r="V28" s="91"/>
      <c r="W28" s="101" t="s">
        <v>72</v>
      </c>
      <c r="X28" s="102"/>
      <c r="Y28" s="103"/>
      <c r="Z28" s="101" t="s">
        <v>132</v>
      </c>
      <c r="AA28" s="102"/>
      <c r="AB28" s="103"/>
      <c r="AC28" s="111"/>
      <c r="AD28" s="112"/>
      <c r="AE28" s="113"/>
      <c r="AF28" s="111"/>
      <c r="AG28" s="112"/>
      <c r="AH28" s="113"/>
      <c r="AI28" s="105"/>
      <c r="AJ28" s="106"/>
      <c r="AK28" s="107"/>
      <c r="AL28" s="105"/>
      <c r="AM28" s="106"/>
      <c r="AN28" s="107"/>
      <c r="AO28" s="105"/>
      <c r="AP28" s="106"/>
      <c r="AQ28" s="107"/>
      <c r="AR28" s="105"/>
      <c r="AS28" s="106"/>
      <c r="AT28" s="107"/>
      <c r="AU28" s="105"/>
      <c r="AV28" s="106"/>
      <c r="AW28" s="107"/>
      <c r="AX28" s="105"/>
      <c r="AY28" s="106"/>
      <c r="AZ28" s="107"/>
      <c r="BA28" s="105"/>
      <c r="BB28" s="106"/>
      <c r="BC28" s="107"/>
      <c r="BD28" s="105"/>
      <c r="BE28" s="106"/>
      <c r="BF28" s="107"/>
      <c r="BG28" s="105"/>
      <c r="BH28" s="106"/>
      <c r="BI28" s="107"/>
      <c r="BJ28" s="121" t="s">
        <v>138</v>
      </c>
      <c r="BK28" s="122"/>
      <c r="BL28" s="125"/>
      <c r="BM28" s="102" t="s">
        <v>19</v>
      </c>
      <c r="BN28" s="102"/>
      <c r="BO28" s="103"/>
      <c r="BP28" s="296">
        <v>700</v>
      </c>
      <c r="BQ28" s="296"/>
      <c r="BR28" s="296"/>
      <c r="BS28" s="296"/>
      <c r="BT28" s="296">
        <v>70000</v>
      </c>
      <c r="BU28" s="296"/>
      <c r="BV28" s="296"/>
      <c r="BW28" s="296"/>
      <c r="BX28" s="296">
        <v>0</v>
      </c>
      <c r="BY28" s="296"/>
      <c r="BZ28" s="296"/>
      <c r="CA28" s="296"/>
      <c r="CB28" s="297">
        <f t="shared" si="0"/>
        <v>70000</v>
      </c>
      <c r="CC28" s="298"/>
      <c r="CD28" s="298"/>
      <c r="CE28" s="299"/>
      <c r="CF28" s="300" t="s">
        <v>160</v>
      </c>
      <c r="CG28" s="288"/>
      <c r="CH28" s="288"/>
      <c r="CI28" s="289"/>
      <c r="CJ28" s="267">
        <v>35000</v>
      </c>
      <c r="CK28" s="267"/>
      <c r="CL28" s="267"/>
      <c r="CM28" s="267"/>
      <c r="CN28" s="268">
        <f t="shared" si="1"/>
        <v>35000</v>
      </c>
      <c r="CO28" s="268"/>
      <c r="CP28" s="268"/>
      <c r="CQ28" s="268"/>
      <c r="CR28" s="293">
        <v>7000</v>
      </c>
      <c r="CS28" s="294"/>
      <c r="CT28" s="294"/>
      <c r="CU28" s="295"/>
      <c r="CV28" s="290">
        <v>60</v>
      </c>
      <c r="CW28" s="274"/>
      <c r="CX28" s="275"/>
      <c r="CY28" s="273">
        <v>60</v>
      </c>
      <c r="CZ28" s="274"/>
      <c r="DA28" s="275"/>
      <c r="DB28" s="273">
        <v>3000</v>
      </c>
      <c r="DC28" s="274"/>
      <c r="DD28" s="274"/>
      <c r="DE28" s="275"/>
      <c r="DF28" s="273">
        <v>2000</v>
      </c>
      <c r="DG28" s="274"/>
      <c r="DH28" s="274"/>
      <c r="DI28" s="275"/>
      <c r="DJ28" s="195" t="s">
        <v>70</v>
      </c>
      <c r="DK28" s="196"/>
      <c r="DL28" s="196"/>
      <c r="DM28" s="197"/>
      <c r="DN28" s="273">
        <v>1000</v>
      </c>
      <c r="DO28" s="274"/>
      <c r="DP28" s="274"/>
      <c r="DQ28" s="275"/>
      <c r="DR28" s="138">
        <v>1000</v>
      </c>
      <c r="DS28" s="273"/>
      <c r="DT28" s="274"/>
      <c r="DU28" s="275"/>
      <c r="DV28" s="72"/>
      <c r="DW28" s="74"/>
      <c r="DX28" s="276"/>
      <c r="DY28" s="277"/>
      <c r="DZ28" s="278"/>
      <c r="EA28" s="264"/>
      <c r="EB28" s="265"/>
      <c r="EC28" s="266"/>
      <c r="ED28" s="279"/>
      <c r="EE28" s="279"/>
      <c r="EF28" s="279"/>
      <c r="EG28" s="279"/>
      <c r="EH28" s="279"/>
      <c r="EI28" s="279"/>
      <c r="EJ28" s="279"/>
      <c r="EK28" s="279"/>
      <c r="EL28" s="279"/>
      <c r="EM28" s="279"/>
      <c r="EN28" s="279"/>
      <c r="EO28" s="279"/>
      <c r="EP28" s="279"/>
      <c r="EQ28" s="279"/>
      <c r="ER28" s="279"/>
      <c r="ES28" s="279"/>
      <c r="ET28" s="279"/>
      <c r="EU28" s="279"/>
      <c r="EV28" s="279"/>
      <c r="EX28" s="29"/>
    </row>
    <row r="29" spans="1:155" ht="13.5" customHeight="1" x14ac:dyDescent="0.2">
      <c r="B29" s="291">
        <v>8</v>
      </c>
      <c r="C29" s="292"/>
      <c r="D29" s="130" t="s">
        <v>155</v>
      </c>
      <c r="E29" s="131"/>
      <c r="F29" s="132"/>
      <c r="G29" s="66"/>
      <c r="H29" s="67"/>
      <c r="I29" s="67"/>
      <c r="J29" s="67"/>
      <c r="K29" s="67"/>
      <c r="L29" s="68"/>
      <c r="M29" s="89"/>
      <c r="N29" s="90"/>
      <c r="O29" s="90"/>
      <c r="P29" s="90"/>
      <c r="Q29" s="90"/>
      <c r="R29" s="90"/>
      <c r="S29" s="90"/>
      <c r="T29" s="90"/>
      <c r="U29" s="90"/>
      <c r="V29" s="91"/>
      <c r="W29" s="101" t="s">
        <v>72</v>
      </c>
      <c r="X29" s="102"/>
      <c r="Y29" s="103"/>
      <c r="Z29" s="101" t="s">
        <v>132</v>
      </c>
      <c r="AA29" s="102"/>
      <c r="AB29" s="103"/>
      <c r="AC29" s="98"/>
      <c r="AD29" s="99"/>
      <c r="AE29" s="100"/>
      <c r="AF29" s="98"/>
      <c r="AG29" s="99"/>
      <c r="AH29" s="100"/>
      <c r="AI29" s="105"/>
      <c r="AJ29" s="106"/>
      <c r="AK29" s="107"/>
      <c r="AL29" s="105"/>
      <c r="AM29" s="106"/>
      <c r="AN29" s="107"/>
      <c r="AO29" s="105"/>
      <c r="AP29" s="106"/>
      <c r="AQ29" s="107"/>
      <c r="AR29" s="105"/>
      <c r="AS29" s="106"/>
      <c r="AT29" s="107"/>
      <c r="AU29" s="105"/>
      <c r="AV29" s="106"/>
      <c r="AW29" s="107"/>
      <c r="AX29" s="105"/>
      <c r="AY29" s="106"/>
      <c r="AZ29" s="107"/>
      <c r="BA29" s="105"/>
      <c r="BB29" s="106"/>
      <c r="BC29" s="107"/>
      <c r="BD29" s="105"/>
      <c r="BE29" s="106"/>
      <c r="BF29" s="107"/>
      <c r="BG29" s="105"/>
      <c r="BH29" s="106"/>
      <c r="BI29" s="107"/>
      <c r="BJ29" s="121" t="s">
        <v>138</v>
      </c>
      <c r="BK29" s="122"/>
      <c r="BL29" s="125"/>
      <c r="BM29" s="102" t="s">
        <v>20</v>
      </c>
      <c r="BN29" s="102"/>
      <c r="BO29" s="103"/>
      <c r="BP29" s="296">
        <v>800</v>
      </c>
      <c r="BQ29" s="296"/>
      <c r="BR29" s="296"/>
      <c r="BS29" s="296"/>
      <c r="BT29" s="296">
        <v>80000</v>
      </c>
      <c r="BU29" s="296"/>
      <c r="BV29" s="296"/>
      <c r="BW29" s="296"/>
      <c r="BX29" s="296">
        <v>0</v>
      </c>
      <c r="BY29" s="296"/>
      <c r="BZ29" s="296"/>
      <c r="CA29" s="296"/>
      <c r="CB29" s="297">
        <f t="shared" si="0"/>
        <v>80000</v>
      </c>
      <c r="CC29" s="298"/>
      <c r="CD29" s="298"/>
      <c r="CE29" s="299"/>
      <c r="CF29" s="300" t="s">
        <v>160</v>
      </c>
      <c r="CG29" s="288"/>
      <c r="CH29" s="288"/>
      <c r="CI29" s="289"/>
      <c r="CJ29" s="267">
        <v>40000</v>
      </c>
      <c r="CK29" s="267"/>
      <c r="CL29" s="267"/>
      <c r="CM29" s="267"/>
      <c r="CN29" s="268">
        <f t="shared" si="1"/>
        <v>40000</v>
      </c>
      <c r="CO29" s="268"/>
      <c r="CP29" s="268"/>
      <c r="CQ29" s="268"/>
      <c r="CR29" s="293">
        <v>8000</v>
      </c>
      <c r="CS29" s="294"/>
      <c r="CT29" s="294"/>
      <c r="CU29" s="295"/>
      <c r="CV29" s="290">
        <v>30</v>
      </c>
      <c r="CW29" s="274"/>
      <c r="CX29" s="275"/>
      <c r="CY29" s="273">
        <v>30</v>
      </c>
      <c r="CZ29" s="274"/>
      <c r="DA29" s="275"/>
      <c r="DB29" s="273">
        <v>4000</v>
      </c>
      <c r="DC29" s="274"/>
      <c r="DD29" s="274"/>
      <c r="DE29" s="275"/>
      <c r="DF29" s="273">
        <v>2000</v>
      </c>
      <c r="DG29" s="274"/>
      <c r="DH29" s="274"/>
      <c r="DI29" s="275"/>
      <c r="DJ29" s="195" t="s">
        <v>70</v>
      </c>
      <c r="DK29" s="196"/>
      <c r="DL29" s="196"/>
      <c r="DM29" s="197"/>
      <c r="DN29" s="273">
        <v>4000</v>
      </c>
      <c r="DO29" s="274"/>
      <c r="DP29" s="274"/>
      <c r="DQ29" s="275"/>
      <c r="DR29" s="138">
        <v>4000</v>
      </c>
      <c r="DS29" s="273"/>
      <c r="DT29" s="274"/>
      <c r="DU29" s="275"/>
      <c r="DV29" s="72"/>
      <c r="DW29" s="74"/>
      <c r="DX29" s="276"/>
      <c r="DY29" s="277"/>
      <c r="DZ29" s="278"/>
      <c r="EA29" s="264"/>
      <c r="EB29" s="265"/>
      <c r="EC29" s="266"/>
      <c r="ED29" s="279"/>
      <c r="EE29" s="279"/>
      <c r="EF29" s="279"/>
      <c r="EG29" s="279"/>
      <c r="EH29" s="279"/>
      <c r="EI29" s="279"/>
      <c r="EJ29" s="279"/>
      <c r="EK29" s="279"/>
      <c r="EL29" s="279"/>
      <c r="EM29" s="279"/>
      <c r="EN29" s="279"/>
      <c r="EO29" s="279"/>
      <c r="EP29" s="279"/>
      <c r="EQ29" s="279"/>
      <c r="ER29" s="279"/>
      <c r="ES29" s="279"/>
      <c r="ET29" s="279"/>
      <c r="EU29" s="279"/>
      <c r="EV29" s="279"/>
      <c r="EX29" s="29"/>
    </row>
    <row r="30" spans="1:155" ht="13.5" customHeight="1" x14ac:dyDescent="0.2">
      <c r="B30" s="291">
        <v>9</v>
      </c>
      <c r="C30" s="292"/>
      <c r="D30" s="130" t="s">
        <v>150</v>
      </c>
      <c r="E30" s="131"/>
      <c r="F30" s="132"/>
      <c r="G30" s="66"/>
      <c r="H30" s="67"/>
      <c r="I30" s="67"/>
      <c r="J30" s="67"/>
      <c r="K30" s="67"/>
      <c r="L30" s="68"/>
      <c r="M30" s="89"/>
      <c r="N30" s="90"/>
      <c r="O30" s="90"/>
      <c r="P30" s="90"/>
      <c r="Q30" s="90"/>
      <c r="R30" s="90"/>
      <c r="S30" s="90"/>
      <c r="T30" s="90"/>
      <c r="U30" s="90"/>
      <c r="V30" s="91"/>
      <c r="W30" s="101" t="s">
        <v>132</v>
      </c>
      <c r="X30" s="102"/>
      <c r="Y30" s="103"/>
      <c r="Z30" s="98" t="s">
        <v>72</v>
      </c>
      <c r="AA30" s="99"/>
      <c r="AB30" s="100"/>
      <c r="AC30" s="98"/>
      <c r="AD30" s="99"/>
      <c r="AE30" s="100"/>
      <c r="AF30" s="98"/>
      <c r="AG30" s="99"/>
      <c r="AH30" s="100"/>
      <c r="AI30" s="105"/>
      <c r="AJ30" s="106"/>
      <c r="AK30" s="107"/>
      <c r="AL30" s="105"/>
      <c r="AM30" s="106"/>
      <c r="AN30" s="107"/>
      <c r="AO30" s="105"/>
      <c r="AP30" s="106"/>
      <c r="AQ30" s="107"/>
      <c r="AR30" s="105"/>
      <c r="AS30" s="106"/>
      <c r="AT30" s="107"/>
      <c r="AU30" s="105"/>
      <c r="AV30" s="106"/>
      <c r="AW30" s="107"/>
      <c r="AX30" s="105"/>
      <c r="AY30" s="106"/>
      <c r="AZ30" s="107"/>
      <c r="BA30" s="105"/>
      <c r="BB30" s="106"/>
      <c r="BC30" s="107"/>
      <c r="BD30" s="105"/>
      <c r="BE30" s="106"/>
      <c r="BF30" s="107"/>
      <c r="BG30" s="105"/>
      <c r="BH30" s="106"/>
      <c r="BI30" s="107"/>
      <c r="BJ30" s="120"/>
      <c r="BK30" s="119"/>
      <c r="BL30" s="118"/>
      <c r="BM30" s="99"/>
      <c r="BN30" s="99"/>
      <c r="BO30" s="100"/>
      <c r="BP30" s="283"/>
      <c r="BQ30" s="283"/>
      <c r="BR30" s="283"/>
      <c r="BS30" s="283"/>
      <c r="BT30" s="283"/>
      <c r="BU30" s="283"/>
      <c r="BV30" s="283"/>
      <c r="BW30" s="283"/>
      <c r="BX30" s="283"/>
      <c r="BY30" s="283"/>
      <c r="BZ30" s="283"/>
      <c r="CA30" s="283"/>
      <c r="CB30" s="284">
        <f t="shared" si="0"/>
        <v>0</v>
      </c>
      <c r="CC30" s="285"/>
      <c r="CD30" s="285"/>
      <c r="CE30" s="286"/>
      <c r="CF30" s="287"/>
      <c r="CG30" s="288"/>
      <c r="CH30" s="288"/>
      <c r="CI30" s="289"/>
      <c r="CJ30" s="267"/>
      <c r="CK30" s="267"/>
      <c r="CL30" s="267"/>
      <c r="CM30" s="267"/>
      <c r="CN30" s="268">
        <f t="shared" si="1"/>
        <v>0</v>
      </c>
      <c r="CO30" s="268"/>
      <c r="CP30" s="268"/>
      <c r="CQ30" s="268"/>
      <c r="CR30" s="293"/>
      <c r="CS30" s="294"/>
      <c r="CT30" s="294"/>
      <c r="CU30" s="295"/>
      <c r="CV30" s="290">
        <v>50</v>
      </c>
      <c r="CW30" s="274"/>
      <c r="CX30" s="275"/>
      <c r="CY30" s="273">
        <v>52</v>
      </c>
      <c r="CZ30" s="274"/>
      <c r="DA30" s="275"/>
      <c r="DB30" s="273">
        <v>10000</v>
      </c>
      <c r="DC30" s="274"/>
      <c r="DD30" s="274"/>
      <c r="DE30" s="275"/>
      <c r="DF30" s="273">
        <v>12000</v>
      </c>
      <c r="DG30" s="274"/>
      <c r="DH30" s="274"/>
      <c r="DI30" s="275"/>
      <c r="DJ30" s="195" t="s">
        <v>66</v>
      </c>
      <c r="DK30" s="196"/>
      <c r="DL30" s="196"/>
      <c r="DM30" s="197"/>
      <c r="DN30" s="273">
        <v>40000</v>
      </c>
      <c r="DO30" s="274"/>
      <c r="DP30" s="274"/>
      <c r="DQ30" s="275"/>
      <c r="DR30" s="138">
        <v>45000</v>
      </c>
      <c r="DS30" s="273"/>
      <c r="DT30" s="274"/>
      <c r="DU30" s="275"/>
      <c r="DV30" s="72"/>
      <c r="DW30" s="74"/>
      <c r="DX30" s="276"/>
      <c r="DY30" s="277"/>
      <c r="DZ30" s="278"/>
      <c r="EA30" s="264"/>
      <c r="EB30" s="265"/>
      <c r="EC30" s="266"/>
      <c r="ED30" s="279"/>
      <c r="EE30" s="279"/>
      <c r="EF30" s="279"/>
      <c r="EG30" s="279"/>
      <c r="EH30" s="279"/>
      <c r="EI30" s="279"/>
      <c r="EJ30" s="279"/>
      <c r="EK30" s="279"/>
      <c r="EL30" s="279"/>
      <c r="EM30" s="279"/>
      <c r="EN30" s="279"/>
      <c r="EO30" s="279"/>
      <c r="EP30" s="279"/>
      <c r="EQ30" s="279"/>
      <c r="ER30" s="279"/>
      <c r="ES30" s="279"/>
      <c r="ET30" s="279"/>
      <c r="EU30" s="279"/>
      <c r="EV30" s="279"/>
      <c r="EX30" s="29"/>
    </row>
    <row r="31" spans="1:155" ht="13.5" customHeight="1" x14ac:dyDescent="0.2">
      <c r="B31" s="291">
        <v>10</v>
      </c>
      <c r="C31" s="292"/>
      <c r="D31" s="130" t="s">
        <v>151</v>
      </c>
      <c r="E31" s="131"/>
      <c r="F31" s="132"/>
      <c r="G31" s="66"/>
      <c r="H31" s="67"/>
      <c r="I31" s="67"/>
      <c r="J31" s="67"/>
      <c r="K31" s="67"/>
      <c r="L31" s="68"/>
      <c r="M31" s="89"/>
      <c r="N31" s="90"/>
      <c r="O31" s="90"/>
      <c r="P31" s="90"/>
      <c r="Q31" s="90"/>
      <c r="R31" s="90"/>
      <c r="S31" s="90"/>
      <c r="T31" s="90"/>
      <c r="U31" s="90"/>
      <c r="V31" s="91"/>
      <c r="W31" s="101" t="s">
        <v>132</v>
      </c>
      <c r="X31" s="102"/>
      <c r="Y31" s="103"/>
      <c r="Z31" s="98" t="s">
        <v>72</v>
      </c>
      <c r="AA31" s="99"/>
      <c r="AB31" s="100"/>
      <c r="AC31" s="105"/>
      <c r="AD31" s="106"/>
      <c r="AE31" s="107"/>
      <c r="AF31" s="105"/>
      <c r="AG31" s="106"/>
      <c r="AH31" s="107"/>
      <c r="AI31" s="105"/>
      <c r="AJ31" s="106"/>
      <c r="AK31" s="107"/>
      <c r="AL31" s="105"/>
      <c r="AM31" s="106"/>
      <c r="AN31" s="107"/>
      <c r="AO31" s="105"/>
      <c r="AP31" s="106"/>
      <c r="AQ31" s="107"/>
      <c r="AR31" s="105"/>
      <c r="AS31" s="106"/>
      <c r="AT31" s="107"/>
      <c r="AU31" s="105"/>
      <c r="AV31" s="106"/>
      <c r="AW31" s="107"/>
      <c r="AX31" s="105"/>
      <c r="AY31" s="106"/>
      <c r="AZ31" s="107"/>
      <c r="BA31" s="105"/>
      <c r="BB31" s="106"/>
      <c r="BC31" s="107"/>
      <c r="BD31" s="105"/>
      <c r="BE31" s="106"/>
      <c r="BF31" s="107"/>
      <c r="BG31" s="105"/>
      <c r="BH31" s="106"/>
      <c r="BI31" s="107"/>
      <c r="BJ31" s="120"/>
      <c r="BK31" s="119"/>
      <c r="BL31" s="118"/>
      <c r="BM31" s="99"/>
      <c r="BN31" s="99"/>
      <c r="BO31" s="100"/>
      <c r="BP31" s="283"/>
      <c r="BQ31" s="283"/>
      <c r="BR31" s="283"/>
      <c r="BS31" s="283"/>
      <c r="BT31" s="283"/>
      <c r="BU31" s="283"/>
      <c r="BV31" s="283"/>
      <c r="BW31" s="283"/>
      <c r="BX31" s="283"/>
      <c r="BY31" s="283"/>
      <c r="BZ31" s="283"/>
      <c r="CA31" s="283"/>
      <c r="CB31" s="284">
        <f t="shared" si="0"/>
        <v>0</v>
      </c>
      <c r="CC31" s="285"/>
      <c r="CD31" s="285"/>
      <c r="CE31" s="286"/>
      <c r="CF31" s="287"/>
      <c r="CG31" s="288"/>
      <c r="CH31" s="288"/>
      <c r="CI31" s="289"/>
      <c r="CJ31" s="267"/>
      <c r="CK31" s="267"/>
      <c r="CL31" s="267"/>
      <c r="CM31" s="267"/>
      <c r="CN31" s="268">
        <f t="shared" si="1"/>
        <v>0</v>
      </c>
      <c r="CO31" s="268"/>
      <c r="CP31" s="268"/>
      <c r="CQ31" s="268"/>
      <c r="CR31" s="293"/>
      <c r="CS31" s="294"/>
      <c r="CT31" s="294"/>
      <c r="CU31" s="295"/>
      <c r="CV31" s="290">
        <v>20</v>
      </c>
      <c r="CW31" s="274"/>
      <c r="CX31" s="275"/>
      <c r="CY31" s="273">
        <v>0</v>
      </c>
      <c r="CZ31" s="274"/>
      <c r="DA31" s="275"/>
      <c r="DB31" s="273">
        <v>12000</v>
      </c>
      <c r="DC31" s="274"/>
      <c r="DD31" s="274"/>
      <c r="DE31" s="275"/>
      <c r="DF31" s="273">
        <v>0</v>
      </c>
      <c r="DG31" s="274"/>
      <c r="DH31" s="274"/>
      <c r="DI31" s="275"/>
      <c r="DJ31" s="195"/>
      <c r="DK31" s="196"/>
      <c r="DL31" s="196"/>
      <c r="DM31" s="197"/>
      <c r="DN31" s="273"/>
      <c r="DO31" s="274"/>
      <c r="DP31" s="274"/>
      <c r="DQ31" s="275"/>
      <c r="DR31" s="138"/>
      <c r="DS31" s="273"/>
      <c r="DT31" s="274"/>
      <c r="DU31" s="275"/>
      <c r="DV31" s="72"/>
      <c r="DW31" s="74"/>
      <c r="DX31" s="276"/>
      <c r="DY31" s="277"/>
      <c r="DZ31" s="278"/>
      <c r="EA31" s="264"/>
      <c r="EB31" s="265"/>
      <c r="EC31" s="266"/>
      <c r="ED31" s="279"/>
      <c r="EE31" s="279"/>
      <c r="EF31" s="279"/>
      <c r="EG31" s="279"/>
      <c r="EH31" s="279"/>
      <c r="EI31" s="279"/>
      <c r="EJ31" s="279"/>
      <c r="EK31" s="279"/>
      <c r="EL31" s="279"/>
      <c r="EM31" s="279"/>
      <c r="EN31" s="279"/>
      <c r="EO31" s="279"/>
      <c r="EP31" s="279"/>
      <c r="EQ31" s="279"/>
      <c r="ER31" s="279"/>
      <c r="ES31" s="279"/>
      <c r="ET31" s="279"/>
      <c r="EU31" s="279"/>
      <c r="EV31" s="279"/>
      <c r="EX31" s="29"/>
    </row>
    <row r="32" spans="1:155" x14ac:dyDescent="0.2">
      <c r="B32" s="291"/>
      <c r="C32" s="292"/>
      <c r="D32" s="66"/>
      <c r="E32" s="90"/>
      <c r="F32" s="91"/>
      <c r="G32" s="66"/>
      <c r="H32" s="67"/>
      <c r="I32" s="67"/>
      <c r="J32" s="67"/>
      <c r="K32" s="67"/>
      <c r="L32" s="68"/>
      <c r="M32" s="89"/>
      <c r="N32" s="90"/>
      <c r="O32" s="90"/>
      <c r="P32" s="90"/>
      <c r="Q32" s="90"/>
      <c r="R32" s="90"/>
      <c r="S32" s="90"/>
      <c r="T32" s="90"/>
      <c r="U32" s="90"/>
      <c r="V32" s="91"/>
      <c r="W32" s="98"/>
      <c r="X32" s="99"/>
      <c r="Y32" s="100"/>
      <c r="Z32" s="98"/>
      <c r="AA32" s="99"/>
      <c r="AB32" s="100"/>
      <c r="AC32" s="105"/>
      <c r="AD32" s="106"/>
      <c r="AE32" s="107"/>
      <c r="AF32" s="105"/>
      <c r="AG32" s="106"/>
      <c r="AH32" s="107"/>
      <c r="AI32" s="105"/>
      <c r="AJ32" s="106"/>
      <c r="AK32" s="107"/>
      <c r="AL32" s="105"/>
      <c r="AM32" s="106"/>
      <c r="AN32" s="107"/>
      <c r="AO32" s="105"/>
      <c r="AP32" s="106"/>
      <c r="AQ32" s="107"/>
      <c r="AR32" s="105"/>
      <c r="AS32" s="106"/>
      <c r="AT32" s="107"/>
      <c r="AU32" s="105"/>
      <c r="AV32" s="106"/>
      <c r="AW32" s="107"/>
      <c r="AX32" s="105"/>
      <c r="AY32" s="106"/>
      <c r="AZ32" s="107"/>
      <c r="BA32" s="105"/>
      <c r="BB32" s="106"/>
      <c r="BC32" s="107"/>
      <c r="BD32" s="105"/>
      <c r="BE32" s="106"/>
      <c r="BF32" s="107"/>
      <c r="BG32" s="105"/>
      <c r="BH32" s="106"/>
      <c r="BI32" s="107"/>
      <c r="BJ32" s="120"/>
      <c r="BK32" s="119"/>
      <c r="BL32" s="118"/>
      <c r="BM32" s="99"/>
      <c r="BN32" s="99"/>
      <c r="BO32" s="100"/>
      <c r="BP32" s="283"/>
      <c r="BQ32" s="283"/>
      <c r="BR32" s="283"/>
      <c r="BS32" s="283"/>
      <c r="BT32" s="283"/>
      <c r="BU32" s="283"/>
      <c r="BV32" s="283"/>
      <c r="BW32" s="283"/>
      <c r="BX32" s="283"/>
      <c r="BY32" s="283"/>
      <c r="BZ32" s="283"/>
      <c r="CA32" s="283"/>
      <c r="CB32" s="284">
        <f t="shared" si="0"/>
        <v>0</v>
      </c>
      <c r="CC32" s="285"/>
      <c r="CD32" s="285"/>
      <c r="CE32" s="286"/>
      <c r="CF32" s="287"/>
      <c r="CG32" s="288"/>
      <c r="CH32" s="288"/>
      <c r="CI32" s="289"/>
      <c r="CJ32" s="267"/>
      <c r="CK32" s="267"/>
      <c r="CL32" s="267"/>
      <c r="CM32" s="267"/>
      <c r="CN32" s="268">
        <f t="shared" si="1"/>
        <v>0</v>
      </c>
      <c r="CO32" s="268"/>
      <c r="CP32" s="268"/>
      <c r="CQ32" s="268"/>
      <c r="CR32" s="293"/>
      <c r="CS32" s="294"/>
      <c r="CT32" s="294"/>
      <c r="CU32" s="295"/>
      <c r="CV32" s="290"/>
      <c r="CW32" s="274"/>
      <c r="CX32" s="275"/>
      <c r="CY32" s="273"/>
      <c r="CZ32" s="274"/>
      <c r="DA32" s="275"/>
      <c r="DB32" s="273"/>
      <c r="DC32" s="274"/>
      <c r="DD32" s="274"/>
      <c r="DE32" s="275"/>
      <c r="DF32" s="273"/>
      <c r="DG32" s="274"/>
      <c r="DH32" s="274"/>
      <c r="DI32" s="275"/>
      <c r="DJ32" s="195"/>
      <c r="DK32" s="196"/>
      <c r="DL32" s="196"/>
      <c r="DM32" s="197"/>
      <c r="DN32" s="195"/>
      <c r="DO32" s="196"/>
      <c r="DP32" s="196"/>
      <c r="DQ32" s="197"/>
      <c r="DR32" s="138"/>
      <c r="DS32" s="273"/>
      <c r="DT32" s="274"/>
      <c r="DU32" s="275"/>
      <c r="DV32" s="72"/>
      <c r="DW32" s="74"/>
      <c r="DX32" s="276"/>
      <c r="DY32" s="277"/>
      <c r="DZ32" s="278"/>
      <c r="EA32" s="264"/>
      <c r="EB32" s="265"/>
      <c r="EC32" s="266"/>
      <c r="ED32" s="279"/>
      <c r="EE32" s="279"/>
      <c r="EF32" s="279"/>
      <c r="EG32" s="279"/>
      <c r="EH32" s="279"/>
      <c r="EI32" s="279"/>
      <c r="EJ32" s="279"/>
      <c r="EK32" s="279"/>
      <c r="EL32" s="279"/>
      <c r="EM32" s="279"/>
      <c r="EN32" s="279"/>
      <c r="EO32" s="279"/>
      <c r="EP32" s="279"/>
      <c r="EQ32" s="279"/>
      <c r="ER32" s="279"/>
      <c r="ES32" s="279"/>
      <c r="ET32" s="279"/>
      <c r="EU32" s="279"/>
      <c r="EV32" s="279"/>
      <c r="EX32" s="29"/>
    </row>
    <row r="33" spans="2:154" x14ac:dyDescent="0.2">
      <c r="B33" s="291"/>
      <c r="C33" s="292"/>
      <c r="D33" s="66"/>
      <c r="E33" s="90"/>
      <c r="F33" s="91"/>
      <c r="G33" s="66"/>
      <c r="H33" s="67"/>
      <c r="I33" s="67"/>
      <c r="J33" s="67"/>
      <c r="K33" s="67"/>
      <c r="L33" s="68"/>
      <c r="M33" s="89"/>
      <c r="N33" s="90"/>
      <c r="O33" s="90"/>
      <c r="P33" s="90"/>
      <c r="Q33" s="90"/>
      <c r="R33" s="90"/>
      <c r="S33" s="90"/>
      <c r="T33" s="90"/>
      <c r="U33" s="90"/>
      <c r="V33" s="91"/>
      <c r="W33" s="98"/>
      <c r="X33" s="99"/>
      <c r="Y33" s="100"/>
      <c r="Z33" s="98"/>
      <c r="AA33" s="99"/>
      <c r="AB33" s="100"/>
      <c r="AC33" s="105"/>
      <c r="AD33" s="106"/>
      <c r="AE33" s="107"/>
      <c r="AF33" s="105"/>
      <c r="AG33" s="106"/>
      <c r="AH33" s="107"/>
      <c r="AI33" s="105"/>
      <c r="AJ33" s="106"/>
      <c r="AK33" s="107"/>
      <c r="AL33" s="105"/>
      <c r="AM33" s="106"/>
      <c r="AN33" s="107"/>
      <c r="AO33" s="105"/>
      <c r="AP33" s="106"/>
      <c r="AQ33" s="107"/>
      <c r="AR33" s="105"/>
      <c r="AS33" s="106"/>
      <c r="AT33" s="107"/>
      <c r="AU33" s="105"/>
      <c r="AV33" s="106"/>
      <c r="AW33" s="107"/>
      <c r="AX33" s="105"/>
      <c r="AY33" s="106"/>
      <c r="AZ33" s="107"/>
      <c r="BA33" s="105"/>
      <c r="BB33" s="106"/>
      <c r="BC33" s="107"/>
      <c r="BD33" s="105"/>
      <c r="BE33" s="106"/>
      <c r="BF33" s="107"/>
      <c r="BG33" s="105"/>
      <c r="BH33" s="106"/>
      <c r="BI33" s="107"/>
      <c r="BJ33" s="120"/>
      <c r="BK33" s="119"/>
      <c r="BL33" s="118"/>
      <c r="BM33" s="99"/>
      <c r="BN33" s="99"/>
      <c r="BO33" s="100"/>
      <c r="BP33" s="283"/>
      <c r="BQ33" s="283"/>
      <c r="BR33" s="283"/>
      <c r="BS33" s="283"/>
      <c r="BT33" s="283"/>
      <c r="BU33" s="283"/>
      <c r="BV33" s="283"/>
      <c r="BW33" s="283"/>
      <c r="BX33" s="283"/>
      <c r="BY33" s="283"/>
      <c r="BZ33" s="283"/>
      <c r="CA33" s="283"/>
      <c r="CB33" s="284">
        <f t="shared" si="0"/>
        <v>0</v>
      </c>
      <c r="CC33" s="285"/>
      <c r="CD33" s="285"/>
      <c r="CE33" s="286"/>
      <c r="CF33" s="287"/>
      <c r="CG33" s="288"/>
      <c r="CH33" s="288"/>
      <c r="CI33" s="289"/>
      <c r="CJ33" s="267"/>
      <c r="CK33" s="267"/>
      <c r="CL33" s="267"/>
      <c r="CM33" s="267"/>
      <c r="CN33" s="268">
        <f t="shared" si="1"/>
        <v>0</v>
      </c>
      <c r="CO33" s="268"/>
      <c r="CP33" s="268"/>
      <c r="CQ33" s="268"/>
      <c r="CR33" s="293"/>
      <c r="CS33" s="294"/>
      <c r="CT33" s="294"/>
      <c r="CU33" s="295"/>
      <c r="CV33" s="290"/>
      <c r="CW33" s="274"/>
      <c r="CX33" s="275"/>
      <c r="CY33" s="273"/>
      <c r="CZ33" s="274"/>
      <c r="DA33" s="275"/>
      <c r="DB33" s="273"/>
      <c r="DC33" s="274"/>
      <c r="DD33" s="274"/>
      <c r="DE33" s="275"/>
      <c r="DF33" s="273"/>
      <c r="DG33" s="274"/>
      <c r="DH33" s="274"/>
      <c r="DI33" s="275"/>
      <c r="DJ33" s="195"/>
      <c r="DK33" s="196"/>
      <c r="DL33" s="196"/>
      <c r="DM33" s="197"/>
      <c r="DN33" s="195"/>
      <c r="DO33" s="196"/>
      <c r="DP33" s="196"/>
      <c r="DQ33" s="197"/>
      <c r="DR33" s="138"/>
      <c r="DS33" s="273"/>
      <c r="DT33" s="274"/>
      <c r="DU33" s="275"/>
      <c r="DV33" s="72"/>
      <c r="DW33" s="74"/>
      <c r="DX33" s="276"/>
      <c r="DY33" s="277"/>
      <c r="DZ33" s="278"/>
      <c r="EA33" s="264"/>
      <c r="EB33" s="265"/>
      <c r="EC33" s="266"/>
      <c r="ED33" s="279"/>
      <c r="EE33" s="279"/>
      <c r="EF33" s="279"/>
      <c r="EG33" s="279"/>
      <c r="EH33" s="279"/>
      <c r="EI33" s="279"/>
      <c r="EJ33" s="279"/>
      <c r="EK33" s="279"/>
      <c r="EL33" s="279"/>
      <c r="EM33" s="279"/>
      <c r="EN33" s="279"/>
      <c r="EO33" s="279"/>
      <c r="EP33" s="279"/>
      <c r="EQ33" s="279"/>
      <c r="ER33" s="279"/>
      <c r="ES33" s="279"/>
      <c r="ET33" s="279"/>
      <c r="EU33" s="279"/>
      <c r="EV33" s="279"/>
      <c r="EX33" s="29"/>
    </row>
    <row r="34" spans="2:154" x14ac:dyDescent="0.2">
      <c r="B34" s="291"/>
      <c r="C34" s="292"/>
      <c r="D34" s="66"/>
      <c r="E34" s="90"/>
      <c r="F34" s="91"/>
      <c r="G34" s="66"/>
      <c r="H34" s="67"/>
      <c r="I34" s="67"/>
      <c r="J34" s="67"/>
      <c r="K34" s="67"/>
      <c r="L34" s="68"/>
      <c r="M34" s="89"/>
      <c r="N34" s="90"/>
      <c r="O34" s="90"/>
      <c r="P34" s="90"/>
      <c r="Q34" s="90"/>
      <c r="R34" s="90"/>
      <c r="S34" s="90"/>
      <c r="T34" s="90"/>
      <c r="U34" s="90"/>
      <c r="V34" s="91"/>
      <c r="W34" s="98"/>
      <c r="X34" s="99"/>
      <c r="Y34" s="100"/>
      <c r="Z34" s="98"/>
      <c r="AA34" s="99"/>
      <c r="AB34" s="100"/>
      <c r="AC34" s="105"/>
      <c r="AD34" s="106"/>
      <c r="AE34" s="107"/>
      <c r="AF34" s="105"/>
      <c r="AG34" s="106"/>
      <c r="AH34" s="107"/>
      <c r="AI34" s="105"/>
      <c r="AJ34" s="106"/>
      <c r="AK34" s="107"/>
      <c r="AL34" s="105"/>
      <c r="AM34" s="106"/>
      <c r="AN34" s="107"/>
      <c r="AO34" s="105"/>
      <c r="AP34" s="106"/>
      <c r="AQ34" s="107"/>
      <c r="AR34" s="105"/>
      <c r="AS34" s="106"/>
      <c r="AT34" s="107"/>
      <c r="AU34" s="105"/>
      <c r="AV34" s="106"/>
      <c r="AW34" s="107"/>
      <c r="AX34" s="105"/>
      <c r="AY34" s="106"/>
      <c r="AZ34" s="107"/>
      <c r="BA34" s="105"/>
      <c r="BB34" s="106"/>
      <c r="BC34" s="107"/>
      <c r="BD34" s="105"/>
      <c r="BE34" s="106"/>
      <c r="BF34" s="107"/>
      <c r="BG34" s="105"/>
      <c r="BH34" s="106"/>
      <c r="BI34" s="107"/>
      <c r="BJ34" s="120"/>
      <c r="BK34" s="119"/>
      <c r="BL34" s="118"/>
      <c r="BM34" s="99"/>
      <c r="BN34" s="99"/>
      <c r="BO34" s="100"/>
      <c r="BP34" s="283"/>
      <c r="BQ34" s="283"/>
      <c r="BR34" s="283"/>
      <c r="BS34" s="283"/>
      <c r="BT34" s="283"/>
      <c r="BU34" s="283"/>
      <c r="BV34" s="283"/>
      <c r="BW34" s="283"/>
      <c r="BX34" s="283"/>
      <c r="BY34" s="283"/>
      <c r="BZ34" s="283"/>
      <c r="CA34" s="283"/>
      <c r="CB34" s="284">
        <f t="shared" si="0"/>
        <v>0</v>
      </c>
      <c r="CC34" s="285"/>
      <c r="CD34" s="285"/>
      <c r="CE34" s="286"/>
      <c r="CF34" s="287"/>
      <c r="CG34" s="288"/>
      <c r="CH34" s="288"/>
      <c r="CI34" s="289"/>
      <c r="CJ34" s="267"/>
      <c r="CK34" s="267"/>
      <c r="CL34" s="267"/>
      <c r="CM34" s="267"/>
      <c r="CN34" s="268">
        <f t="shared" si="1"/>
        <v>0</v>
      </c>
      <c r="CO34" s="268"/>
      <c r="CP34" s="268"/>
      <c r="CQ34" s="268"/>
      <c r="CR34" s="293"/>
      <c r="CS34" s="294"/>
      <c r="CT34" s="294"/>
      <c r="CU34" s="295"/>
      <c r="CV34" s="290"/>
      <c r="CW34" s="274"/>
      <c r="CX34" s="275"/>
      <c r="CY34" s="273"/>
      <c r="CZ34" s="274"/>
      <c r="DA34" s="275"/>
      <c r="DB34" s="273"/>
      <c r="DC34" s="274"/>
      <c r="DD34" s="274"/>
      <c r="DE34" s="275"/>
      <c r="DF34" s="273"/>
      <c r="DG34" s="274"/>
      <c r="DH34" s="274"/>
      <c r="DI34" s="275"/>
      <c r="DJ34" s="195"/>
      <c r="DK34" s="196"/>
      <c r="DL34" s="196"/>
      <c r="DM34" s="197"/>
      <c r="DN34" s="195"/>
      <c r="DO34" s="196"/>
      <c r="DP34" s="196"/>
      <c r="DQ34" s="197"/>
      <c r="DR34" s="138"/>
      <c r="DS34" s="273"/>
      <c r="DT34" s="274"/>
      <c r="DU34" s="275"/>
      <c r="DV34" s="72"/>
      <c r="DW34" s="74"/>
      <c r="DX34" s="276"/>
      <c r="DY34" s="277"/>
      <c r="DZ34" s="278"/>
      <c r="EA34" s="264"/>
      <c r="EB34" s="265"/>
      <c r="EC34" s="266"/>
      <c r="ED34" s="279"/>
      <c r="EE34" s="279"/>
      <c r="EF34" s="279"/>
      <c r="EG34" s="279"/>
      <c r="EH34" s="279"/>
      <c r="EI34" s="279"/>
      <c r="EJ34" s="279"/>
      <c r="EK34" s="279"/>
      <c r="EL34" s="279"/>
      <c r="EM34" s="279"/>
      <c r="EN34" s="279"/>
      <c r="EO34" s="279"/>
      <c r="EP34" s="279"/>
      <c r="EQ34" s="279"/>
      <c r="ER34" s="279"/>
      <c r="ES34" s="279"/>
      <c r="ET34" s="279"/>
      <c r="EU34" s="279"/>
      <c r="EV34" s="279"/>
      <c r="EX34" s="29"/>
    </row>
    <row r="35" spans="2:154" x14ac:dyDescent="0.2">
      <c r="B35" s="291"/>
      <c r="C35" s="292"/>
      <c r="D35" s="66"/>
      <c r="E35" s="90"/>
      <c r="F35" s="91"/>
      <c r="G35" s="66"/>
      <c r="H35" s="67"/>
      <c r="I35" s="67"/>
      <c r="J35" s="67"/>
      <c r="K35" s="67"/>
      <c r="L35" s="68"/>
      <c r="M35" s="89"/>
      <c r="N35" s="90"/>
      <c r="O35" s="90"/>
      <c r="P35" s="90"/>
      <c r="Q35" s="90"/>
      <c r="R35" s="90"/>
      <c r="S35" s="90"/>
      <c r="T35" s="90"/>
      <c r="U35" s="90"/>
      <c r="V35" s="91"/>
      <c r="W35" s="98"/>
      <c r="X35" s="99"/>
      <c r="Y35" s="100"/>
      <c r="Z35" s="98"/>
      <c r="AA35" s="99"/>
      <c r="AB35" s="100"/>
      <c r="AC35" s="105"/>
      <c r="AD35" s="106"/>
      <c r="AE35" s="107"/>
      <c r="AF35" s="105"/>
      <c r="AG35" s="106"/>
      <c r="AH35" s="107"/>
      <c r="AI35" s="105"/>
      <c r="AJ35" s="106"/>
      <c r="AK35" s="107"/>
      <c r="AL35" s="105"/>
      <c r="AM35" s="106"/>
      <c r="AN35" s="107"/>
      <c r="AO35" s="105"/>
      <c r="AP35" s="106"/>
      <c r="AQ35" s="107"/>
      <c r="AR35" s="105"/>
      <c r="AS35" s="106"/>
      <c r="AT35" s="107"/>
      <c r="AU35" s="105"/>
      <c r="AV35" s="106"/>
      <c r="AW35" s="107"/>
      <c r="AX35" s="105"/>
      <c r="AY35" s="106"/>
      <c r="AZ35" s="107"/>
      <c r="BA35" s="105"/>
      <c r="BB35" s="106"/>
      <c r="BC35" s="107"/>
      <c r="BD35" s="105"/>
      <c r="BE35" s="106"/>
      <c r="BF35" s="107"/>
      <c r="BG35" s="105"/>
      <c r="BH35" s="106"/>
      <c r="BI35" s="107"/>
      <c r="BJ35" s="120"/>
      <c r="BK35" s="119"/>
      <c r="BL35" s="118"/>
      <c r="BM35" s="99"/>
      <c r="BN35" s="99"/>
      <c r="BO35" s="100"/>
      <c r="BP35" s="283"/>
      <c r="BQ35" s="283"/>
      <c r="BR35" s="283"/>
      <c r="BS35" s="283"/>
      <c r="BT35" s="283"/>
      <c r="BU35" s="283"/>
      <c r="BV35" s="283"/>
      <c r="BW35" s="283"/>
      <c r="BX35" s="283"/>
      <c r="BY35" s="283"/>
      <c r="BZ35" s="283"/>
      <c r="CA35" s="283"/>
      <c r="CB35" s="284">
        <f t="shared" si="0"/>
        <v>0</v>
      </c>
      <c r="CC35" s="285"/>
      <c r="CD35" s="285"/>
      <c r="CE35" s="286"/>
      <c r="CF35" s="287"/>
      <c r="CG35" s="288"/>
      <c r="CH35" s="288"/>
      <c r="CI35" s="289"/>
      <c r="CJ35" s="267"/>
      <c r="CK35" s="267"/>
      <c r="CL35" s="267"/>
      <c r="CM35" s="267"/>
      <c r="CN35" s="268">
        <f t="shared" si="1"/>
        <v>0</v>
      </c>
      <c r="CO35" s="268"/>
      <c r="CP35" s="268"/>
      <c r="CQ35" s="268"/>
      <c r="CR35" s="293"/>
      <c r="CS35" s="294"/>
      <c r="CT35" s="294"/>
      <c r="CU35" s="295"/>
      <c r="CV35" s="290"/>
      <c r="CW35" s="274"/>
      <c r="CX35" s="275"/>
      <c r="CY35" s="273"/>
      <c r="CZ35" s="274"/>
      <c r="DA35" s="275"/>
      <c r="DB35" s="273"/>
      <c r="DC35" s="274"/>
      <c r="DD35" s="274"/>
      <c r="DE35" s="275"/>
      <c r="DF35" s="273"/>
      <c r="DG35" s="274"/>
      <c r="DH35" s="274"/>
      <c r="DI35" s="275"/>
      <c r="DJ35" s="195"/>
      <c r="DK35" s="196"/>
      <c r="DL35" s="196"/>
      <c r="DM35" s="197"/>
      <c r="DN35" s="195"/>
      <c r="DO35" s="196"/>
      <c r="DP35" s="196"/>
      <c r="DQ35" s="197"/>
      <c r="DR35" s="138"/>
      <c r="DS35" s="273"/>
      <c r="DT35" s="274"/>
      <c r="DU35" s="275"/>
      <c r="DV35" s="72"/>
      <c r="DW35" s="74"/>
      <c r="DX35" s="276"/>
      <c r="DY35" s="277"/>
      <c r="DZ35" s="278"/>
      <c r="EA35" s="264"/>
      <c r="EB35" s="265"/>
      <c r="EC35" s="266"/>
      <c r="ED35" s="279"/>
      <c r="EE35" s="279"/>
      <c r="EF35" s="279"/>
      <c r="EG35" s="279"/>
      <c r="EH35" s="279"/>
      <c r="EI35" s="279"/>
      <c r="EJ35" s="279"/>
      <c r="EK35" s="279"/>
      <c r="EL35" s="279"/>
      <c r="EM35" s="279"/>
      <c r="EN35" s="279"/>
      <c r="EO35" s="279"/>
      <c r="EP35" s="279"/>
      <c r="EQ35" s="279"/>
      <c r="ER35" s="279"/>
      <c r="ES35" s="279"/>
      <c r="ET35" s="279"/>
      <c r="EU35" s="279"/>
      <c r="EV35" s="279"/>
      <c r="EX35" s="29"/>
    </row>
    <row r="36" spans="2:154" x14ac:dyDescent="0.2">
      <c r="B36" s="291"/>
      <c r="C36" s="292"/>
      <c r="D36" s="66"/>
      <c r="E36" s="90"/>
      <c r="F36" s="91"/>
      <c r="G36" s="66"/>
      <c r="H36" s="67"/>
      <c r="I36" s="67"/>
      <c r="J36" s="67"/>
      <c r="K36" s="67"/>
      <c r="L36" s="68"/>
      <c r="M36" s="89"/>
      <c r="N36" s="90"/>
      <c r="O36" s="90"/>
      <c r="P36" s="90"/>
      <c r="Q36" s="90"/>
      <c r="R36" s="90"/>
      <c r="S36" s="90"/>
      <c r="T36" s="90"/>
      <c r="U36" s="90"/>
      <c r="V36" s="91"/>
      <c r="W36" s="98"/>
      <c r="X36" s="99"/>
      <c r="Y36" s="100"/>
      <c r="Z36" s="98"/>
      <c r="AA36" s="99"/>
      <c r="AB36" s="100"/>
      <c r="AC36" s="105"/>
      <c r="AD36" s="106"/>
      <c r="AE36" s="107"/>
      <c r="AF36" s="105"/>
      <c r="AG36" s="106"/>
      <c r="AH36" s="107"/>
      <c r="AI36" s="105"/>
      <c r="AJ36" s="106"/>
      <c r="AK36" s="107"/>
      <c r="AL36" s="105"/>
      <c r="AM36" s="106"/>
      <c r="AN36" s="107"/>
      <c r="AO36" s="105"/>
      <c r="AP36" s="106"/>
      <c r="AQ36" s="107"/>
      <c r="AR36" s="105"/>
      <c r="AS36" s="106"/>
      <c r="AT36" s="107"/>
      <c r="AU36" s="105"/>
      <c r="AV36" s="106"/>
      <c r="AW36" s="107"/>
      <c r="AX36" s="105"/>
      <c r="AY36" s="106"/>
      <c r="AZ36" s="107"/>
      <c r="BA36" s="105"/>
      <c r="BB36" s="106"/>
      <c r="BC36" s="107"/>
      <c r="BD36" s="105"/>
      <c r="BE36" s="106"/>
      <c r="BF36" s="107"/>
      <c r="BG36" s="105"/>
      <c r="BH36" s="106"/>
      <c r="BI36" s="107"/>
      <c r="BJ36" s="120"/>
      <c r="BK36" s="119"/>
      <c r="BL36" s="118"/>
      <c r="BM36" s="99"/>
      <c r="BN36" s="99"/>
      <c r="BO36" s="100"/>
      <c r="BP36" s="283"/>
      <c r="BQ36" s="283"/>
      <c r="BR36" s="283"/>
      <c r="BS36" s="283"/>
      <c r="BT36" s="283"/>
      <c r="BU36" s="283"/>
      <c r="BV36" s="283"/>
      <c r="BW36" s="283"/>
      <c r="BX36" s="283"/>
      <c r="BY36" s="283"/>
      <c r="BZ36" s="283"/>
      <c r="CA36" s="283"/>
      <c r="CB36" s="284">
        <f t="shared" si="0"/>
        <v>0</v>
      </c>
      <c r="CC36" s="285"/>
      <c r="CD36" s="285"/>
      <c r="CE36" s="286"/>
      <c r="CF36" s="287"/>
      <c r="CG36" s="288"/>
      <c r="CH36" s="288"/>
      <c r="CI36" s="289"/>
      <c r="CJ36" s="267"/>
      <c r="CK36" s="267"/>
      <c r="CL36" s="267"/>
      <c r="CM36" s="267"/>
      <c r="CN36" s="268">
        <f t="shared" si="1"/>
        <v>0</v>
      </c>
      <c r="CO36" s="268"/>
      <c r="CP36" s="268"/>
      <c r="CQ36" s="268"/>
      <c r="CR36" s="293"/>
      <c r="CS36" s="294"/>
      <c r="CT36" s="294"/>
      <c r="CU36" s="295"/>
      <c r="CV36" s="290"/>
      <c r="CW36" s="274"/>
      <c r="CX36" s="275"/>
      <c r="CY36" s="273"/>
      <c r="CZ36" s="274"/>
      <c r="DA36" s="275"/>
      <c r="DB36" s="273"/>
      <c r="DC36" s="274"/>
      <c r="DD36" s="274"/>
      <c r="DE36" s="275"/>
      <c r="DF36" s="273"/>
      <c r="DG36" s="274"/>
      <c r="DH36" s="274"/>
      <c r="DI36" s="275"/>
      <c r="DJ36" s="195"/>
      <c r="DK36" s="196"/>
      <c r="DL36" s="196"/>
      <c r="DM36" s="197"/>
      <c r="DN36" s="195"/>
      <c r="DO36" s="196"/>
      <c r="DP36" s="196"/>
      <c r="DQ36" s="197"/>
      <c r="DR36" s="138"/>
      <c r="DS36" s="273"/>
      <c r="DT36" s="274"/>
      <c r="DU36" s="275"/>
      <c r="DV36" s="72"/>
      <c r="DW36" s="74"/>
      <c r="DX36" s="276"/>
      <c r="DY36" s="277"/>
      <c r="DZ36" s="278"/>
      <c r="EA36" s="264"/>
      <c r="EB36" s="265"/>
      <c r="EC36" s="266"/>
      <c r="ED36" s="279"/>
      <c r="EE36" s="279"/>
      <c r="EF36" s="279"/>
      <c r="EG36" s="279"/>
      <c r="EH36" s="279"/>
      <c r="EI36" s="279"/>
      <c r="EJ36" s="279"/>
      <c r="EK36" s="279"/>
      <c r="EL36" s="279"/>
      <c r="EM36" s="279"/>
      <c r="EN36" s="279"/>
      <c r="EO36" s="279"/>
      <c r="EP36" s="279"/>
      <c r="EQ36" s="279"/>
      <c r="ER36" s="279"/>
      <c r="ES36" s="279"/>
      <c r="ET36" s="279"/>
      <c r="EU36" s="279"/>
      <c r="EV36" s="279"/>
      <c r="EX36" s="29"/>
    </row>
    <row r="37" spans="2:154" x14ac:dyDescent="0.2">
      <c r="B37" s="291"/>
      <c r="C37" s="292"/>
      <c r="D37" s="66"/>
      <c r="E37" s="90"/>
      <c r="F37" s="91"/>
      <c r="G37" s="66"/>
      <c r="H37" s="67"/>
      <c r="I37" s="67"/>
      <c r="J37" s="67"/>
      <c r="K37" s="67"/>
      <c r="L37" s="68"/>
      <c r="M37" s="89"/>
      <c r="N37" s="90"/>
      <c r="O37" s="90"/>
      <c r="P37" s="90"/>
      <c r="Q37" s="90"/>
      <c r="R37" s="90"/>
      <c r="S37" s="90"/>
      <c r="T37" s="90"/>
      <c r="U37" s="90"/>
      <c r="V37" s="91"/>
      <c r="W37" s="98"/>
      <c r="X37" s="99"/>
      <c r="Y37" s="100"/>
      <c r="Z37" s="98"/>
      <c r="AA37" s="99"/>
      <c r="AB37" s="100"/>
      <c r="AC37" s="105"/>
      <c r="AD37" s="106"/>
      <c r="AE37" s="107"/>
      <c r="AF37" s="105"/>
      <c r="AG37" s="106"/>
      <c r="AH37" s="107"/>
      <c r="AI37" s="105"/>
      <c r="AJ37" s="106"/>
      <c r="AK37" s="107"/>
      <c r="AL37" s="105"/>
      <c r="AM37" s="106"/>
      <c r="AN37" s="107"/>
      <c r="AO37" s="105"/>
      <c r="AP37" s="106"/>
      <c r="AQ37" s="107"/>
      <c r="AR37" s="105"/>
      <c r="AS37" s="106"/>
      <c r="AT37" s="107"/>
      <c r="AU37" s="105"/>
      <c r="AV37" s="106"/>
      <c r="AW37" s="107"/>
      <c r="AX37" s="105"/>
      <c r="AY37" s="106"/>
      <c r="AZ37" s="107"/>
      <c r="BA37" s="105"/>
      <c r="BB37" s="106"/>
      <c r="BC37" s="107"/>
      <c r="BD37" s="105"/>
      <c r="BE37" s="106"/>
      <c r="BF37" s="107"/>
      <c r="BG37" s="105"/>
      <c r="BH37" s="106"/>
      <c r="BI37" s="107"/>
      <c r="BJ37" s="120"/>
      <c r="BK37" s="119"/>
      <c r="BL37" s="118"/>
      <c r="BM37" s="99"/>
      <c r="BN37" s="99"/>
      <c r="BO37" s="100"/>
      <c r="BP37" s="283"/>
      <c r="BQ37" s="283"/>
      <c r="BR37" s="283"/>
      <c r="BS37" s="283"/>
      <c r="BT37" s="283"/>
      <c r="BU37" s="283"/>
      <c r="BV37" s="283"/>
      <c r="BW37" s="283"/>
      <c r="BX37" s="283"/>
      <c r="BY37" s="283"/>
      <c r="BZ37" s="283"/>
      <c r="CA37" s="283"/>
      <c r="CB37" s="284">
        <f t="shared" si="0"/>
        <v>0</v>
      </c>
      <c r="CC37" s="285"/>
      <c r="CD37" s="285"/>
      <c r="CE37" s="286"/>
      <c r="CF37" s="287"/>
      <c r="CG37" s="288"/>
      <c r="CH37" s="288"/>
      <c r="CI37" s="289"/>
      <c r="CJ37" s="267"/>
      <c r="CK37" s="267"/>
      <c r="CL37" s="267"/>
      <c r="CM37" s="267"/>
      <c r="CN37" s="268">
        <f t="shared" si="1"/>
        <v>0</v>
      </c>
      <c r="CO37" s="268"/>
      <c r="CP37" s="268"/>
      <c r="CQ37" s="268"/>
      <c r="CR37" s="293"/>
      <c r="CS37" s="294"/>
      <c r="CT37" s="294"/>
      <c r="CU37" s="295"/>
      <c r="CV37" s="290"/>
      <c r="CW37" s="274"/>
      <c r="CX37" s="275"/>
      <c r="CY37" s="273"/>
      <c r="CZ37" s="274"/>
      <c r="DA37" s="275"/>
      <c r="DB37" s="273"/>
      <c r="DC37" s="274"/>
      <c r="DD37" s="274"/>
      <c r="DE37" s="275"/>
      <c r="DF37" s="273"/>
      <c r="DG37" s="274"/>
      <c r="DH37" s="274"/>
      <c r="DI37" s="275"/>
      <c r="DJ37" s="195"/>
      <c r="DK37" s="196"/>
      <c r="DL37" s="196"/>
      <c r="DM37" s="197"/>
      <c r="DN37" s="195"/>
      <c r="DO37" s="196"/>
      <c r="DP37" s="196"/>
      <c r="DQ37" s="197"/>
      <c r="DR37" s="138"/>
      <c r="DS37" s="273"/>
      <c r="DT37" s="274"/>
      <c r="DU37" s="275"/>
      <c r="DV37" s="72"/>
      <c r="DW37" s="74"/>
      <c r="DX37" s="276"/>
      <c r="DY37" s="277"/>
      <c r="DZ37" s="278"/>
      <c r="EA37" s="264"/>
      <c r="EB37" s="265"/>
      <c r="EC37" s="266"/>
      <c r="ED37" s="279"/>
      <c r="EE37" s="279"/>
      <c r="EF37" s="279"/>
      <c r="EG37" s="279"/>
      <c r="EH37" s="279"/>
      <c r="EI37" s="279"/>
      <c r="EJ37" s="279"/>
      <c r="EK37" s="279"/>
      <c r="EL37" s="279"/>
      <c r="EM37" s="279"/>
      <c r="EN37" s="279"/>
      <c r="EO37" s="279"/>
      <c r="EP37" s="279"/>
      <c r="EQ37" s="279"/>
      <c r="ER37" s="279"/>
      <c r="ES37" s="279"/>
      <c r="ET37" s="279"/>
      <c r="EU37" s="279"/>
      <c r="EV37" s="279"/>
      <c r="EX37" s="29"/>
    </row>
    <row r="38" spans="2:154" x14ac:dyDescent="0.2">
      <c r="B38" s="291"/>
      <c r="C38" s="292"/>
      <c r="D38" s="66"/>
      <c r="E38" s="90"/>
      <c r="F38" s="91"/>
      <c r="G38" s="66"/>
      <c r="H38" s="67"/>
      <c r="I38" s="67"/>
      <c r="J38" s="67"/>
      <c r="K38" s="67"/>
      <c r="L38" s="68"/>
      <c r="M38" s="89"/>
      <c r="N38" s="90"/>
      <c r="O38" s="90"/>
      <c r="P38" s="90"/>
      <c r="Q38" s="90"/>
      <c r="R38" s="90"/>
      <c r="S38" s="90"/>
      <c r="T38" s="90"/>
      <c r="U38" s="90"/>
      <c r="V38" s="91"/>
      <c r="W38" s="98"/>
      <c r="X38" s="99"/>
      <c r="Y38" s="100"/>
      <c r="Z38" s="98"/>
      <c r="AA38" s="99"/>
      <c r="AB38" s="100"/>
      <c r="AC38" s="105"/>
      <c r="AD38" s="106"/>
      <c r="AE38" s="107"/>
      <c r="AF38" s="105"/>
      <c r="AG38" s="106"/>
      <c r="AH38" s="107"/>
      <c r="AI38" s="105"/>
      <c r="AJ38" s="106"/>
      <c r="AK38" s="107"/>
      <c r="AL38" s="105"/>
      <c r="AM38" s="106"/>
      <c r="AN38" s="107"/>
      <c r="AO38" s="105"/>
      <c r="AP38" s="106"/>
      <c r="AQ38" s="107"/>
      <c r="AR38" s="105"/>
      <c r="AS38" s="106"/>
      <c r="AT38" s="107"/>
      <c r="AU38" s="105"/>
      <c r="AV38" s="106"/>
      <c r="AW38" s="107"/>
      <c r="AX38" s="105"/>
      <c r="AY38" s="106"/>
      <c r="AZ38" s="107"/>
      <c r="BA38" s="105"/>
      <c r="BB38" s="106"/>
      <c r="BC38" s="107"/>
      <c r="BD38" s="105"/>
      <c r="BE38" s="106"/>
      <c r="BF38" s="107"/>
      <c r="BG38" s="105"/>
      <c r="BH38" s="106"/>
      <c r="BI38" s="107"/>
      <c r="BJ38" s="120"/>
      <c r="BK38" s="119"/>
      <c r="BL38" s="118"/>
      <c r="BM38" s="99"/>
      <c r="BN38" s="99"/>
      <c r="BO38" s="100"/>
      <c r="BP38" s="283"/>
      <c r="BQ38" s="283"/>
      <c r="BR38" s="283"/>
      <c r="BS38" s="283"/>
      <c r="BT38" s="283"/>
      <c r="BU38" s="283"/>
      <c r="BV38" s="283"/>
      <c r="BW38" s="283"/>
      <c r="BX38" s="283"/>
      <c r="BY38" s="283"/>
      <c r="BZ38" s="283"/>
      <c r="CA38" s="283"/>
      <c r="CB38" s="284">
        <f t="shared" si="0"/>
        <v>0</v>
      </c>
      <c r="CC38" s="285"/>
      <c r="CD38" s="285"/>
      <c r="CE38" s="286"/>
      <c r="CF38" s="287"/>
      <c r="CG38" s="288"/>
      <c r="CH38" s="288"/>
      <c r="CI38" s="289"/>
      <c r="CJ38" s="267"/>
      <c r="CK38" s="267"/>
      <c r="CL38" s="267"/>
      <c r="CM38" s="267"/>
      <c r="CN38" s="268">
        <f t="shared" si="1"/>
        <v>0</v>
      </c>
      <c r="CO38" s="268"/>
      <c r="CP38" s="268"/>
      <c r="CQ38" s="268"/>
      <c r="CR38" s="293"/>
      <c r="CS38" s="294"/>
      <c r="CT38" s="294"/>
      <c r="CU38" s="295"/>
      <c r="CV38" s="290"/>
      <c r="CW38" s="274"/>
      <c r="CX38" s="275"/>
      <c r="CY38" s="273"/>
      <c r="CZ38" s="274"/>
      <c r="DA38" s="275"/>
      <c r="DB38" s="273"/>
      <c r="DC38" s="274"/>
      <c r="DD38" s="274"/>
      <c r="DE38" s="275"/>
      <c r="DF38" s="273"/>
      <c r="DG38" s="274"/>
      <c r="DH38" s="274"/>
      <c r="DI38" s="275"/>
      <c r="DJ38" s="195"/>
      <c r="DK38" s="196"/>
      <c r="DL38" s="196"/>
      <c r="DM38" s="197"/>
      <c r="DN38" s="195"/>
      <c r="DO38" s="196"/>
      <c r="DP38" s="196"/>
      <c r="DQ38" s="197"/>
      <c r="DR38" s="138"/>
      <c r="DS38" s="273"/>
      <c r="DT38" s="274"/>
      <c r="DU38" s="275"/>
      <c r="DV38" s="72"/>
      <c r="DW38" s="74"/>
      <c r="DX38" s="276"/>
      <c r="DY38" s="277"/>
      <c r="DZ38" s="278"/>
      <c r="EA38" s="264"/>
      <c r="EB38" s="265"/>
      <c r="EC38" s="266"/>
      <c r="ED38" s="279"/>
      <c r="EE38" s="279"/>
      <c r="EF38" s="279"/>
      <c r="EG38" s="279"/>
      <c r="EH38" s="279"/>
      <c r="EI38" s="279"/>
      <c r="EJ38" s="279"/>
      <c r="EK38" s="279"/>
      <c r="EL38" s="279"/>
      <c r="EM38" s="279"/>
      <c r="EN38" s="279"/>
      <c r="EO38" s="279"/>
      <c r="EP38" s="279"/>
      <c r="EQ38" s="279"/>
      <c r="ER38" s="279"/>
      <c r="ES38" s="279"/>
      <c r="ET38" s="279"/>
      <c r="EU38" s="279"/>
      <c r="EV38" s="279"/>
      <c r="EX38" s="29"/>
    </row>
    <row r="39" spans="2:154" x14ac:dyDescent="0.2">
      <c r="B39" s="291"/>
      <c r="C39" s="292"/>
      <c r="D39" s="66"/>
      <c r="E39" s="90"/>
      <c r="F39" s="91"/>
      <c r="G39" s="66"/>
      <c r="H39" s="67"/>
      <c r="I39" s="67"/>
      <c r="J39" s="67"/>
      <c r="K39" s="67"/>
      <c r="L39" s="68"/>
      <c r="M39" s="89"/>
      <c r="N39" s="90"/>
      <c r="O39" s="90"/>
      <c r="P39" s="90"/>
      <c r="Q39" s="90"/>
      <c r="R39" s="90"/>
      <c r="S39" s="90"/>
      <c r="T39" s="90"/>
      <c r="U39" s="90"/>
      <c r="V39" s="91"/>
      <c r="W39" s="98"/>
      <c r="X39" s="99"/>
      <c r="Y39" s="100"/>
      <c r="Z39" s="98"/>
      <c r="AA39" s="99"/>
      <c r="AB39" s="100"/>
      <c r="AC39" s="105"/>
      <c r="AD39" s="106"/>
      <c r="AE39" s="107"/>
      <c r="AF39" s="105"/>
      <c r="AG39" s="106"/>
      <c r="AH39" s="107"/>
      <c r="AI39" s="105"/>
      <c r="AJ39" s="106"/>
      <c r="AK39" s="107"/>
      <c r="AL39" s="105"/>
      <c r="AM39" s="106"/>
      <c r="AN39" s="107"/>
      <c r="AO39" s="105"/>
      <c r="AP39" s="106"/>
      <c r="AQ39" s="107"/>
      <c r="AR39" s="105"/>
      <c r="AS39" s="106"/>
      <c r="AT39" s="107"/>
      <c r="AU39" s="105"/>
      <c r="AV39" s="106"/>
      <c r="AW39" s="107"/>
      <c r="AX39" s="105"/>
      <c r="AY39" s="106"/>
      <c r="AZ39" s="107"/>
      <c r="BA39" s="105"/>
      <c r="BB39" s="106"/>
      <c r="BC39" s="107"/>
      <c r="BD39" s="105"/>
      <c r="BE39" s="106"/>
      <c r="BF39" s="107"/>
      <c r="BG39" s="105"/>
      <c r="BH39" s="106"/>
      <c r="BI39" s="107"/>
      <c r="BJ39" s="120"/>
      <c r="BK39" s="119"/>
      <c r="BL39" s="118"/>
      <c r="BM39" s="99"/>
      <c r="BN39" s="99"/>
      <c r="BO39" s="100"/>
      <c r="BP39" s="283"/>
      <c r="BQ39" s="283"/>
      <c r="BR39" s="283"/>
      <c r="BS39" s="283"/>
      <c r="BT39" s="283"/>
      <c r="BU39" s="283"/>
      <c r="BV39" s="283"/>
      <c r="BW39" s="283"/>
      <c r="BX39" s="283"/>
      <c r="BY39" s="283"/>
      <c r="BZ39" s="283"/>
      <c r="CA39" s="283"/>
      <c r="CB39" s="284">
        <f t="shared" si="0"/>
        <v>0</v>
      </c>
      <c r="CC39" s="285"/>
      <c r="CD39" s="285"/>
      <c r="CE39" s="286"/>
      <c r="CF39" s="287"/>
      <c r="CG39" s="288"/>
      <c r="CH39" s="288"/>
      <c r="CI39" s="289"/>
      <c r="CJ39" s="267"/>
      <c r="CK39" s="267"/>
      <c r="CL39" s="267"/>
      <c r="CM39" s="267"/>
      <c r="CN39" s="268">
        <f t="shared" si="1"/>
        <v>0</v>
      </c>
      <c r="CO39" s="268"/>
      <c r="CP39" s="268"/>
      <c r="CQ39" s="268"/>
      <c r="CR39" s="293"/>
      <c r="CS39" s="294"/>
      <c r="CT39" s="294"/>
      <c r="CU39" s="295"/>
      <c r="CV39" s="290"/>
      <c r="CW39" s="274"/>
      <c r="CX39" s="275"/>
      <c r="CY39" s="273"/>
      <c r="CZ39" s="274"/>
      <c r="DA39" s="275"/>
      <c r="DB39" s="273"/>
      <c r="DC39" s="274"/>
      <c r="DD39" s="274"/>
      <c r="DE39" s="275"/>
      <c r="DF39" s="273"/>
      <c r="DG39" s="274"/>
      <c r="DH39" s="274"/>
      <c r="DI39" s="275"/>
      <c r="DJ39" s="195"/>
      <c r="DK39" s="196"/>
      <c r="DL39" s="196"/>
      <c r="DM39" s="197"/>
      <c r="DN39" s="195"/>
      <c r="DO39" s="196"/>
      <c r="DP39" s="196"/>
      <c r="DQ39" s="197"/>
      <c r="DR39" s="138"/>
      <c r="DS39" s="273"/>
      <c r="DT39" s="274"/>
      <c r="DU39" s="275"/>
      <c r="DV39" s="72"/>
      <c r="DW39" s="74"/>
      <c r="DX39" s="276"/>
      <c r="DY39" s="277"/>
      <c r="DZ39" s="278"/>
      <c r="EA39" s="264"/>
      <c r="EB39" s="265"/>
      <c r="EC39" s="266"/>
      <c r="ED39" s="279"/>
      <c r="EE39" s="279"/>
      <c r="EF39" s="279"/>
      <c r="EG39" s="279"/>
      <c r="EH39" s="279"/>
      <c r="EI39" s="279"/>
      <c r="EJ39" s="279"/>
      <c r="EK39" s="279"/>
      <c r="EL39" s="279"/>
      <c r="EM39" s="279"/>
      <c r="EN39" s="279"/>
      <c r="EO39" s="279"/>
      <c r="EP39" s="279"/>
      <c r="EQ39" s="279"/>
      <c r="ER39" s="279"/>
      <c r="ES39" s="279"/>
      <c r="ET39" s="279"/>
      <c r="EU39" s="279"/>
      <c r="EV39" s="279"/>
      <c r="EX39" s="29"/>
    </row>
    <row r="40" spans="2:154" x14ac:dyDescent="0.2">
      <c r="B40" s="291"/>
      <c r="C40" s="292"/>
      <c r="D40" s="66"/>
      <c r="E40" s="90"/>
      <c r="F40" s="91"/>
      <c r="G40" s="66"/>
      <c r="H40" s="67"/>
      <c r="I40" s="67"/>
      <c r="J40" s="67"/>
      <c r="K40" s="67"/>
      <c r="L40" s="68"/>
      <c r="M40" s="89"/>
      <c r="N40" s="90"/>
      <c r="O40" s="90"/>
      <c r="P40" s="90"/>
      <c r="Q40" s="90"/>
      <c r="R40" s="90"/>
      <c r="S40" s="90"/>
      <c r="T40" s="90"/>
      <c r="U40" s="90"/>
      <c r="V40" s="91"/>
      <c r="W40" s="98"/>
      <c r="X40" s="99"/>
      <c r="Y40" s="100"/>
      <c r="Z40" s="98"/>
      <c r="AA40" s="99"/>
      <c r="AB40" s="100"/>
      <c r="AC40" s="105"/>
      <c r="AD40" s="106"/>
      <c r="AE40" s="107"/>
      <c r="AF40" s="105"/>
      <c r="AG40" s="106"/>
      <c r="AH40" s="107"/>
      <c r="AI40" s="105"/>
      <c r="AJ40" s="106"/>
      <c r="AK40" s="107"/>
      <c r="AL40" s="105"/>
      <c r="AM40" s="106"/>
      <c r="AN40" s="107"/>
      <c r="AO40" s="105"/>
      <c r="AP40" s="106"/>
      <c r="AQ40" s="107"/>
      <c r="AR40" s="105"/>
      <c r="AS40" s="106"/>
      <c r="AT40" s="107"/>
      <c r="AU40" s="105"/>
      <c r="AV40" s="106"/>
      <c r="AW40" s="107"/>
      <c r="AX40" s="105"/>
      <c r="AY40" s="106"/>
      <c r="AZ40" s="107"/>
      <c r="BA40" s="105"/>
      <c r="BB40" s="106"/>
      <c r="BC40" s="107"/>
      <c r="BD40" s="105"/>
      <c r="BE40" s="106"/>
      <c r="BF40" s="107"/>
      <c r="BG40" s="105"/>
      <c r="BH40" s="106"/>
      <c r="BI40" s="107"/>
      <c r="BJ40" s="120"/>
      <c r="BK40" s="119"/>
      <c r="BL40" s="118"/>
      <c r="BM40" s="99"/>
      <c r="BN40" s="99"/>
      <c r="BO40" s="100"/>
      <c r="BP40" s="283"/>
      <c r="BQ40" s="283"/>
      <c r="BR40" s="283"/>
      <c r="BS40" s="283"/>
      <c r="BT40" s="283"/>
      <c r="BU40" s="283"/>
      <c r="BV40" s="283"/>
      <c r="BW40" s="283"/>
      <c r="BX40" s="283"/>
      <c r="BY40" s="283"/>
      <c r="BZ40" s="283"/>
      <c r="CA40" s="283"/>
      <c r="CB40" s="284">
        <f t="shared" si="0"/>
        <v>0</v>
      </c>
      <c r="CC40" s="285"/>
      <c r="CD40" s="285"/>
      <c r="CE40" s="286"/>
      <c r="CF40" s="287"/>
      <c r="CG40" s="288"/>
      <c r="CH40" s="288"/>
      <c r="CI40" s="289"/>
      <c r="CJ40" s="267"/>
      <c r="CK40" s="267"/>
      <c r="CL40" s="267"/>
      <c r="CM40" s="267"/>
      <c r="CN40" s="268">
        <f t="shared" si="1"/>
        <v>0</v>
      </c>
      <c r="CO40" s="268"/>
      <c r="CP40" s="268"/>
      <c r="CQ40" s="268"/>
      <c r="CR40" s="293"/>
      <c r="CS40" s="294"/>
      <c r="CT40" s="294"/>
      <c r="CU40" s="295"/>
      <c r="CV40" s="290"/>
      <c r="CW40" s="274"/>
      <c r="CX40" s="275"/>
      <c r="CY40" s="273"/>
      <c r="CZ40" s="274"/>
      <c r="DA40" s="275"/>
      <c r="DB40" s="273"/>
      <c r="DC40" s="274"/>
      <c r="DD40" s="274"/>
      <c r="DE40" s="275"/>
      <c r="DF40" s="273"/>
      <c r="DG40" s="274"/>
      <c r="DH40" s="274"/>
      <c r="DI40" s="275"/>
      <c r="DJ40" s="195"/>
      <c r="DK40" s="196"/>
      <c r="DL40" s="196"/>
      <c r="DM40" s="197"/>
      <c r="DN40" s="195"/>
      <c r="DO40" s="196"/>
      <c r="DP40" s="196"/>
      <c r="DQ40" s="197"/>
      <c r="DR40" s="138"/>
      <c r="DS40" s="273"/>
      <c r="DT40" s="274"/>
      <c r="DU40" s="275"/>
      <c r="DV40" s="72"/>
      <c r="DW40" s="74"/>
      <c r="DX40" s="276"/>
      <c r="DY40" s="277"/>
      <c r="DZ40" s="278"/>
      <c r="EA40" s="264"/>
      <c r="EB40" s="265"/>
      <c r="EC40" s="266"/>
      <c r="ED40" s="279"/>
      <c r="EE40" s="279"/>
      <c r="EF40" s="279"/>
      <c r="EG40" s="279"/>
      <c r="EH40" s="279"/>
      <c r="EI40" s="279"/>
      <c r="EJ40" s="279"/>
      <c r="EK40" s="279"/>
      <c r="EL40" s="279"/>
      <c r="EM40" s="279"/>
      <c r="EN40" s="279"/>
      <c r="EO40" s="279"/>
      <c r="EP40" s="279"/>
      <c r="EQ40" s="279"/>
      <c r="ER40" s="279"/>
      <c r="ES40" s="279"/>
      <c r="ET40" s="279"/>
      <c r="EU40" s="279"/>
      <c r="EV40" s="279"/>
      <c r="EX40" s="29"/>
    </row>
    <row r="41" spans="2:154" x14ac:dyDescent="0.2">
      <c r="B41" s="291"/>
      <c r="C41" s="292"/>
      <c r="D41" s="66"/>
      <c r="E41" s="90"/>
      <c r="F41" s="91"/>
      <c r="G41" s="66"/>
      <c r="H41" s="67"/>
      <c r="I41" s="67"/>
      <c r="J41" s="67"/>
      <c r="K41" s="67"/>
      <c r="L41" s="68"/>
      <c r="M41" s="89"/>
      <c r="N41" s="90"/>
      <c r="O41" s="90"/>
      <c r="P41" s="90"/>
      <c r="Q41" s="90"/>
      <c r="R41" s="90"/>
      <c r="S41" s="90"/>
      <c r="T41" s="90"/>
      <c r="U41" s="90"/>
      <c r="V41" s="91"/>
      <c r="W41" s="98"/>
      <c r="X41" s="99"/>
      <c r="Y41" s="100"/>
      <c r="Z41" s="98"/>
      <c r="AA41" s="99"/>
      <c r="AB41" s="100"/>
      <c r="AC41" s="105"/>
      <c r="AD41" s="106"/>
      <c r="AE41" s="107"/>
      <c r="AF41" s="105"/>
      <c r="AG41" s="106"/>
      <c r="AH41" s="107"/>
      <c r="AI41" s="105"/>
      <c r="AJ41" s="106"/>
      <c r="AK41" s="107"/>
      <c r="AL41" s="105"/>
      <c r="AM41" s="106"/>
      <c r="AN41" s="107"/>
      <c r="AO41" s="105"/>
      <c r="AP41" s="106"/>
      <c r="AQ41" s="107"/>
      <c r="AR41" s="105"/>
      <c r="AS41" s="106"/>
      <c r="AT41" s="107"/>
      <c r="AU41" s="105"/>
      <c r="AV41" s="106"/>
      <c r="AW41" s="107"/>
      <c r="AX41" s="105"/>
      <c r="AY41" s="106"/>
      <c r="AZ41" s="107"/>
      <c r="BA41" s="105"/>
      <c r="BB41" s="106"/>
      <c r="BC41" s="107"/>
      <c r="BD41" s="105"/>
      <c r="BE41" s="106"/>
      <c r="BF41" s="107"/>
      <c r="BG41" s="105"/>
      <c r="BH41" s="106"/>
      <c r="BI41" s="107"/>
      <c r="BJ41" s="120"/>
      <c r="BK41" s="119"/>
      <c r="BL41" s="118"/>
      <c r="BM41" s="99"/>
      <c r="BN41" s="99"/>
      <c r="BO41" s="100"/>
      <c r="BP41" s="283"/>
      <c r="BQ41" s="283"/>
      <c r="BR41" s="283"/>
      <c r="BS41" s="283"/>
      <c r="BT41" s="283"/>
      <c r="BU41" s="283"/>
      <c r="BV41" s="283"/>
      <c r="BW41" s="283"/>
      <c r="BX41" s="283"/>
      <c r="BY41" s="283"/>
      <c r="BZ41" s="283"/>
      <c r="CA41" s="283"/>
      <c r="CB41" s="284">
        <f t="shared" si="0"/>
        <v>0</v>
      </c>
      <c r="CC41" s="285"/>
      <c r="CD41" s="285"/>
      <c r="CE41" s="286"/>
      <c r="CF41" s="287"/>
      <c r="CG41" s="288"/>
      <c r="CH41" s="288"/>
      <c r="CI41" s="289"/>
      <c r="CJ41" s="267"/>
      <c r="CK41" s="267"/>
      <c r="CL41" s="267"/>
      <c r="CM41" s="267"/>
      <c r="CN41" s="268">
        <f t="shared" si="1"/>
        <v>0</v>
      </c>
      <c r="CO41" s="268"/>
      <c r="CP41" s="268"/>
      <c r="CQ41" s="268"/>
      <c r="CR41" s="293"/>
      <c r="CS41" s="294"/>
      <c r="CT41" s="294"/>
      <c r="CU41" s="295"/>
      <c r="CV41" s="290"/>
      <c r="CW41" s="274"/>
      <c r="CX41" s="275"/>
      <c r="CY41" s="273"/>
      <c r="CZ41" s="274"/>
      <c r="DA41" s="275"/>
      <c r="DB41" s="273"/>
      <c r="DC41" s="274"/>
      <c r="DD41" s="274"/>
      <c r="DE41" s="275"/>
      <c r="DF41" s="273"/>
      <c r="DG41" s="274"/>
      <c r="DH41" s="274"/>
      <c r="DI41" s="275"/>
      <c r="DJ41" s="195"/>
      <c r="DK41" s="196"/>
      <c r="DL41" s="196"/>
      <c r="DM41" s="197"/>
      <c r="DN41" s="195"/>
      <c r="DO41" s="196"/>
      <c r="DP41" s="196"/>
      <c r="DQ41" s="197"/>
      <c r="DR41" s="138"/>
      <c r="DS41" s="273"/>
      <c r="DT41" s="274"/>
      <c r="DU41" s="275"/>
      <c r="DV41" s="72"/>
      <c r="DW41" s="74"/>
      <c r="DX41" s="276"/>
      <c r="DY41" s="277"/>
      <c r="DZ41" s="278"/>
      <c r="EA41" s="264"/>
      <c r="EB41" s="265"/>
      <c r="EC41" s="266"/>
      <c r="ED41" s="279"/>
      <c r="EE41" s="279"/>
      <c r="EF41" s="279"/>
      <c r="EG41" s="279"/>
      <c r="EH41" s="279"/>
      <c r="EI41" s="279"/>
      <c r="EJ41" s="279"/>
      <c r="EK41" s="279"/>
      <c r="EL41" s="279"/>
      <c r="EM41" s="279"/>
      <c r="EN41" s="279"/>
      <c r="EO41" s="279"/>
      <c r="EP41" s="279"/>
      <c r="EQ41" s="279"/>
      <c r="ER41" s="279"/>
      <c r="ES41" s="279"/>
      <c r="ET41" s="279"/>
      <c r="EU41" s="279"/>
      <c r="EV41" s="279"/>
      <c r="EX41" s="29"/>
    </row>
    <row r="42" spans="2:154" x14ac:dyDescent="0.2">
      <c r="B42" s="291"/>
      <c r="C42" s="292"/>
      <c r="D42" s="66"/>
      <c r="E42" s="90"/>
      <c r="F42" s="91"/>
      <c r="G42" s="66"/>
      <c r="H42" s="67"/>
      <c r="I42" s="67"/>
      <c r="J42" s="67"/>
      <c r="K42" s="67"/>
      <c r="L42" s="68"/>
      <c r="M42" s="89"/>
      <c r="N42" s="90"/>
      <c r="O42" s="90"/>
      <c r="P42" s="90"/>
      <c r="Q42" s="90"/>
      <c r="R42" s="90"/>
      <c r="S42" s="90"/>
      <c r="T42" s="90"/>
      <c r="U42" s="90"/>
      <c r="V42" s="91"/>
      <c r="W42" s="98"/>
      <c r="X42" s="99"/>
      <c r="Y42" s="100"/>
      <c r="Z42" s="98"/>
      <c r="AA42" s="99"/>
      <c r="AB42" s="100"/>
      <c r="AC42" s="105"/>
      <c r="AD42" s="106"/>
      <c r="AE42" s="107"/>
      <c r="AF42" s="105"/>
      <c r="AG42" s="106"/>
      <c r="AH42" s="107"/>
      <c r="AI42" s="105"/>
      <c r="AJ42" s="106"/>
      <c r="AK42" s="107"/>
      <c r="AL42" s="105"/>
      <c r="AM42" s="106"/>
      <c r="AN42" s="107"/>
      <c r="AO42" s="105"/>
      <c r="AP42" s="106"/>
      <c r="AQ42" s="107"/>
      <c r="AR42" s="105"/>
      <c r="AS42" s="106"/>
      <c r="AT42" s="107"/>
      <c r="AU42" s="105"/>
      <c r="AV42" s="106"/>
      <c r="AW42" s="107"/>
      <c r="AX42" s="105"/>
      <c r="AY42" s="106"/>
      <c r="AZ42" s="107"/>
      <c r="BA42" s="105"/>
      <c r="BB42" s="106"/>
      <c r="BC42" s="107"/>
      <c r="BD42" s="105"/>
      <c r="BE42" s="106"/>
      <c r="BF42" s="107"/>
      <c r="BG42" s="105"/>
      <c r="BH42" s="106"/>
      <c r="BI42" s="107"/>
      <c r="BJ42" s="120"/>
      <c r="BK42" s="119"/>
      <c r="BL42" s="118"/>
      <c r="BM42" s="99"/>
      <c r="BN42" s="99"/>
      <c r="BO42" s="100"/>
      <c r="BP42" s="283"/>
      <c r="BQ42" s="283"/>
      <c r="BR42" s="283"/>
      <c r="BS42" s="283"/>
      <c r="BT42" s="283"/>
      <c r="BU42" s="283"/>
      <c r="BV42" s="283"/>
      <c r="BW42" s="283"/>
      <c r="BX42" s="283"/>
      <c r="BY42" s="283"/>
      <c r="BZ42" s="283"/>
      <c r="CA42" s="283"/>
      <c r="CB42" s="284">
        <f t="shared" si="0"/>
        <v>0</v>
      </c>
      <c r="CC42" s="285"/>
      <c r="CD42" s="285"/>
      <c r="CE42" s="286"/>
      <c r="CF42" s="287"/>
      <c r="CG42" s="288"/>
      <c r="CH42" s="288"/>
      <c r="CI42" s="289"/>
      <c r="CJ42" s="267"/>
      <c r="CK42" s="267"/>
      <c r="CL42" s="267"/>
      <c r="CM42" s="267"/>
      <c r="CN42" s="268">
        <f t="shared" si="1"/>
        <v>0</v>
      </c>
      <c r="CO42" s="268"/>
      <c r="CP42" s="268"/>
      <c r="CQ42" s="268"/>
      <c r="CR42" s="293"/>
      <c r="CS42" s="294"/>
      <c r="CT42" s="294"/>
      <c r="CU42" s="295"/>
      <c r="CV42" s="290"/>
      <c r="CW42" s="274"/>
      <c r="CX42" s="275"/>
      <c r="CY42" s="273"/>
      <c r="CZ42" s="274"/>
      <c r="DA42" s="275"/>
      <c r="DB42" s="273"/>
      <c r="DC42" s="274"/>
      <c r="DD42" s="274"/>
      <c r="DE42" s="275"/>
      <c r="DF42" s="273"/>
      <c r="DG42" s="274"/>
      <c r="DH42" s="274"/>
      <c r="DI42" s="275"/>
      <c r="DJ42" s="195"/>
      <c r="DK42" s="196"/>
      <c r="DL42" s="196"/>
      <c r="DM42" s="197"/>
      <c r="DN42" s="195"/>
      <c r="DO42" s="196"/>
      <c r="DP42" s="196"/>
      <c r="DQ42" s="197"/>
      <c r="DR42" s="138"/>
      <c r="DS42" s="273"/>
      <c r="DT42" s="274"/>
      <c r="DU42" s="275"/>
      <c r="DV42" s="72"/>
      <c r="DW42" s="74"/>
      <c r="DX42" s="276"/>
      <c r="DY42" s="277"/>
      <c r="DZ42" s="278"/>
      <c r="EA42" s="264"/>
      <c r="EB42" s="265"/>
      <c r="EC42" s="266"/>
      <c r="ED42" s="279"/>
      <c r="EE42" s="279"/>
      <c r="EF42" s="279"/>
      <c r="EG42" s="279"/>
      <c r="EH42" s="279"/>
      <c r="EI42" s="279"/>
      <c r="EJ42" s="279"/>
      <c r="EK42" s="279"/>
      <c r="EL42" s="279"/>
      <c r="EM42" s="279"/>
      <c r="EN42" s="279"/>
      <c r="EO42" s="279"/>
      <c r="EP42" s="279"/>
      <c r="EQ42" s="279"/>
      <c r="ER42" s="279"/>
      <c r="ES42" s="279"/>
      <c r="ET42" s="279"/>
      <c r="EU42" s="279"/>
      <c r="EV42" s="279"/>
      <c r="EX42" s="29"/>
    </row>
    <row r="43" spans="2:154" x14ac:dyDescent="0.2">
      <c r="B43" s="291"/>
      <c r="C43" s="292"/>
      <c r="D43" s="66"/>
      <c r="E43" s="90"/>
      <c r="F43" s="91"/>
      <c r="G43" s="66"/>
      <c r="H43" s="67"/>
      <c r="I43" s="67"/>
      <c r="J43" s="67"/>
      <c r="K43" s="67"/>
      <c r="L43" s="68"/>
      <c r="M43" s="89"/>
      <c r="N43" s="90"/>
      <c r="O43" s="90"/>
      <c r="P43" s="90"/>
      <c r="Q43" s="90"/>
      <c r="R43" s="90"/>
      <c r="S43" s="90"/>
      <c r="T43" s="90"/>
      <c r="U43" s="90"/>
      <c r="V43" s="91"/>
      <c r="W43" s="98"/>
      <c r="X43" s="99"/>
      <c r="Y43" s="100"/>
      <c r="Z43" s="98"/>
      <c r="AA43" s="99"/>
      <c r="AB43" s="100"/>
      <c r="AC43" s="105"/>
      <c r="AD43" s="106"/>
      <c r="AE43" s="107"/>
      <c r="AF43" s="105"/>
      <c r="AG43" s="106"/>
      <c r="AH43" s="107"/>
      <c r="AI43" s="105"/>
      <c r="AJ43" s="106"/>
      <c r="AK43" s="107"/>
      <c r="AL43" s="105"/>
      <c r="AM43" s="106"/>
      <c r="AN43" s="107"/>
      <c r="AO43" s="105"/>
      <c r="AP43" s="106"/>
      <c r="AQ43" s="107"/>
      <c r="AR43" s="105"/>
      <c r="AS43" s="106"/>
      <c r="AT43" s="107"/>
      <c r="AU43" s="105"/>
      <c r="AV43" s="106"/>
      <c r="AW43" s="107"/>
      <c r="AX43" s="105"/>
      <c r="AY43" s="106"/>
      <c r="AZ43" s="107"/>
      <c r="BA43" s="105"/>
      <c r="BB43" s="106"/>
      <c r="BC43" s="107"/>
      <c r="BD43" s="105"/>
      <c r="BE43" s="106"/>
      <c r="BF43" s="107"/>
      <c r="BG43" s="105"/>
      <c r="BH43" s="106"/>
      <c r="BI43" s="107"/>
      <c r="BJ43" s="120"/>
      <c r="BK43" s="119"/>
      <c r="BL43" s="118"/>
      <c r="BM43" s="99"/>
      <c r="BN43" s="99"/>
      <c r="BO43" s="100"/>
      <c r="BP43" s="283"/>
      <c r="BQ43" s="283"/>
      <c r="BR43" s="283"/>
      <c r="BS43" s="283"/>
      <c r="BT43" s="283"/>
      <c r="BU43" s="283"/>
      <c r="BV43" s="283"/>
      <c r="BW43" s="283"/>
      <c r="BX43" s="283"/>
      <c r="BY43" s="283"/>
      <c r="BZ43" s="283"/>
      <c r="CA43" s="283"/>
      <c r="CB43" s="284">
        <f t="shared" si="0"/>
        <v>0</v>
      </c>
      <c r="CC43" s="285"/>
      <c r="CD43" s="285"/>
      <c r="CE43" s="286"/>
      <c r="CF43" s="287"/>
      <c r="CG43" s="288"/>
      <c r="CH43" s="288"/>
      <c r="CI43" s="289"/>
      <c r="CJ43" s="267"/>
      <c r="CK43" s="267"/>
      <c r="CL43" s="267"/>
      <c r="CM43" s="267"/>
      <c r="CN43" s="268">
        <f t="shared" si="1"/>
        <v>0</v>
      </c>
      <c r="CO43" s="268"/>
      <c r="CP43" s="268"/>
      <c r="CQ43" s="268"/>
      <c r="CR43" s="293"/>
      <c r="CS43" s="294"/>
      <c r="CT43" s="294"/>
      <c r="CU43" s="295"/>
      <c r="CV43" s="290"/>
      <c r="CW43" s="274"/>
      <c r="CX43" s="275"/>
      <c r="CY43" s="273"/>
      <c r="CZ43" s="274"/>
      <c r="DA43" s="275"/>
      <c r="DB43" s="273"/>
      <c r="DC43" s="274"/>
      <c r="DD43" s="274"/>
      <c r="DE43" s="275"/>
      <c r="DF43" s="273"/>
      <c r="DG43" s="274"/>
      <c r="DH43" s="274"/>
      <c r="DI43" s="275"/>
      <c r="DJ43" s="195"/>
      <c r="DK43" s="196"/>
      <c r="DL43" s="196"/>
      <c r="DM43" s="197"/>
      <c r="DN43" s="195"/>
      <c r="DO43" s="196"/>
      <c r="DP43" s="196"/>
      <c r="DQ43" s="197"/>
      <c r="DR43" s="138"/>
      <c r="DS43" s="273"/>
      <c r="DT43" s="274"/>
      <c r="DU43" s="275"/>
      <c r="DV43" s="72"/>
      <c r="DW43" s="74"/>
      <c r="DX43" s="276"/>
      <c r="DY43" s="277"/>
      <c r="DZ43" s="278"/>
      <c r="EA43" s="264"/>
      <c r="EB43" s="265"/>
      <c r="EC43" s="266"/>
      <c r="ED43" s="279"/>
      <c r="EE43" s="279"/>
      <c r="EF43" s="279"/>
      <c r="EG43" s="279"/>
      <c r="EH43" s="279"/>
      <c r="EI43" s="279"/>
      <c r="EJ43" s="279"/>
      <c r="EK43" s="279"/>
      <c r="EL43" s="279"/>
      <c r="EM43" s="279"/>
      <c r="EN43" s="279"/>
      <c r="EO43" s="279"/>
      <c r="EP43" s="279"/>
      <c r="EQ43" s="279"/>
      <c r="ER43" s="279"/>
      <c r="ES43" s="279"/>
      <c r="ET43" s="279"/>
      <c r="EU43" s="279"/>
      <c r="EV43" s="279"/>
      <c r="EX43" s="29"/>
    </row>
    <row r="44" spans="2:154" x14ac:dyDescent="0.2">
      <c r="B44" s="291"/>
      <c r="C44" s="292"/>
      <c r="D44" s="66"/>
      <c r="E44" s="90"/>
      <c r="F44" s="91"/>
      <c r="G44" s="66"/>
      <c r="H44" s="67"/>
      <c r="I44" s="67"/>
      <c r="J44" s="67"/>
      <c r="K44" s="67"/>
      <c r="L44" s="68"/>
      <c r="M44" s="89"/>
      <c r="N44" s="90"/>
      <c r="O44" s="90"/>
      <c r="P44" s="90"/>
      <c r="Q44" s="90"/>
      <c r="R44" s="90"/>
      <c r="S44" s="90"/>
      <c r="T44" s="90"/>
      <c r="U44" s="90"/>
      <c r="V44" s="91"/>
      <c r="W44" s="98"/>
      <c r="X44" s="99"/>
      <c r="Y44" s="100"/>
      <c r="Z44" s="98"/>
      <c r="AA44" s="99"/>
      <c r="AB44" s="100"/>
      <c r="AC44" s="105"/>
      <c r="AD44" s="106"/>
      <c r="AE44" s="107"/>
      <c r="AF44" s="105"/>
      <c r="AG44" s="106"/>
      <c r="AH44" s="107"/>
      <c r="AI44" s="105"/>
      <c r="AJ44" s="106"/>
      <c r="AK44" s="107"/>
      <c r="AL44" s="105"/>
      <c r="AM44" s="106"/>
      <c r="AN44" s="107"/>
      <c r="AO44" s="105"/>
      <c r="AP44" s="106"/>
      <c r="AQ44" s="107"/>
      <c r="AR44" s="105"/>
      <c r="AS44" s="106"/>
      <c r="AT44" s="107"/>
      <c r="AU44" s="105"/>
      <c r="AV44" s="106"/>
      <c r="AW44" s="107"/>
      <c r="AX44" s="105"/>
      <c r="AY44" s="106"/>
      <c r="AZ44" s="107"/>
      <c r="BA44" s="105"/>
      <c r="BB44" s="106"/>
      <c r="BC44" s="107"/>
      <c r="BD44" s="105"/>
      <c r="BE44" s="106"/>
      <c r="BF44" s="107"/>
      <c r="BG44" s="105"/>
      <c r="BH44" s="106"/>
      <c r="BI44" s="107"/>
      <c r="BJ44" s="120"/>
      <c r="BK44" s="119"/>
      <c r="BL44" s="118"/>
      <c r="BM44" s="99"/>
      <c r="BN44" s="99"/>
      <c r="BO44" s="100"/>
      <c r="BP44" s="283"/>
      <c r="BQ44" s="283"/>
      <c r="BR44" s="283"/>
      <c r="BS44" s="283"/>
      <c r="BT44" s="283"/>
      <c r="BU44" s="283"/>
      <c r="BV44" s="283"/>
      <c r="BW44" s="283"/>
      <c r="BX44" s="283"/>
      <c r="BY44" s="283"/>
      <c r="BZ44" s="283"/>
      <c r="CA44" s="283"/>
      <c r="CB44" s="284">
        <f t="shared" si="0"/>
        <v>0</v>
      </c>
      <c r="CC44" s="285"/>
      <c r="CD44" s="285"/>
      <c r="CE44" s="286"/>
      <c r="CF44" s="287"/>
      <c r="CG44" s="288"/>
      <c r="CH44" s="288"/>
      <c r="CI44" s="289"/>
      <c r="CJ44" s="267"/>
      <c r="CK44" s="267"/>
      <c r="CL44" s="267"/>
      <c r="CM44" s="267"/>
      <c r="CN44" s="268">
        <f t="shared" si="1"/>
        <v>0</v>
      </c>
      <c r="CO44" s="268"/>
      <c r="CP44" s="268"/>
      <c r="CQ44" s="268"/>
      <c r="CR44" s="269"/>
      <c r="CS44" s="270"/>
      <c r="CT44" s="270"/>
      <c r="CU44" s="271"/>
      <c r="CV44" s="290"/>
      <c r="CW44" s="274"/>
      <c r="CX44" s="275"/>
      <c r="CY44" s="273"/>
      <c r="CZ44" s="274"/>
      <c r="DA44" s="275"/>
      <c r="DB44" s="273"/>
      <c r="DC44" s="274"/>
      <c r="DD44" s="274"/>
      <c r="DE44" s="275"/>
      <c r="DF44" s="273"/>
      <c r="DG44" s="274"/>
      <c r="DH44" s="274"/>
      <c r="DI44" s="275"/>
      <c r="DJ44" s="195"/>
      <c r="DK44" s="196"/>
      <c r="DL44" s="196"/>
      <c r="DM44" s="197"/>
      <c r="DN44" s="195"/>
      <c r="DO44" s="196"/>
      <c r="DP44" s="196"/>
      <c r="DQ44" s="197"/>
      <c r="DR44" s="138"/>
      <c r="DS44" s="273"/>
      <c r="DT44" s="274"/>
      <c r="DU44" s="275"/>
      <c r="DV44" s="72"/>
      <c r="DW44" s="74"/>
      <c r="DX44" s="276"/>
      <c r="DY44" s="277"/>
      <c r="DZ44" s="278"/>
      <c r="EA44" s="264"/>
      <c r="EB44" s="265"/>
      <c r="EC44" s="266"/>
      <c r="ED44" s="279"/>
      <c r="EE44" s="279"/>
      <c r="EF44" s="279"/>
      <c r="EG44" s="279"/>
      <c r="EH44" s="279"/>
      <c r="EI44" s="279"/>
      <c r="EJ44" s="279"/>
      <c r="EK44" s="279"/>
      <c r="EL44" s="279"/>
      <c r="EM44" s="279"/>
      <c r="EN44" s="279"/>
      <c r="EO44" s="279"/>
      <c r="EP44" s="279"/>
      <c r="EQ44" s="279"/>
      <c r="ER44" s="279"/>
      <c r="ES44" s="279"/>
      <c r="ET44" s="279"/>
      <c r="EU44" s="279"/>
      <c r="EV44" s="279"/>
      <c r="EX44" s="29"/>
    </row>
    <row r="45" spans="2:154" x14ac:dyDescent="0.2">
      <c r="B45" s="291"/>
      <c r="C45" s="292"/>
      <c r="D45" s="66"/>
      <c r="E45" s="90"/>
      <c r="F45" s="91"/>
      <c r="G45" s="66"/>
      <c r="H45" s="67"/>
      <c r="I45" s="67"/>
      <c r="J45" s="67"/>
      <c r="K45" s="67"/>
      <c r="L45" s="68"/>
      <c r="M45" s="89"/>
      <c r="N45" s="90"/>
      <c r="O45" s="90"/>
      <c r="P45" s="90"/>
      <c r="Q45" s="90"/>
      <c r="R45" s="90"/>
      <c r="S45" s="90"/>
      <c r="T45" s="90"/>
      <c r="U45" s="90"/>
      <c r="V45" s="91"/>
      <c r="W45" s="98"/>
      <c r="X45" s="99"/>
      <c r="Y45" s="100"/>
      <c r="Z45" s="98"/>
      <c r="AA45" s="99"/>
      <c r="AB45" s="100"/>
      <c r="AC45" s="105"/>
      <c r="AD45" s="106"/>
      <c r="AE45" s="107"/>
      <c r="AF45" s="105"/>
      <c r="AG45" s="106"/>
      <c r="AH45" s="107"/>
      <c r="AI45" s="105"/>
      <c r="AJ45" s="106"/>
      <c r="AK45" s="107"/>
      <c r="AL45" s="105"/>
      <c r="AM45" s="106"/>
      <c r="AN45" s="107"/>
      <c r="AO45" s="105"/>
      <c r="AP45" s="106"/>
      <c r="AQ45" s="107"/>
      <c r="AR45" s="105"/>
      <c r="AS45" s="106"/>
      <c r="AT45" s="107"/>
      <c r="AU45" s="105"/>
      <c r="AV45" s="106"/>
      <c r="AW45" s="107"/>
      <c r="AX45" s="105"/>
      <c r="AY45" s="106"/>
      <c r="AZ45" s="107"/>
      <c r="BA45" s="105"/>
      <c r="BB45" s="106"/>
      <c r="BC45" s="107"/>
      <c r="BD45" s="105"/>
      <c r="BE45" s="106"/>
      <c r="BF45" s="107"/>
      <c r="BG45" s="105"/>
      <c r="BH45" s="106"/>
      <c r="BI45" s="107"/>
      <c r="BJ45" s="120"/>
      <c r="BK45" s="119"/>
      <c r="BL45" s="118"/>
      <c r="BM45" s="99"/>
      <c r="BN45" s="99"/>
      <c r="BO45" s="100"/>
      <c r="BP45" s="283"/>
      <c r="BQ45" s="283"/>
      <c r="BR45" s="283"/>
      <c r="BS45" s="283"/>
      <c r="BT45" s="283"/>
      <c r="BU45" s="283"/>
      <c r="BV45" s="283"/>
      <c r="BW45" s="283"/>
      <c r="BX45" s="283"/>
      <c r="BY45" s="283"/>
      <c r="BZ45" s="283"/>
      <c r="CA45" s="283"/>
      <c r="CB45" s="284">
        <f t="shared" si="0"/>
        <v>0</v>
      </c>
      <c r="CC45" s="285"/>
      <c r="CD45" s="285"/>
      <c r="CE45" s="286"/>
      <c r="CF45" s="287"/>
      <c r="CG45" s="288"/>
      <c r="CH45" s="288"/>
      <c r="CI45" s="289"/>
      <c r="CJ45" s="267"/>
      <c r="CK45" s="267"/>
      <c r="CL45" s="267"/>
      <c r="CM45" s="267"/>
      <c r="CN45" s="268">
        <f t="shared" si="1"/>
        <v>0</v>
      </c>
      <c r="CO45" s="268"/>
      <c r="CP45" s="268"/>
      <c r="CQ45" s="268"/>
      <c r="CR45" s="269"/>
      <c r="CS45" s="270"/>
      <c r="CT45" s="270"/>
      <c r="CU45" s="271"/>
      <c r="CV45" s="290"/>
      <c r="CW45" s="274"/>
      <c r="CX45" s="275"/>
      <c r="CY45" s="273"/>
      <c r="CZ45" s="274"/>
      <c r="DA45" s="275"/>
      <c r="DB45" s="273"/>
      <c r="DC45" s="274"/>
      <c r="DD45" s="274"/>
      <c r="DE45" s="275"/>
      <c r="DF45" s="273"/>
      <c r="DG45" s="274"/>
      <c r="DH45" s="274"/>
      <c r="DI45" s="275"/>
      <c r="DJ45" s="195"/>
      <c r="DK45" s="196"/>
      <c r="DL45" s="196"/>
      <c r="DM45" s="197"/>
      <c r="DN45" s="195"/>
      <c r="DO45" s="196"/>
      <c r="DP45" s="196"/>
      <c r="DQ45" s="197"/>
      <c r="DR45" s="138"/>
      <c r="DS45" s="273"/>
      <c r="DT45" s="274"/>
      <c r="DU45" s="275"/>
      <c r="DV45" s="72"/>
      <c r="DW45" s="74"/>
      <c r="DX45" s="276"/>
      <c r="DY45" s="277"/>
      <c r="DZ45" s="278"/>
      <c r="EA45" s="264"/>
      <c r="EB45" s="265"/>
      <c r="EC45" s="266"/>
      <c r="ED45" s="279"/>
      <c r="EE45" s="279"/>
      <c r="EF45" s="279"/>
      <c r="EG45" s="279"/>
      <c r="EH45" s="279"/>
      <c r="EI45" s="279"/>
      <c r="EJ45" s="279"/>
      <c r="EK45" s="279"/>
      <c r="EL45" s="279"/>
      <c r="EM45" s="279"/>
      <c r="EN45" s="279"/>
      <c r="EO45" s="279"/>
      <c r="EP45" s="279"/>
      <c r="EQ45" s="279"/>
      <c r="ER45" s="279"/>
      <c r="ES45" s="279"/>
      <c r="ET45" s="279"/>
      <c r="EU45" s="279"/>
      <c r="EV45" s="279"/>
      <c r="EX45" s="29"/>
    </row>
    <row r="46" spans="2:154" ht="13.8" thickBot="1" x14ac:dyDescent="0.25">
      <c r="B46" s="280"/>
      <c r="C46" s="281"/>
      <c r="D46" s="81"/>
      <c r="E46" s="93"/>
      <c r="F46" s="94"/>
      <c r="G46" s="81"/>
      <c r="H46" s="82"/>
      <c r="I46" s="82"/>
      <c r="J46" s="82"/>
      <c r="K46" s="82"/>
      <c r="L46" s="83"/>
      <c r="M46" s="92"/>
      <c r="N46" s="93"/>
      <c r="O46" s="93"/>
      <c r="P46" s="93"/>
      <c r="Q46" s="93"/>
      <c r="R46" s="93"/>
      <c r="S46" s="93"/>
      <c r="T46" s="93"/>
      <c r="U46" s="93"/>
      <c r="V46" s="94"/>
      <c r="W46" s="42"/>
      <c r="X46" s="43"/>
      <c r="Y46" s="104"/>
      <c r="Z46" s="42"/>
      <c r="AA46" s="43"/>
      <c r="AB46" s="104"/>
      <c r="AC46" s="42"/>
      <c r="AD46" s="43"/>
      <c r="AE46" s="43"/>
      <c r="AF46" s="42"/>
      <c r="AG46" s="43"/>
      <c r="AH46" s="43"/>
      <c r="AI46" s="42"/>
      <c r="AJ46" s="43"/>
      <c r="AK46" s="43"/>
      <c r="AL46" s="42"/>
      <c r="AM46" s="43"/>
      <c r="AN46" s="43"/>
      <c r="AO46" s="42"/>
      <c r="AP46" s="43"/>
      <c r="AQ46" s="43"/>
      <c r="AR46" s="42"/>
      <c r="AS46" s="43"/>
      <c r="AT46" s="43"/>
      <c r="AU46" s="42"/>
      <c r="AV46" s="43"/>
      <c r="AW46" s="43"/>
      <c r="AX46" s="42"/>
      <c r="AY46" s="43"/>
      <c r="AZ46" s="43"/>
      <c r="BA46" s="105"/>
      <c r="BB46" s="106"/>
      <c r="BC46" s="107"/>
      <c r="BD46" s="105"/>
      <c r="BE46" s="106"/>
      <c r="BF46" s="107"/>
      <c r="BG46" s="105"/>
      <c r="BH46" s="106"/>
      <c r="BI46" s="107"/>
      <c r="BJ46" s="123"/>
      <c r="BK46" s="124"/>
      <c r="BL46" s="126"/>
      <c r="BM46" s="43"/>
      <c r="BN46" s="43"/>
      <c r="BO46" s="104"/>
      <c r="BP46" s="282"/>
      <c r="BQ46" s="282"/>
      <c r="BR46" s="282"/>
      <c r="BS46" s="282"/>
      <c r="BT46" s="283"/>
      <c r="BU46" s="283"/>
      <c r="BV46" s="283"/>
      <c r="BW46" s="283"/>
      <c r="BX46" s="283"/>
      <c r="BY46" s="283"/>
      <c r="BZ46" s="283"/>
      <c r="CA46" s="283"/>
      <c r="CB46" s="284">
        <f t="shared" si="0"/>
        <v>0</v>
      </c>
      <c r="CC46" s="285"/>
      <c r="CD46" s="285"/>
      <c r="CE46" s="286"/>
      <c r="CF46" s="287"/>
      <c r="CG46" s="288"/>
      <c r="CH46" s="288"/>
      <c r="CI46" s="289"/>
      <c r="CJ46" s="267"/>
      <c r="CK46" s="267"/>
      <c r="CL46" s="267"/>
      <c r="CM46" s="267"/>
      <c r="CN46" s="268">
        <f t="shared" si="1"/>
        <v>0</v>
      </c>
      <c r="CO46" s="268"/>
      <c r="CP46" s="268"/>
      <c r="CQ46" s="268"/>
      <c r="CR46" s="269"/>
      <c r="CS46" s="270"/>
      <c r="CT46" s="270"/>
      <c r="CU46" s="271"/>
      <c r="CV46" s="272"/>
      <c r="CW46" s="259"/>
      <c r="CX46" s="260"/>
      <c r="CY46" s="258"/>
      <c r="CZ46" s="259"/>
      <c r="DA46" s="260"/>
      <c r="DB46" s="258"/>
      <c r="DC46" s="259"/>
      <c r="DD46" s="259"/>
      <c r="DE46" s="260"/>
      <c r="DF46" s="258"/>
      <c r="DG46" s="259"/>
      <c r="DH46" s="259"/>
      <c r="DI46" s="260"/>
      <c r="DJ46" s="261"/>
      <c r="DK46" s="262"/>
      <c r="DL46" s="262"/>
      <c r="DM46" s="263"/>
      <c r="DN46" s="261"/>
      <c r="DO46" s="262"/>
      <c r="DP46" s="262"/>
      <c r="DQ46" s="263"/>
      <c r="DR46" s="138"/>
      <c r="DS46" s="258"/>
      <c r="DT46" s="259"/>
      <c r="DU46" s="260"/>
      <c r="DV46" s="75"/>
      <c r="DW46" s="76"/>
      <c r="DX46" s="233"/>
      <c r="DY46" s="234"/>
      <c r="DZ46" s="235"/>
      <c r="EA46" s="264"/>
      <c r="EB46" s="265"/>
      <c r="EC46" s="266"/>
      <c r="ED46" s="255"/>
      <c r="EE46" s="255"/>
      <c r="EF46" s="255"/>
      <c r="EG46" s="255"/>
      <c r="EH46" s="255"/>
      <c r="EI46" s="255"/>
      <c r="EJ46" s="255"/>
      <c r="EK46" s="255"/>
      <c r="EL46" s="255"/>
      <c r="EM46" s="255"/>
      <c r="EN46" s="255"/>
      <c r="EO46" s="255"/>
      <c r="EP46" s="255"/>
      <c r="EQ46" s="255"/>
      <c r="ER46" s="255"/>
      <c r="ES46" s="255"/>
      <c r="ET46" s="255"/>
      <c r="EU46" s="255"/>
      <c r="EV46" s="255"/>
      <c r="EX46" s="29"/>
    </row>
    <row r="47" spans="2:154" ht="14.4" thickTop="1" thickBot="1" x14ac:dyDescent="0.25">
      <c r="B47" s="256">
        <f>COUNTA(B22:C46)</f>
        <v>10</v>
      </c>
      <c r="C47" s="257"/>
      <c r="D47" s="21"/>
      <c r="E47" s="21"/>
      <c r="F47" s="21"/>
      <c r="W47" s="249">
        <f>COUNTIF(W22:Y46,"○")</f>
        <v>8</v>
      </c>
      <c r="X47" s="250"/>
      <c r="Y47" s="251"/>
      <c r="Z47" s="249">
        <f>COUNTIF(Z22:AB46,"○")</f>
        <v>8</v>
      </c>
      <c r="AA47" s="250"/>
      <c r="AB47" s="251"/>
      <c r="AC47" s="249">
        <f>COUNTIF(AC22:AE46,"○")</f>
        <v>0</v>
      </c>
      <c r="AD47" s="250"/>
      <c r="AE47" s="251"/>
      <c r="AF47" s="249">
        <f>COUNTIF(AF22:AH46,"○")</f>
        <v>0</v>
      </c>
      <c r="AG47" s="250"/>
      <c r="AH47" s="251"/>
      <c r="AI47" s="249">
        <f t="shared" ref="AI47" si="2">COUNTIF(AI22:AK46,"○")</f>
        <v>0</v>
      </c>
      <c r="AJ47" s="250"/>
      <c r="AK47" s="251"/>
      <c r="AL47" s="249">
        <f t="shared" ref="AL47" si="3">COUNTIF(AL22:AN46,"○")</f>
        <v>0</v>
      </c>
      <c r="AM47" s="250"/>
      <c r="AN47" s="251"/>
      <c r="AO47" s="249">
        <f t="shared" ref="AO47" si="4">COUNTIF(AO22:AQ46,"○")</f>
        <v>0</v>
      </c>
      <c r="AP47" s="250"/>
      <c r="AQ47" s="251"/>
      <c r="AR47" s="249">
        <f t="shared" ref="AR47" si="5">COUNTIF(AR22:AT46,"○")</f>
        <v>0</v>
      </c>
      <c r="AS47" s="250"/>
      <c r="AT47" s="251"/>
      <c r="AU47" s="249">
        <f t="shared" ref="AU47" si="6">COUNTIF(AU22:AW46,"○")</f>
        <v>0</v>
      </c>
      <c r="AV47" s="250"/>
      <c r="AW47" s="251"/>
      <c r="AX47" s="249">
        <f t="shared" ref="AX47" si="7">COUNTIF(AX22:AZ46,"○")</f>
        <v>0</v>
      </c>
      <c r="AY47" s="250"/>
      <c r="AZ47" s="251"/>
      <c r="BA47" s="249">
        <f t="shared" ref="BA47" si="8">COUNTIF(BA22:BC46,"○")</f>
        <v>0</v>
      </c>
      <c r="BB47" s="250"/>
      <c r="BC47" s="251"/>
      <c r="BD47" s="249">
        <f t="shared" ref="BD47" si="9">COUNTIF(BD22:BF46,"○")</f>
        <v>0</v>
      </c>
      <c r="BE47" s="250"/>
      <c r="BF47" s="251"/>
      <c r="BG47" s="249">
        <f t="shared" ref="BG47" si="10">COUNTIF(BG22:BI46,"○")</f>
        <v>0</v>
      </c>
      <c r="BH47" s="250"/>
      <c r="BI47" s="251"/>
      <c r="BJ47" s="252" t="s">
        <v>34</v>
      </c>
      <c r="BK47" s="253"/>
      <c r="BL47" s="253"/>
      <c r="BM47" s="253"/>
      <c r="BN47" s="253"/>
      <c r="BO47" s="254"/>
      <c r="BP47" s="242">
        <f>SUM(BP22:BS46)</f>
        <v>3600</v>
      </c>
      <c r="BQ47" s="243"/>
      <c r="BR47" s="243"/>
      <c r="BS47" s="244"/>
      <c r="BT47" s="242">
        <f>SUM(BT22:BW46)</f>
        <v>360000</v>
      </c>
      <c r="BU47" s="243"/>
      <c r="BV47" s="243"/>
      <c r="BW47" s="244"/>
      <c r="BX47" s="242">
        <f>SUM(BX22:CA46)</f>
        <v>4500</v>
      </c>
      <c r="BY47" s="243"/>
      <c r="BZ47" s="243"/>
      <c r="CA47" s="244"/>
      <c r="CB47" s="242">
        <f>SUM(CB22:CE46)</f>
        <v>355500</v>
      </c>
      <c r="CC47" s="243"/>
      <c r="CD47" s="243"/>
      <c r="CE47" s="244"/>
      <c r="CF47" s="242">
        <f>COUNTIF(CF22:CF46,"〇")</f>
        <v>6</v>
      </c>
      <c r="CG47" s="243">
        <f>COUNTIF(CG29:CG46,"○")</f>
        <v>0</v>
      </c>
      <c r="CH47" s="243">
        <f>COUNTIF(CH29:CH46,"○")</f>
        <v>0</v>
      </c>
      <c r="CI47" s="244">
        <f>COUNTIF(CI29:CI46,"○")</f>
        <v>0</v>
      </c>
      <c r="CJ47" s="242">
        <f t="shared" ref="CJ47" si="11">SUM(CJ22:CM46)</f>
        <v>213500</v>
      </c>
      <c r="CK47" s="243"/>
      <c r="CL47" s="243"/>
      <c r="CM47" s="244"/>
      <c r="CN47" s="242">
        <f t="shared" ref="CN47" si="12">SUM(CN22:CQ46)</f>
        <v>142000</v>
      </c>
      <c r="CO47" s="243"/>
      <c r="CP47" s="243"/>
      <c r="CQ47" s="244"/>
      <c r="CR47" s="242">
        <f>SUM(CR22:CU46)</f>
        <v>36000</v>
      </c>
      <c r="CS47" s="243"/>
      <c r="CT47" s="243"/>
      <c r="CU47" s="244"/>
      <c r="CV47" s="245">
        <f>SUBTOTAL(9,CV22:CX46)*0.01</f>
        <v>3.3000000000000003</v>
      </c>
      <c r="CW47" s="246"/>
      <c r="CX47" s="246"/>
      <c r="CY47" s="245">
        <f>SUBTOTAL(9,CY22:DA46)*0.01</f>
        <v>3.12</v>
      </c>
      <c r="CZ47" s="246"/>
      <c r="DA47" s="247"/>
      <c r="DB47" s="248">
        <f>SUBTOTAL(9,DB22:DE46)</f>
        <v>46500</v>
      </c>
      <c r="DC47" s="248"/>
      <c r="DD47" s="248"/>
      <c r="DE47" s="248"/>
      <c r="DF47" s="248">
        <f>SUBTOTAL(9,DF22:DI46)</f>
        <v>28800</v>
      </c>
      <c r="DG47" s="248"/>
      <c r="DH47" s="248"/>
      <c r="DI47" s="248"/>
      <c r="DJ47" s="226"/>
      <c r="DK47" s="227"/>
      <c r="DL47" s="227"/>
      <c r="DM47" s="228"/>
      <c r="DN47" s="229">
        <f>SUBTOTAL(9,DN22:DQ46)</f>
        <v>60000</v>
      </c>
      <c r="DO47" s="229"/>
      <c r="DP47" s="229"/>
      <c r="DQ47" s="229"/>
      <c r="DR47" s="142">
        <f>SUBTOTAL(9,DR22:DU46)</f>
        <v>66000</v>
      </c>
      <c r="DS47" s="230">
        <f>SUBTOTAL(9,DS22:DU46)</f>
        <v>0</v>
      </c>
      <c r="DT47" s="231"/>
      <c r="DU47" s="232"/>
      <c r="DV47" s="75"/>
      <c r="DW47" s="76"/>
      <c r="DX47" s="233"/>
      <c r="DY47" s="234"/>
      <c r="DZ47" s="235"/>
      <c r="EA47" s="236">
        <f>SUM(EA22:EC46)</f>
        <v>0</v>
      </c>
      <c r="EB47" s="237"/>
      <c r="EC47" s="238"/>
      <c r="ED47" s="239">
        <f>SUM(ED22:EF46)*0.01</f>
        <v>0</v>
      </c>
      <c r="EE47" s="240"/>
      <c r="EF47" s="240"/>
      <c r="EG47" s="240"/>
      <c r="EH47" s="240"/>
      <c r="EI47" s="240"/>
      <c r="EJ47" s="240"/>
      <c r="EK47" s="240"/>
      <c r="EL47" s="240"/>
      <c r="EM47" s="240"/>
      <c r="EN47" s="240"/>
      <c r="EO47" s="240"/>
      <c r="EP47" s="240"/>
      <c r="EQ47" s="240"/>
      <c r="ER47" s="240"/>
      <c r="ES47" s="240"/>
      <c r="ET47" s="240"/>
      <c r="EU47" s="240"/>
      <c r="EV47" s="241"/>
      <c r="EX47" s="29"/>
    </row>
    <row r="48" spans="2:154" ht="14.4" thickTop="1" thickBot="1" x14ac:dyDescent="0.25">
      <c r="BJ48" s="172">
        <v>1.1499999999999999</v>
      </c>
      <c r="BK48" s="173"/>
      <c r="BL48" s="174"/>
      <c r="BM48" s="175" t="s">
        <v>19</v>
      </c>
      <c r="BN48" s="176"/>
      <c r="BO48" s="177"/>
      <c r="BP48" s="191">
        <f>SUMPRODUCT(($BJ$22:$BJ$46="115%")*($BM$22:$BM$46="Ａ重油")*($BP$22:$BS$46))</f>
        <v>100</v>
      </c>
      <c r="BQ48" s="192"/>
      <c r="BR48" s="192"/>
      <c r="BS48" s="193"/>
      <c r="BT48" s="181">
        <f>SUMPRODUCT(($BJ$22:$BJ$46="115%")*($BM$22:$BM$46="Ａ重油")*(BT$22:BW$46))</f>
        <v>10000</v>
      </c>
      <c r="BU48" s="182"/>
      <c r="BV48" s="182"/>
      <c r="BW48" s="190"/>
      <c r="BX48" s="181">
        <f>SUMPRODUCT(($BJ$22:$BJ$46="115%")*($BM$22:$BM$46="Ａ重油")*(BX$22:CA$46))</f>
        <v>500</v>
      </c>
      <c r="BY48" s="182"/>
      <c r="BZ48" s="182"/>
      <c r="CA48" s="190"/>
      <c r="CB48" s="181">
        <f>BT48-BX48</f>
        <v>9500</v>
      </c>
      <c r="CC48" s="182"/>
      <c r="CD48" s="182"/>
      <c r="CE48" s="190"/>
      <c r="CF48" s="143"/>
      <c r="CG48" s="144"/>
      <c r="CH48" s="144"/>
      <c r="CI48" s="145"/>
      <c r="CJ48" s="181">
        <f>SUMPRODUCT(($BJ$22:$BJ$46="115%")*($BM$22:$BM$46="Ａ重油")*(CJ$22:CM$46))</f>
        <v>5000</v>
      </c>
      <c r="CK48" s="182"/>
      <c r="CL48" s="182"/>
      <c r="CM48" s="190"/>
      <c r="CN48" s="181">
        <f>SUMPRODUCT(($BJ$22:$BJ$46="115%")*($BM$22:$BM$46="Ａ重油")*(CN$22:CQ$46))</f>
        <v>4500</v>
      </c>
      <c r="CO48" s="182"/>
      <c r="CP48" s="182"/>
      <c r="CQ48" s="190"/>
      <c r="CR48" s="181">
        <f>SUMPRODUCT(($BJ$22:$BJ$46="115%")*($BM$22:$BM$46="Ａ重油")*(CR$22:CU$46))</f>
        <v>1000</v>
      </c>
      <c r="CS48" s="182"/>
      <c r="CT48" s="182"/>
      <c r="CU48" s="183"/>
      <c r="CV48" s="219" t="s">
        <v>35</v>
      </c>
      <c r="CW48" s="220"/>
      <c r="CX48" s="220"/>
      <c r="CY48" s="220"/>
      <c r="CZ48" s="220"/>
      <c r="DA48" s="221"/>
      <c r="DB48" s="222">
        <f>IF(CV47=0,0,DB47/$CV47*0.1)</f>
        <v>1409.090909090909</v>
      </c>
      <c r="DC48" s="223"/>
      <c r="DD48" s="223"/>
      <c r="DE48" s="224"/>
      <c r="DF48" s="222">
        <f>IF(CV47=0,0,DF47/$CY47*0.1)</f>
        <v>923.07692307692309</v>
      </c>
      <c r="DG48" s="223"/>
      <c r="DH48" s="223"/>
      <c r="DI48" s="225"/>
      <c r="DJ48" s="210" t="s">
        <v>71</v>
      </c>
      <c r="DK48" s="211"/>
      <c r="DL48" s="211"/>
      <c r="DM48" s="212"/>
      <c r="DN48" s="213">
        <f>DB47/DN47</f>
        <v>0.77500000000000002</v>
      </c>
      <c r="DO48" s="214"/>
      <c r="DP48" s="214"/>
      <c r="DQ48" s="215"/>
      <c r="DR48" s="150">
        <f>DI47/DR47</f>
        <v>0</v>
      </c>
      <c r="DS48" s="44"/>
      <c r="DT48" s="44"/>
      <c r="DU48" s="44"/>
      <c r="DV48" s="44"/>
      <c r="DW48" s="56"/>
      <c r="DX48" s="56"/>
      <c r="DY48" s="56"/>
      <c r="DZ48" s="45"/>
      <c r="ED48" s="216">
        <f>IF(BY47=0,0,#REF!/CV47)</f>
        <v>0</v>
      </c>
      <c r="EE48" s="217"/>
      <c r="EF48" s="217"/>
      <c r="EG48" s="217"/>
      <c r="EH48" s="217"/>
      <c r="EI48" s="217"/>
      <c r="EJ48" s="217"/>
      <c r="EK48" s="217"/>
      <c r="EL48" s="217"/>
      <c r="EM48" s="217"/>
      <c r="EN48" s="217"/>
      <c r="EO48" s="217"/>
      <c r="EP48" s="217"/>
      <c r="EQ48" s="217"/>
      <c r="ER48" s="217"/>
      <c r="ES48" s="217"/>
      <c r="ET48" s="217"/>
      <c r="EU48" s="217"/>
      <c r="EV48" s="218"/>
      <c r="EX48" s="29"/>
    </row>
    <row r="49" spans="1:160" ht="13.5" customHeight="1" x14ac:dyDescent="0.2">
      <c r="B49" t="s">
        <v>37</v>
      </c>
      <c r="BJ49" s="172">
        <v>1.1499999999999999</v>
      </c>
      <c r="BK49" s="173"/>
      <c r="BL49" s="174"/>
      <c r="BM49" s="175" t="s">
        <v>20</v>
      </c>
      <c r="BN49" s="176"/>
      <c r="BO49" s="177"/>
      <c r="BP49" s="191">
        <f>SUMPRODUCT(($BJ$22:$BJ$46="115%")*($BM$22:$BM$46="灯油")*($BP$22:$BS$46))</f>
        <v>200</v>
      </c>
      <c r="BQ49" s="192"/>
      <c r="BR49" s="192"/>
      <c r="BS49" s="193"/>
      <c r="BT49" s="181">
        <f>SUMPRODUCT(($BJ$22:$BJ$46="115%")*($BM$22:$BM$46="灯油")*(BT$22:BW$46))</f>
        <v>20000</v>
      </c>
      <c r="BU49" s="182"/>
      <c r="BV49" s="182"/>
      <c r="BW49" s="190"/>
      <c r="BX49" s="181">
        <f>SUMPRODUCT(($BJ$22:$BJ$46="115%")*($BM$22:$BM$46="灯油")*(BX$22:CA$46))</f>
        <v>600</v>
      </c>
      <c r="BY49" s="182"/>
      <c r="BZ49" s="182"/>
      <c r="CA49" s="190"/>
      <c r="CB49" s="181">
        <f t="shared" ref="CB49:CB55" si="13">BT49-BX49</f>
        <v>19400</v>
      </c>
      <c r="CC49" s="182"/>
      <c r="CD49" s="182"/>
      <c r="CE49" s="190"/>
      <c r="CF49" s="48"/>
      <c r="CG49" s="46"/>
      <c r="CH49" s="46"/>
      <c r="CI49" s="146"/>
      <c r="CJ49" s="181">
        <f>SUMPRODUCT(($BJ$22:$BJ$46="115%")*($BM$22:$BM$46="灯油")*(CJ$22:CM$46))</f>
        <v>19400</v>
      </c>
      <c r="CK49" s="182"/>
      <c r="CL49" s="182"/>
      <c r="CM49" s="190"/>
      <c r="CN49" s="181">
        <f>SUMPRODUCT(($BJ$22:$BJ$46="115%")*($BM$22:$BM$46="灯油")*(CN$22:CQ$46))</f>
        <v>0</v>
      </c>
      <c r="CO49" s="182"/>
      <c r="CP49" s="182"/>
      <c r="CQ49" s="190"/>
      <c r="CR49" s="181">
        <f>SUMPRODUCT(($BJ$22:$BJ$46="115%")*($BM$22:$BM$46="灯油")*(CR$22:CU$46))</f>
        <v>2000</v>
      </c>
      <c r="CS49" s="182"/>
      <c r="CT49" s="182"/>
      <c r="CU49" s="183"/>
      <c r="CV49" s="204" t="s">
        <v>38</v>
      </c>
      <c r="CW49" s="205"/>
      <c r="CX49" s="205"/>
      <c r="CY49" s="205"/>
      <c r="CZ49" s="205"/>
      <c r="DA49" s="205"/>
      <c r="DB49" s="205"/>
      <c r="DC49" s="205"/>
      <c r="DD49" s="205"/>
      <c r="DE49" s="205"/>
      <c r="DF49" s="205"/>
      <c r="DG49" s="205"/>
      <c r="DH49" s="205"/>
      <c r="DI49" s="206"/>
      <c r="DJ49" s="207" t="s">
        <v>73</v>
      </c>
      <c r="DK49" s="208"/>
      <c r="DL49" s="208"/>
      <c r="DM49" s="208"/>
      <c r="DN49" s="208"/>
      <c r="DO49" s="208"/>
      <c r="DP49" s="208"/>
      <c r="DQ49" s="208"/>
      <c r="DR49" s="209"/>
      <c r="DS49" s="41"/>
      <c r="DT49" s="41"/>
      <c r="DU49" s="41"/>
      <c r="DV49" s="41"/>
      <c r="DW49" s="26"/>
      <c r="DX49" s="26"/>
      <c r="DY49" s="26"/>
      <c r="DZ49" s="26"/>
    </row>
    <row r="50" spans="1:160" x14ac:dyDescent="0.2">
      <c r="A50" t="s">
        <v>140</v>
      </c>
      <c r="BJ50" s="172">
        <v>1.3</v>
      </c>
      <c r="BK50" s="173"/>
      <c r="BL50" s="174"/>
      <c r="BM50" s="175" t="s">
        <v>19</v>
      </c>
      <c r="BN50" s="176"/>
      <c r="BO50" s="177"/>
      <c r="BP50" s="191">
        <f>SUMPRODUCT(($BJ$22:$BJ$46="130%")*($BM$22:$BM$46="Ａ重油")*($BP$22:$BS$46))</f>
        <v>300</v>
      </c>
      <c r="BQ50" s="192"/>
      <c r="BR50" s="192"/>
      <c r="BS50" s="193"/>
      <c r="BT50" s="181">
        <f>SUMPRODUCT(($BJ$22:$BJ$46="130%")*($BM$22:$BM$46="Ａ重油")*(BT$22:BW$46))</f>
        <v>30000</v>
      </c>
      <c r="BU50" s="182"/>
      <c r="BV50" s="182"/>
      <c r="BW50" s="190"/>
      <c r="BX50" s="181">
        <f>SUMPRODUCT(($BJ$22:$BJ$46="130%")*($BM$22:$BM$46="Ａ重油")*(BX$22:CA$46))</f>
        <v>700</v>
      </c>
      <c r="BY50" s="182"/>
      <c r="BZ50" s="182"/>
      <c r="CA50" s="190"/>
      <c r="CB50" s="181">
        <f t="shared" si="13"/>
        <v>29300</v>
      </c>
      <c r="CC50" s="182"/>
      <c r="CD50" s="182"/>
      <c r="CE50" s="190"/>
      <c r="CF50" s="48"/>
      <c r="CG50" s="46"/>
      <c r="CH50" s="46"/>
      <c r="CI50" s="146"/>
      <c r="CJ50" s="181">
        <f>SUMPRODUCT(($BJ$22:$BJ$46="130%")*($BM$22:$BM$46="Ａ重油")*(CJ$22:CM$46))</f>
        <v>15000</v>
      </c>
      <c r="CK50" s="182"/>
      <c r="CL50" s="182"/>
      <c r="CM50" s="190"/>
      <c r="CN50" s="181">
        <f>SUMPRODUCT(($BJ$22:$BJ$46="130%")*($BM$22:$BM$46="Ａ重油")*(CN$22:CQ$46))</f>
        <v>14300</v>
      </c>
      <c r="CO50" s="182"/>
      <c r="CP50" s="182"/>
      <c r="CQ50" s="190"/>
      <c r="CR50" s="181">
        <f>SUMPRODUCT(($BJ$22:$BJ$46="130%")*($BM$22:$BM$46="Ａ重油")*(CR$22:CU$46))</f>
        <v>3000</v>
      </c>
      <c r="CS50" s="182"/>
      <c r="CT50" s="182"/>
      <c r="CU50" s="183"/>
      <c r="CV50" s="202" t="s">
        <v>21</v>
      </c>
      <c r="CW50" s="202"/>
      <c r="CX50" s="202"/>
      <c r="CY50" s="202"/>
      <c r="CZ50" s="202"/>
      <c r="DA50" s="202"/>
      <c r="DB50" s="195"/>
      <c r="DC50" s="196"/>
      <c r="DD50" s="196"/>
      <c r="DE50" s="196"/>
      <c r="DF50" s="196"/>
      <c r="DG50" s="196"/>
      <c r="DH50" s="196"/>
      <c r="DI50" s="197"/>
      <c r="DJ50" s="203" t="s">
        <v>74</v>
      </c>
      <c r="DK50" s="203"/>
      <c r="DL50" s="203"/>
      <c r="DM50" s="203"/>
      <c r="DN50" s="201"/>
      <c r="DO50" s="201"/>
      <c r="DP50" s="201"/>
      <c r="DQ50" s="201"/>
      <c r="DR50" s="201"/>
      <c r="DS50" s="48"/>
      <c r="DT50" s="46"/>
      <c r="DU50" s="46"/>
      <c r="DV50" s="46"/>
      <c r="DW50" s="46"/>
      <c r="DX50" s="46"/>
      <c r="DY50" s="46"/>
      <c r="DZ50" s="46"/>
      <c r="EE50" s="10"/>
      <c r="EF50" s="10"/>
      <c r="EG50" s="10"/>
      <c r="EH50" s="10"/>
      <c r="EI50" s="10"/>
      <c r="EJ50" s="10"/>
      <c r="EK50" s="9"/>
      <c r="EL50" s="9"/>
      <c r="EM50" s="9"/>
      <c r="EN50" s="9"/>
      <c r="EO50" s="9"/>
      <c r="EP50" s="9"/>
      <c r="EQ50" s="9"/>
      <c r="ER50" s="9"/>
      <c r="ES50" s="9"/>
      <c r="ET50" s="9"/>
      <c r="EU50" s="9"/>
    </row>
    <row r="51" spans="1:160" x14ac:dyDescent="0.2">
      <c r="A51" s="50" t="s">
        <v>141</v>
      </c>
      <c r="BJ51" s="172">
        <v>1.3</v>
      </c>
      <c r="BK51" s="173"/>
      <c r="BL51" s="174"/>
      <c r="BM51" s="175" t="s">
        <v>20</v>
      </c>
      <c r="BN51" s="176"/>
      <c r="BO51" s="177"/>
      <c r="BP51" s="191">
        <f>SUMPRODUCT(($BJ$22:$BJ$46="130%")*($BM$22:$BM$46="灯油")*($BP$22:$BS$46))</f>
        <v>400</v>
      </c>
      <c r="BQ51" s="192"/>
      <c r="BR51" s="192"/>
      <c r="BS51" s="193"/>
      <c r="BT51" s="181">
        <f>SUMPRODUCT(($BJ$22:$BJ$46="130%")*($BM$22:$BM$46="灯油")*(BT$22:BW$46))</f>
        <v>40000</v>
      </c>
      <c r="BU51" s="182"/>
      <c r="BV51" s="182"/>
      <c r="BW51" s="190"/>
      <c r="BX51" s="181">
        <f>SUMPRODUCT(($BJ$22:$BJ$46="130%")*($BM$22:$BM$46="灯油")*(BX$22:CA$46))</f>
        <v>800</v>
      </c>
      <c r="BY51" s="182"/>
      <c r="BZ51" s="182"/>
      <c r="CA51" s="190"/>
      <c r="CB51" s="181">
        <f t="shared" si="13"/>
        <v>39200</v>
      </c>
      <c r="CC51" s="182"/>
      <c r="CD51" s="182"/>
      <c r="CE51" s="190"/>
      <c r="CF51" s="48"/>
      <c r="CG51" s="46"/>
      <c r="CH51" s="46"/>
      <c r="CI51" s="146"/>
      <c r="CJ51" s="181">
        <f>SUMPRODUCT(($BJ$22:$BJ$46="130%")*($BM$22:$BM$46="灯油")*(CJ$22:CM$46))</f>
        <v>20000</v>
      </c>
      <c r="CK51" s="182"/>
      <c r="CL51" s="182"/>
      <c r="CM51" s="190"/>
      <c r="CN51" s="181">
        <f>SUMPRODUCT(($BJ$22:$BJ$46="130%")*($BM$22:$BM$46="灯油")*(CN$22:CQ$46))</f>
        <v>19200</v>
      </c>
      <c r="CO51" s="182"/>
      <c r="CP51" s="182"/>
      <c r="CQ51" s="190"/>
      <c r="CR51" s="181">
        <f>SUMPRODUCT(($BJ$22:$BJ$46="130%")*($BM$22:$BM$46="灯油")*(CR$22:CU$46))</f>
        <v>4000</v>
      </c>
      <c r="CS51" s="182"/>
      <c r="CT51" s="182"/>
      <c r="CU51" s="183"/>
      <c r="CV51" s="194" t="s">
        <v>35</v>
      </c>
      <c r="CW51" s="194"/>
      <c r="CX51" s="194"/>
      <c r="CY51" s="194"/>
      <c r="CZ51" s="194"/>
      <c r="DA51" s="194"/>
      <c r="DB51" s="195"/>
      <c r="DC51" s="196"/>
      <c r="DD51" s="196"/>
      <c r="DE51" s="196"/>
      <c r="DF51" s="196"/>
      <c r="DG51" s="196"/>
      <c r="DH51" s="196"/>
      <c r="DI51" s="197"/>
      <c r="DJ51" s="198" t="s">
        <v>71</v>
      </c>
      <c r="DK51" s="199"/>
      <c r="DL51" s="199"/>
      <c r="DM51" s="200"/>
      <c r="DN51" s="201"/>
      <c r="DO51" s="201"/>
      <c r="DP51" s="201"/>
      <c r="DQ51" s="201"/>
      <c r="DR51" s="201"/>
      <c r="DS51" s="48"/>
      <c r="DT51" s="46"/>
      <c r="DU51" s="46"/>
      <c r="DV51" s="46"/>
      <c r="DW51" s="47"/>
      <c r="DX51" s="47"/>
      <c r="DY51" s="47"/>
      <c r="DZ51" s="47"/>
      <c r="EE51" s="34"/>
      <c r="EF51" s="34"/>
      <c r="EG51" s="34"/>
      <c r="EH51" s="34"/>
      <c r="EI51" s="34"/>
      <c r="EJ51" s="34"/>
      <c r="EK51" s="34"/>
      <c r="EL51" s="34"/>
      <c r="EM51" s="34"/>
      <c r="EN51" s="34"/>
      <c r="EO51" s="34"/>
      <c r="EP51" s="34"/>
      <c r="EQ51" s="34"/>
      <c r="ER51" s="34"/>
      <c r="ES51" s="34"/>
      <c r="ET51" s="34"/>
      <c r="EU51" s="34"/>
      <c r="EV51" s="34"/>
      <c r="EW51" s="28"/>
      <c r="EX51" s="28"/>
      <c r="EY51" s="28"/>
      <c r="EZ51" s="28"/>
    </row>
    <row r="52" spans="1:160" x14ac:dyDescent="0.2">
      <c r="A52" t="s">
        <v>142</v>
      </c>
      <c r="BJ52" s="172">
        <v>1.5</v>
      </c>
      <c r="BK52" s="173"/>
      <c r="BL52" s="174"/>
      <c r="BM52" s="175" t="s">
        <v>19</v>
      </c>
      <c r="BN52" s="176"/>
      <c r="BO52" s="177"/>
      <c r="BP52" s="191">
        <f>SUMPRODUCT(($BJ$22:$BJ$46="150%")*($BM$22:$BM$46="Ａ重油")*($BP$22:$BS$46))</f>
        <v>500</v>
      </c>
      <c r="BQ52" s="192"/>
      <c r="BR52" s="192"/>
      <c r="BS52" s="193"/>
      <c r="BT52" s="181">
        <f>SUMPRODUCT(($BJ$22:$BJ$46="150%")*($BM$22:$BM$46="Ａ重油")*(BT$22:BW$46))</f>
        <v>50000</v>
      </c>
      <c r="BU52" s="182"/>
      <c r="BV52" s="182"/>
      <c r="BW52" s="190"/>
      <c r="BX52" s="181">
        <f>SUMPRODUCT(($BJ$22:$BJ$46="150%")*($BM$22:$BM$46="Ａ重油")*(BX$22:CA$46))</f>
        <v>900</v>
      </c>
      <c r="BY52" s="182"/>
      <c r="BZ52" s="182"/>
      <c r="CA52" s="190"/>
      <c r="CB52" s="181">
        <f t="shared" ref="CB52:CB53" si="14">BT52-BX52</f>
        <v>49100</v>
      </c>
      <c r="CC52" s="182"/>
      <c r="CD52" s="182"/>
      <c r="CE52" s="190"/>
      <c r="CF52" s="48"/>
      <c r="CG52" s="46"/>
      <c r="CH52" s="46"/>
      <c r="CI52" s="146"/>
      <c r="CJ52" s="181">
        <f>SUMPRODUCT(($BJ$22:$BJ$46="150%")*($BM$22:$BM$46="Ａ重油")*(CJ$22:CM$46))</f>
        <v>49100</v>
      </c>
      <c r="CK52" s="182"/>
      <c r="CL52" s="182"/>
      <c r="CM52" s="190"/>
      <c r="CN52" s="181">
        <f>SUMPRODUCT(($BJ$22:$BJ$46="150%")*($BM$22:$BM$46="Ａ重油")*(CN$22:CQ$46))</f>
        <v>0</v>
      </c>
      <c r="CO52" s="182"/>
      <c r="CP52" s="182"/>
      <c r="CQ52" s="190"/>
      <c r="CR52" s="181">
        <f>SUMPRODUCT(($BJ$22:$BJ$46="150%")*($BM$22:$BM$46="Ａ重油")*(CR$22:CU$46))</f>
        <v>5000</v>
      </c>
      <c r="CS52" s="182"/>
      <c r="CT52" s="182"/>
      <c r="CU52" s="183"/>
      <c r="EE52" s="28"/>
      <c r="EF52" s="28"/>
      <c r="EG52" s="28"/>
      <c r="EH52" s="28"/>
      <c r="EI52" s="28"/>
      <c r="EJ52" s="28"/>
      <c r="EK52" s="28"/>
      <c r="EL52" s="28"/>
      <c r="EM52" s="28"/>
      <c r="EN52" s="28"/>
      <c r="EO52" s="28"/>
      <c r="EP52" s="28"/>
      <c r="EQ52" s="28"/>
      <c r="ER52" s="28"/>
      <c r="ES52" s="28"/>
      <c r="ET52" s="28"/>
      <c r="EU52" s="28"/>
      <c r="EV52" s="28"/>
      <c r="EW52" s="28"/>
      <c r="EX52" s="28"/>
      <c r="EY52" s="28"/>
      <c r="EZ52" s="28"/>
    </row>
    <row r="53" spans="1:160" x14ac:dyDescent="0.2">
      <c r="A53" s="51" t="s">
        <v>143</v>
      </c>
      <c r="BJ53" s="172">
        <v>1.5</v>
      </c>
      <c r="BK53" s="173"/>
      <c r="BL53" s="174"/>
      <c r="BM53" s="175" t="s">
        <v>20</v>
      </c>
      <c r="BN53" s="176"/>
      <c r="BO53" s="177"/>
      <c r="BP53" s="191">
        <f>SUMPRODUCT(($BJ$22:$BJ$46="150%")*($BM$22:$BM$46="灯油")*($BP$22:$BS$46))</f>
        <v>600</v>
      </c>
      <c r="BQ53" s="192"/>
      <c r="BR53" s="192"/>
      <c r="BS53" s="193"/>
      <c r="BT53" s="181">
        <f>SUMPRODUCT(($BJ$22:$BJ$46="150%")*($BM$22:$BM$46="灯油")*(BT$22:BW$46))</f>
        <v>60000</v>
      </c>
      <c r="BU53" s="182"/>
      <c r="BV53" s="182"/>
      <c r="BW53" s="190"/>
      <c r="BX53" s="181">
        <f>SUMPRODUCT(($BJ$22:$BJ$46="150%")*($BM$22:$BM$46="灯油")*(BX$22:CA$46))</f>
        <v>1000</v>
      </c>
      <c r="BY53" s="182"/>
      <c r="BZ53" s="182"/>
      <c r="CA53" s="190"/>
      <c r="CB53" s="181">
        <f t="shared" si="14"/>
        <v>59000</v>
      </c>
      <c r="CC53" s="182"/>
      <c r="CD53" s="182"/>
      <c r="CE53" s="190"/>
      <c r="CF53" s="48"/>
      <c r="CG53" s="46"/>
      <c r="CH53" s="46"/>
      <c r="CI53" s="146"/>
      <c r="CJ53" s="181">
        <f>SUMPRODUCT(($BJ$22:$BJ$46="150%")*($BM$22:$BM$46="灯油")*(CJ$22:CM$46))</f>
        <v>30000</v>
      </c>
      <c r="CK53" s="182"/>
      <c r="CL53" s="182"/>
      <c r="CM53" s="190"/>
      <c r="CN53" s="181">
        <f>SUMPRODUCT(($BJ$22:$BJ$46="150%")*($BM$22:$BM$46="灯油")*(CN$22:CQ$46))</f>
        <v>29000</v>
      </c>
      <c r="CO53" s="182"/>
      <c r="CP53" s="182"/>
      <c r="CQ53" s="190"/>
      <c r="CR53" s="181">
        <f>SUMPRODUCT(($BJ$22:$BJ$46="150%")*($BM$22:$BM$46="灯油")*(CR$22:CU$46))</f>
        <v>6000</v>
      </c>
      <c r="CS53" s="182"/>
      <c r="CT53" s="182"/>
      <c r="CU53" s="183"/>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28"/>
      <c r="EF53" s="28"/>
      <c r="EG53" s="28"/>
      <c r="EH53" s="28"/>
      <c r="EI53" s="28"/>
      <c r="EJ53" s="28"/>
      <c r="EK53" s="28"/>
      <c r="EL53" s="28"/>
      <c r="EM53" s="28"/>
      <c r="EN53" s="28"/>
      <c r="EO53" s="28"/>
      <c r="EP53" s="28"/>
      <c r="EQ53" s="28"/>
      <c r="ER53" s="28"/>
      <c r="ES53" s="28"/>
      <c r="ET53" s="28"/>
      <c r="EU53" s="28"/>
      <c r="EV53" s="27"/>
      <c r="EW53" s="28"/>
      <c r="EX53" s="28"/>
      <c r="EY53" s="28"/>
      <c r="EZ53" s="28"/>
    </row>
    <row r="54" spans="1:160" x14ac:dyDescent="0.2">
      <c r="A54" s="50" t="s">
        <v>144</v>
      </c>
      <c r="N54" s="23"/>
      <c r="O54" s="24"/>
      <c r="P54" s="24"/>
      <c r="Q54" s="25"/>
      <c r="R54" s="22"/>
      <c r="S54" s="22"/>
      <c r="T54" s="22"/>
      <c r="U54" s="22"/>
      <c r="V54" s="22"/>
      <c r="W54" s="22"/>
      <c r="X54" s="22"/>
      <c r="Y54" s="22"/>
      <c r="Z54" s="22"/>
      <c r="AA54" s="22"/>
      <c r="AB54" s="22"/>
      <c r="AC54" s="22"/>
      <c r="AD54" s="22"/>
      <c r="AE54" s="22"/>
      <c r="AF54" s="22"/>
      <c r="AG54" s="22"/>
      <c r="AH54" s="22"/>
      <c r="AI54" s="22"/>
      <c r="BJ54" s="163">
        <v>1.7</v>
      </c>
      <c r="BK54" s="164"/>
      <c r="BL54" s="165"/>
      <c r="BM54" s="166" t="s">
        <v>19</v>
      </c>
      <c r="BN54" s="167"/>
      <c r="BO54" s="168"/>
      <c r="BP54" s="184">
        <f>SUMPRODUCT(($BJ$22:$BJ$46="170%")*($BM$22:$BM$46="Ａ重油")*($BP$22:$BS$46))</f>
        <v>700</v>
      </c>
      <c r="BQ54" s="185"/>
      <c r="BR54" s="185"/>
      <c r="BS54" s="186"/>
      <c r="BT54" s="187">
        <f>SUMPRODUCT(($BJ$22:$BJ$46="170%")*($BM$22:$BM$46="Ａ重油")*(BT$22:BW$46))</f>
        <v>70000</v>
      </c>
      <c r="BU54" s="188"/>
      <c r="BV54" s="188"/>
      <c r="BW54" s="189"/>
      <c r="BX54" s="187">
        <f>SUMPRODUCT(($BJ$22:$BJ$46="170%")*($BM$22:$BM$46="Ａ重油")*(BX$22:CA$46))</f>
        <v>0</v>
      </c>
      <c r="BY54" s="188"/>
      <c r="BZ54" s="188"/>
      <c r="CA54" s="189"/>
      <c r="CB54" s="187">
        <f t="shared" si="13"/>
        <v>70000</v>
      </c>
      <c r="CC54" s="188"/>
      <c r="CD54" s="188"/>
      <c r="CE54" s="189"/>
      <c r="CF54" s="147"/>
      <c r="CG54" s="148"/>
      <c r="CH54" s="148"/>
      <c r="CI54" s="149"/>
      <c r="CJ54" s="181">
        <f>SUMPRODUCT(($BJ$22:$BJ$46="170%")*($BM$22:$BM$46="Ａ重油")*(CJ$22:CM$46))</f>
        <v>35000</v>
      </c>
      <c r="CK54" s="182"/>
      <c r="CL54" s="182"/>
      <c r="CM54" s="190"/>
      <c r="CN54" s="181">
        <f>SUMPRODUCT(($BJ$22:$BJ$46="170%")*($BM$22:$BM$46="Ａ重油")*(CN$22:CQ$46))</f>
        <v>35000</v>
      </c>
      <c r="CO54" s="182"/>
      <c r="CP54" s="182"/>
      <c r="CQ54" s="190"/>
      <c r="CR54" s="181">
        <f>SUMPRODUCT(($BJ$22:$BJ$46="170%")*($BM$22:$BM$46="Ａ重油")*(CR$22:CU$46))</f>
        <v>7000</v>
      </c>
      <c r="CS54" s="182"/>
      <c r="CT54" s="182"/>
      <c r="CU54" s="183"/>
      <c r="CZ54" s="32"/>
      <c r="DA54" s="32"/>
      <c r="DB54" s="32"/>
      <c r="DC54" s="32"/>
      <c r="DD54" s="32"/>
      <c r="DE54" s="32"/>
      <c r="DF54" s="32"/>
      <c r="DG54" s="32"/>
      <c r="DH54" s="32"/>
      <c r="DI54" s="32"/>
      <c r="DJ54" s="32"/>
      <c r="DK54" s="32"/>
      <c r="DL54" s="32"/>
      <c r="DM54" s="30"/>
      <c r="DN54" s="30"/>
      <c r="DO54" s="30"/>
      <c r="DP54" s="30"/>
      <c r="DQ54" s="30"/>
      <c r="DR54" s="30"/>
      <c r="DS54" s="30"/>
      <c r="DT54" s="30"/>
      <c r="DU54" s="30"/>
      <c r="DV54" s="30"/>
      <c r="DW54" s="30"/>
      <c r="DX54" s="30"/>
      <c r="DY54" s="30"/>
      <c r="DZ54" s="30"/>
      <c r="EA54" s="30"/>
      <c r="EB54" s="30"/>
      <c r="EC54" s="30"/>
      <c r="ED54" s="30"/>
      <c r="EE54" s="30"/>
      <c r="EF54" s="30"/>
      <c r="EG54" s="30"/>
      <c r="EH54" s="30"/>
      <c r="EI54" s="32"/>
      <c r="EJ54" s="32"/>
      <c r="EK54" s="30"/>
      <c r="EL54" s="30"/>
      <c r="EM54" s="30"/>
      <c r="EN54" s="30"/>
      <c r="EO54" s="30"/>
      <c r="EP54" s="32"/>
      <c r="EQ54" s="32"/>
      <c r="ER54" s="30"/>
      <c r="ES54" s="30"/>
      <c r="ET54" s="30"/>
      <c r="EU54" s="30"/>
      <c r="EV54" s="30"/>
      <c r="EW54" s="30"/>
      <c r="EX54" s="30"/>
      <c r="EY54" s="30"/>
      <c r="EZ54" s="32"/>
      <c r="FA54" s="32"/>
      <c r="FB54" s="30"/>
      <c r="FC54" s="30"/>
      <c r="FD54" s="30"/>
    </row>
    <row r="55" spans="1:160" x14ac:dyDescent="0.2">
      <c r="A55" s="50" t="s">
        <v>145</v>
      </c>
      <c r="BJ55" s="163">
        <v>1.7</v>
      </c>
      <c r="BK55" s="164"/>
      <c r="BL55" s="165"/>
      <c r="BM55" s="166" t="s">
        <v>20</v>
      </c>
      <c r="BN55" s="167"/>
      <c r="BO55" s="168"/>
      <c r="BP55" s="184">
        <f>SUMPRODUCT(($BJ$22:$BJ$46="170%")*($BM$22:$BM$46="灯油")*($BP$22:$BS$46))</f>
        <v>800</v>
      </c>
      <c r="BQ55" s="185"/>
      <c r="BR55" s="185"/>
      <c r="BS55" s="186"/>
      <c r="BT55" s="187">
        <f>SUMPRODUCT(($BJ$22:$BJ$46="170%")*($BM$22:$BM$46="灯油")*(BT$22:BW$46))</f>
        <v>80000</v>
      </c>
      <c r="BU55" s="188"/>
      <c r="BV55" s="188"/>
      <c r="BW55" s="189"/>
      <c r="BX55" s="187">
        <f>SUMPRODUCT(($BJ$22:$BJ$46="170%")*($BM$22:$BM$46="灯油")*(BX$22:CA$46))</f>
        <v>0</v>
      </c>
      <c r="BY55" s="188"/>
      <c r="BZ55" s="188"/>
      <c r="CA55" s="189"/>
      <c r="CB55" s="187">
        <f t="shared" si="13"/>
        <v>80000</v>
      </c>
      <c r="CC55" s="188"/>
      <c r="CD55" s="188"/>
      <c r="CE55" s="189"/>
      <c r="CF55" s="147"/>
      <c r="CG55" s="148"/>
      <c r="CH55" s="148"/>
      <c r="CI55" s="149"/>
      <c r="CJ55" s="181">
        <f>SUMPRODUCT(($BJ$22:$BJ$46="170%")*($BM$22:$BM$46="灯油")*(CJ$22:CM$46))</f>
        <v>40000</v>
      </c>
      <c r="CK55" s="182"/>
      <c r="CL55" s="182"/>
      <c r="CM55" s="190"/>
      <c r="CN55" s="181">
        <f>SUMPRODUCT(($BJ$22:$BJ$46="170%")*($BM$22:$BM$46="灯油")*(CN$22:CQ$46))</f>
        <v>40000</v>
      </c>
      <c r="CO55" s="182"/>
      <c r="CP55" s="182"/>
      <c r="CQ55" s="190"/>
      <c r="CR55" s="181">
        <f>SUMPRODUCT(($BJ$22:$BJ$46="170%")*($BM$22:$BM$46="灯油")*(CR$22:CU$46))</f>
        <v>8000</v>
      </c>
      <c r="CS55" s="182"/>
      <c r="CT55" s="182"/>
      <c r="CU55" s="183"/>
      <c r="CW55" s="32"/>
      <c r="CX55" s="32"/>
      <c r="CY55" s="32"/>
      <c r="CZ55" s="32"/>
      <c r="DA55" s="32"/>
      <c r="DB55" s="32"/>
      <c r="DC55" s="32"/>
      <c r="DD55" s="32"/>
      <c r="DE55" s="32"/>
      <c r="DF55" s="32"/>
      <c r="DG55" s="32"/>
      <c r="DH55" s="32"/>
      <c r="DI55" s="32"/>
      <c r="DJ55" s="32"/>
      <c r="DK55" s="32"/>
      <c r="DL55" s="32"/>
      <c r="DM55" s="30"/>
      <c r="DN55" s="30"/>
      <c r="DO55" s="30"/>
      <c r="DP55" s="30"/>
      <c r="DQ55" s="30"/>
      <c r="DR55" s="30"/>
      <c r="DS55" s="30"/>
      <c r="DT55" s="30"/>
      <c r="DU55" s="30"/>
      <c r="DV55" s="30"/>
      <c r="DW55" s="30"/>
      <c r="DX55" s="30"/>
      <c r="DY55" s="30"/>
      <c r="DZ55" s="30"/>
      <c r="EA55" s="30"/>
      <c r="EB55" s="30"/>
      <c r="EC55" s="30"/>
      <c r="ED55" s="30"/>
      <c r="EE55" s="30"/>
      <c r="EF55" s="30"/>
      <c r="EG55" s="30"/>
      <c r="EH55" s="30"/>
      <c r="EI55" s="32"/>
      <c r="EJ55" s="32"/>
      <c r="EK55" s="30"/>
      <c r="EL55" s="30"/>
      <c r="EM55" s="30"/>
      <c r="EN55" s="30"/>
      <c r="EO55" s="30"/>
      <c r="EP55" s="32"/>
      <c r="EQ55" s="32"/>
      <c r="ER55" s="30"/>
      <c r="ES55" s="30"/>
      <c r="ET55" s="30"/>
      <c r="EU55" s="30"/>
      <c r="EV55" s="30"/>
      <c r="EW55" s="30"/>
      <c r="EX55" s="30"/>
      <c r="EY55" s="30"/>
      <c r="EZ55" s="32"/>
      <c r="FA55" s="32"/>
      <c r="FB55" s="30"/>
      <c r="FC55" s="30"/>
      <c r="FD55" s="30"/>
    </row>
    <row r="56" spans="1:160" x14ac:dyDescent="0.2">
      <c r="A56" s="50" t="s">
        <v>146</v>
      </c>
      <c r="BJ56" s="175" t="s">
        <v>39</v>
      </c>
      <c r="BK56" s="176"/>
      <c r="BL56" s="176"/>
      <c r="BM56" s="176"/>
      <c r="BN56" s="176"/>
      <c r="BO56" s="177"/>
      <c r="BP56" s="178">
        <f>SUM(BP57:BS64)</f>
        <v>8</v>
      </c>
      <c r="BQ56" s="179"/>
      <c r="BR56" s="179"/>
      <c r="BS56" s="180"/>
      <c r="CK56" s="32"/>
      <c r="CL56" s="32"/>
      <c r="CM56" s="32"/>
      <c r="CN56" s="32"/>
      <c r="CO56" s="32"/>
      <c r="CP56" s="32"/>
      <c r="CQ56" s="32"/>
      <c r="CR56" s="32"/>
      <c r="CS56" s="32"/>
      <c r="CT56" s="32"/>
      <c r="CU56" s="32"/>
      <c r="CV56" s="32"/>
      <c r="CW56" s="32"/>
      <c r="CX56" s="32"/>
      <c r="CY56" s="32"/>
      <c r="CZ56" s="32"/>
      <c r="DA56" s="30"/>
      <c r="DB56" s="30"/>
      <c r="DC56" s="30"/>
      <c r="DD56" s="30"/>
      <c r="DE56" s="30"/>
      <c r="DF56" s="30"/>
      <c r="DG56" s="30"/>
      <c r="DH56" s="30"/>
      <c r="DI56" s="30"/>
      <c r="DJ56" s="30"/>
      <c r="DK56" s="30"/>
      <c r="DL56" s="30"/>
      <c r="DM56" s="30"/>
      <c r="DN56" s="30"/>
      <c r="DO56" s="30"/>
      <c r="DP56" s="30"/>
      <c r="DQ56" s="30"/>
      <c r="DR56" s="30"/>
      <c r="DS56" s="30"/>
      <c r="DT56" s="30"/>
      <c r="DU56" s="30"/>
      <c r="DV56" s="30"/>
      <c r="DW56" s="32"/>
      <c r="DX56" s="32"/>
      <c r="DY56" s="30"/>
      <c r="DZ56" s="30"/>
      <c r="EA56" s="30"/>
      <c r="EB56" s="30"/>
      <c r="EC56" s="30"/>
      <c r="ED56" s="32"/>
      <c r="EE56" s="32"/>
      <c r="EF56" s="30"/>
      <c r="EG56" s="30"/>
      <c r="EH56" s="30"/>
      <c r="EI56" s="30"/>
      <c r="EJ56" s="30"/>
      <c r="EK56" s="30"/>
      <c r="EL56" s="30"/>
      <c r="EM56" s="30"/>
      <c r="EN56" s="30"/>
      <c r="EO56" s="32"/>
      <c r="EP56" s="32"/>
      <c r="EQ56" s="30"/>
      <c r="ER56" s="30"/>
      <c r="ES56" s="30"/>
    </row>
    <row r="57" spans="1:160" x14ac:dyDescent="0.2">
      <c r="A57" s="22" t="s">
        <v>147</v>
      </c>
      <c r="B57" s="22"/>
      <c r="C57" s="22"/>
      <c r="D57" s="22"/>
      <c r="E57" s="22"/>
      <c r="F57" s="22"/>
      <c r="G57" s="22"/>
      <c r="H57" s="22"/>
      <c r="I57" s="22"/>
      <c r="J57" s="22"/>
      <c r="K57" s="22"/>
      <c r="L57" s="22"/>
      <c r="M57" s="22"/>
      <c r="N57" s="22"/>
      <c r="BJ57" s="172">
        <v>1.1499999999999999</v>
      </c>
      <c r="BK57" s="173"/>
      <c r="BL57" s="174"/>
      <c r="BM57" s="175" t="s">
        <v>19</v>
      </c>
      <c r="BN57" s="176"/>
      <c r="BO57" s="177"/>
      <c r="BP57" s="178">
        <f>SUMPRODUCT(($BJ$22:$BJ$46="115%")*($BM$22:$BM$46="Ａ重油")*1)</f>
        <v>1</v>
      </c>
      <c r="BQ57" s="179"/>
      <c r="BR57" s="179"/>
      <c r="BS57" s="180"/>
      <c r="CK57" s="32"/>
      <c r="CL57" s="32"/>
      <c r="CM57" s="32"/>
      <c r="CN57" s="32"/>
      <c r="CO57" s="32"/>
      <c r="CP57" s="32"/>
      <c r="CQ57" s="32"/>
      <c r="CR57" s="32"/>
      <c r="CS57" s="32"/>
      <c r="CT57" s="32"/>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2"/>
      <c r="DS57" s="30"/>
      <c r="DT57" s="30"/>
      <c r="DU57" s="30"/>
      <c r="DV57" s="30"/>
      <c r="DW57" s="32"/>
      <c r="DX57" s="32"/>
      <c r="DY57" s="30"/>
      <c r="DZ57" s="30"/>
      <c r="EA57" s="30"/>
      <c r="EB57" s="30"/>
      <c r="EC57" s="30"/>
      <c r="ED57" s="30"/>
      <c r="EE57" s="30"/>
      <c r="EF57" s="32"/>
      <c r="EG57" s="32"/>
      <c r="EH57" s="30"/>
      <c r="EI57" s="30"/>
      <c r="EJ57" s="30"/>
      <c r="EK57" s="30"/>
      <c r="EL57" s="30"/>
      <c r="EM57" s="30"/>
      <c r="EN57" s="30"/>
    </row>
    <row r="58" spans="1:160" x14ac:dyDescent="0.2">
      <c r="BJ58" s="172">
        <v>1.1499999999999999</v>
      </c>
      <c r="BK58" s="173"/>
      <c r="BL58" s="174"/>
      <c r="BM58" s="175" t="s">
        <v>20</v>
      </c>
      <c r="BN58" s="176"/>
      <c r="BO58" s="177"/>
      <c r="BP58" s="178">
        <f>SUMPRODUCT(($BJ$22:$BJ$46="115%")*($BM$22:$BM$46="灯油")*1)</f>
        <v>1</v>
      </c>
      <c r="BQ58" s="179"/>
      <c r="BR58" s="179"/>
      <c r="BS58" s="180"/>
      <c r="CK58" s="32"/>
      <c r="CL58" s="32"/>
      <c r="CM58" s="32"/>
      <c r="CN58" s="32"/>
      <c r="CO58" s="32"/>
      <c r="CP58" s="32"/>
      <c r="CQ58" s="32"/>
      <c r="CR58" s="32"/>
      <c r="CS58" s="32"/>
      <c r="CT58" s="32"/>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2"/>
      <c r="DS58" s="30"/>
      <c r="DT58" s="30"/>
      <c r="DU58" s="30"/>
      <c r="DV58" s="30"/>
      <c r="DW58" s="32"/>
      <c r="DX58" s="32"/>
      <c r="DY58" s="30"/>
      <c r="DZ58" s="30"/>
      <c r="EA58" s="30"/>
      <c r="EB58" s="30"/>
      <c r="EC58" s="30"/>
      <c r="ED58" s="30"/>
      <c r="EE58" s="30"/>
      <c r="EF58" s="32"/>
      <c r="EG58" s="32"/>
      <c r="EH58" s="30"/>
      <c r="EI58" s="30"/>
      <c r="EJ58" s="30"/>
      <c r="EK58" s="30"/>
      <c r="EL58" s="30"/>
      <c r="EM58" s="30"/>
      <c r="EN58" s="30"/>
    </row>
    <row r="59" spans="1:160" x14ac:dyDescent="0.2">
      <c r="A59" s="11" t="s">
        <v>161</v>
      </c>
      <c r="BJ59" s="172">
        <v>1.3</v>
      </c>
      <c r="BK59" s="173"/>
      <c r="BL59" s="174"/>
      <c r="BM59" s="175" t="s">
        <v>19</v>
      </c>
      <c r="BN59" s="176"/>
      <c r="BO59" s="177"/>
      <c r="BP59" s="178">
        <f>SUMPRODUCT(($BJ$22:$BJ$46="130%")*($BM$22:$BM$46="Ａ重油")*1)</f>
        <v>1</v>
      </c>
      <c r="BQ59" s="179"/>
      <c r="BR59" s="179"/>
      <c r="BS59" s="180"/>
      <c r="CJ59" s="32"/>
      <c r="CK59" s="32"/>
      <c r="CL59" s="32"/>
      <c r="CM59" s="32"/>
      <c r="CN59" s="32"/>
      <c r="CO59" s="32"/>
      <c r="CP59" s="32"/>
      <c r="CQ59" s="32"/>
      <c r="CR59" s="32"/>
      <c r="CS59" s="32"/>
      <c r="CT59" s="32"/>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2"/>
      <c r="DS59" s="30"/>
      <c r="DT59" s="30"/>
      <c r="DU59" s="30"/>
      <c r="DV59" s="30"/>
      <c r="DW59" s="32"/>
      <c r="DX59" s="32"/>
      <c r="DY59" s="30"/>
      <c r="DZ59" s="30"/>
      <c r="EA59" s="30"/>
      <c r="EB59" s="30"/>
      <c r="EC59" s="30"/>
      <c r="ED59" s="30"/>
      <c r="EE59" s="30"/>
      <c r="EF59" s="32"/>
      <c r="EG59" s="32"/>
      <c r="EH59" s="30"/>
      <c r="EI59" s="30"/>
      <c r="EJ59" s="30"/>
      <c r="EK59" s="30"/>
      <c r="EL59" s="30"/>
      <c r="EM59" s="30"/>
      <c r="EN59" s="30"/>
    </row>
    <row r="60" spans="1:160" x14ac:dyDescent="0.2">
      <c r="A60" s="11" t="s">
        <v>162</v>
      </c>
      <c r="BJ60" s="172">
        <v>1.3</v>
      </c>
      <c r="BK60" s="173"/>
      <c r="BL60" s="174"/>
      <c r="BM60" s="175" t="s">
        <v>20</v>
      </c>
      <c r="BN60" s="176"/>
      <c r="BO60" s="177"/>
      <c r="BP60" s="178">
        <f>SUMPRODUCT(($BJ$22:$BJ$46="130%")*($BM$22:$BM$46="灯油")*1)</f>
        <v>1</v>
      </c>
      <c r="BQ60" s="179"/>
      <c r="BR60" s="179"/>
      <c r="BS60" s="180"/>
      <c r="CJ60" s="32"/>
      <c r="CK60" s="32"/>
      <c r="CL60" s="32"/>
      <c r="CM60" s="32"/>
      <c r="DQ60" s="29"/>
      <c r="DR60" s="27"/>
      <c r="DS60" s="27"/>
      <c r="DT60" s="27"/>
      <c r="DU60" s="27"/>
      <c r="DV60" s="27"/>
      <c r="DW60" s="27"/>
      <c r="DX60" s="27"/>
      <c r="DY60" s="27"/>
      <c r="DZ60" s="40"/>
      <c r="EA60" s="27"/>
      <c r="EB60" s="27"/>
      <c r="EC60" s="27"/>
      <c r="ED60" s="27"/>
      <c r="EE60" s="27"/>
      <c r="EF60" s="27"/>
      <c r="EG60" s="27"/>
      <c r="EH60" s="27"/>
      <c r="EI60" s="27"/>
      <c r="EJ60" s="27"/>
      <c r="EK60" s="29"/>
      <c r="EL60" s="29"/>
      <c r="EM60" s="29"/>
      <c r="EN60" s="29"/>
    </row>
    <row r="61" spans="1:160" ht="15" customHeight="1" x14ac:dyDescent="0.2">
      <c r="B61" s="11" t="s">
        <v>163</v>
      </c>
      <c r="BJ61" s="172">
        <v>1.5</v>
      </c>
      <c r="BK61" s="173"/>
      <c r="BL61" s="174"/>
      <c r="BM61" s="175" t="s">
        <v>19</v>
      </c>
      <c r="BN61" s="176"/>
      <c r="BO61" s="177"/>
      <c r="BP61" s="178">
        <f>SUMPRODUCT(($BJ$22:$BJ$46="150%")*($BM$22:$BM$46="Ａ重油")*1)</f>
        <v>1</v>
      </c>
      <c r="BQ61" s="179"/>
      <c r="BR61" s="179"/>
      <c r="BS61" s="180"/>
      <c r="CE61" s="32"/>
      <c r="CF61" s="32"/>
      <c r="CG61" s="32"/>
      <c r="CH61" s="32"/>
      <c r="CI61" s="32"/>
      <c r="CJ61" s="32"/>
      <c r="CK61" s="32"/>
      <c r="CL61" s="32"/>
      <c r="CM61" s="32"/>
      <c r="CN61" s="32"/>
      <c r="CO61" s="32"/>
      <c r="CP61" s="32"/>
      <c r="CQ61" s="32"/>
      <c r="CR61" s="32"/>
      <c r="DW61" s="28"/>
      <c r="DX61" s="28"/>
      <c r="DY61" s="28"/>
      <c r="DZ61" s="28"/>
      <c r="EA61" s="28"/>
      <c r="EB61" s="28"/>
      <c r="EC61" s="28"/>
      <c r="ED61" s="28"/>
      <c r="EE61" s="28"/>
      <c r="EF61" s="28"/>
      <c r="EG61" s="28"/>
      <c r="EH61" s="28"/>
      <c r="EI61" s="28"/>
      <c r="EJ61" s="28"/>
      <c r="EK61" s="28"/>
      <c r="EL61" s="28"/>
      <c r="EM61" s="28"/>
      <c r="EN61" s="28"/>
      <c r="EO61" s="28"/>
      <c r="EP61" s="28"/>
      <c r="EQ61" s="28"/>
      <c r="ER61" s="28"/>
      <c r="ES61" s="28"/>
    </row>
    <row r="62" spans="1:160" ht="13.5" customHeight="1" x14ac:dyDescent="0.2">
      <c r="BJ62" s="172">
        <v>1.5</v>
      </c>
      <c r="BK62" s="173"/>
      <c r="BL62" s="174"/>
      <c r="BM62" s="175" t="s">
        <v>20</v>
      </c>
      <c r="BN62" s="176"/>
      <c r="BO62" s="177"/>
      <c r="BP62" s="178">
        <f>SUMPRODUCT(($BJ$22:$BJ$46="150%")*($BM$22:$BM$46="灯油")*1)</f>
        <v>1</v>
      </c>
      <c r="BQ62" s="179"/>
      <c r="BR62" s="179"/>
      <c r="BS62" s="180"/>
      <c r="CE62" s="32"/>
      <c r="CF62" s="32"/>
      <c r="CG62" s="32"/>
      <c r="CH62" s="32"/>
      <c r="CI62" s="32"/>
      <c r="DW62" s="33"/>
      <c r="DX62" s="33"/>
      <c r="DY62" s="31"/>
      <c r="DZ62" s="31"/>
      <c r="EA62" s="31"/>
      <c r="EB62" s="31"/>
      <c r="EC62" s="33"/>
      <c r="ED62" s="33"/>
      <c r="EE62" s="31"/>
      <c r="EF62" s="31"/>
      <c r="EG62" s="31"/>
      <c r="EH62" s="33"/>
      <c r="EI62" s="33"/>
      <c r="EJ62" s="31"/>
      <c r="EK62" s="31"/>
      <c r="EL62" s="31"/>
      <c r="EM62" s="31"/>
      <c r="EN62" s="33"/>
      <c r="EO62" s="33"/>
      <c r="EP62" s="30"/>
      <c r="EQ62" s="30"/>
      <c r="ER62" s="30"/>
      <c r="ES62" s="30"/>
    </row>
    <row r="63" spans="1:160" x14ac:dyDescent="0.2">
      <c r="BJ63" s="163">
        <v>1.7</v>
      </c>
      <c r="BK63" s="164"/>
      <c r="BL63" s="165"/>
      <c r="BM63" s="166" t="s">
        <v>19</v>
      </c>
      <c r="BN63" s="167"/>
      <c r="BO63" s="168"/>
      <c r="BP63" s="169">
        <f>SUMPRODUCT(($BJ$22:$BJ$46="170%")*($BM$22:$BM$46="Ａ重油")*1)</f>
        <v>1</v>
      </c>
      <c r="BQ63" s="170"/>
      <c r="BR63" s="170"/>
      <c r="BS63" s="171"/>
      <c r="DW63" s="33"/>
      <c r="DX63" s="33"/>
      <c r="DY63" s="31"/>
      <c r="DZ63" s="31"/>
      <c r="EA63" s="31"/>
      <c r="EB63" s="31"/>
      <c r="EC63" s="33"/>
      <c r="ED63" s="33"/>
      <c r="EE63" s="31"/>
      <c r="EF63" s="31"/>
      <c r="EG63" s="31"/>
      <c r="EH63" s="33"/>
      <c r="EI63" s="33"/>
      <c r="EJ63" s="31"/>
      <c r="EK63" s="31"/>
      <c r="EL63" s="31"/>
      <c r="EM63" s="31"/>
      <c r="EN63" s="33"/>
      <c r="EO63" s="33"/>
      <c r="EP63" s="30"/>
      <c r="EQ63" s="30"/>
      <c r="ER63" s="30"/>
      <c r="ES63" s="30"/>
    </row>
    <row r="64" spans="1:160" x14ac:dyDescent="0.2">
      <c r="A64" s="65" t="s">
        <v>148</v>
      </c>
      <c r="BJ64" s="163">
        <v>1.7</v>
      </c>
      <c r="BK64" s="164"/>
      <c r="BL64" s="165"/>
      <c r="BM64" s="166" t="s">
        <v>20</v>
      </c>
      <c r="BN64" s="167"/>
      <c r="BO64" s="168"/>
      <c r="BP64" s="169">
        <f>SUMPRODUCT(($BJ$22:$BJ$46="170%")*($BM$22:$BM$46="灯油")*1)</f>
        <v>1</v>
      </c>
      <c r="BQ64" s="170"/>
      <c r="BR64" s="170"/>
      <c r="BS64" s="171"/>
      <c r="DW64" s="33"/>
      <c r="DX64" s="33"/>
      <c r="DY64" s="31"/>
      <c r="DZ64" s="31"/>
      <c r="EA64" s="31"/>
      <c r="EB64" s="31"/>
      <c r="EC64" s="33"/>
      <c r="ED64" s="33"/>
      <c r="EE64" s="31"/>
      <c r="EF64" s="31"/>
      <c r="EG64" s="31"/>
      <c r="EH64" s="33"/>
      <c r="EI64" s="33"/>
      <c r="EJ64" s="31"/>
      <c r="EK64" s="31"/>
      <c r="EL64" s="31"/>
      <c r="EM64" s="31"/>
      <c r="EN64" s="33"/>
      <c r="EO64" s="33"/>
      <c r="EP64" s="30"/>
      <c r="EQ64" s="30"/>
      <c r="ER64" s="30"/>
      <c r="ES64" s="30"/>
    </row>
    <row r="65" spans="2:149" x14ac:dyDescent="0.2">
      <c r="B65" s="22" t="s">
        <v>149</v>
      </c>
      <c r="D65" s="23"/>
      <c r="E65" s="23"/>
      <c r="F65" s="23"/>
      <c r="G65" s="23"/>
      <c r="H65" s="23"/>
      <c r="I65" s="23"/>
      <c r="J65" s="23"/>
      <c r="K65" s="23"/>
      <c r="L65" s="23"/>
      <c r="M65" s="23"/>
      <c r="DW65" s="33"/>
      <c r="DX65" s="33"/>
      <c r="DY65" s="31"/>
      <c r="DZ65" s="31"/>
      <c r="EA65" s="31"/>
      <c r="EB65" s="31"/>
      <c r="EC65" s="33"/>
      <c r="ED65" s="33"/>
      <c r="EE65" s="31"/>
      <c r="EF65" s="31"/>
      <c r="EG65" s="31"/>
      <c r="EH65" s="33"/>
      <c r="EI65" s="33"/>
      <c r="EJ65" s="31"/>
      <c r="EK65" s="31"/>
      <c r="EL65" s="31"/>
      <c r="EM65" s="31"/>
      <c r="EN65" s="33"/>
      <c r="EO65" s="33"/>
      <c r="EP65" s="30"/>
      <c r="EQ65" s="30"/>
      <c r="ER65" s="30"/>
      <c r="ES65" s="30"/>
    </row>
    <row r="66" spans="2:149" x14ac:dyDescent="0.2">
      <c r="DW66" s="33"/>
      <c r="DX66" s="33"/>
      <c r="DY66" s="31"/>
      <c r="DZ66" s="31"/>
      <c r="EA66" s="31"/>
      <c r="EB66" s="31"/>
      <c r="EC66" s="33"/>
      <c r="ED66" s="33"/>
      <c r="EE66" s="31"/>
      <c r="EF66" s="31"/>
      <c r="EG66" s="31"/>
      <c r="EH66" s="33"/>
      <c r="EI66" s="33"/>
      <c r="EJ66" s="31"/>
      <c r="EK66" s="31"/>
      <c r="EL66" s="31"/>
      <c r="EM66" s="31"/>
      <c r="EN66" s="33"/>
      <c r="EO66" s="33"/>
      <c r="EP66" s="30"/>
      <c r="EQ66" s="30"/>
      <c r="ER66" s="30"/>
      <c r="ES66" s="30"/>
    </row>
    <row r="67" spans="2:149" x14ac:dyDescent="0.2">
      <c r="D67" s="11" t="s">
        <v>44</v>
      </c>
    </row>
    <row r="68" spans="2:149" x14ac:dyDescent="0.2">
      <c r="D68" s="11"/>
    </row>
    <row r="69" spans="2:149" x14ac:dyDescent="0.2">
      <c r="D69" s="59"/>
      <c r="E69" s="29"/>
      <c r="F69" s="29"/>
      <c r="G69" s="29"/>
      <c r="H69" s="29"/>
      <c r="I69" s="29"/>
      <c r="J69" s="29"/>
      <c r="K69" s="59"/>
      <c r="L69" s="29"/>
      <c r="T69" s="3" t="s">
        <v>78</v>
      </c>
    </row>
    <row r="70" spans="2:149" x14ac:dyDescent="0.2">
      <c r="D70" s="29"/>
      <c r="E70" s="29"/>
      <c r="F70" s="29"/>
      <c r="G70" s="29"/>
      <c r="H70" s="29"/>
      <c r="I70" s="29"/>
      <c r="J70" s="29"/>
      <c r="K70" s="29" t="s">
        <v>152</v>
      </c>
      <c r="L70" s="29"/>
      <c r="T70" s="3" t="s">
        <v>79</v>
      </c>
    </row>
    <row r="71" spans="2:149" x14ac:dyDescent="0.2">
      <c r="D71" s="29"/>
      <c r="E71" s="29"/>
      <c r="F71" s="29"/>
      <c r="G71" s="29"/>
      <c r="H71" s="29"/>
      <c r="I71" s="29"/>
      <c r="J71" s="29"/>
      <c r="K71" s="29" t="s">
        <v>153</v>
      </c>
      <c r="L71" s="29"/>
      <c r="T71" s="3" t="s">
        <v>80</v>
      </c>
    </row>
    <row r="72" spans="2:149" x14ac:dyDescent="0.2">
      <c r="D72" s="29"/>
      <c r="E72" s="29"/>
      <c r="F72" s="29"/>
      <c r="G72" s="29"/>
      <c r="H72" s="29"/>
      <c r="I72" s="29"/>
      <c r="J72" s="29"/>
      <c r="K72" s="29"/>
      <c r="L72" s="29"/>
      <c r="T72" s="3" t="s">
        <v>81</v>
      </c>
    </row>
    <row r="73" spans="2:149" x14ac:dyDescent="0.2">
      <c r="D73" s="29"/>
      <c r="E73" s="29"/>
      <c r="F73" s="29"/>
      <c r="G73" s="29"/>
      <c r="H73" s="29"/>
      <c r="I73" s="29"/>
      <c r="J73" s="29"/>
      <c r="K73" s="60"/>
      <c r="L73" s="29"/>
      <c r="T73" s="3" t="s">
        <v>82</v>
      </c>
    </row>
    <row r="74" spans="2:149" x14ac:dyDescent="0.2">
      <c r="D74" s="29"/>
      <c r="E74" s="29"/>
      <c r="F74" s="29"/>
      <c r="G74" s="29"/>
      <c r="H74" s="29"/>
      <c r="I74" s="29"/>
      <c r="J74" s="29"/>
      <c r="K74" s="29"/>
      <c r="L74" s="29"/>
      <c r="T74" s="3" t="s">
        <v>83</v>
      </c>
    </row>
    <row r="75" spans="2:149" x14ac:dyDescent="0.2">
      <c r="D75" s="59"/>
      <c r="E75" s="29"/>
      <c r="F75" s="29"/>
      <c r="G75" s="29"/>
      <c r="H75" s="29"/>
      <c r="I75" s="29"/>
      <c r="J75" s="29"/>
      <c r="K75" s="29"/>
      <c r="L75" s="29"/>
    </row>
    <row r="76" spans="2:149" x14ac:dyDescent="0.2">
      <c r="D76" s="29"/>
    </row>
    <row r="77" spans="2:149" x14ac:dyDescent="0.2">
      <c r="D77" s="29"/>
      <c r="K77" s="6" t="s">
        <v>15</v>
      </c>
      <c r="T77" s="7" t="s">
        <v>31</v>
      </c>
    </row>
    <row r="78" spans="2:149" x14ac:dyDescent="0.2">
      <c r="D78" s="29"/>
      <c r="K78" s="58" t="s">
        <v>104</v>
      </c>
      <c r="T78" s="3" t="s">
        <v>86</v>
      </c>
    </row>
    <row r="79" spans="2:149" x14ac:dyDescent="0.2">
      <c r="D79" s="29"/>
      <c r="K79" s="4" t="s">
        <v>16</v>
      </c>
      <c r="T79" s="3" t="s">
        <v>87</v>
      </c>
    </row>
    <row r="80" spans="2:149" x14ac:dyDescent="0.2">
      <c r="D80" s="59"/>
      <c r="K80" s="4" t="s">
        <v>17</v>
      </c>
      <c r="T80" s="3" t="s">
        <v>11</v>
      </c>
    </row>
    <row r="81" spans="4:20" x14ac:dyDescent="0.2">
      <c r="D81" s="29"/>
      <c r="K81" s="4" t="s">
        <v>139</v>
      </c>
      <c r="T81" s="3" t="s">
        <v>12</v>
      </c>
    </row>
    <row r="82" spans="4:20" x14ac:dyDescent="0.2">
      <c r="D82" s="29"/>
      <c r="K82" s="6" t="s">
        <v>18</v>
      </c>
      <c r="T82" s="3" t="s">
        <v>32</v>
      </c>
    </row>
    <row r="83" spans="4:20" x14ac:dyDescent="0.2">
      <c r="D83" s="29"/>
      <c r="K83" s="3" t="s">
        <v>19</v>
      </c>
      <c r="T83" s="3" t="s">
        <v>57</v>
      </c>
    </row>
    <row r="84" spans="4:20" x14ac:dyDescent="0.2">
      <c r="K84" s="3" t="s">
        <v>20</v>
      </c>
      <c r="T84" s="3" t="s">
        <v>77</v>
      </c>
    </row>
    <row r="85" spans="4:20" x14ac:dyDescent="0.2">
      <c r="D85" s="6" t="s">
        <v>88</v>
      </c>
      <c r="T85" s="3" t="s">
        <v>75</v>
      </c>
    </row>
    <row r="86" spans="4:20" x14ac:dyDescent="0.2">
      <c r="D86" s="3" t="s">
        <v>89</v>
      </c>
      <c r="T86" s="3" t="s">
        <v>76</v>
      </c>
    </row>
    <row r="87" spans="4:20" x14ac:dyDescent="0.2">
      <c r="D87" s="3" t="s">
        <v>90</v>
      </c>
      <c r="T87" s="3" t="s">
        <v>99</v>
      </c>
    </row>
    <row r="88" spans="4:20" x14ac:dyDescent="0.2">
      <c r="T88" s="3" t="s">
        <v>100</v>
      </c>
    </row>
    <row r="89" spans="4:20" x14ac:dyDescent="0.2">
      <c r="T89" s="3" t="s">
        <v>137</v>
      </c>
    </row>
    <row r="90" spans="4:20" x14ac:dyDescent="0.2">
      <c r="T90" s="3" t="s">
        <v>134</v>
      </c>
    </row>
    <row r="91" spans="4:20" x14ac:dyDescent="0.2">
      <c r="T91" s="3" t="s">
        <v>135</v>
      </c>
    </row>
    <row r="92" spans="4:20" x14ac:dyDescent="0.2">
      <c r="T92" s="3" t="s">
        <v>136</v>
      </c>
    </row>
  </sheetData>
  <mergeCells count="735">
    <mergeCell ref="ED46:EV46"/>
    <mergeCell ref="ED47:EV47"/>
    <mergeCell ref="DN28:DQ28"/>
    <mergeCell ref="DN29:DQ29"/>
    <mergeCell ref="DV19:DV21"/>
    <mergeCell ref="DW19:DW21"/>
    <mergeCell ref="DS33:DU33"/>
    <mergeCell ref="DS34:DU34"/>
    <mergeCell ref="DS35:DU35"/>
    <mergeCell ref="DS36:DU36"/>
    <mergeCell ref="DS37:DU37"/>
    <mergeCell ref="DS38:DU38"/>
    <mergeCell ref="DS39:DU39"/>
    <mergeCell ref="DS19:DU19"/>
    <mergeCell ref="DS20:DU21"/>
    <mergeCell ref="DS22:DU22"/>
    <mergeCell ref="DS23:DU23"/>
    <mergeCell ref="DS24:DU24"/>
    <mergeCell ref="DS25:DU25"/>
    <mergeCell ref="DN31:DQ31"/>
    <mergeCell ref="DN23:DQ23"/>
    <mergeCell ref="DS45:DU45"/>
    <mergeCell ref="DS46:DU46"/>
    <mergeCell ref="ED42:EV42"/>
    <mergeCell ref="ED43:EV43"/>
    <mergeCell ref="ED44:EV44"/>
    <mergeCell ref="DS42:DU42"/>
    <mergeCell ref="DS43:DU43"/>
    <mergeCell ref="DS44:DU44"/>
    <mergeCell ref="DX42:DZ42"/>
    <mergeCell ref="DX41:DZ41"/>
    <mergeCell ref="ED45:EV45"/>
    <mergeCell ref="DS47:DU47"/>
    <mergeCell ref="BP64:BS64"/>
    <mergeCell ref="ED19:EV21"/>
    <mergeCell ref="ED22:EV22"/>
    <mergeCell ref="ED23:EV23"/>
    <mergeCell ref="ED24:EV24"/>
    <mergeCell ref="ED25:EV25"/>
    <mergeCell ref="ED26:EV26"/>
    <mergeCell ref="ED27:EV27"/>
    <mergeCell ref="ED28:EV28"/>
    <mergeCell ref="ED29:EV29"/>
    <mergeCell ref="ED30:EV30"/>
    <mergeCell ref="ED31:EV31"/>
    <mergeCell ref="ED32:EV32"/>
    <mergeCell ref="ED33:EV33"/>
    <mergeCell ref="ED34:EV34"/>
    <mergeCell ref="ED35:EV35"/>
    <mergeCell ref="ED36:EV36"/>
    <mergeCell ref="ED37:EV37"/>
    <mergeCell ref="ED38:EV38"/>
    <mergeCell ref="CJ49:CM49"/>
    <mergeCell ref="ED39:EV39"/>
    <mergeCell ref="CJ22:CM22"/>
    <mergeCell ref="BP51:BS51"/>
    <mergeCell ref="BP63:BS63"/>
    <mergeCell ref="DD15:DE15"/>
    <mergeCell ref="AX15:BA15"/>
    <mergeCell ref="BD15:BG15"/>
    <mergeCell ref="BJ15:BM15"/>
    <mergeCell ref="BP15:BS15"/>
    <mergeCell ref="BV15:BY15"/>
    <mergeCell ref="CB15:CE15"/>
    <mergeCell ref="CH15:CK15"/>
    <mergeCell ref="CN15:CQ15"/>
    <mergeCell ref="CT15:CW15"/>
    <mergeCell ref="CZ15:DC15"/>
    <mergeCell ref="CV20:CX21"/>
    <mergeCell ref="CY26:DA26"/>
    <mergeCell ref="CY27:DA27"/>
    <mergeCell ref="CY28:DA28"/>
    <mergeCell ref="CY29:DA29"/>
    <mergeCell ref="CY30:DA30"/>
    <mergeCell ref="CN50:CQ50"/>
    <mergeCell ref="CJ52:CM52"/>
    <mergeCell ref="CN52:CQ52"/>
    <mergeCell ref="CJ53:CM53"/>
    <mergeCell ref="CJ41:CM41"/>
    <mergeCell ref="CN41:CQ41"/>
    <mergeCell ref="BP56:BS56"/>
    <mergeCell ref="BP57:BS57"/>
    <mergeCell ref="ED40:EV40"/>
    <mergeCell ref="ED41:EV41"/>
    <mergeCell ref="CJ30:CM30"/>
    <mergeCell ref="CN30:CQ30"/>
    <mergeCell ref="CJ31:CM31"/>
    <mergeCell ref="CN31:CQ31"/>
    <mergeCell ref="CJ32:CM32"/>
    <mergeCell ref="CN32:CQ32"/>
    <mergeCell ref="CJ33:CM33"/>
    <mergeCell ref="CN33:CQ33"/>
    <mergeCell ref="CJ34:CM34"/>
    <mergeCell ref="CN34:CQ34"/>
    <mergeCell ref="CJ35:CM35"/>
    <mergeCell ref="CN35:CQ35"/>
    <mergeCell ref="CJ36:CM36"/>
    <mergeCell ref="CN36:CQ36"/>
    <mergeCell ref="CJ37:CM37"/>
    <mergeCell ref="DB33:DE33"/>
    <mergeCell ref="DS40:DU40"/>
    <mergeCell ref="DS41:DU41"/>
    <mergeCell ref="CR52:CU52"/>
    <mergeCell ref="CJ51:CM51"/>
    <mergeCell ref="CX15:CY15"/>
    <mergeCell ref="CR15:CS15"/>
    <mergeCell ref="DJ26:DM26"/>
    <mergeCell ref="DJ27:DM27"/>
    <mergeCell ref="AJ16:AM16"/>
    <mergeCell ref="AH16:AI16"/>
    <mergeCell ref="DN27:DQ27"/>
    <mergeCell ref="CY23:DA23"/>
    <mergeCell ref="CY24:DA24"/>
    <mergeCell ref="CY25:DA25"/>
    <mergeCell ref="CN22:CQ22"/>
    <mergeCell ref="CJ23:CM23"/>
    <mergeCell ref="CN23:CQ23"/>
    <mergeCell ref="CJ24:CM24"/>
    <mergeCell ref="CN24:CQ24"/>
    <mergeCell ref="CJ25:CM25"/>
    <mergeCell ref="CN25:CQ25"/>
    <mergeCell ref="CJ26:CM26"/>
    <mergeCell ref="CN26:CQ26"/>
    <mergeCell ref="CJ27:CM27"/>
    <mergeCell ref="CN27:CQ27"/>
    <mergeCell ref="BT26:BW26"/>
    <mergeCell ref="DB27:DE27"/>
    <mergeCell ref="DB29:DE29"/>
    <mergeCell ref="DF30:DI30"/>
    <mergeCell ref="DB28:DE28"/>
    <mergeCell ref="DB30:DE30"/>
    <mergeCell ref="DF29:DI29"/>
    <mergeCell ref="CV28:CX28"/>
    <mergeCell ref="CV29:CX29"/>
    <mergeCell ref="CV24:CX24"/>
    <mergeCell ref="CV27:CX27"/>
    <mergeCell ref="DJ51:DM51"/>
    <mergeCell ref="DN50:DR50"/>
    <mergeCell ref="CV35:CX35"/>
    <mergeCell ref="DB48:DE48"/>
    <mergeCell ref="DF31:DI31"/>
    <mergeCell ref="CY34:DA34"/>
    <mergeCell ref="DF35:DI35"/>
    <mergeCell ref="DN51:DR51"/>
    <mergeCell ref="DN41:DQ41"/>
    <mergeCell ref="DN39:DQ39"/>
    <mergeCell ref="DN48:DQ48"/>
    <mergeCell ref="DJ48:DM48"/>
    <mergeCell ref="DJ39:DM39"/>
    <mergeCell ref="DJ40:DM40"/>
    <mergeCell ref="DJ41:DM41"/>
    <mergeCell ref="BM57:BO57"/>
    <mergeCell ref="BJ58:BL58"/>
    <mergeCell ref="BM58:BO58"/>
    <mergeCell ref="BP42:BS42"/>
    <mergeCell ref="BP30:BS30"/>
    <mergeCell ref="BP41:BS41"/>
    <mergeCell ref="BT31:BW31"/>
    <mergeCell ref="BX31:CA31"/>
    <mergeCell ref="CB31:CE31"/>
    <mergeCell ref="BT32:BW32"/>
    <mergeCell ref="BX32:CA32"/>
    <mergeCell ref="CB32:CE32"/>
    <mergeCell ref="BP32:BS32"/>
    <mergeCell ref="BP34:BS34"/>
    <mergeCell ref="BP33:BS33"/>
    <mergeCell ref="BP58:BS58"/>
    <mergeCell ref="BJ53:BL53"/>
    <mergeCell ref="BP31:BS31"/>
    <mergeCell ref="BJ49:BL49"/>
    <mergeCell ref="BM49:BO49"/>
    <mergeCell ref="CB30:CE30"/>
    <mergeCell ref="CB48:CE48"/>
    <mergeCell ref="CB34:CE34"/>
    <mergeCell ref="BT35:BW35"/>
    <mergeCell ref="BT15:BU15"/>
    <mergeCell ref="DF23:DI23"/>
    <mergeCell ref="DF22:DI22"/>
    <mergeCell ref="DB24:DE24"/>
    <mergeCell ref="DN25:DQ25"/>
    <mergeCell ref="DN24:DQ24"/>
    <mergeCell ref="BT25:BW25"/>
    <mergeCell ref="BX25:CA25"/>
    <mergeCell ref="CB25:CE25"/>
    <mergeCell ref="DJ25:DM25"/>
    <mergeCell ref="CY20:DA21"/>
    <mergeCell ref="CN20:CQ21"/>
    <mergeCell ref="BP18:CU18"/>
    <mergeCell ref="BP23:BS23"/>
    <mergeCell ref="BP24:BS24"/>
    <mergeCell ref="DB23:DE23"/>
    <mergeCell ref="CB24:CE24"/>
    <mergeCell ref="CL15:CM15"/>
    <mergeCell ref="CV25:CX25"/>
    <mergeCell ref="DF15:DI15"/>
    <mergeCell ref="DJ15:DK15"/>
    <mergeCell ref="CV22:CX22"/>
    <mergeCell ref="CY22:DA22"/>
    <mergeCell ref="CV23:CX23"/>
    <mergeCell ref="BP62:BS62"/>
    <mergeCell ref="CJ55:CM55"/>
    <mergeCell ref="CN55:CQ55"/>
    <mergeCell ref="DF48:DI48"/>
    <mergeCell ref="DJ43:DM43"/>
    <mergeCell ref="DN43:DQ43"/>
    <mergeCell ref="DN45:DQ45"/>
    <mergeCell ref="DB42:DE42"/>
    <mergeCell ref="DF42:DI42"/>
    <mergeCell ref="DN42:DQ42"/>
    <mergeCell ref="DB45:DE45"/>
    <mergeCell ref="BP43:BS43"/>
    <mergeCell ref="BT44:BW44"/>
    <mergeCell ref="BX44:CA44"/>
    <mergeCell ref="DJ42:DM42"/>
    <mergeCell ref="DB51:DI51"/>
    <mergeCell ref="CV45:CX45"/>
    <mergeCell ref="DJ50:DM50"/>
    <mergeCell ref="CV49:DI49"/>
    <mergeCell ref="DB50:DI50"/>
    <mergeCell ref="CV50:DA50"/>
    <mergeCell ref="BP59:BS59"/>
    <mergeCell ref="BP60:BS60"/>
    <mergeCell ref="CN53:CQ53"/>
    <mergeCell ref="CJ54:CM54"/>
    <mergeCell ref="CN54:CQ54"/>
    <mergeCell ref="CR53:CU53"/>
    <mergeCell ref="CV41:CX41"/>
    <mergeCell ref="CY41:DA41"/>
    <mergeCell ref="DF36:DI36"/>
    <mergeCell ref="DF34:DI34"/>
    <mergeCell ref="CY45:DA45"/>
    <mergeCell ref="CV46:CX46"/>
    <mergeCell ref="CY46:DA46"/>
    <mergeCell ref="DF41:DI41"/>
    <mergeCell ref="CJ44:CM44"/>
    <mergeCell ref="CN44:CQ44"/>
    <mergeCell ref="CJ45:CM45"/>
    <mergeCell ref="CN45:CQ45"/>
    <mergeCell ref="CJ46:CM46"/>
    <mergeCell ref="CN46:CQ46"/>
    <mergeCell ref="CJ47:CM47"/>
    <mergeCell ref="CN47:CQ47"/>
    <mergeCell ref="CJ48:CM48"/>
    <mergeCell ref="CN48:CQ48"/>
    <mergeCell ref="DB46:DE46"/>
    <mergeCell ref="DB39:DE39"/>
    <mergeCell ref="CY39:DA39"/>
    <mergeCell ref="BJ63:BL63"/>
    <mergeCell ref="BJ64:BL64"/>
    <mergeCell ref="BM50:BO50"/>
    <mergeCell ref="BM51:BO51"/>
    <mergeCell ref="BM54:BO54"/>
    <mergeCell ref="BM55:BO55"/>
    <mergeCell ref="BM59:BO59"/>
    <mergeCell ref="BM60:BO60"/>
    <mergeCell ref="BM63:BO63"/>
    <mergeCell ref="BM64:BO64"/>
    <mergeCell ref="BJ50:BL50"/>
    <mergeCell ref="BJ51:BL51"/>
    <mergeCell ref="BJ54:BL54"/>
    <mergeCell ref="BJ55:BL55"/>
    <mergeCell ref="BJ60:BL60"/>
    <mergeCell ref="BJ62:BL62"/>
    <mergeCell ref="BM62:BO62"/>
    <mergeCell ref="BJ61:BL61"/>
    <mergeCell ref="BM61:BO61"/>
    <mergeCell ref="BJ52:BL52"/>
    <mergeCell ref="BM52:BO52"/>
    <mergeCell ref="BJ56:BO56"/>
    <mergeCell ref="BJ59:BL59"/>
    <mergeCell ref="BJ57:BL57"/>
    <mergeCell ref="CV51:DA51"/>
    <mergeCell ref="CB51:CE51"/>
    <mergeCell ref="BP25:BS25"/>
    <mergeCell ref="CY37:DA37"/>
    <mergeCell ref="CV38:CX38"/>
    <mergeCell ref="CY38:DA38"/>
    <mergeCell ref="CV39:CX39"/>
    <mergeCell ref="CY42:DA42"/>
    <mergeCell ref="CV43:CX43"/>
    <mergeCell ref="CY43:DA43"/>
    <mergeCell ref="CV44:CX44"/>
    <mergeCell ref="CY44:DA44"/>
    <mergeCell ref="CY35:DA35"/>
    <mergeCell ref="BP48:BS48"/>
    <mergeCell ref="BP49:BS49"/>
    <mergeCell ref="BP50:BS50"/>
    <mergeCell ref="CV26:CX26"/>
    <mergeCell ref="CN49:CQ49"/>
    <mergeCell ref="CJ50:CM50"/>
    <mergeCell ref="CJ42:CM42"/>
    <mergeCell ref="CN42:CQ42"/>
    <mergeCell ref="CJ43:CM43"/>
    <mergeCell ref="CN43:CQ43"/>
    <mergeCell ref="BJ47:BO47"/>
    <mergeCell ref="G19:L21"/>
    <mergeCell ref="CV48:DA48"/>
    <mergeCell ref="BP36:BS36"/>
    <mergeCell ref="CV33:CX33"/>
    <mergeCell ref="CY33:DA33"/>
    <mergeCell ref="CV34:CX34"/>
    <mergeCell ref="CY40:DA40"/>
    <mergeCell ref="BP35:BS35"/>
    <mergeCell ref="AI47:AK47"/>
    <mergeCell ref="AL47:AN47"/>
    <mergeCell ref="AO47:AQ47"/>
    <mergeCell ref="AR47:AT47"/>
    <mergeCell ref="AU47:AW47"/>
    <mergeCell ref="AX47:AZ47"/>
    <mergeCell ref="BJ48:BL48"/>
    <mergeCell ref="BM48:BO48"/>
    <mergeCell ref="BA47:BC47"/>
    <mergeCell ref="BD47:BF47"/>
    <mergeCell ref="BG47:BI47"/>
    <mergeCell ref="DB41:DE41"/>
    <mergeCell ref="DJ32:DM32"/>
    <mergeCell ref="BT46:BW46"/>
    <mergeCell ref="BX46:CA46"/>
    <mergeCell ref="CB46:CE46"/>
    <mergeCell ref="BP46:BS46"/>
    <mergeCell ref="BT45:BW45"/>
    <mergeCell ref="BX45:CA45"/>
    <mergeCell ref="CB45:CE45"/>
    <mergeCell ref="BP45:BS45"/>
    <mergeCell ref="DX47:DZ47"/>
    <mergeCell ref="DF46:DI46"/>
    <mergeCell ref="DB47:DE47"/>
    <mergeCell ref="DJ47:DM47"/>
    <mergeCell ref="DF47:DI47"/>
    <mergeCell ref="BP47:BS47"/>
    <mergeCell ref="CV30:CX30"/>
    <mergeCell ref="CJ28:CM28"/>
    <mergeCell ref="CN28:CQ28"/>
    <mergeCell ref="CJ29:CM29"/>
    <mergeCell ref="CN29:CQ29"/>
    <mergeCell ref="CB44:CE44"/>
    <mergeCell ref="BP37:BS37"/>
    <mergeCell ref="BP44:BS44"/>
    <mergeCell ref="BP40:BS40"/>
    <mergeCell ref="BP38:BS38"/>
    <mergeCell ref="BP39:BS39"/>
    <mergeCell ref="CB38:CE38"/>
    <mergeCell ref="CV37:CX37"/>
    <mergeCell ref="CV40:CX40"/>
    <mergeCell ref="CY31:DA31"/>
    <mergeCell ref="CJ39:CM39"/>
    <mergeCell ref="CN39:CQ39"/>
    <mergeCell ref="CJ40:CM40"/>
    <mergeCell ref="DN47:DQ47"/>
    <mergeCell ref="BT47:BW47"/>
    <mergeCell ref="BX47:CA47"/>
    <mergeCell ref="CB47:CE47"/>
    <mergeCell ref="CR47:CU47"/>
    <mergeCell ref="CV47:CX47"/>
    <mergeCell ref="CY47:DA47"/>
    <mergeCell ref="DN44:DQ44"/>
    <mergeCell ref="DJ44:DM44"/>
    <mergeCell ref="DJ33:DM33"/>
    <mergeCell ref="DF32:DI32"/>
    <mergeCell ref="DN35:DQ35"/>
    <mergeCell ref="DF33:DI33"/>
    <mergeCell ref="DX45:DZ45"/>
    <mergeCell ref="DJ46:DM46"/>
    <mergeCell ref="DN46:DQ46"/>
    <mergeCell ref="DF39:DI39"/>
    <mergeCell ref="DN32:DQ32"/>
    <mergeCell ref="DJ34:DM34"/>
    <mergeCell ref="DN36:DQ36"/>
    <mergeCell ref="DX44:DZ44"/>
    <mergeCell ref="DF45:DI45"/>
    <mergeCell ref="DJ45:DM45"/>
    <mergeCell ref="DN33:DQ33"/>
    <mergeCell ref="DN40:DQ40"/>
    <mergeCell ref="DX46:DZ46"/>
    <mergeCell ref="CN37:CQ37"/>
    <mergeCell ref="CJ38:CM38"/>
    <mergeCell ref="CN38:CQ38"/>
    <mergeCell ref="DJ28:DM28"/>
    <mergeCell ref="DJ29:DM29"/>
    <mergeCell ref="DJ30:DM30"/>
    <mergeCell ref="DB35:DE35"/>
    <mergeCell ref="DB32:DE32"/>
    <mergeCell ref="CV32:CX32"/>
    <mergeCell ref="CY32:DA32"/>
    <mergeCell ref="DB31:DE31"/>
    <mergeCell ref="CV31:CX31"/>
    <mergeCell ref="CV36:CX36"/>
    <mergeCell ref="CY36:DA36"/>
    <mergeCell ref="DF28:DI28"/>
    <mergeCell ref="DB37:DE37"/>
    <mergeCell ref="DB36:DE36"/>
    <mergeCell ref="DJ31:DM31"/>
    <mergeCell ref="CR37:CU37"/>
    <mergeCell ref="CR38:CU38"/>
    <mergeCell ref="CR30:CU30"/>
    <mergeCell ref="CR31:CU31"/>
    <mergeCell ref="CR32:CU32"/>
    <mergeCell ref="CR33:CU33"/>
    <mergeCell ref="AS9:AT10"/>
    <mergeCell ref="AU9:AU10"/>
    <mergeCell ref="D19:F21"/>
    <mergeCell ref="DX19:DZ21"/>
    <mergeCell ref="DX29:DZ29"/>
    <mergeCell ref="DX30:DZ30"/>
    <mergeCell ref="DX31:DZ31"/>
    <mergeCell ref="DX32:DZ32"/>
    <mergeCell ref="DX33:DZ33"/>
    <mergeCell ref="DF27:DI27"/>
    <mergeCell ref="DF25:DI25"/>
    <mergeCell ref="DJ23:DM23"/>
    <mergeCell ref="DJ24:DM24"/>
    <mergeCell ref="DN26:DQ26"/>
    <mergeCell ref="DJ22:DM22"/>
    <mergeCell ref="DN20:DQ21"/>
    <mergeCell ref="DN22:DQ22"/>
    <mergeCell ref="DN30:DQ30"/>
    <mergeCell ref="DJ20:DM21"/>
    <mergeCell ref="DS26:DU26"/>
    <mergeCell ref="DS27:DU27"/>
    <mergeCell ref="DX25:DZ25"/>
    <mergeCell ref="DB25:DE25"/>
    <mergeCell ref="DB26:DE26"/>
    <mergeCell ref="AX9:BL9"/>
    <mergeCell ref="BB15:BC15"/>
    <mergeCell ref="AQ15:AT15"/>
    <mergeCell ref="CA10:CB10"/>
    <mergeCell ref="BJ19:BL21"/>
    <mergeCell ref="BM19:BO21"/>
    <mergeCell ref="BH15:BI15"/>
    <mergeCell ref="BN15:BO15"/>
    <mergeCell ref="A3:AQ4"/>
    <mergeCell ref="B8:J8"/>
    <mergeCell ref="B12:J12"/>
    <mergeCell ref="B9:J9"/>
    <mergeCell ref="B10:J10"/>
    <mergeCell ref="BM9:BW9"/>
    <mergeCell ref="BX9:BZ9"/>
    <mergeCell ref="BD10:BE10"/>
    <mergeCell ref="BF10:BG10"/>
    <mergeCell ref="BY10:BZ10"/>
    <mergeCell ref="BS10:BT10"/>
    <mergeCell ref="BU10:BV10"/>
    <mergeCell ref="BJ10:BK10"/>
    <mergeCell ref="B13:J13"/>
    <mergeCell ref="M19:V21"/>
    <mergeCell ref="AQ9:AR10"/>
    <mergeCell ref="W19:Y21"/>
    <mergeCell ref="CV19:DA19"/>
    <mergeCell ref="AO15:AP15"/>
    <mergeCell ref="B14:J14"/>
    <mergeCell ref="H6:O6"/>
    <mergeCell ref="P6:V6"/>
    <mergeCell ref="AR3:AZ3"/>
    <mergeCell ref="AR4:AZ4"/>
    <mergeCell ref="AR5:AZ5"/>
    <mergeCell ref="B11:J11"/>
    <mergeCell ref="X14:AG14"/>
    <mergeCell ref="X15:AG15"/>
    <mergeCell ref="X9:AE10"/>
    <mergeCell ref="X11:AU13"/>
    <mergeCell ref="AF9:AJ10"/>
    <mergeCell ref="AM9:AN10"/>
    <mergeCell ref="AO9:AO10"/>
    <mergeCell ref="AX10:BC10"/>
    <mergeCell ref="AH15:AI15"/>
    <mergeCell ref="AJ15:AM15"/>
    <mergeCell ref="AP9:AP10"/>
    <mergeCell ref="AK9:AL10"/>
    <mergeCell ref="AH14:AT14"/>
    <mergeCell ref="AX14:DK14"/>
    <mergeCell ref="EA32:EC32"/>
    <mergeCell ref="DR20:DR21"/>
    <mergeCell ref="CV18:EV18"/>
    <mergeCell ref="B19:C21"/>
    <mergeCell ref="B22:C22"/>
    <mergeCell ref="DB19:DI19"/>
    <mergeCell ref="DF20:DI21"/>
    <mergeCell ref="DB22:DE22"/>
    <mergeCell ref="BZ15:CA15"/>
    <mergeCell ref="BT23:BW23"/>
    <mergeCell ref="BX23:CA23"/>
    <mergeCell ref="CB23:CE23"/>
    <mergeCell ref="CR19:CU21"/>
    <mergeCell ref="BT22:BW22"/>
    <mergeCell ref="BX22:CA22"/>
    <mergeCell ref="CB22:CE22"/>
    <mergeCell ref="CR22:CU22"/>
    <mergeCell ref="BA19:BC21"/>
    <mergeCell ref="BD19:BF21"/>
    <mergeCell ref="X16:AG16"/>
    <mergeCell ref="DB20:DE21"/>
    <mergeCell ref="BP19:BS21"/>
    <mergeCell ref="Z19:AB21"/>
    <mergeCell ref="AF19:AH21"/>
    <mergeCell ref="B42:C42"/>
    <mergeCell ref="B43:C43"/>
    <mergeCell ref="B44:C44"/>
    <mergeCell ref="B45:C45"/>
    <mergeCell ref="B46:C46"/>
    <mergeCell ref="EA19:EC21"/>
    <mergeCell ref="DF24:DI24"/>
    <mergeCell ref="CF15:CG15"/>
    <mergeCell ref="DX22:DZ22"/>
    <mergeCell ref="DX23:DZ23"/>
    <mergeCell ref="DX24:DZ24"/>
    <mergeCell ref="DX34:DZ34"/>
    <mergeCell ref="DB38:DE38"/>
    <mergeCell ref="DF38:DI38"/>
    <mergeCell ref="DX38:DZ38"/>
    <mergeCell ref="DX36:DZ36"/>
    <mergeCell ref="DB34:DE34"/>
    <mergeCell ref="DJ35:DM35"/>
    <mergeCell ref="DJ36:DM36"/>
    <mergeCell ref="DJ37:DM37"/>
    <mergeCell ref="DJ38:DM38"/>
    <mergeCell ref="DN37:DQ37"/>
    <mergeCell ref="DF37:DI37"/>
    <mergeCell ref="DN34:DQ34"/>
    <mergeCell ref="AC47:AE47"/>
    <mergeCell ref="AF47:AH47"/>
    <mergeCell ref="Z47:AB47"/>
    <mergeCell ref="B27:C27"/>
    <mergeCell ref="B28:C28"/>
    <mergeCell ref="B29:C29"/>
    <mergeCell ref="B23:C23"/>
    <mergeCell ref="B24:C24"/>
    <mergeCell ref="B25:C25"/>
    <mergeCell ref="B26:C26"/>
    <mergeCell ref="W47:Y47"/>
    <mergeCell ref="B47:C47"/>
    <mergeCell ref="B30:C30"/>
    <mergeCell ref="B31:C31"/>
    <mergeCell ref="B32:C32"/>
    <mergeCell ref="B33:C33"/>
    <mergeCell ref="B34:C34"/>
    <mergeCell ref="B35:C35"/>
    <mergeCell ref="B36:C36"/>
    <mergeCell ref="B37:C37"/>
    <mergeCell ref="B38:C38"/>
    <mergeCell ref="B39:C39"/>
    <mergeCell ref="B40:C40"/>
    <mergeCell ref="B41:C41"/>
    <mergeCell ref="BX35:CA35"/>
    <mergeCell ref="CB35:CE35"/>
    <mergeCell ref="BT36:BW36"/>
    <mergeCell ref="BX36:CA36"/>
    <mergeCell ref="BG19:BI21"/>
    <mergeCell ref="CB27:CE27"/>
    <mergeCell ref="BX26:CA26"/>
    <mergeCell ref="CB26:CE26"/>
    <mergeCell ref="BT27:BW27"/>
    <mergeCell ref="BX27:CA27"/>
    <mergeCell ref="BT24:BW24"/>
    <mergeCell ref="BX24:CA24"/>
    <mergeCell ref="BP27:BS27"/>
    <mergeCell ref="BP28:BS28"/>
    <mergeCell ref="BP29:BS29"/>
    <mergeCell ref="CB36:CE36"/>
    <mergeCell ref="BP22:BS22"/>
    <mergeCell ref="BP26:BS26"/>
    <mergeCell ref="CB29:CE29"/>
    <mergeCell ref="BT30:BW30"/>
    <mergeCell ref="BX30:CA30"/>
    <mergeCell ref="CR50:CU50"/>
    <mergeCell ref="CR51:CU51"/>
    <mergeCell ref="BT39:BW39"/>
    <mergeCell ref="BX39:CA39"/>
    <mergeCell ref="CB39:CE39"/>
    <mergeCell ref="BT40:BW40"/>
    <mergeCell ref="BX40:CA40"/>
    <mergeCell ref="CB40:CE40"/>
    <mergeCell ref="BT41:BW41"/>
    <mergeCell ref="BX41:CA41"/>
    <mergeCell ref="CB41:CE41"/>
    <mergeCell ref="BT42:BW42"/>
    <mergeCell ref="BX42:CA42"/>
    <mergeCell ref="CB42:CE42"/>
    <mergeCell ref="BT43:BW43"/>
    <mergeCell ref="BX43:CA43"/>
    <mergeCell ref="CB43:CE43"/>
    <mergeCell ref="BT48:BW48"/>
    <mergeCell ref="BT49:BW49"/>
    <mergeCell ref="CR40:CU40"/>
    <mergeCell ref="CR41:CU41"/>
    <mergeCell ref="CR42:CU42"/>
    <mergeCell ref="CN51:CQ51"/>
    <mergeCell ref="CN40:CQ40"/>
    <mergeCell ref="CR39:CU39"/>
    <mergeCell ref="CR43:CU43"/>
    <mergeCell ref="CR44:CU44"/>
    <mergeCell ref="CR45:CU45"/>
    <mergeCell ref="CR46:CU46"/>
    <mergeCell ref="DX26:DZ26"/>
    <mergeCell ref="DX27:DZ27"/>
    <mergeCell ref="DS31:DU31"/>
    <mergeCell ref="DS32:DU32"/>
    <mergeCell ref="DF26:DI26"/>
    <mergeCell ref="DB40:DE40"/>
    <mergeCell ref="DF40:DI40"/>
    <mergeCell ref="DN38:DQ38"/>
    <mergeCell ref="DX35:DZ35"/>
    <mergeCell ref="DS28:DU28"/>
    <mergeCell ref="DS29:DU29"/>
    <mergeCell ref="DS30:DU30"/>
    <mergeCell ref="DX28:DZ28"/>
    <mergeCell ref="DX37:DZ37"/>
    <mergeCell ref="DX39:DZ39"/>
    <mergeCell ref="DX40:DZ40"/>
    <mergeCell ref="CV42:CX42"/>
    <mergeCell ref="CR28:CU28"/>
    <mergeCell ref="CR29:CU29"/>
    <mergeCell ref="CR34:CU34"/>
    <mergeCell ref="CR35:CU35"/>
    <mergeCell ref="CR36:CU36"/>
    <mergeCell ref="AC19:AE21"/>
    <mergeCell ref="AI19:AK21"/>
    <mergeCell ref="AL19:AN21"/>
    <mergeCell ref="AO19:AQ21"/>
    <mergeCell ref="AR19:AT21"/>
    <mergeCell ref="AU19:AW21"/>
    <mergeCell ref="AX19:AZ21"/>
    <mergeCell ref="BT34:BW34"/>
    <mergeCell ref="BX34:CA34"/>
    <mergeCell ref="BT19:CQ19"/>
    <mergeCell ref="BT20:BW21"/>
    <mergeCell ref="BX20:CA21"/>
    <mergeCell ref="CB20:CE21"/>
    <mergeCell ref="BT33:BW33"/>
    <mergeCell ref="BX33:CA33"/>
    <mergeCell ref="CB33:CE33"/>
    <mergeCell ref="BT28:BW28"/>
    <mergeCell ref="BX28:CA28"/>
    <mergeCell ref="CB28:CE28"/>
    <mergeCell ref="BT29:BW29"/>
    <mergeCell ref="BX29:CA29"/>
    <mergeCell ref="BT37:BW37"/>
    <mergeCell ref="BX37:CA37"/>
    <mergeCell ref="CB37:CE37"/>
    <mergeCell ref="BT38:BW38"/>
    <mergeCell ref="BX38:CA38"/>
    <mergeCell ref="BT50:BW50"/>
    <mergeCell ref="BT51:BW51"/>
    <mergeCell ref="BT54:BW54"/>
    <mergeCell ref="CB53:CE53"/>
    <mergeCell ref="CB49:CE49"/>
    <mergeCell ref="CB50:CE50"/>
    <mergeCell ref="BT52:BW52"/>
    <mergeCell ref="BX52:CA52"/>
    <mergeCell ref="CB52:CE52"/>
    <mergeCell ref="BT55:BW55"/>
    <mergeCell ref="BX48:CA48"/>
    <mergeCell ref="BX49:CA49"/>
    <mergeCell ref="BX50:CA50"/>
    <mergeCell ref="BX51:CA51"/>
    <mergeCell ref="BX54:CA54"/>
    <mergeCell ref="BX55:CA55"/>
    <mergeCell ref="BM53:BO53"/>
    <mergeCell ref="BP53:BS53"/>
    <mergeCell ref="BT53:BW53"/>
    <mergeCell ref="BX53:CA53"/>
    <mergeCell ref="BP52:BS52"/>
    <mergeCell ref="BP55:BS55"/>
    <mergeCell ref="BP54:BS54"/>
    <mergeCell ref="BP61:BS61"/>
    <mergeCell ref="CR54:CU54"/>
    <mergeCell ref="CR55:CU55"/>
    <mergeCell ref="CB54:CE54"/>
    <mergeCell ref="CB55:CE55"/>
    <mergeCell ref="CF20:CI21"/>
    <mergeCell ref="CF22:CI22"/>
    <mergeCell ref="CF23:CI23"/>
    <mergeCell ref="CF24:CI24"/>
    <mergeCell ref="CF25:CI25"/>
    <mergeCell ref="CF26:CI26"/>
    <mergeCell ref="CF27:CI27"/>
    <mergeCell ref="CF28:CI28"/>
    <mergeCell ref="CF29:CI29"/>
    <mergeCell ref="CF30:CI30"/>
    <mergeCell ref="CF31:CI31"/>
    <mergeCell ref="CF32:CI32"/>
    <mergeCell ref="CF33:CI33"/>
    <mergeCell ref="CF34:CI34"/>
    <mergeCell ref="CF35:CI35"/>
    <mergeCell ref="CF36:CI36"/>
    <mergeCell ref="CF37:CI37"/>
    <mergeCell ref="CF38:CI38"/>
    <mergeCell ref="CF39:CI39"/>
    <mergeCell ref="ED48:EV48"/>
    <mergeCell ref="DJ49:DR49"/>
    <mergeCell ref="CF40:CI40"/>
    <mergeCell ref="CF41:CI41"/>
    <mergeCell ref="CF42:CI42"/>
    <mergeCell ref="CF43:CI43"/>
    <mergeCell ref="CF44:CI44"/>
    <mergeCell ref="CF45:CI45"/>
    <mergeCell ref="CF46:CI46"/>
    <mergeCell ref="CF47:CI47"/>
    <mergeCell ref="EA42:EC42"/>
    <mergeCell ref="EA43:EC43"/>
    <mergeCell ref="EA44:EC44"/>
    <mergeCell ref="EA45:EC45"/>
    <mergeCell ref="EA40:EC40"/>
    <mergeCell ref="EA41:EC41"/>
    <mergeCell ref="EA46:EC46"/>
    <mergeCell ref="CR48:CU48"/>
    <mergeCell ref="CR49:CU49"/>
    <mergeCell ref="DB44:DE44"/>
    <mergeCell ref="DF44:DI44"/>
    <mergeCell ref="DB43:DE43"/>
    <mergeCell ref="DF43:DI43"/>
    <mergeCell ref="DX43:DZ43"/>
    <mergeCell ref="CJ20:CM21"/>
    <mergeCell ref="EA47:EC47"/>
    <mergeCell ref="EA22:EC22"/>
    <mergeCell ref="EA23:EC23"/>
    <mergeCell ref="EA24:EC24"/>
    <mergeCell ref="EA25:EC25"/>
    <mergeCell ref="EA26:EC26"/>
    <mergeCell ref="EA27:EC27"/>
    <mergeCell ref="EA28:EC28"/>
    <mergeCell ref="EA29:EC29"/>
    <mergeCell ref="EA30:EC30"/>
    <mergeCell ref="EA31:EC31"/>
    <mergeCell ref="EA33:EC33"/>
    <mergeCell ref="EA34:EC34"/>
    <mergeCell ref="EA35:EC35"/>
    <mergeCell ref="EA36:EC36"/>
    <mergeCell ref="EA37:EC37"/>
    <mergeCell ref="EA38:EC38"/>
    <mergeCell ref="EA39:EC39"/>
    <mergeCell ref="CR23:CU23"/>
    <mergeCell ref="CR24:CU24"/>
    <mergeCell ref="CR25:CU25"/>
    <mergeCell ref="CR26:CU26"/>
    <mergeCell ref="CR27:CU27"/>
  </mergeCells>
  <phoneticPr fontId="1"/>
  <dataValidations count="6">
    <dataValidation type="list" allowBlank="1" showInputMessage="1" showErrorMessage="1" sqref="BM22:BO46">
      <formula1>$K$83:$K$84</formula1>
    </dataValidation>
    <dataValidation type="list" allowBlank="1" showInputMessage="1" showErrorMessage="1" sqref="AD46:AE46 AC22:AC46 AG46:AQ46 AU46:AZ46 W22:Z46 AI22:AI45 AF22:AF46 AL22:AL45 AO22:AO45 AU22:AU45 BG22:BG46 AX22:AX45 BA22:BA46 BD22:BD46 AR22:AR46 CF22:CI46">
      <formula1>$K$70:$K$71</formula1>
    </dataValidation>
    <dataValidation type="list" allowBlank="1" showInputMessage="1" showErrorMessage="1" sqref="AH14:AT14">
      <formula1>$D$85:$D$87</formula1>
    </dataValidation>
    <dataValidation type="list" allowBlank="1" showInputMessage="1" showErrorMessage="1" sqref="DV22:DV47">
      <formula1>$T$69:$T$74</formula1>
    </dataValidation>
    <dataValidation type="list" allowBlank="1" showInputMessage="1" showErrorMessage="1" sqref="DW22:DW47">
      <formula1>$T$78:$T$92</formula1>
    </dataValidation>
    <dataValidation type="list" allowBlank="1" showInputMessage="1" showErrorMessage="1" sqref="BJ22:BL46">
      <formula1>$K$78:$K$81</formula1>
    </dataValidation>
  </dataValidations>
  <pageMargins left="0.27559055118110237" right="0.31496062992125984" top="0.15748031496062992" bottom="0.19685039370078741" header="0.31496062992125984" footer="0.31496062992125984"/>
  <pageSetup paperSize="9" scale="68" fitToWidth="0" orientation="landscape" r:id="rId1"/>
  <headerFooter differentFirst="1"/>
  <colBreaks count="1" manualBreakCount="1">
    <brk id="79" max="6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様式(一覧) </vt:lpstr>
      <vt:lpstr>様式(一覧)記載例</vt:lpstr>
      <vt:lpstr>'様式(一覧) '!Print_Area</vt:lpstr>
      <vt:lpstr>'様式(一覧)記載例'!Print_Area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菅野 葉</dc:creator>
  <cp:lastModifiedBy>菅野 葉</cp:lastModifiedBy>
  <dcterms:created xsi:type="dcterms:W3CDTF">2022-05-15T04:11:15Z</dcterms:created>
  <dcterms:modified xsi:type="dcterms:W3CDTF">2022-05-15T04:11:17Z</dcterms:modified>
</cp:coreProperties>
</file>