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12.49.63\disk\◎介護保険最新情報\介護保険最新情報vol.1082\"/>
    </mc:Choice>
  </mc:AlternateContent>
  <bookViews>
    <workbookView xWindow="0" yWindow="0" windowWidth="23040" windowHeight="10536"/>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3" hidden="1">'別紙様式3-2'!$M$18:$AH$118</definedName>
    <definedName name="_xlnm._FilterDatabase" localSheetId="4" hidden="1">'別紙様式3-3'!$M$16:$Y$116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基本情報入力シート!$A$1:$Z$42</definedName>
    <definedName name="_xlnm.Print_Area" localSheetId="2">'別紙様式3-1'!$A$1:$AM$113</definedName>
    <definedName name="_xlnm.Print_Area" localSheetId="3">'別紙様式3-2'!$A$1:$AL$38</definedName>
    <definedName name="_xlnm.Print_Area" localSheetId="4">'別紙様式3-3'!$A$1:$Y$26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<sst xmlns="http://schemas.openxmlformats.org/spreadsheetml/2006/main" count="665" uniqueCount="438">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</sst>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476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796289</xdr:colOff>
      <xdr:row>1</xdr:row>
      <xdr:rowOff>228600</xdr:rowOff>
    </xdr:from>
    <xdr:to>
      <xdr:col>25</xdr:col>
      <xdr:colOff>868680</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5535929" y="480060"/>
          <a:ext cx="4133851" cy="157924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68579</xdr:colOff>
      <xdr:row>4</xdr:row>
      <xdr:rowOff>238125</xdr:rowOff>
    </xdr:from>
    <xdr:to>
      <xdr:col>23</xdr:col>
      <xdr:colOff>354568</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5783579" y="1243965"/>
          <a:ext cx="285989" cy="14668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tabSelected="1" view="pageBreakPreview" zoomScaleNormal="80" zoomScaleSheetLayoutView="10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6.4">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 customHeight="1">
      <c r="A8" s="20" t="s">
        <v>104</v>
      </c>
      <c r="B8" s="59" t="s">
        <v>132</v>
      </c>
      <c r="C8" s="64" t="s">
        <v>30</v>
      </c>
      <c r="D8" s="62" t="s">
        <v>131</v>
      </c>
      <c r="E8" s="21" t="s">
        <v>100</v>
      </c>
    </row>
    <row r="9" spans="1:5" ht="53.4" customHeight="1">
      <c r="A9" s="20" t="s">
        <v>350</v>
      </c>
      <c r="B9" s="59" t="s">
        <v>132</v>
      </c>
      <c r="C9" s="461" t="s">
        <v>30</v>
      </c>
      <c r="D9" s="462" t="s">
        <v>359</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9" t="s">
        <v>101</v>
      </c>
      <c r="B17" s="519"/>
      <c r="C17" s="519"/>
      <c r="D17" s="519"/>
    </row>
    <row r="18" spans="1:5" ht="16.2">
      <c r="A18" s="235" t="s">
        <v>169</v>
      </c>
      <c r="B18" s="25"/>
    </row>
    <row r="19" spans="1:5" s="28" customFormat="1" ht="16.2">
      <c r="A19" s="26" t="s">
        <v>133</v>
      </c>
      <c r="B19" s="27"/>
      <c r="C19" s="26"/>
      <c r="D19" s="26"/>
    </row>
    <row r="20" spans="1:5" s="28" customFormat="1" ht="16.2">
      <c r="A20" s="26" t="s">
        <v>102</v>
      </c>
      <c r="B20" s="27"/>
      <c r="C20" s="26"/>
      <c r="D20" s="26"/>
    </row>
    <row r="21" spans="1:5" s="28" customFormat="1" ht="16.2">
      <c r="A21" s="26" t="s">
        <v>128</v>
      </c>
      <c r="B21" s="27"/>
      <c r="C21" s="26"/>
      <c r="D21" s="26"/>
    </row>
    <row r="22" spans="1:5">
      <c r="A22" s="24"/>
      <c r="B22" s="25"/>
      <c r="D22" s="25"/>
    </row>
    <row r="23" spans="1:5" s="226" customFormat="1" ht="16.2">
      <c r="A23" s="521" t="s">
        <v>166</v>
      </c>
      <c r="B23" s="521"/>
      <c r="C23" s="521"/>
      <c r="D23" s="521"/>
    </row>
    <row r="24" spans="1:5" s="226" customFormat="1" ht="16.2">
      <c r="A24" s="520" t="s">
        <v>167</v>
      </c>
      <c r="B24" s="520"/>
      <c r="C24" s="520"/>
      <c r="D24" s="520"/>
      <c r="E24" s="520"/>
    </row>
    <row r="25" spans="1:5" s="226" customFormat="1" ht="35.25" customHeight="1">
      <c r="A25" s="520" t="s">
        <v>382</v>
      </c>
      <c r="B25" s="522"/>
      <c r="C25" s="522"/>
      <c r="D25" s="522"/>
      <c r="E25" s="522"/>
    </row>
    <row r="26" spans="1:5" ht="14.4"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0" customWidth="1"/>
    <col min="26" max="26" width="13.44140625" customWidth="1"/>
    <col min="27" max="27" width="14.777343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00000000000001"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00000000000001"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00000000000001"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00000000000001"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00000000000001"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00000000000001"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00000000000001"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00000000000001"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00000000000001"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00000000000001"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63"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6" t="s">
        <v>125</v>
      </c>
      <c r="L43" s="757"/>
      <c r="M43" s="758"/>
      <c r="N43" s="756" t="s">
        <v>326</v>
      </c>
      <c r="O43" s="757"/>
      <c r="P43" s="757"/>
      <c r="Q43" s="757"/>
      <c r="R43" s="758"/>
      <c r="S43" s="753" t="s">
        <v>117</v>
      </c>
      <c r="T43" s="754"/>
      <c r="U43" s="754"/>
      <c r="V43" s="754"/>
      <c r="W43" s="755"/>
      <c r="X43" s="753" t="s">
        <v>86</v>
      </c>
      <c r="Y43" s="754"/>
      <c r="Z43" s="754"/>
      <c r="AA43" s="754"/>
      <c r="AB43" s="754"/>
      <c r="AC43" s="754" t="s">
        <v>77</v>
      </c>
      <c r="AD43" s="754"/>
      <c r="AE43" s="755"/>
      <c r="AF43" s="753" t="s">
        <v>304</v>
      </c>
      <c r="AG43" s="754"/>
      <c r="AH43" s="754"/>
      <c r="AI43" s="754"/>
      <c r="AJ43" s="755"/>
      <c r="AL43" s="787" t="s">
        <v>321</v>
      </c>
      <c r="AM43" s="788"/>
      <c r="AU43" s="34"/>
    </row>
    <row r="44" spans="1:50" s="33" customFormat="1" ht="15.75" customHeight="1" thickBot="1">
      <c r="A44" s="124" t="s">
        <v>40</v>
      </c>
      <c r="B44" s="116"/>
      <c r="C44" s="116"/>
      <c r="D44" s="116"/>
      <c r="E44" s="116"/>
      <c r="F44" s="116"/>
      <c r="G44" s="116"/>
      <c r="H44" s="116"/>
      <c r="I44" s="116"/>
      <c r="J44" s="116"/>
      <c r="K44" s="807"/>
      <c r="L44" s="808" t="b">
        <v>1</v>
      </c>
      <c r="M44" s="809"/>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9"/>
      <c r="AG44" s="760"/>
      <c r="AH44" s="760"/>
      <c r="AI44" s="760"/>
      <c r="AJ44" s="761"/>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7"/>
      <c r="L45" s="748" t="b">
        <v>1</v>
      </c>
      <c r="M45" s="749"/>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8">
        <f>IF(L45,S45-N45,"（対象外）")</f>
        <v>12418.019755409216</v>
      </c>
      <c r="Y45" s="769"/>
      <c r="Z45" s="769"/>
      <c r="AA45" s="769"/>
      <c r="AB45" s="132" t="str">
        <f t="shared" si="0"/>
        <v>円</v>
      </c>
      <c r="AC45" s="582">
        <f>IF(AND(L45,OR(L44,L46)),1,"-")</f>
        <v>1</v>
      </c>
      <c r="AD45" s="582"/>
      <c r="AE45" s="583"/>
      <c r="AF45" s="762"/>
      <c r="AG45" s="763"/>
      <c r="AH45" s="763"/>
      <c r="AI45" s="763"/>
      <c r="AJ45" s="764"/>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50"/>
      <c r="L46" s="751" t="b">
        <v>1</v>
      </c>
      <c r="M46" s="752"/>
      <c r="N46" s="770">
        <v>222680</v>
      </c>
      <c r="O46" s="771"/>
      <c r="P46" s="771"/>
      <c r="Q46" s="772"/>
      <c r="R46" s="135" t="s">
        <v>106</v>
      </c>
      <c r="S46" s="773">
        <f>IF(L46,('別紙様式3-2'!AA8-'別紙様式3-2'!T9)/'別紙様式3-2'!AD8,"（対象外）")</f>
        <v>228404.32200538355</v>
      </c>
      <c r="T46" s="774"/>
      <c r="U46" s="774"/>
      <c r="V46" s="774"/>
      <c r="W46" s="135" t="str">
        <f>IF($L46,"円","")</f>
        <v>円</v>
      </c>
      <c r="X46" s="601">
        <f>IF(L46,S46-N46,"（対象外）")</f>
        <v>5724.3220053835539</v>
      </c>
      <c r="Y46" s="602"/>
      <c r="Z46" s="602"/>
      <c r="AA46" s="602"/>
      <c r="AB46" s="136" t="str">
        <f t="shared" si="0"/>
        <v>円</v>
      </c>
      <c r="AC46" s="792">
        <f>IF(AND(L45,L46),X46/X45,IF(AND(L44,L46),1,"-"))</f>
        <v>0.46096898846453144</v>
      </c>
      <c r="AD46" s="792"/>
      <c r="AE46" s="793"/>
      <c r="AF46" s="765">
        <v>4000000</v>
      </c>
      <c r="AG46" s="766"/>
      <c r="AH46" s="766"/>
      <c r="AI46" s="767"/>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5" t="s">
        <v>377</v>
      </c>
      <c r="AM49" s="786"/>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744" t="s">
        <v>114</v>
      </c>
      <c r="Z50" s="745"/>
      <c r="AA50" s="745"/>
      <c r="AB50" s="745"/>
      <c r="AC50" s="745"/>
      <c r="AD50" s="745"/>
      <c r="AE50" s="746"/>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7" t="s">
        <v>430</v>
      </c>
      <c r="C61" s="798"/>
      <c r="D61" s="798"/>
      <c r="E61" s="798"/>
      <c r="F61" s="798"/>
      <c r="G61" s="798"/>
      <c r="H61" s="798"/>
      <c r="I61" s="798"/>
      <c r="J61" s="798"/>
      <c r="K61" s="798"/>
      <c r="L61" s="799"/>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800" t="s">
        <v>378</v>
      </c>
      <c r="AC61" s="327"/>
      <c r="AD61" s="327"/>
      <c r="AE61" s="328"/>
      <c r="AF61" s="327"/>
      <c r="AG61" s="327"/>
      <c r="AH61" s="327"/>
      <c r="AI61" s="336"/>
      <c r="AJ61" s="337"/>
      <c r="AR61" s="35"/>
    </row>
    <row r="62" spans="1:61" ht="21" customHeight="1" thickBot="1">
      <c r="A62" s="343"/>
      <c r="B62" s="356"/>
      <c r="C62" s="357"/>
      <c r="D62" s="357"/>
      <c r="E62" s="357"/>
      <c r="F62" s="705" t="s">
        <v>431</v>
      </c>
      <c r="G62" s="803"/>
      <c r="H62" s="803"/>
      <c r="I62" s="803"/>
      <c r="J62" s="803"/>
      <c r="K62" s="803"/>
      <c r="L62" s="803"/>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801"/>
      <c r="AC62" s="327"/>
      <c r="AD62" s="327"/>
      <c r="AE62" s="328"/>
      <c r="AF62" s="327"/>
      <c r="AG62" s="327"/>
      <c r="AH62" s="327"/>
      <c r="AI62" s="336"/>
      <c r="AJ62" s="337"/>
      <c r="AR62" s="35"/>
    </row>
    <row r="63" spans="1:61" ht="21" customHeight="1" thickBot="1">
      <c r="A63" s="343"/>
      <c r="B63" s="356"/>
      <c r="C63" s="357"/>
      <c r="D63" s="357"/>
      <c r="E63" s="357"/>
      <c r="F63" s="804"/>
      <c r="G63" s="805"/>
      <c r="H63" s="805"/>
      <c r="I63" s="805"/>
      <c r="J63" s="805"/>
      <c r="K63" s="805"/>
      <c r="L63" s="806"/>
      <c r="M63" s="600" t="s">
        <v>318</v>
      </c>
      <c r="N63" s="600"/>
      <c r="O63" s="600"/>
      <c r="P63" s="717">
        <f>M62/AF67</f>
        <v>457935.83333333331</v>
      </c>
      <c r="Q63" s="718"/>
      <c r="R63" s="718"/>
      <c r="S63" s="719"/>
      <c r="T63" s="341" t="s">
        <v>319</v>
      </c>
      <c r="U63" s="339"/>
      <c r="V63" s="720"/>
      <c r="W63" s="720"/>
      <c r="X63" s="327"/>
      <c r="Y63" s="340"/>
      <c r="Z63" s="701"/>
      <c r="AA63" s="704"/>
      <c r="AB63" s="801"/>
      <c r="AC63" s="327"/>
      <c r="AD63" s="327"/>
      <c r="AE63" s="452"/>
      <c r="AF63" s="327"/>
      <c r="AG63" s="327"/>
      <c r="AH63" s="327"/>
      <c r="AI63" s="327"/>
      <c r="AJ63" s="327"/>
      <c r="AK63" s="327"/>
      <c r="AL63" s="327"/>
      <c r="AM63" s="327"/>
      <c r="AN63" s="779" t="s">
        <v>379</v>
      </c>
      <c r="AO63" s="780"/>
      <c r="AP63" s="780"/>
      <c r="AQ63" s="780"/>
      <c r="AR63" s="780"/>
      <c r="AS63" s="780"/>
      <c r="AT63" s="780"/>
      <c r="AU63" s="781"/>
      <c r="AW63" s="35"/>
    </row>
    <row r="64" spans="1:61" ht="21" customHeight="1" thickBot="1">
      <c r="A64" s="343"/>
      <c r="B64" s="797" t="s">
        <v>432</v>
      </c>
      <c r="C64" s="798"/>
      <c r="D64" s="798"/>
      <c r="E64" s="798"/>
      <c r="F64" s="798"/>
      <c r="G64" s="798"/>
      <c r="H64" s="798"/>
      <c r="I64" s="798"/>
      <c r="J64" s="798"/>
      <c r="K64" s="798"/>
      <c r="L64" s="799"/>
      <c r="M64" s="579">
        <f>SUM('別紙様式3-3'!X17:X116)</f>
        <v>823319</v>
      </c>
      <c r="N64" s="580"/>
      <c r="O64" s="580"/>
      <c r="P64" s="580"/>
      <c r="Q64" s="580"/>
      <c r="R64" s="580"/>
      <c r="S64" s="581"/>
      <c r="T64" s="331" t="s">
        <v>4</v>
      </c>
      <c r="U64" s="332"/>
      <c r="V64" s="333"/>
      <c r="W64" s="333"/>
      <c r="X64" s="334"/>
      <c r="Y64" s="335"/>
      <c r="Z64" s="701" t="s">
        <v>105</v>
      </c>
      <c r="AA64" s="702" t="str">
        <f>IF(V65=0,"",IF(V65&gt;=200/3,"○","×"))</f>
        <v>○</v>
      </c>
      <c r="AB64" s="801"/>
      <c r="AC64" s="327"/>
      <c r="AD64" s="327"/>
      <c r="AE64" s="328"/>
      <c r="AF64" s="327"/>
      <c r="AG64" s="327"/>
      <c r="AH64" s="327"/>
      <c r="AI64" s="327"/>
      <c r="AJ64" s="327"/>
      <c r="AK64" s="327"/>
      <c r="AL64" s="327"/>
      <c r="AM64" s="327"/>
      <c r="AN64" s="782"/>
      <c r="AO64" s="783"/>
      <c r="AP64" s="783"/>
      <c r="AQ64" s="783"/>
      <c r="AR64" s="783"/>
      <c r="AS64" s="783"/>
      <c r="AT64" s="783"/>
      <c r="AU64" s="784"/>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80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10"/>
      <c r="W66" s="810"/>
      <c r="X66" s="326"/>
      <c r="Y66" s="354"/>
      <c r="Z66" s="701"/>
      <c r="AA66" s="704"/>
      <c r="AB66" s="802"/>
      <c r="AC66" s="336"/>
      <c r="AD66" s="336"/>
      <c r="AE66" s="336"/>
      <c r="AF66" s="336"/>
      <c r="AG66" s="336"/>
      <c r="AH66" s="336"/>
      <c r="AI66" s="336"/>
      <c r="AJ66" s="337"/>
      <c r="AR66" s="35"/>
    </row>
    <row r="67" spans="1:47" s="33" customFormat="1" ht="21" customHeight="1" thickBot="1">
      <c r="A67" s="455"/>
      <c r="B67" s="811" t="s">
        <v>367</v>
      </c>
      <c r="C67" s="811"/>
      <c r="D67" s="811"/>
      <c r="E67" s="811"/>
      <c r="F67" s="811"/>
      <c r="G67" s="811"/>
      <c r="H67" s="811"/>
      <c r="I67" s="811"/>
      <c r="J67" s="811"/>
      <c r="K67" s="811"/>
      <c r="L67" s="812"/>
      <c r="M67" s="791" t="s">
        <v>25</v>
      </c>
      <c r="N67" s="790"/>
      <c r="O67" s="813">
        <v>4</v>
      </c>
      <c r="P67" s="813"/>
      <c r="Q67" s="453" t="s">
        <v>368</v>
      </c>
      <c r="R67" s="813">
        <v>10</v>
      </c>
      <c r="S67" s="813"/>
      <c r="T67" s="453" t="s">
        <v>365</v>
      </c>
      <c r="U67" s="790" t="s">
        <v>366</v>
      </c>
      <c r="V67" s="790"/>
      <c r="W67" s="790" t="s">
        <v>25</v>
      </c>
      <c r="X67" s="790"/>
      <c r="Y67" s="813">
        <v>5</v>
      </c>
      <c r="Z67" s="813"/>
      <c r="AA67" s="453" t="s">
        <v>368</v>
      </c>
      <c r="AB67" s="813">
        <v>3</v>
      </c>
      <c r="AC67" s="813"/>
      <c r="AD67" s="453" t="s">
        <v>365</v>
      </c>
      <c r="AE67" s="453" t="s">
        <v>369</v>
      </c>
      <c r="AF67" s="453">
        <f>IF(O67&gt;=1,(Y67*12+AB67)-(O67*12+R67)+1,"")</f>
        <v>6</v>
      </c>
      <c r="AG67" s="790" t="s">
        <v>370</v>
      </c>
      <c r="AH67" s="790"/>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8" t="s">
        <v>434</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5" t="s">
        <v>168</v>
      </c>
      <c r="B75" s="776"/>
      <c r="C75" s="776"/>
      <c r="D75" s="777"/>
      <c r="E75" s="794" t="s">
        <v>135</v>
      </c>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c r="AK75" s="796"/>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9" t="s">
        <v>140</v>
      </c>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15"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8" fitToHeight="0"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40" zoomScaleNormal="120" zoomScaleSheetLayoutView="40" workbookViewId="0"/>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7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83</v>
      </c>
      <c r="S5" s="850"/>
      <c r="T5" s="851"/>
      <c r="U5" s="265"/>
      <c r="V5" s="860"/>
      <c r="W5" s="861"/>
      <c r="X5" s="816" t="s">
        <v>119</v>
      </c>
      <c r="Y5" s="838" t="s">
        <v>83</v>
      </c>
      <c r="Z5" s="839"/>
      <c r="AA5" s="839"/>
      <c r="AB5" s="867" t="s">
        <v>81</v>
      </c>
      <c r="AC5" s="868"/>
      <c r="AD5" s="838"/>
      <c r="AE5" s="825" t="s">
        <v>113</v>
      </c>
      <c r="AF5" s="439"/>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78</v>
      </c>
      <c r="S6" s="264" t="s">
        <v>79</v>
      </c>
      <c r="T6" s="260" t="s">
        <v>80</v>
      </c>
      <c r="U6" s="266"/>
      <c r="V6" s="862"/>
      <c r="W6" s="863"/>
      <c r="X6" s="817"/>
      <c r="Y6" s="440" t="s">
        <v>78</v>
      </c>
      <c r="Z6" s="440" t="s">
        <v>79</v>
      </c>
      <c r="AA6" s="440" t="s">
        <v>354</v>
      </c>
      <c r="AB6" s="440" t="s">
        <v>78</v>
      </c>
      <c r="AC6" s="440" t="s">
        <v>79</v>
      </c>
      <c r="AD6" s="440" t="s">
        <v>80</v>
      </c>
      <c r="AE6" s="82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2" t="s">
        <v>173</v>
      </c>
      <c r="W7" s="853"/>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4" t="s">
        <v>174</v>
      </c>
      <c r="W8" s="865"/>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9" t="s">
        <v>334</v>
      </c>
      <c r="C9" s="830"/>
      <c r="D9" s="830"/>
      <c r="E9" s="830"/>
      <c r="F9" s="830"/>
      <c r="G9" s="830"/>
      <c r="H9" s="830"/>
      <c r="I9" s="830"/>
      <c r="J9" s="830"/>
      <c r="K9" s="830"/>
      <c r="L9" s="830"/>
      <c r="M9" s="830"/>
      <c r="N9" s="830"/>
      <c r="O9" s="830"/>
      <c r="P9" s="830"/>
      <c r="Q9" s="255">
        <f>R9+S9+T9</f>
        <v>9194400</v>
      </c>
      <c r="R9" s="255">
        <f>SUM(AJ19:AJ118)</f>
        <v>2525624</v>
      </c>
      <c r="S9" s="255">
        <f t="shared" ref="S9:T9" si="2">SUM(AK19:AK118)</f>
        <v>5022480</v>
      </c>
      <c r="T9" s="254">
        <f t="shared" si="2"/>
        <v>1646296</v>
      </c>
      <c r="U9" s="245"/>
      <c r="V9" s="873"/>
      <c r="W9" s="873"/>
      <c r="X9" s="873"/>
      <c r="Y9" s="873"/>
      <c r="Z9" s="873"/>
      <c r="AA9" s="873"/>
      <c r="AB9" s="873"/>
      <c r="AC9" s="873"/>
      <c r="AD9" s="873"/>
      <c r="AE9" s="873"/>
      <c r="AF9" s="873"/>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5" t="s">
        <v>435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19" t="s">
        <v>7</v>
      </c>
      <c r="C13" s="820"/>
      <c r="D13" s="820"/>
      <c r="E13" s="820"/>
      <c r="F13" s="820"/>
      <c r="G13" s="820"/>
      <c r="H13" s="820"/>
      <c r="I13" s="820"/>
      <c r="J13" s="820"/>
      <c r="K13" s="821"/>
      <c r="L13" s="188"/>
      <c r="M13" s="837" t="s">
        <v>73</v>
      </c>
      <c r="N13" s="189"/>
      <c r="O13" s="190"/>
      <c r="P13" s="821" t="s">
        <v>74</v>
      </c>
      <c r="Q13" s="869"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8"/>
      <c r="B14" s="822"/>
      <c r="C14" s="823"/>
      <c r="D14" s="823"/>
      <c r="E14" s="823"/>
      <c r="F14" s="823"/>
      <c r="G14" s="823"/>
      <c r="H14" s="823"/>
      <c r="I14" s="823"/>
      <c r="J14" s="823"/>
      <c r="K14" s="824"/>
      <c r="L14" s="196"/>
      <c r="M14" s="866"/>
      <c r="N14" s="871" t="s">
        <v>87</v>
      </c>
      <c r="O14" s="872"/>
      <c r="P14" s="824"/>
      <c r="Q14" s="870"/>
      <c r="R14" s="835" t="s">
        <v>357</v>
      </c>
      <c r="S14" s="837" t="s">
        <v>118</v>
      </c>
      <c r="T14" s="239"/>
      <c r="U14" s="240"/>
      <c r="V14" s="835" t="s">
        <v>119</v>
      </c>
      <c r="W14" s="835" t="s">
        <v>358</v>
      </c>
      <c r="X14" s="837" t="s">
        <v>118</v>
      </c>
      <c r="Y14" s="197"/>
      <c r="Z14" s="197"/>
      <c r="AA14" s="198"/>
      <c r="AB14" s="814" t="s">
        <v>178</v>
      </c>
      <c r="AC14" s="831"/>
      <c r="AD14" s="827"/>
      <c r="AE14" s="814" t="s">
        <v>116</v>
      </c>
      <c r="AF14" s="831"/>
      <c r="AG14" s="827"/>
      <c r="AH14" s="817" t="s">
        <v>112</v>
      </c>
      <c r="AI14" s="814" t="s">
        <v>333</v>
      </c>
      <c r="AJ14" s="197"/>
      <c r="AK14" s="197"/>
      <c r="AL14" s="198"/>
    </row>
    <row r="15" spans="1:38" ht="13.5" customHeight="1">
      <c r="A15" s="818"/>
      <c r="B15" s="822"/>
      <c r="C15" s="823"/>
      <c r="D15" s="823"/>
      <c r="E15" s="823"/>
      <c r="F15" s="823"/>
      <c r="G15" s="823"/>
      <c r="H15" s="823"/>
      <c r="I15" s="823"/>
      <c r="J15" s="823"/>
      <c r="K15" s="824"/>
      <c r="L15" s="196"/>
      <c r="M15" s="866"/>
      <c r="N15" s="199"/>
      <c r="O15" s="241"/>
      <c r="P15" s="824"/>
      <c r="Q15" s="870"/>
      <c r="R15" s="836"/>
      <c r="S15" s="836"/>
      <c r="T15" s="876" t="s">
        <v>90</v>
      </c>
      <c r="U15" s="877"/>
      <c r="V15" s="836"/>
      <c r="W15" s="836"/>
      <c r="X15" s="866"/>
      <c r="Y15" s="878" t="s">
        <v>82</v>
      </c>
      <c r="Z15" s="879"/>
      <c r="AA15" s="880"/>
      <c r="AB15" s="832"/>
      <c r="AC15" s="833"/>
      <c r="AD15" s="834"/>
      <c r="AE15" s="832"/>
      <c r="AF15" s="833"/>
      <c r="AG15" s="834"/>
      <c r="AH15" s="818"/>
      <c r="AI15" s="815"/>
      <c r="AJ15" s="840" t="s">
        <v>82</v>
      </c>
      <c r="AK15" s="841"/>
      <c r="AL15" s="842"/>
    </row>
    <row r="16" spans="1:38" ht="18.75" customHeight="1">
      <c r="A16" s="818"/>
      <c r="B16" s="822"/>
      <c r="C16" s="823"/>
      <c r="D16" s="823"/>
      <c r="E16" s="823"/>
      <c r="F16" s="823"/>
      <c r="G16" s="823"/>
      <c r="H16" s="823"/>
      <c r="I16" s="823"/>
      <c r="J16" s="823"/>
      <c r="K16" s="824"/>
      <c r="L16" s="196"/>
      <c r="M16" s="866"/>
      <c r="N16" s="443" t="s">
        <v>88</v>
      </c>
      <c r="O16" s="242" t="s">
        <v>89</v>
      </c>
      <c r="P16" s="824"/>
      <c r="Q16" s="870"/>
      <c r="R16" s="836"/>
      <c r="S16" s="836"/>
      <c r="T16" s="814" t="s">
        <v>355</v>
      </c>
      <c r="U16" s="817" t="s">
        <v>356</v>
      </c>
      <c r="V16" s="836"/>
      <c r="W16" s="836"/>
      <c r="X16" s="836"/>
      <c r="Y16" s="814" t="s">
        <v>355</v>
      </c>
      <c r="Z16" s="817" t="s">
        <v>356</v>
      </c>
      <c r="AA16" s="827" t="s">
        <v>354</v>
      </c>
      <c r="AB16" s="814" t="s">
        <v>355</v>
      </c>
      <c r="AC16" s="817" t="s">
        <v>356</v>
      </c>
      <c r="AD16" s="827" t="s">
        <v>354</v>
      </c>
      <c r="AE16" s="814" t="s">
        <v>355</v>
      </c>
      <c r="AF16" s="817" t="s">
        <v>356</v>
      </c>
      <c r="AG16" s="827" t="s">
        <v>354</v>
      </c>
      <c r="AH16" s="818"/>
      <c r="AI16" s="818"/>
      <c r="AJ16" s="814" t="s">
        <v>355</v>
      </c>
      <c r="AK16" s="817" t="s">
        <v>356</v>
      </c>
      <c r="AL16" s="827" t="s">
        <v>354</v>
      </c>
    </row>
    <row r="17" spans="1:38" ht="18.75" customHeight="1">
      <c r="A17" s="238"/>
      <c r="B17" s="822"/>
      <c r="C17" s="823"/>
      <c r="D17" s="823"/>
      <c r="E17" s="823"/>
      <c r="F17" s="823"/>
      <c r="G17" s="823"/>
      <c r="H17" s="823"/>
      <c r="I17" s="823"/>
      <c r="J17" s="823"/>
      <c r="K17" s="824"/>
      <c r="L17" s="201"/>
      <c r="M17" s="866"/>
      <c r="N17" s="200"/>
      <c r="O17" s="242"/>
      <c r="P17" s="824"/>
      <c r="Q17" s="870"/>
      <c r="R17" s="836"/>
      <c r="S17" s="836"/>
      <c r="T17" s="815"/>
      <c r="U17" s="818"/>
      <c r="V17" s="836"/>
      <c r="W17" s="836"/>
      <c r="X17" s="836"/>
      <c r="Y17" s="815"/>
      <c r="Z17" s="818"/>
      <c r="AA17" s="828"/>
      <c r="AB17" s="815"/>
      <c r="AC17" s="818"/>
      <c r="AD17" s="828"/>
      <c r="AE17" s="815"/>
      <c r="AF17" s="818"/>
      <c r="AG17" s="828"/>
      <c r="AH17" s="818"/>
      <c r="AI17" s="818"/>
      <c r="AJ17" s="815"/>
      <c r="AK17" s="818"/>
      <c r="AL17" s="828"/>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Normal="120" zoomScaleSheetLayoutView="100" workbookViewId="0"/>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1.21875" style="39" customWidth="1"/>
    <col min="27" max="27" width="3.6640625" style="39" customWidth="1"/>
    <col min="28" max="28" width="12.33203125" style="39" customWidth="1"/>
    <col min="29" max="16384" width="9" style="39"/>
  </cols>
  <sheetData>
    <row r="1" spans="1:28" ht="13.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514" t="s">
        <v>352</v>
      </c>
      <c r="S3" s="881" t="s">
        <v>437</v>
      </c>
      <c r="T3" s="881"/>
      <c r="U3" s="881"/>
      <c r="V3" s="881"/>
      <c r="W3" s="881"/>
      <c r="X3" s="881"/>
      <c r="Y3" s="881"/>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1"/>
      <c r="T4" s="881"/>
      <c r="U4" s="881"/>
      <c r="V4" s="881"/>
      <c r="W4" s="881"/>
      <c r="X4" s="881"/>
      <c r="Y4" s="881"/>
      <c r="Z4" s="175"/>
      <c r="AA4" s="179"/>
    </row>
    <row r="5" spans="1:28" ht="15" customHeight="1">
      <c r="A5" s="175"/>
      <c r="B5" s="854"/>
      <c r="C5" s="855"/>
      <c r="D5" s="855"/>
      <c r="E5" s="855"/>
      <c r="F5" s="855"/>
      <c r="G5" s="855"/>
      <c r="H5" s="855"/>
      <c r="I5" s="855"/>
      <c r="J5" s="855"/>
      <c r="K5" s="855"/>
      <c r="L5" s="855"/>
      <c r="M5" s="855"/>
      <c r="N5" s="855"/>
      <c r="O5" s="855"/>
      <c r="P5" s="856"/>
      <c r="Q5" s="406" t="s">
        <v>336</v>
      </c>
      <c r="R5" s="175"/>
      <c r="S5" s="881"/>
      <c r="T5" s="881"/>
      <c r="U5" s="881"/>
      <c r="V5" s="881"/>
      <c r="W5" s="881"/>
      <c r="X5" s="881"/>
      <c r="Y5" s="881"/>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1"/>
      <c r="T6" s="881"/>
      <c r="U6" s="881"/>
      <c r="V6" s="881"/>
      <c r="W6" s="881"/>
      <c r="X6" s="881"/>
      <c r="Y6" s="881"/>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1"/>
      <c r="T7" s="881"/>
      <c r="U7" s="881"/>
      <c r="V7" s="881"/>
      <c r="W7" s="881"/>
      <c r="X7" s="881"/>
      <c r="Y7" s="881"/>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1"/>
      <c r="T8" s="881"/>
      <c r="U8" s="881"/>
      <c r="V8" s="881"/>
      <c r="W8" s="881"/>
      <c r="X8" s="881"/>
      <c r="Y8" s="881"/>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1"/>
      <c r="T9" s="881"/>
      <c r="U9" s="881"/>
      <c r="V9" s="881"/>
      <c r="W9" s="881"/>
      <c r="X9" s="881"/>
      <c r="Y9" s="881"/>
      <c r="Z9" s="378"/>
      <c r="AA9" s="378"/>
    </row>
    <row r="10" spans="1:28" ht="8.25" customHeight="1">
      <c r="A10" s="175"/>
      <c r="B10" s="882"/>
      <c r="C10" s="882"/>
      <c r="D10" s="882"/>
      <c r="E10" s="882"/>
      <c r="F10" s="882"/>
      <c r="G10" s="882"/>
      <c r="H10" s="882"/>
      <c r="I10" s="882"/>
      <c r="J10" s="882"/>
      <c r="K10" s="882"/>
      <c r="L10" s="882"/>
      <c r="M10" s="882"/>
      <c r="N10" s="882"/>
      <c r="O10" s="882"/>
      <c r="P10" s="882"/>
      <c r="Q10" s="384"/>
      <c r="R10" s="245"/>
      <c r="S10" s="245"/>
      <c r="T10" s="245"/>
      <c r="U10" s="245"/>
      <c r="V10" s="245"/>
      <c r="W10" s="245"/>
      <c r="X10" s="245"/>
      <c r="Y10" s="245"/>
      <c r="Z10" s="245"/>
      <c r="AA10" s="245"/>
    </row>
    <row r="11" spans="1:28" ht="13.5" customHeight="1">
      <c r="A11" s="817"/>
      <c r="B11" s="819" t="s">
        <v>7</v>
      </c>
      <c r="C11" s="820"/>
      <c r="D11" s="820"/>
      <c r="E11" s="820"/>
      <c r="F11" s="820"/>
      <c r="G11" s="820"/>
      <c r="H11" s="820"/>
      <c r="I11" s="820"/>
      <c r="J11" s="820"/>
      <c r="K11" s="821"/>
      <c r="L11" s="188"/>
      <c r="M11" s="837" t="s">
        <v>73</v>
      </c>
      <c r="N11" s="189"/>
      <c r="O11" s="190"/>
      <c r="P11" s="821" t="s">
        <v>74</v>
      </c>
      <c r="Q11" s="869" t="s">
        <v>8</v>
      </c>
      <c r="R11" s="888" t="s">
        <v>392</v>
      </c>
      <c r="S11" s="387" t="s">
        <v>175</v>
      </c>
      <c r="T11" s="394" t="s">
        <v>176</v>
      </c>
      <c r="U11" s="885" t="s">
        <v>307</v>
      </c>
      <c r="V11" s="886"/>
      <c r="W11" s="886"/>
      <c r="X11" s="886"/>
      <c r="Y11" s="887"/>
      <c r="Z11" s="175"/>
      <c r="AA11" s="175"/>
    </row>
    <row r="12" spans="1:28" ht="13.5" customHeight="1">
      <c r="A12" s="818"/>
      <c r="B12" s="822"/>
      <c r="C12" s="823"/>
      <c r="D12" s="823"/>
      <c r="E12" s="823"/>
      <c r="F12" s="823"/>
      <c r="G12" s="823"/>
      <c r="H12" s="823"/>
      <c r="I12" s="823"/>
      <c r="J12" s="823"/>
      <c r="K12" s="824"/>
      <c r="L12" s="196"/>
      <c r="M12" s="866"/>
      <c r="N12" s="871" t="s">
        <v>87</v>
      </c>
      <c r="O12" s="872"/>
      <c r="P12" s="824"/>
      <c r="Q12" s="870"/>
      <c r="R12" s="889"/>
      <c r="S12" s="837" t="s">
        <v>363</v>
      </c>
      <c r="T12" s="837" t="s">
        <v>364</v>
      </c>
      <c r="U12" s="883" t="s">
        <v>335</v>
      </c>
      <c r="V12" s="890" t="s">
        <v>360</v>
      </c>
      <c r="W12" s="377"/>
      <c r="X12" s="890" t="s">
        <v>436</v>
      </c>
      <c r="Y12" s="410"/>
    </row>
    <row r="13" spans="1:28" ht="13.5" customHeight="1">
      <c r="A13" s="818"/>
      <c r="B13" s="822"/>
      <c r="C13" s="823"/>
      <c r="D13" s="823"/>
      <c r="E13" s="823"/>
      <c r="F13" s="823"/>
      <c r="G13" s="823"/>
      <c r="H13" s="823"/>
      <c r="I13" s="823"/>
      <c r="J13" s="823"/>
      <c r="K13" s="824"/>
      <c r="L13" s="196"/>
      <c r="M13" s="866"/>
      <c r="N13" s="199"/>
      <c r="O13" s="374"/>
      <c r="P13" s="824"/>
      <c r="Q13" s="870"/>
      <c r="R13" s="889"/>
      <c r="S13" s="836"/>
      <c r="T13" s="866"/>
      <c r="U13" s="884"/>
      <c r="V13" s="891"/>
      <c r="W13" s="892" t="s">
        <v>361</v>
      </c>
      <c r="X13" s="891"/>
      <c r="Y13" s="892" t="s">
        <v>362</v>
      </c>
    </row>
    <row r="14" spans="1:28" ht="21.75" customHeight="1">
      <c r="A14" s="818"/>
      <c r="B14" s="822"/>
      <c r="C14" s="823"/>
      <c r="D14" s="823"/>
      <c r="E14" s="823"/>
      <c r="F14" s="823"/>
      <c r="G14" s="823"/>
      <c r="H14" s="823"/>
      <c r="I14" s="823"/>
      <c r="J14" s="823"/>
      <c r="K14" s="824"/>
      <c r="L14" s="196"/>
      <c r="M14" s="866"/>
      <c r="N14" s="433" t="s">
        <v>88</v>
      </c>
      <c r="O14" s="375" t="s">
        <v>89</v>
      </c>
      <c r="P14" s="824"/>
      <c r="Q14" s="870"/>
      <c r="R14" s="889"/>
      <c r="S14" s="836"/>
      <c r="T14" s="836"/>
      <c r="U14" s="884"/>
      <c r="V14" s="891"/>
      <c r="W14" s="893"/>
      <c r="X14" s="891"/>
      <c r="Y14" s="893"/>
    </row>
    <row r="15" spans="1:28" ht="21.75" customHeight="1">
      <c r="A15" s="373"/>
      <c r="B15" s="822"/>
      <c r="C15" s="823"/>
      <c r="D15" s="823"/>
      <c r="E15" s="823"/>
      <c r="F15" s="823"/>
      <c r="G15" s="823"/>
      <c r="H15" s="823"/>
      <c r="I15" s="823"/>
      <c r="J15" s="823"/>
      <c r="K15" s="824"/>
      <c r="L15" s="201"/>
      <c r="M15" s="866"/>
      <c r="N15" s="200"/>
      <c r="O15" s="375"/>
      <c r="P15" s="824"/>
      <c r="Q15" s="870"/>
      <c r="R15" s="889"/>
      <c r="S15" s="836"/>
      <c r="T15" s="836"/>
      <c r="U15" s="884"/>
      <c r="V15" s="891"/>
      <c r="W15" s="893"/>
      <c r="X15" s="891"/>
      <c r="Y15" s="893"/>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T12:T15"/>
    <mergeCell ref="U12:U15"/>
    <mergeCell ref="U11:Y11"/>
    <mergeCell ref="R11:R15"/>
    <mergeCell ref="X12:X15"/>
    <mergeCell ref="Y13:Y15"/>
    <mergeCell ref="W13:W15"/>
    <mergeCell ref="V12:V15"/>
    <mergeCell ref="S3:Y9"/>
    <mergeCell ref="A3:C3"/>
    <mergeCell ref="D3:P3"/>
    <mergeCell ref="B5:P5"/>
    <mergeCell ref="B10:P10"/>
    <mergeCell ref="N12:O12"/>
    <mergeCell ref="S12:S15"/>
    <mergeCell ref="A11:A14"/>
    <mergeCell ref="B11:K15"/>
    <mergeCell ref="M11:M15"/>
    <mergeCell ref="P11:P15"/>
    <mergeCell ref="Q11:Q15"/>
  </mergeCells>
  <phoneticPr fontId="2"/>
  <dataValidations disablePrompts="1"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72" orientation="landscape"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 麻里</dc:creator>
  <cp:lastModifiedBy>横山 麻里</cp:lastModifiedBy>
  <cp:lastPrinted>2022-06-22T00:50:56Z</cp:lastPrinted>
  <dcterms:created xsi:type="dcterms:W3CDTF">2022-06-22T00:34:46Z</dcterms:created>
  <dcterms:modified xsi:type="dcterms:W3CDTF">2022-06-22T00:51:06Z</dcterms:modified>
</cp:coreProperties>
</file>