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8980\Desktop\"/>
    </mc:Choice>
  </mc:AlternateContent>
  <bookViews>
    <workbookView xWindow="6516" yWindow="516" windowWidth="7476" windowHeight="7512"/>
  </bookViews>
  <sheets>
    <sheet name="R3" sheetId="1" r:id="rId1"/>
  </sheets>
  <definedNames>
    <definedName name="_xlnm.Print_Area" localSheetId="0">'R3'!$B$1:$T$81</definedName>
    <definedName name="_xlnm.Print_Titles" localSheetId="0">'R3'!$2:$4</definedName>
  </definedNames>
  <calcPr calcId="162913"/>
</workbook>
</file>

<file path=xl/calcChain.xml><?xml version="1.0" encoding="utf-8"?>
<calcChain xmlns="http://schemas.openxmlformats.org/spreadsheetml/2006/main">
  <c r="K8" i="1" l="1"/>
  <c r="M8" i="1" s="1"/>
  <c r="K76" i="1"/>
  <c r="K9" i="1"/>
  <c r="M9" i="1"/>
  <c r="K12" i="1"/>
  <c r="K11" i="1"/>
  <c r="K7" i="1"/>
  <c r="M7" i="1" s="1"/>
  <c r="U7" i="1" s="1"/>
  <c r="K6" i="1"/>
  <c r="K5" i="1"/>
  <c r="L8" i="1"/>
  <c r="L7" i="1"/>
  <c r="L72" i="1"/>
  <c r="N75" i="1"/>
  <c r="E77" i="1"/>
  <c r="E74" i="1"/>
  <c r="E65" i="1"/>
  <c r="E62" i="1"/>
  <c r="N62" i="1" s="1"/>
  <c r="E56" i="1"/>
  <c r="O47" i="1"/>
  <c r="E51" i="1"/>
  <c r="O42" i="1"/>
  <c r="N42" i="1"/>
  <c r="E46" i="1"/>
  <c r="O38" i="1"/>
  <c r="N40" i="1"/>
  <c r="E41" i="1"/>
  <c r="N38" i="1"/>
  <c r="E37" i="1"/>
  <c r="N37" i="1" s="1"/>
  <c r="O28" i="1"/>
  <c r="N28" i="1"/>
  <c r="E32" i="1"/>
  <c r="E27" i="1"/>
  <c r="E24" i="1"/>
  <c r="E22" i="1"/>
  <c r="G19" i="1"/>
  <c r="E18" i="1"/>
  <c r="E80" i="1" s="1"/>
  <c r="I18" i="1"/>
  <c r="H18" i="1"/>
  <c r="F18" i="1"/>
  <c r="G5" i="1"/>
  <c r="N5" i="1"/>
  <c r="O5" i="1"/>
  <c r="I77" i="1"/>
  <c r="H77" i="1"/>
  <c r="N77" i="1" s="1"/>
  <c r="F77" i="1"/>
  <c r="J76" i="1"/>
  <c r="J75" i="1"/>
  <c r="G76" i="1"/>
  <c r="U76" i="1" s="1"/>
  <c r="G75" i="1"/>
  <c r="G77" i="1" s="1"/>
  <c r="I74" i="1"/>
  <c r="H74" i="1"/>
  <c r="J66" i="1"/>
  <c r="F74" i="1"/>
  <c r="G66" i="1"/>
  <c r="P66" i="1"/>
  <c r="T66" i="1" s="1"/>
  <c r="J64" i="1"/>
  <c r="J63" i="1"/>
  <c r="I65" i="1"/>
  <c r="H65" i="1"/>
  <c r="F65" i="1"/>
  <c r="G64" i="1"/>
  <c r="G65" i="1"/>
  <c r="G63" i="1"/>
  <c r="K57" i="1"/>
  <c r="J61" i="1"/>
  <c r="J60" i="1"/>
  <c r="P60" i="1" s="1"/>
  <c r="T60" i="1" s="1"/>
  <c r="J59" i="1"/>
  <c r="J58" i="1"/>
  <c r="P58" i="1" s="1"/>
  <c r="T58" i="1" s="1"/>
  <c r="J57" i="1"/>
  <c r="I62" i="1"/>
  <c r="H62" i="1"/>
  <c r="G61" i="1"/>
  <c r="G60" i="1"/>
  <c r="G59" i="1"/>
  <c r="G58" i="1"/>
  <c r="U58" i="1" s="1"/>
  <c r="G57" i="1"/>
  <c r="F37" i="1"/>
  <c r="I32" i="1"/>
  <c r="H32" i="1"/>
  <c r="F32" i="1"/>
  <c r="J28" i="1"/>
  <c r="P28" i="1"/>
  <c r="T28" i="1" s="1"/>
  <c r="G31" i="1"/>
  <c r="G30" i="1"/>
  <c r="G29" i="1"/>
  <c r="G28" i="1"/>
  <c r="G32" i="1" s="1"/>
  <c r="I27" i="1"/>
  <c r="O27" i="1" s="1"/>
  <c r="H27" i="1"/>
  <c r="N27" i="1" s="1"/>
  <c r="F27" i="1"/>
  <c r="J26" i="1"/>
  <c r="J25" i="1"/>
  <c r="P25" i="1" s="1"/>
  <c r="T25" i="1" s="1"/>
  <c r="G26" i="1"/>
  <c r="P26" i="1" s="1"/>
  <c r="T26" i="1" s="1"/>
  <c r="G25" i="1"/>
  <c r="G27" i="1"/>
  <c r="J19" i="1"/>
  <c r="J22" i="1" s="1"/>
  <c r="P22" i="1" s="1"/>
  <c r="T22" i="1" s="1"/>
  <c r="I37" i="1"/>
  <c r="H37" i="1"/>
  <c r="L31" i="1"/>
  <c r="L30" i="1"/>
  <c r="L32" i="1" s="1"/>
  <c r="L29" i="1"/>
  <c r="L28" i="1"/>
  <c r="K31" i="1"/>
  <c r="M31" i="1" s="1"/>
  <c r="K30" i="1"/>
  <c r="K29" i="1"/>
  <c r="K28" i="1"/>
  <c r="L21" i="1"/>
  <c r="L20" i="1"/>
  <c r="L19" i="1"/>
  <c r="L22" i="1" s="1"/>
  <c r="K19" i="1"/>
  <c r="M19" i="1" s="1"/>
  <c r="I22" i="1"/>
  <c r="O22" i="1"/>
  <c r="H22" i="1"/>
  <c r="F22" i="1"/>
  <c r="L5" i="1"/>
  <c r="G39" i="1"/>
  <c r="U39" i="1" s="1"/>
  <c r="J30" i="1"/>
  <c r="P30" i="1"/>
  <c r="T30" i="1"/>
  <c r="L75" i="1"/>
  <c r="L76" i="1"/>
  <c r="M76" i="1"/>
  <c r="K75" i="1"/>
  <c r="K77" i="1" s="1"/>
  <c r="L66" i="1"/>
  <c r="L67" i="1"/>
  <c r="L68" i="1"/>
  <c r="M68" i="1" s="1"/>
  <c r="U68" i="1" s="1"/>
  <c r="L69" i="1"/>
  <c r="L70" i="1"/>
  <c r="M70" i="1"/>
  <c r="L71" i="1"/>
  <c r="L73" i="1"/>
  <c r="K66" i="1"/>
  <c r="K67" i="1"/>
  <c r="K68" i="1"/>
  <c r="K69" i="1"/>
  <c r="M69" i="1"/>
  <c r="K70" i="1"/>
  <c r="K71" i="1"/>
  <c r="K72" i="1"/>
  <c r="M72" i="1"/>
  <c r="K73" i="1"/>
  <c r="M73" i="1" s="1"/>
  <c r="U73" i="1" s="1"/>
  <c r="L63" i="1"/>
  <c r="L64" i="1"/>
  <c r="M64" i="1"/>
  <c r="U64" i="1" s="1"/>
  <c r="K63" i="1"/>
  <c r="K65" i="1" s="1"/>
  <c r="K64" i="1"/>
  <c r="L57" i="1"/>
  <c r="L58" i="1"/>
  <c r="M58" i="1"/>
  <c r="L59" i="1"/>
  <c r="L60" i="1"/>
  <c r="L62" i="1" s="1"/>
  <c r="L61" i="1"/>
  <c r="K58" i="1"/>
  <c r="K59" i="1"/>
  <c r="K60" i="1"/>
  <c r="K61" i="1"/>
  <c r="L52" i="1"/>
  <c r="L53" i="1"/>
  <c r="L54" i="1"/>
  <c r="L56" i="1" s="1"/>
  <c r="L55" i="1"/>
  <c r="K52" i="1"/>
  <c r="K53" i="1"/>
  <c r="K54" i="1"/>
  <c r="K55" i="1"/>
  <c r="M55" i="1" s="1"/>
  <c r="L47" i="1"/>
  <c r="L48" i="1"/>
  <c r="L49" i="1"/>
  <c r="M49" i="1" s="1"/>
  <c r="U49" i="1" s="1"/>
  <c r="L50" i="1"/>
  <c r="K47" i="1"/>
  <c r="M47" i="1" s="1"/>
  <c r="K48" i="1"/>
  <c r="K49" i="1"/>
  <c r="K51" i="1" s="1"/>
  <c r="K50" i="1"/>
  <c r="M50" i="1" s="1"/>
  <c r="U50" i="1" s="1"/>
  <c r="L42" i="1"/>
  <c r="M42" i="1" s="1"/>
  <c r="L43" i="1"/>
  <c r="L44" i="1"/>
  <c r="L45" i="1"/>
  <c r="K42" i="1"/>
  <c r="K43" i="1"/>
  <c r="M43" i="1" s="1"/>
  <c r="U43" i="1" s="1"/>
  <c r="K44" i="1"/>
  <c r="M44" i="1" s="1"/>
  <c r="U44" i="1" s="1"/>
  <c r="K45" i="1"/>
  <c r="M45" i="1" s="1"/>
  <c r="L38" i="1"/>
  <c r="L39" i="1"/>
  <c r="L40" i="1"/>
  <c r="K38" i="1"/>
  <c r="K41" i="1" s="1"/>
  <c r="K39" i="1"/>
  <c r="K40" i="1"/>
  <c r="L33" i="1"/>
  <c r="M33" i="1" s="1"/>
  <c r="L34" i="1"/>
  <c r="L35" i="1"/>
  <c r="L36" i="1"/>
  <c r="K33" i="1"/>
  <c r="K34" i="1"/>
  <c r="K35" i="1"/>
  <c r="K36" i="1"/>
  <c r="M36" i="1" s="1"/>
  <c r="L25" i="1"/>
  <c r="L26" i="1"/>
  <c r="K25" i="1"/>
  <c r="M25" i="1" s="1"/>
  <c r="K26" i="1"/>
  <c r="M26" i="1" s="1"/>
  <c r="U26" i="1" s="1"/>
  <c r="L23" i="1"/>
  <c r="L24" i="1" s="1"/>
  <c r="K23" i="1"/>
  <c r="K24" i="1"/>
  <c r="K20" i="1"/>
  <c r="M20" i="1" s="1"/>
  <c r="U20" i="1" s="1"/>
  <c r="K21" i="1"/>
  <c r="L6" i="1"/>
  <c r="M6" i="1" s="1"/>
  <c r="L9" i="1"/>
  <c r="L10" i="1"/>
  <c r="L11" i="1"/>
  <c r="M11" i="1"/>
  <c r="U11" i="1" s="1"/>
  <c r="L12" i="1"/>
  <c r="M12" i="1" s="1"/>
  <c r="L13" i="1"/>
  <c r="L14" i="1"/>
  <c r="L15" i="1"/>
  <c r="L16" i="1"/>
  <c r="L17" i="1"/>
  <c r="K10" i="1"/>
  <c r="M10" i="1"/>
  <c r="K13" i="1"/>
  <c r="M13" i="1" s="1"/>
  <c r="K14" i="1"/>
  <c r="M14" i="1" s="1"/>
  <c r="K15" i="1"/>
  <c r="M15" i="1" s="1"/>
  <c r="K16" i="1"/>
  <c r="K17" i="1"/>
  <c r="M17" i="1"/>
  <c r="G69" i="1"/>
  <c r="G68" i="1"/>
  <c r="P68" i="1"/>
  <c r="T68" i="1" s="1"/>
  <c r="G67" i="1"/>
  <c r="G70" i="1"/>
  <c r="G72" i="1"/>
  <c r="G71" i="1"/>
  <c r="G74" i="1" s="1"/>
  <c r="J69" i="1"/>
  <c r="J68" i="1"/>
  <c r="J67" i="1"/>
  <c r="U67" i="1" s="1"/>
  <c r="J70" i="1"/>
  <c r="P70" i="1" s="1"/>
  <c r="T70" i="1" s="1"/>
  <c r="J72" i="1"/>
  <c r="J71" i="1"/>
  <c r="P71" i="1" s="1"/>
  <c r="T71" i="1" s="1"/>
  <c r="J73" i="1"/>
  <c r="G42" i="1"/>
  <c r="G45" i="1"/>
  <c r="P45" i="1" s="1"/>
  <c r="T45" i="1" s="1"/>
  <c r="J42" i="1"/>
  <c r="J45" i="1"/>
  <c r="G50" i="1"/>
  <c r="J50" i="1"/>
  <c r="J31" i="1"/>
  <c r="P31" i="1" s="1"/>
  <c r="T31" i="1" s="1"/>
  <c r="J29" i="1"/>
  <c r="G38" i="1"/>
  <c r="J38" i="1"/>
  <c r="J41" i="1" s="1"/>
  <c r="G53" i="1"/>
  <c r="G55" i="1"/>
  <c r="G54" i="1"/>
  <c r="J53" i="1"/>
  <c r="J56" i="1" s="1"/>
  <c r="P56" i="1" s="1"/>
  <c r="T56" i="1" s="1"/>
  <c r="J55" i="1"/>
  <c r="U55" i="1" s="1"/>
  <c r="J54" i="1"/>
  <c r="U54" i="1" s="1"/>
  <c r="G23" i="1"/>
  <c r="J23" i="1"/>
  <c r="J24" i="1"/>
  <c r="G35" i="1"/>
  <c r="P35" i="1" s="1"/>
  <c r="T35" i="1" s="1"/>
  <c r="J35" i="1"/>
  <c r="F46" i="1"/>
  <c r="I46" i="1"/>
  <c r="O46" i="1" s="1"/>
  <c r="F51" i="1"/>
  <c r="O51" i="1" s="1"/>
  <c r="I51" i="1"/>
  <c r="F62" i="1"/>
  <c r="F41" i="1"/>
  <c r="I41" i="1"/>
  <c r="O41" i="1" s="1"/>
  <c r="F56" i="1"/>
  <c r="I56" i="1"/>
  <c r="F24" i="1"/>
  <c r="O24" i="1" s="1"/>
  <c r="I24" i="1"/>
  <c r="H46" i="1"/>
  <c r="H51" i="1"/>
  <c r="N51" i="1"/>
  <c r="H41" i="1"/>
  <c r="H56" i="1"/>
  <c r="H24" i="1"/>
  <c r="N24" i="1" s="1"/>
  <c r="J52" i="1"/>
  <c r="J47" i="1"/>
  <c r="J48" i="1"/>
  <c r="J49" i="1"/>
  <c r="P49" i="1" s="1"/>
  <c r="T49" i="1" s="1"/>
  <c r="J43" i="1"/>
  <c r="J44" i="1"/>
  <c r="J39" i="1"/>
  <c r="P39" i="1" s="1"/>
  <c r="T39" i="1" s="1"/>
  <c r="J40" i="1"/>
  <c r="P40" i="1" s="1"/>
  <c r="T40" i="1" s="1"/>
  <c r="J33" i="1"/>
  <c r="J34" i="1"/>
  <c r="P34" i="1" s="1"/>
  <c r="T34" i="1" s="1"/>
  <c r="J36" i="1"/>
  <c r="J20" i="1"/>
  <c r="P20" i="1"/>
  <c r="T20" i="1" s="1"/>
  <c r="J21" i="1"/>
  <c r="G73" i="1"/>
  <c r="G52" i="1"/>
  <c r="U52" i="1" s="1"/>
  <c r="G47" i="1"/>
  <c r="G48" i="1"/>
  <c r="G49" i="1"/>
  <c r="G51" i="1" s="1"/>
  <c r="G43" i="1"/>
  <c r="G46" i="1" s="1"/>
  <c r="G44" i="1"/>
  <c r="G40" i="1"/>
  <c r="G33" i="1"/>
  <c r="G34" i="1"/>
  <c r="U34" i="1" s="1"/>
  <c r="G36" i="1"/>
  <c r="P36" i="1" s="1"/>
  <c r="T36" i="1" s="1"/>
  <c r="G20" i="1"/>
  <c r="G21" i="1"/>
  <c r="G17" i="1"/>
  <c r="P17" i="1" s="1"/>
  <c r="T17" i="1" s="1"/>
  <c r="J17" i="1"/>
  <c r="O17" i="1"/>
  <c r="N17" i="1"/>
  <c r="G16" i="1"/>
  <c r="J16" i="1"/>
  <c r="O16" i="1"/>
  <c r="N16" i="1"/>
  <c r="G15" i="1"/>
  <c r="P15" i="1" s="1"/>
  <c r="T15" i="1" s="1"/>
  <c r="J15" i="1"/>
  <c r="O15" i="1"/>
  <c r="N15" i="1"/>
  <c r="G14" i="1"/>
  <c r="P14" i="1" s="1"/>
  <c r="T14" i="1" s="1"/>
  <c r="J14" i="1"/>
  <c r="O14" i="1"/>
  <c r="N14" i="1"/>
  <c r="G13" i="1"/>
  <c r="J13" i="1"/>
  <c r="O13" i="1"/>
  <c r="N13" i="1"/>
  <c r="G6" i="1"/>
  <c r="P6" i="1" s="1"/>
  <c r="T6" i="1" s="1"/>
  <c r="J6" i="1"/>
  <c r="G7" i="1"/>
  <c r="J7" i="1"/>
  <c r="G8" i="1"/>
  <c r="P8" i="1" s="1"/>
  <c r="T8" i="1" s="1"/>
  <c r="J8" i="1"/>
  <c r="G9" i="1"/>
  <c r="J9" i="1"/>
  <c r="P9" i="1" s="1"/>
  <c r="T9" i="1" s="1"/>
  <c r="G10" i="1"/>
  <c r="U10" i="1" s="1"/>
  <c r="J10" i="1"/>
  <c r="G11" i="1"/>
  <c r="J11" i="1"/>
  <c r="G12" i="1"/>
  <c r="P12" i="1" s="1"/>
  <c r="T12" i="1" s="1"/>
  <c r="J12" i="1"/>
  <c r="J5" i="1"/>
  <c r="J18" i="1"/>
  <c r="U79" i="1"/>
  <c r="U81" i="1"/>
  <c r="O76" i="1"/>
  <c r="N76" i="1"/>
  <c r="O75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4" i="1"/>
  <c r="N64" i="1"/>
  <c r="O63" i="1"/>
  <c r="N63" i="1"/>
  <c r="O61" i="1"/>
  <c r="N61" i="1"/>
  <c r="O60" i="1"/>
  <c r="N60" i="1"/>
  <c r="O59" i="1"/>
  <c r="N59" i="1"/>
  <c r="O58" i="1"/>
  <c r="N58" i="1"/>
  <c r="O57" i="1"/>
  <c r="N57" i="1"/>
  <c r="O55" i="1"/>
  <c r="N55" i="1"/>
  <c r="O54" i="1"/>
  <c r="N54" i="1"/>
  <c r="O53" i="1"/>
  <c r="N53" i="1"/>
  <c r="O52" i="1"/>
  <c r="N52" i="1"/>
  <c r="O50" i="1"/>
  <c r="N50" i="1"/>
  <c r="O49" i="1"/>
  <c r="N49" i="1"/>
  <c r="O48" i="1"/>
  <c r="N48" i="1"/>
  <c r="N47" i="1"/>
  <c r="O45" i="1"/>
  <c r="N45" i="1"/>
  <c r="O44" i="1"/>
  <c r="N44" i="1"/>
  <c r="O43" i="1"/>
  <c r="N43" i="1"/>
  <c r="O40" i="1"/>
  <c r="O39" i="1"/>
  <c r="N39" i="1"/>
  <c r="O36" i="1"/>
  <c r="N36" i="1"/>
  <c r="O35" i="1"/>
  <c r="N35" i="1"/>
  <c r="O34" i="1"/>
  <c r="N34" i="1"/>
  <c r="O33" i="1"/>
  <c r="N33" i="1"/>
  <c r="O31" i="1"/>
  <c r="N31" i="1"/>
  <c r="O30" i="1"/>
  <c r="N30" i="1"/>
  <c r="O29" i="1"/>
  <c r="N29" i="1"/>
  <c r="O26" i="1"/>
  <c r="N26" i="1"/>
  <c r="O25" i="1"/>
  <c r="N25" i="1"/>
  <c r="O23" i="1"/>
  <c r="N23" i="1"/>
  <c r="O21" i="1"/>
  <c r="N21" i="1"/>
  <c r="O20" i="1"/>
  <c r="N20" i="1"/>
  <c r="O19" i="1"/>
  <c r="N19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M48" i="1"/>
  <c r="U48" i="1" s="1"/>
  <c r="M60" i="1"/>
  <c r="U60" i="1" s="1"/>
  <c r="P57" i="1"/>
  <c r="T57" i="1" s="1"/>
  <c r="P7" i="1"/>
  <c r="T7" i="1"/>
  <c r="O65" i="1"/>
  <c r="P33" i="1"/>
  <c r="T33" i="1"/>
  <c r="M29" i="1"/>
  <c r="P59" i="1"/>
  <c r="T59" i="1" s="1"/>
  <c r="P50" i="1"/>
  <c r="T50" i="1"/>
  <c r="J51" i="1"/>
  <c r="P51" i="1" s="1"/>
  <c r="T51" i="1" s="1"/>
  <c r="J77" i="1"/>
  <c r="L77" i="1"/>
  <c r="O77" i="1"/>
  <c r="P73" i="1"/>
  <c r="T73" i="1"/>
  <c r="U72" i="1"/>
  <c r="M71" i="1"/>
  <c r="U71" i="1"/>
  <c r="M67" i="1"/>
  <c r="M66" i="1"/>
  <c r="M74" i="1" s="1"/>
  <c r="J65" i="1"/>
  <c r="L65" i="1"/>
  <c r="P64" i="1"/>
  <c r="T64" i="1"/>
  <c r="N65" i="1"/>
  <c r="M57" i="1"/>
  <c r="U57" i="1" s="1"/>
  <c r="O56" i="1"/>
  <c r="M54" i="1"/>
  <c r="M53" i="1"/>
  <c r="U53" i="1" s="1"/>
  <c r="N56" i="1"/>
  <c r="M52" i="1"/>
  <c r="P52" i="1"/>
  <c r="T52" i="1" s="1"/>
  <c r="P48" i="1"/>
  <c r="T48" i="1" s="1"/>
  <c r="P47" i="1"/>
  <c r="T47" i="1"/>
  <c r="P42" i="1"/>
  <c r="T42" i="1"/>
  <c r="P38" i="1"/>
  <c r="T38" i="1" s="1"/>
  <c r="J37" i="1"/>
  <c r="M35" i="1"/>
  <c r="U35" i="1" s="1"/>
  <c r="J27" i="1"/>
  <c r="P23" i="1"/>
  <c r="T23" i="1"/>
  <c r="G24" i="1"/>
  <c r="L27" i="1"/>
  <c r="M16" i="1"/>
  <c r="U16" i="1"/>
  <c r="P16" i="1"/>
  <c r="T16" i="1" s="1"/>
  <c r="P10" i="1"/>
  <c r="T10" i="1" s="1"/>
  <c r="P11" i="1"/>
  <c r="T11" i="1"/>
  <c r="G18" i="1"/>
  <c r="U69" i="1"/>
  <c r="P69" i="1"/>
  <c r="T69" i="1" s="1"/>
  <c r="O74" i="1"/>
  <c r="N74" i="1"/>
  <c r="O18" i="1"/>
  <c r="P13" i="1"/>
  <c r="T13" i="1" s="1"/>
  <c r="M40" i="1"/>
  <c r="N41" i="1"/>
  <c r="K46" i="1"/>
  <c r="N46" i="1"/>
  <c r="L37" i="1"/>
  <c r="M34" i="1"/>
  <c r="O37" i="1"/>
  <c r="K37" i="1"/>
  <c r="J62" i="1"/>
  <c r="O62" i="1"/>
  <c r="M59" i="1"/>
  <c r="U59" i="1" s="1"/>
  <c r="M21" i="1"/>
  <c r="U21" i="1" s="1"/>
  <c r="P21" i="1"/>
  <c r="T21" i="1"/>
  <c r="K22" i="1"/>
  <c r="N22" i="1"/>
  <c r="G22" i="1"/>
  <c r="M61" i="1"/>
  <c r="U61" i="1" s="1"/>
  <c r="O32" i="1"/>
  <c r="M28" i="1"/>
  <c r="M32" i="1" s="1"/>
  <c r="P29" i="1"/>
  <c r="T29" i="1" s="1"/>
  <c r="N32" i="1"/>
  <c r="U29" i="1"/>
  <c r="M39" i="1"/>
  <c r="E78" i="1"/>
  <c r="U28" i="1"/>
  <c r="G56" i="1"/>
  <c r="G62" i="1"/>
  <c r="P44" i="1"/>
  <c r="T44" i="1" s="1"/>
  <c r="P61" i="1"/>
  <c r="T61" i="1"/>
  <c r="L74" i="1"/>
  <c r="M75" i="1"/>
  <c r="M77" i="1" s="1"/>
  <c r="P54" i="1"/>
  <c r="T54" i="1" s="1"/>
  <c r="P19" i="1"/>
  <c r="T19" i="1"/>
  <c r="K56" i="1"/>
  <c r="K62" i="1"/>
  <c r="P63" i="1"/>
  <c r="T63" i="1"/>
  <c r="P72" i="1"/>
  <c r="T72" i="1" s="1"/>
  <c r="L41" i="1"/>
  <c r="M30" i="1"/>
  <c r="U30" i="1"/>
  <c r="U17" i="1"/>
  <c r="J74" i="1"/>
  <c r="K74" i="1"/>
  <c r="P24" i="1"/>
  <c r="T24" i="1" s="1"/>
  <c r="U75" i="1"/>
  <c r="P18" i="1"/>
  <c r="T18" i="1" s="1"/>
  <c r="M5" i="1"/>
  <c r="P5" i="1"/>
  <c r="T5" i="1"/>
  <c r="L18" i="1"/>
  <c r="U5" i="1"/>
  <c r="U47" i="1" l="1"/>
  <c r="M51" i="1"/>
  <c r="U42" i="1"/>
  <c r="U32" i="1"/>
  <c r="P74" i="1"/>
  <c r="T74" i="1" s="1"/>
  <c r="U13" i="1"/>
  <c r="P41" i="1"/>
  <c r="T41" i="1" s="1"/>
  <c r="M22" i="1"/>
  <c r="U19" i="1"/>
  <c r="U51" i="1"/>
  <c r="U74" i="1"/>
  <c r="M27" i="1"/>
  <c r="U27" i="1" s="1"/>
  <c r="U25" i="1"/>
  <c r="M46" i="1"/>
  <c r="M18" i="1"/>
  <c r="M37" i="1"/>
  <c r="U33" i="1"/>
  <c r="U22" i="1"/>
  <c r="U77" i="1"/>
  <c r="P77" i="1"/>
  <c r="T77" i="1" s="1"/>
  <c r="U6" i="1"/>
  <c r="U14" i="1"/>
  <c r="L51" i="1"/>
  <c r="L78" i="1" s="1"/>
  <c r="L80" i="1" s="1"/>
  <c r="P65" i="1"/>
  <c r="T65" i="1" s="1"/>
  <c r="K27" i="1"/>
  <c r="K18" i="1"/>
  <c r="P43" i="1"/>
  <c r="T43" i="1" s="1"/>
  <c r="U66" i="1"/>
  <c r="P55" i="1"/>
  <c r="T55" i="1" s="1"/>
  <c r="J46" i="1"/>
  <c r="P46" i="1" s="1"/>
  <c r="T46" i="1" s="1"/>
  <c r="J32" i="1"/>
  <c r="P32" i="1" s="1"/>
  <c r="T32" i="1" s="1"/>
  <c r="L46" i="1"/>
  <c r="U9" i="1"/>
  <c r="U12" i="1"/>
  <c r="P27" i="1"/>
  <c r="T27" i="1" s="1"/>
  <c r="M63" i="1"/>
  <c r="U70" i="1"/>
  <c r="P53" i="1"/>
  <c r="T53" i="1" s="1"/>
  <c r="U36" i="1"/>
  <c r="P76" i="1"/>
  <c r="T76" i="1" s="1"/>
  <c r="U8" i="1"/>
  <c r="M23" i="1"/>
  <c r="U18" i="1"/>
  <c r="P62" i="1"/>
  <c r="T62" i="1" s="1"/>
  <c r="I78" i="1"/>
  <c r="I80" i="1" s="1"/>
  <c r="O80" i="1" s="1"/>
  <c r="G41" i="1"/>
  <c r="U41" i="1" s="1"/>
  <c r="K32" i="1"/>
  <c r="K78" i="1" s="1"/>
  <c r="F78" i="1"/>
  <c r="F80" i="1" s="1"/>
  <c r="U40" i="1"/>
  <c r="U15" i="1"/>
  <c r="M38" i="1"/>
  <c r="M41" i="1" s="1"/>
  <c r="U45" i="1"/>
  <c r="P67" i="1"/>
  <c r="T67" i="1" s="1"/>
  <c r="P75" i="1"/>
  <c r="T75" i="1" s="1"/>
  <c r="J78" i="1"/>
  <c r="J80" i="1" s="1"/>
  <c r="H78" i="1"/>
  <c r="G37" i="1"/>
  <c r="U37" i="1" s="1"/>
  <c r="U31" i="1"/>
  <c r="N18" i="1"/>
  <c r="M62" i="1"/>
  <c r="U62" i="1" s="1"/>
  <c r="M56" i="1"/>
  <c r="U56" i="1" s="1"/>
  <c r="U23" i="1" l="1"/>
  <c r="M24" i="1"/>
  <c r="U24" i="1" s="1"/>
  <c r="K80" i="1"/>
  <c r="G78" i="1"/>
  <c r="U46" i="1"/>
  <c r="N78" i="1"/>
  <c r="H80" i="1"/>
  <c r="N80" i="1" s="1"/>
  <c r="P37" i="1"/>
  <c r="T37" i="1" s="1"/>
  <c r="U38" i="1"/>
  <c r="U63" i="1"/>
  <c r="M65" i="1"/>
  <c r="O78" i="1"/>
  <c r="G80" i="1" l="1"/>
  <c r="P78" i="1"/>
  <c r="T78" i="1" s="1"/>
  <c r="M78" i="1"/>
  <c r="M80" i="1" s="1"/>
  <c r="U65" i="1"/>
  <c r="U80" i="1" l="1"/>
  <c r="P80" i="1"/>
  <c r="T80" i="1" s="1"/>
  <c r="U78" i="1"/>
</calcChain>
</file>

<file path=xl/sharedStrings.xml><?xml version="1.0" encoding="utf-8"?>
<sst xmlns="http://schemas.openxmlformats.org/spreadsheetml/2006/main" count="100" uniqueCount="90">
  <si>
    <t>会津若松市</t>
  </si>
  <si>
    <t>会津坂下町</t>
  </si>
  <si>
    <t>伊達郡計</t>
    <rPh sb="0" eb="3">
      <t>ダテグン</t>
    </rPh>
    <rPh sb="3" eb="4">
      <t>ケイ</t>
    </rPh>
    <phoneticPr fontId="1"/>
  </si>
  <si>
    <t>安達郡計</t>
    <rPh sb="0" eb="3">
      <t>アダチグン</t>
    </rPh>
    <rPh sb="3" eb="4">
      <t>ケイ</t>
    </rPh>
    <phoneticPr fontId="1"/>
  </si>
  <si>
    <t>岩瀬郡計</t>
    <rPh sb="0" eb="3">
      <t>イワセグン</t>
    </rPh>
    <rPh sb="3" eb="4">
      <t>ケイ</t>
    </rPh>
    <phoneticPr fontId="1"/>
  </si>
  <si>
    <t>南会津郡計</t>
    <rPh sb="0" eb="4">
      <t>ミナミアイヅグン</t>
    </rPh>
    <rPh sb="4" eb="5">
      <t>ケイ</t>
    </rPh>
    <phoneticPr fontId="1"/>
  </si>
  <si>
    <t>耶麻郡計</t>
    <rPh sb="0" eb="3">
      <t>ヤマグン</t>
    </rPh>
    <rPh sb="3" eb="4">
      <t>ケイ</t>
    </rPh>
    <phoneticPr fontId="1"/>
  </si>
  <si>
    <t>河沼郡計</t>
    <rPh sb="0" eb="3">
      <t>カワヌマグン</t>
    </rPh>
    <rPh sb="3" eb="4">
      <t>ケイ</t>
    </rPh>
    <phoneticPr fontId="1"/>
  </si>
  <si>
    <t>大沼郡計</t>
    <rPh sb="0" eb="3">
      <t>オオヌマグン</t>
    </rPh>
    <rPh sb="3" eb="4">
      <t>ケイ</t>
    </rPh>
    <phoneticPr fontId="1"/>
  </si>
  <si>
    <t>西白河郡計</t>
    <rPh sb="0" eb="4">
      <t>ニシシラカワグン</t>
    </rPh>
    <rPh sb="4" eb="5">
      <t>ケイ</t>
    </rPh>
    <phoneticPr fontId="1"/>
  </si>
  <si>
    <t>東白川郡計</t>
    <rPh sb="0" eb="4">
      <t>ヒガシシラカワグン</t>
    </rPh>
    <rPh sb="4" eb="5">
      <t>ケイ</t>
    </rPh>
    <phoneticPr fontId="1"/>
  </si>
  <si>
    <t>石川郡計</t>
    <rPh sb="0" eb="3">
      <t>イシカワグン</t>
    </rPh>
    <rPh sb="3" eb="4">
      <t>ケイ</t>
    </rPh>
    <phoneticPr fontId="1"/>
  </si>
  <si>
    <t>田村郡計</t>
    <rPh sb="0" eb="3">
      <t>タムラグン</t>
    </rPh>
    <rPh sb="3" eb="4">
      <t>ケイ</t>
    </rPh>
    <phoneticPr fontId="1"/>
  </si>
  <si>
    <t>双葉郡計</t>
    <rPh sb="0" eb="3">
      <t>フタバグン</t>
    </rPh>
    <rPh sb="3" eb="4">
      <t>ケイ</t>
    </rPh>
    <phoneticPr fontId="1"/>
  </si>
  <si>
    <t>相馬郡計</t>
    <rPh sb="0" eb="3">
      <t>ソウマグン</t>
    </rPh>
    <rPh sb="3" eb="4">
      <t>ケイ</t>
    </rPh>
    <phoneticPr fontId="1"/>
  </si>
  <si>
    <t>市計</t>
    <rPh sb="0" eb="1">
      <t>シ</t>
    </rPh>
    <rPh sb="1" eb="2">
      <t>ケイ</t>
    </rPh>
    <phoneticPr fontId="1"/>
  </si>
  <si>
    <t>市町村名</t>
    <rPh sb="0" eb="3">
      <t>シチョウソン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</si>
  <si>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</si>
  <si>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</si>
  <si>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</si>
  <si>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差異</t>
    <rPh sb="0" eb="2">
      <t>サイ</t>
    </rPh>
    <phoneticPr fontId="1"/>
  </si>
  <si>
    <t>福島市</t>
    <phoneticPr fontId="1"/>
  </si>
  <si>
    <t>郡山市</t>
    <phoneticPr fontId="1"/>
  </si>
  <si>
    <t>いわき市</t>
    <phoneticPr fontId="1"/>
  </si>
  <si>
    <t>白河市</t>
    <phoneticPr fontId="1"/>
  </si>
  <si>
    <t>二本松市</t>
    <phoneticPr fontId="1"/>
  </si>
  <si>
    <t>喜多方市</t>
    <phoneticPr fontId="1"/>
  </si>
  <si>
    <t>須賀川市</t>
    <phoneticPr fontId="1"/>
  </si>
  <si>
    <t>相馬市</t>
    <phoneticPr fontId="1"/>
  </si>
  <si>
    <t>町村計</t>
    <rPh sb="0" eb="2">
      <t>チョウソン</t>
    </rPh>
    <rPh sb="2" eb="3">
      <t>ケイ</t>
    </rPh>
    <phoneticPr fontId="1"/>
  </si>
  <si>
    <t>県計</t>
    <rPh sb="0" eb="1">
      <t>ケン</t>
    </rPh>
    <rPh sb="1" eb="2">
      <t>ケイ</t>
    </rPh>
    <phoneticPr fontId="1"/>
  </si>
  <si>
    <t>計(A)</t>
    <rPh sb="0" eb="1">
      <t>ケイ</t>
    </rPh>
    <phoneticPr fontId="1"/>
  </si>
  <si>
    <t>計(B)</t>
    <rPh sb="0" eb="1">
      <t>ケイ</t>
    </rPh>
    <phoneticPr fontId="1"/>
  </si>
  <si>
    <t>(A)-(B)</t>
    <phoneticPr fontId="1"/>
  </si>
  <si>
    <t>桑折町</t>
    <phoneticPr fontId="1"/>
  </si>
  <si>
    <t>国見町</t>
    <phoneticPr fontId="1"/>
  </si>
  <si>
    <t>川俣町</t>
    <phoneticPr fontId="1"/>
  </si>
  <si>
    <t>大玉村</t>
    <phoneticPr fontId="1"/>
  </si>
  <si>
    <t>北塩原村</t>
    <phoneticPr fontId="1"/>
  </si>
  <si>
    <t>西会津町</t>
    <phoneticPr fontId="1"/>
  </si>
  <si>
    <t>有　権　者　数</t>
    <rPh sb="0" eb="1">
      <t>ユウ</t>
    </rPh>
    <rPh sb="2" eb="3">
      <t>ケン</t>
    </rPh>
    <rPh sb="4" eb="5">
      <t>モノ</t>
    </rPh>
    <rPh sb="6" eb="7">
      <t>スウ</t>
    </rPh>
    <phoneticPr fontId="1"/>
  </si>
  <si>
    <t>投　票　者　数</t>
    <rPh sb="0" eb="1">
      <t>ナ</t>
    </rPh>
    <rPh sb="2" eb="3">
      <t>ヒョウ</t>
    </rPh>
    <rPh sb="4" eb="5">
      <t>モノ</t>
    </rPh>
    <rPh sb="6" eb="7">
      <t>スウ</t>
    </rPh>
    <phoneticPr fontId="1"/>
  </si>
  <si>
    <t>棄　権　者　数</t>
    <rPh sb="0" eb="1">
      <t>ス</t>
    </rPh>
    <rPh sb="2" eb="3">
      <t>ケン</t>
    </rPh>
    <rPh sb="4" eb="5">
      <t>モノ</t>
    </rPh>
    <rPh sb="6" eb="7">
      <t>スウ</t>
    </rPh>
    <phoneticPr fontId="1"/>
  </si>
  <si>
    <t>投　　票　　率</t>
    <rPh sb="0" eb="1">
      <t>ナ</t>
    </rPh>
    <rPh sb="3" eb="4">
      <t>ヒョウ</t>
    </rPh>
    <rPh sb="6" eb="7">
      <t>リツ</t>
    </rPh>
    <phoneticPr fontId="1"/>
  </si>
  <si>
    <t>前　回　投　票　率</t>
    <rPh sb="0" eb="1">
      <t>マエ</t>
    </rPh>
    <rPh sb="2" eb="3">
      <t>カイ</t>
    </rPh>
    <rPh sb="4" eb="5">
      <t>ナ</t>
    </rPh>
    <rPh sb="6" eb="7">
      <t>ヒョウ</t>
    </rPh>
    <rPh sb="8" eb="9">
      <t>リツ</t>
    </rPh>
    <phoneticPr fontId="1"/>
  </si>
  <si>
    <t>検算</t>
    <rPh sb="0" eb="2">
      <t>ケンザン</t>
    </rPh>
    <phoneticPr fontId="1"/>
  </si>
  <si>
    <t>田村市</t>
    <rPh sb="0" eb="3">
      <t>タムラシ</t>
    </rPh>
    <phoneticPr fontId="1"/>
  </si>
  <si>
    <t>南相馬市</t>
    <rPh sb="0" eb="4">
      <t>ミナミソウマシ</t>
    </rPh>
    <phoneticPr fontId="1"/>
  </si>
  <si>
    <t>伊達市</t>
    <rPh sb="0" eb="3">
      <t>ダテシ</t>
    </rPh>
    <phoneticPr fontId="1"/>
  </si>
  <si>
    <t>本宮市</t>
    <rPh sb="0" eb="2">
      <t>モトミヤ</t>
    </rPh>
    <rPh sb="2" eb="3">
      <t>シ</t>
    </rPh>
    <phoneticPr fontId="1"/>
  </si>
  <si>
    <t>南会津町</t>
    <rPh sb="0" eb="4">
      <t>ミナミアイヅマチ</t>
    </rPh>
    <phoneticPr fontId="1"/>
  </si>
  <si>
    <t>会津美里町</t>
    <rPh sb="0" eb="5">
      <t>アイヅミサトマチ</t>
    </rPh>
    <phoneticPr fontId="1"/>
  </si>
  <si>
    <t>鏡石町</t>
    <phoneticPr fontId="1"/>
  </si>
  <si>
    <t>天栄村</t>
    <phoneticPr fontId="1"/>
  </si>
  <si>
    <t>磐梯町</t>
    <phoneticPr fontId="1"/>
  </si>
  <si>
    <t>猪苗代町</t>
    <phoneticPr fontId="1"/>
  </si>
  <si>
    <t>下郷町</t>
    <phoneticPr fontId="1"/>
  </si>
  <si>
    <t>檜枝岐村</t>
    <phoneticPr fontId="1"/>
  </si>
  <si>
    <t>只見町</t>
    <phoneticPr fontId="1"/>
  </si>
  <si>
    <t>湯川村</t>
    <phoneticPr fontId="1"/>
  </si>
  <si>
    <t>柳津町</t>
    <phoneticPr fontId="1"/>
  </si>
  <si>
    <t>三島町</t>
    <phoneticPr fontId="1"/>
  </si>
  <si>
    <t>金山町</t>
    <phoneticPr fontId="1"/>
  </si>
  <si>
    <t>昭和村</t>
    <phoneticPr fontId="1"/>
  </si>
  <si>
    <t>西郷村</t>
    <phoneticPr fontId="1"/>
  </si>
  <si>
    <t>泉崎村</t>
    <phoneticPr fontId="1"/>
  </si>
  <si>
    <t>中島村</t>
    <phoneticPr fontId="1"/>
  </si>
  <si>
    <t>矢吹町</t>
    <phoneticPr fontId="1"/>
  </si>
  <si>
    <t>棚倉町</t>
    <phoneticPr fontId="1"/>
  </si>
  <si>
    <t>矢祭町</t>
    <phoneticPr fontId="1"/>
  </si>
  <si>
    <t>塙町</t>
    <phoneticPr fontId="1"/>
  </si>
  <si>
    <t>鮫川村</t>
    <phoneticPr fontId="1"/>
  </si>
  <si>
    <t>石川町</t>
    <phoneticPr fontId="1"/>
  </si>
  <si>
    <t>玉川村</t>
    <phoneticPr fontId="1"/>
  </si>
  <si>
    <t>平田村</t>
    <phoneticPr fontId="1"/>
  </si>
  <si>
    <t>浅川町</t>
    <phoneticPr fontId="1"/>
  </si>
  <si>
    <t>古殿町</t>
    <phoneticPr fontId="1"/>
  </si>
  <si>
    <t>三春町</t>
    <phoneticPr fontId="1"/>
  </si>
  <si>
    <t>小野町</t>
    <phoneticPr fontId="1"/>
  </si>
  <si>
    <t>広野町</t>
    <phoneticPr fontId="1"/>
  </si>
  <si>
    <t>楢葉町</t>
    <phoneticPr fontId="1"/>
  </si>
  <si>
    <t>富岡町</t>
    <phoneticPr fontId="1"/>
  </si>
  <si>
    <t>川内村</t>
    <phoneticPr fontId="1"/>
  </si>
  <si>
    <t>大熊町</t>
    <phoneticPr fontId="1"/>
  </si>
  <si>
    <t>双葉町</t>
    <phoneticPr fontId="1"/>
  </si>
  <si>
    <t>浪江町</t>
    <phoneticPr fontId="1"/>
  </si>
  <si>
    <t>葛尾村</t>
    <phoneticPr fontId="1"/>
  </si>
  <si>
    <t>新地町</t>
    <phoneticPr fontId="1"/>
  </si>
  <si>
    <t>飯舘村</t>
    <phoneticPr fontId="1"/>
  </si>
  <si>
    <t>令和３年１０月３１日執行　最高裁判所裁判官国民審査　確定投票率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5">
      <t>サイコウ</t>
    </rPh>
    <rPh sb="15" eb="18">
      <t>サイバンショ</t>
    </rPh>
    <rPh sb="18" eb="21">
      <t>サイバンカン</t>
    </rPh>
    <rPh sb="21" eb="23">
      <t>コクミン</t>
    </rPh>
    <rPh sb="23" eb="25">
      <t>シンサ</t>
    </rPh>
    <rPh sb="26" eb="28">
      <t>カクテイ</t>
    </rPh>
    <rPh sb="28" eb="31">
      <t>トウヒョウリツ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</si>
</sst>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#,##0_ "/>
    <numFmt numFmtId="178" formatCode="#,##0.0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right"/>
    </xf>
    <xf numFmtId="177" fontId="0" fillId="0" borderId="0" xfId="0" applyNumberFormat="1" applyFill="1" applyProtection="1">
      <protection locked="0"/>
    </xf>
    <xf numFmtId="177" fontId="0" fillId="0" borderId="1" xfId="0" applyNumberFormat="1" applyFill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/>
    <xf numFmtId="0" fontId="3" fillId="0" borderId="0" xfId="0" applyFont="1" applyFill="1"/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0" xfId="0" applyNumberFormat="1" applyFill="1"/>
    <xf numFmtId="0" fontId="3" fillId="0" borderId="11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distributed"/>
    </xf>
    <xf numFmtId="0" fontId="2" fillId="0" borderId="12" xfId="0" applyFont="1" applyFill="1" applyBorder="1" applyAlignment="1" applyProtection="1"/>
    <xf numFmtId="177" fontId="0" fillId="0" borderId="0" xfId="0" applyNumberFormat="1" applyFill="1"/>
    <xf numFmtId="177" fontId="0" fillId="0" borderId="11" xfId="0" applyNumberFormat="1" applyFill="1" applyBorder="1" applyProtection="1">
      <protection locked="0"/>
    </xf>
    <xf numFmtId="177" fontId="0" fillId="0" borderId="12" xfId="0" applyNumberFormat="1" applyFill="1" applyBorder="1"/>
    <xf numFmtId="176" fontId="0" fillId="0" borderId="11" xfId="0" applyNumberFormat="1" applyFill="1" applyBorder="1"/>
    <xf numFmtId="176" fontId="0" fillId="0" borderId="1" xfId="0" applyNumberFormat="1" applyFill="1" applyBorder="1"/>
    <xf numFmtId="176" fontId="0" fillId="0" borderId="12" xfId="0" applyNumberFormat="1" applyFill="1" applyBorder="1"/>
    <xf numFmtId="176" fontId="0" fillId="0" borderId="0" xfId="0" applyNumberFormat="1" applyFill="1"/>
    <xf numFmtId="176" fontId="0" fillId="0" borderId="13" xfId="0" applyNumberFormat="1" applyFill="1" applyBorder="1"/>
    <xf numFmtId="176" fontId="0" fillId="0" borderId="14" xfId="0" applyNumberFormat="1" applyFill="1" applyBorder="1"/>
    <xf numFmtId="0" fontId="3" fillId="0" borderId="11" xfId="0" applyFont="1" applyFill="1" applyBorder="1" applyAlignment="1">
      <alignment horizontal="right"/>
    </xf>
    <xf numFmtId="176" fontId="0" fillId="0" borderId="15" xfId="0" applyNumberFormat="1" applyFill="1" applyBorder="1"/>
    <xf numFmtId="176" fontId="0" fillId="0" borderId="16" xfId="0" applyNumberFormat="1" applyFill="1" applyBorder="1"/>
    <xf numFmtId="176" fontId="0" fillId="0" borderId="9" xfId="0" applyNumberFormat="1" applyFill="1" applyBorder="1"/>
    <xf numFmtId="0" fontId="3" fillId="0" borderId="3" xfId="0" applyFont="1" applyFill="1" applyBorder="1" applyAlignment="1"/>
    <xf numFmtId="177" fontId="0" fillId="0" borderId="3" xfId="0" applyNumberFormat="1" applyFill="1" applyBorder="1"/>
    <xf numFmtId="177" fontId="0" fillId="0" borderId="13" xfId="0" applyNumberFormat="1" applyFill="1" applyBorder="1"/>
    <xf numFmtId="177" fontId="0" fillId="0" borderId="2" xfId="0" applyNumberFormat="1" applyFill="1" applyBorder="1"/>
    <xf numFmtId="177" fontId="0" fillId="0" borderId="4" xfId="0" applyNumberFormat="1" applyFill="1" applyBorder="1"/>
    <xf numFmtId="176" fontId="0" fillId="0" borderId="2" xfId="0" applyNumberFormat="1" applyFill="1" applyBorder="1"/>
    <xf numFmtId="176" fontId="0" fillId="0" borderId="4" xfId="0" applyNumberFormat="1" applyFill="1" applyBorder="1"/>
    <xf numFmtId="176" fontId="0" fillId="0" borderId="3" xfId="0" applyNumberFormat="1" applyFill="1" applyBorder="1"/>
    <xf numFmtId="176" fontId="0" fillId="0" borderId="5" xfId="0" applyNumberFormat="1" applyFill="1" applyBorder="1"/>
    <xf numFmtId="0" fontId="2" fillId="0" borderId="7" xfId="0" applyFont="1" applyFill="1" applyBorder="1" applyAlignment="1" applyProtection="1">
      <alignment horizontal="distributed"/>
    </xf>
    <xf numFmtId="0" fontId="3" fillId="0" borderId="8" xfId="0" applyFont="1" applyFill="1" applyBorder="1"/>
    <xf numFmtId="177" fontId="0" fillId="0" borderId="7" xfId="0" applyNumberFormat="1" applyFill="1" applyBorder="1"/>
    <xf numFmtId="177" fontId="0" fillId="0" borderId="9" xfId="0" applyNumberFormat="1" applyFill="1" applyBorder="1"/>
    <xf numFmtId="177" fontId="0" fillId="0" borderId="6" xfId="0" applyNumberFormat="1" applyFill="1" applyBorder="1"/>
    <xf numFmtId="177" fontId="0" fillId="0" borderId="8" xfId="0" applyNumberFormat="1" applyFill="1" applyBorder="1"/>
    <xf numFmtId="176" fontId="0" fillId="0" borderId="6" xfId="0" applyNumberFormat="1" applyFill="1" applyBorder="1"/>
    <xf numFmtId="176" fontId="0" fillId="0" borderId="8" xfId="0" applyNumberFormat="1" applyFill="1" applyBorder="1"/>
    <xf numFmtId="176" fontId="0" fillId="0" borderId="7" xfId="0" applyNumberFormat="1" applyFill="1" applyBorder="1"/>
    <xf numFmtId="176" fontId="0" fillId="0" borderId="10" xfId="0" applyNumberFormat="1" applyFill="1" applyBorder="1"/>
    <xf numFmtId="177" fontId="0" fillId="0" borderId="0" xfId="0" applyNumberFormat="1"/>
    <xf numFmtId="177" fontId="0" fillId="2" borderId="17" xfId="0" applyNumberFormat="1" applyFill="1" applyBorder="1"/>
    <xf numFmtId="177" fontId="0" fillId="2" borderId="18" xfId="0" applyNumberFormat="1" applyFill="1" applyBorder="1"/>
    <xf numFmtId="177" fontId="0" fillId="2" borderId="19" xfId="0" applyNumberFormat="1" applyFill="1" applyBorder="1"/>
    <xf numFmtId="177" fontId="0" fillId="2" borderId="20" xfId="0" applyNumberFormat="1" applyFill="1" applyBorder="1"/>
    <xf numFmtId="176" fontId="0" fillId="2" borderId="19" xfId="0" applyNumberFormat="1" applyFill="1" applyBorder="1"/>
    <xf numFmtId="176" fontId="0" fillId="2" borderId="18" xfId="0" applyNumberFormat="1" applyFill="1" applyBorder="1"/>
    <xf numFmtId="176" fontId="0" fillId="2" borderId="20" xfId="0" applyNumberFormat="1" applyFill="1" applyBorder="1"/>
    <xf numFmtId="176" fontId="0" fillId="2" borderId="17" xfId="0" applyNumberFormat="1" applyFill="1" applyBorder="1"/>
    <xf numFmtId="176" fontId="0" fillId="2" borderId="21" xfId="0" applyNumberFormat="1" applyFill="1" applyBorder="1"/>
    <xf numFmtId="177" fontId="0" fillId="3" borderId="17" xfId="0" applyNumberFormat="1" applyFill="1" applyBorder="1"/>
    <xf numFmtId="177" fontId="0" fillId="3" borderId="18" xfId="0" applyNumberFormat="1" applyFill="1" applyBorder="1"/>
    <xf numFmtId="177" fontId="0" fillId="3" borderId="19" xfId="0" applyNumberFormat="1" applyFill="1" applyBorder="1"/>
    <xf numFmtId="177" fontId="0" fillId="3" borderId="20" xfId="0" applyNumberFormat="1" applyFill="1" applyBorder="1"/>
    <xf numFmtId="176" fontId="0" fillId="3" borderId="19" xfId="0" applyNumberFormat="1" applyFill="1" applyBorder="1"/>
    <xf numFmtId="176" fontId="0" fillId="3" borderId="18" xfId="0" applyNumberFormat="1" applyFill="1" applyBorder="1"/>
    <xf numFmtId="176" fontId="0" fillId="3" borderId="20" xfId="0" applyNumberFormat="1" applyFill="1" applyBorder="1"/>
    <xf numFmtId="176" fontId="0" fillId="3" borderId="17" xfId="0" applyNumberFormat="1" applyFill="1" applyBorder="1"/>
    <xf numFmtId="176" fontId="0" fillId="3" borderId="21" xfId="0" applyNumberFormat="1" applyFill="1" applyBorder="1"/>
    <xf numFmtId="0" fontId="2" fillId="2" borderId="0" xfId="0" applyFont="1" applyFill="1" applyBorder="1" applyAlignment="1" applyProtection="1">
      <alignment horizontal="distributed"/>
    </xf>
    <xf numFmtId="0" fontId="3" fillId="2" borderId="12" xfId="0" applyFont="1" applyFill="1" applyBorder="1" applyAlignment="1"/>
    <xf numFmtId="177" fontId="0" fillId="2" borderId="0" xfId="0" applyNumberFormat="1" applyFill="1" applyBorder="1"/>
    <xf numFmtId="177" fontId="0" fillId="2" borderId="1" xfId="0" applyNumberFormat="1" applyFill="1" applyBorder="1"/>
    <xf numFmtId="177" fontId="0" fillId="2" borderId="11" xfId="0" applyNumberFormat="1" applyFill="1" applyBorder="1"/>
    <xf numFmtId="177" fontId="0" fillId="2" borderId="12" xfId="0" applyNumberFormat="1" applyFill="1" applyBorder="1"/>
    <xf numFmtId="176" fontId="0" fillId="2" borderId="11" xfId="0" applyNumberFormat="1" applyFill="1" applyBorder="1"/>
    <xf numFmtId="176" fontId="0" fillId="2" borderId="1" xfId="0" applyNumberFormat="1" applyFill="1" applyBorder="1"/>
    <xf numFmtId="176" fontId="0" fillId="2" borderId="12" xfId="0" applyNumberFormat="1" applyFill="1" applyBorder="1"/>
    <xf numFmtId="176" fontId="0" fillId="2" borderId="0" xfId="0" applyNumberFormat="1" applyFill="1" applyBorder="1"/>
    <xf numFmtId="176" fontId="0" fillId="2" borderId="14" xfId="0" applyNumberFormat="1" applyFill="1" applyBorder="1"/>
    <xf numFmtId="0" fontId="3" fillId="2" borderId="11" xfId="0" applyFont="1" applyFill="1" applyBorder="1" applyAlignment="1">
      <alignment horizontal="right"/>
    </xf>
    <xf numFmtId="178" fontId="0" fillId="0" borderId="14" xfId="0" applyNumberFormat="1" applyFill="1" applyBorder="1"/>
    <xf numFmtId="177" fontId="0" fillId="0" borderId="0" xfId="0" applyNumberFormat="1" applyFill="1" applyProtection="1"/>
    <xf numFmtId="177" fontId="0" fillId="0" borderId="1" xfId="0" applyNumberFormat="1" applyFill="1" applyBorder="1" applyProtection="1"/>
    <xf numFmtId="177" fontId="0" fillId="0" borderId="22" xfId="0" applyNumberFormat="1" applyFill="1" applyBorder="1"/>
    <xf numFmtId="177" fontId="0" fillId="0" borderId="15" xfId="0" applyNumberFormat="1" applyFill="1" applyBorder="1"/>
    <xf numFmtId="177" fontId="0" fillId="0" borderId="23" xfId="0" applyNumberFormat="1" applyFill="1" applyBorder="1"/>
    <xf numFmtId="0" fontId="4" fillId="0" borderId="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2" borderId="19" xfId="0" applyFont="1" applyFill="1" applyBorder="1" applyAlignment="1" applyProtection="1">
      <alignment horizontal="right"/>
    </xf>
    <xf numFmtId="0" fontId="3" fillId="2" borderId="17" xfId="0" applyFont="1" applyFill="1" applyBorder="1" applyAlignment="1"/>
    <xf numFmtId="0" fontId="3" fillId="2" borderId="20" xfId="0" applyFont="1" applyFill="1" applyBorder="1" applyAlignment="1"/>
    <xf numFmtId="0" fontId="2" fillId="3" borderId="19" xfId="0" applyFont="1" applyFill="1" applyBorder="1" applyAlignment="1" applyProtection="1">
      <alignment horizontal="right"/>
    </xf>
    <xf numFmtId="0" fontId="3" fillId="3" borderId="17" xfId="0" applyFont="1" applyFill="1" applyBorder="1" applyAlignment="1"/>
    <xf numFmtId="0" fontId="3" fillId="3" borderId="20" xfId="0" applyFont="1" applyFill="1" applyBorder="1" applyAlignment="1"/>
    <xf numFmtId="0" fontId="3" fillId="0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right"/>
    </xf>
    <xf numFmtId="0" fontId="2" fillId="3" borderId="17" xfId="0" applyFont="1" applyFill="1" applyBorder="1" applyAlignment="1"/>
    <xf numFmtId="0" fontId="2" fillId="3" borderId="20" xfId="0" applyFont="1" applyFill="1" applyBorder="1" applyAlignment="1"/>
  </cellXfs>
  <cellStyles count="1"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tabSelected="1" view="pageBreakPreview" zoomScaleNormal="95" zoomScaleSheetLayoutView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RowHeight="13.2" x14ac:dyDescent="0.2"/>
  <cols>
    <col min="1" max="1" width="4.77734375" bestFit="1" customWidth="1"/>
    <col min="2" max="2" width="1.21875" style="1" customWidth="1"/>
    <col min="3" max="3" width="13" customWidth="1"/>
    <col min="4" max="4" width="1.21875" customWidth="1"/>
    <col min="5" max="6" width="9.109375" bestFit="1" customWidth="1"/>
    <col min="7" max="7" width="9.88671875" bestFit="1" customWidth="1"/>
    <col min="8" max="21" width="9.109375" bestFit="1" customWidth="1"/>
  </cols>
  <sheetData>
    <row r="1" spans="1:21" ht="5.25" customHeight="1" x14ac:dyDescent="0.2"/>
    <row r="2" spans="1:21" ht="21" x14ac:dyDescent="0.25">
      <c r="A2" s="4"/>
      <c r="B2" s="5"/>
      <c r="C2" s="6"/>
      <c r="D2" s="6"/>
      <c r="E2" s="93" t="s">
        <v>89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4"/>
    </row>
    <row r="3" spans="1:21" ht="14.4" x14ac:dyDescent="0.2">
      <c r="A3" s="7"/>
      <c r="B3" s="8"/>
      <c r="C3" s="9" t="s">
        <v>16</v>
      </c>
      <c r="D3" s="10"/>
      <c r="E3" s="102" t="s">
        <v>40</v>
      </c>
      <c r="F3" s="94"/>
      <c r="G3" s="94"/>
      <c r="H3" s="102" t="s">
        <v>41</v>
      </c>
      <c r="I3" s="94"/>
      <c r="J3" s="95"/>
      <c r="K3" s="94" t="s">
        <v>42</v>
      </c>
      <c r="L3" s="94"/>
      <c r="M3" s="94"/>
      <c r="N3" s="102" t="s">
        <v>43</v>
      </c>
      <c r="O3" s="94"/>
      <c r="P3" s="95"/>
      <c r="Q3" s="94" t="s">
        <v>44</v>
      </c>
      <c r="R3" s="94"/>
      <c r="S3" s="95"/>
      <c r="T3" s="11" t="s">
        <v>20</v>
      </c>
      <c r="U3" t="s">
        <v>45</v>
      </c>
    </row>
    <row r="4" spans="1:21" ht="14.4" x14ac:dyDescent="0.2">
      <c r="A4" s="7"/>
      <c r="B4" s="12"/>
      <c r="C4" s="13"/>
      <c r="D4" s="14"/>
      <c r="E4" s="15" t="s">
        <v>17</v>
      </c>
      <c r="F4" s="16" t="s">
        <v>18</v>
      </c>
      <c r="G4" s="17" t="s">
        <v>19</v>
      </c>
      <c r="H4" s="15" t="s">
        <v>17</v>
      </c>
      <c r="I4" s="16" t="s">
        <v>18</v>
      </c>
      <c r="J4" s="18" t="s">
        <v>19</v>
      </c>
      <c r="K4" s="17" t="s">
        <v>17</v>
      </c>
      <c r="L4" s="16" t="s">
        <v>18</v>
      </c>
      <c r="M4" s="17" t="s">
        <v>19</v>
      </c>
      <c r="N4" s="15" t="s">
        <v>17</v>
      </c>
      <c r="O4" s="16" t="s">
        <v>18</v>
      </c>
      <c r="P4" s="18" t="s">
        <v>31</v>
      </c>
      <c r="Q4" s="17" t="s">
        <v>17</v>
      </c>
      <c r="R4" s="16" t="s">
        <v>18</v>
      </c>
      <c r="S4" s="17" t="s">
        <v>32</v>
      </c>
      <c r="T4" s="19" t="s">
        <v>33</v>
      </c>
    </row>
    <row r="5" spans="1:21" ht="14.4" x14ac:dyDescent="0.2">
      <c r="A5" s="20">
        <v>201</v>
      </c>
      <c r="B5" s="21"/>
      <c r="C5" s="22" t="s">
        <v>21</v>
      </c>
      <c r="D5" s="23"/>
      <c r="E5" s="2">
        <v>112715</v>
      </c>
      <c r="F5" s="3">
        <v>120960</v>
      </c>
      <c r="G5" s="24">
        <f>SUM(E5:F5)</f>
        <v>233675</v>
      </c>
      <c r="H5" s="25">
        <v>66591</v>
      </c>
      <c r="I5" s="3">
        <v>70655</v>
      </c>
      <c r="J5" s="26">
        <f>SUM(H5:I5)</f>
        <v>137246</v>
      </c>
      <c r="K5" s="88">
        <f>E5-H5</f>
        <v>46124</v>
      </c>
      <c r="L5" s="89">
        <f>F5-I5</f>
        <v>50305</v>
      </c>
      <c r="M5" s="24">
        <f>SUM(K5:L5)</f>
        <v>96429</v>
      </c>
      <c r="N5" s="27">
        <f>+H5/E5*100</f>
        <v>59.079093288382204</v>
      </c>
      <c r="O5" s="28">
        <f>+I5/F5*100</f>
        <v>58.411871693121697</v>
      </c>
      <c r="P5" s="29">
        <f>+J5/G5*100</f>
        <v>58.733711351235698</v>
      </c>
      <c r="Q5" s="30">
        <v>57.5962064563195</v>
      </c>
      <c r="R5" s="31">
        <v>56.916870931610475</v>
      </c>
      <c r="S5" s="30">
        <v>57.245048227599028</v>
      </c>
      <c r="T5" s="87">
        <f>ROUND(P5,3)-ROUND(S5,3)</f>
        <v>1.4890000000000043</v>
      </c>
      <c r="U5" s="56">
        <f>+G5-J5-M5</f>
        <v>0</v>
      </c>
    </row>
    <row r="6" spans="1:21" ht="14.4" x14ac:dyDescent="0.2">
      <c r="A6" s="4">
        <v>202</v>
      </c>
      <c r="B6" s="33"/>
      <c r="C6" s="22" t="s">
        <v>0</v>
      </c>
      <c r="D6" s="23"/>
      <c r="E6" s="2">
        <v>46372</v>
      </c>
      <c r="F6" s="3">
        <v>51618</v>
      </c>
      <c r="G6" s="24">
        <f t="shared" ref="G6:G47" si="0">SUM(E6:F6)</f>
        <v>97990</v>
      </c>
      <c r="H6" s="25">
        <v>27914</v>
      </c>
      <c r="I6" s="3">
        <v>30960</v>
      </c>
      <c r="J6" s="26">
        <f t="shared" ref="J6:J47" si="1">SUM(H6:I6)</f>
        <v>58874</v>
      </c>
      <c r="K6" s="88">
        <f>E6-H6</f>
        <v>18458</v>
      </c>
      <c r="L6" s="89">
        <f t="shared" ref="L6:L17" si="2">F6-I6</f>
        <v>20658</v>
      </c>
      <c r="M6" s="24">
        <f t="shared" ref="M6:M12" si="3">SUM(K6:L6)</f>
        <v>39116</v>
      </c>
      <c r="N6" s="27">
        <f t="shared" ref="N6:N47" si="4">+H6/E6*100</f>
        <v>60.19580781506081</v>
      </c>
      <c r="O6" s="28">
        <f t="shared" ref="O6:O46" si="5">+I6/F6*100</f>
        <v>59.979077066139716</v>
      </c>
      <c r="P6" s="29">
        <f t="shared" ref="P6:P12" si="6">+J6/G6*100</f>
        <v>60.081640983773852</v>
      </c>
      <c r="Q6" s="30">
        <v>58.898725885857971</v>
      </c>
      <c r="R6" s="28">
        <v>58.551402750787702</v>
      </c>
      <c r="S6" s="30">
        <v>58.715239708960432</v>
      </c>
      <c r="T6" s="87">
        <f t="shared" ref="T6:T16" si="7">ROUND(P6,3)-ROUND(S6,3)</f>
        <v>1.3669999999999973</v>
      </c>
      <c r="U6" s="56">
        <f t="shared" ref="U6:U47" si="8">+G6-J6-M6</f>
        <v>0</v>
      </c>
    </row>
    <row r="7" spans="1:21" ht="14.4" x14ac:dyDescent="0.2">
      <c r="A7" s="20">
        <v>203</v>
      </c>
      <c r="B7" s="33"/>
      <c r="C7" s="22" t="s">
        <v>22</v>
      </c>
      <c r="D7" s="23"/>
      <c r="E7" s="2">
        <v>131176</v>
      </c>
      <c r="F7" s="3">
        <v>137964</v>
      </c>
      <c r="G7" s="24">
        <f t="shared" si="0"/>
        <v>269140</v>
      </c>
      <c r="H7" s="25">
        <v>69553</v>
      </c>
      <c r="I7" s="3">
        <v>73470</v>
      </c>
      <c r="J7" s="26">
        <f t="shared" si="1"/>
        <v>143023</v>
      </c>
      <c r="K7" s="88">
        <f>E7-H7</f>
        <v>61623</v>
      </c>
      <c r="L7" s="89">
        <f>F7-I7</f>
        <v>64494</v>
      </c>
      <c r="M7" s="24">
        <f t="shared" si="3"/>
        <v>126117</v>
      </c>
      <c r="N7" s="27">
        <f t="shared" si="4"/>
        <v>53.022656583521375</v>
      </c>
      <c r="O7" s="28">
        <f t="shared" si="5"/>
        <v>53.253022527615897</v>
      </c>
      <c r="P7" s="29">
        <f t="shared" si="6"/>
        <v>53.140744593891654</v>
      </c>
      <c r="Q7" s="30">
        <v>51.32498193206456</v>
      </c>
      <c r="R7" s="28">
        <v>51.287661406025819</v>
      </c>
      <c r="S7" s="30">
        <v>51.305871462576036</v>
      </c>
      <c r="T7" s="87">
        <f t="shared" si="7"/>
        <v>1.8350000000000009</v>
      </c>
      <c r="U7" s="56">
        <f t="shared" si="8"/>
        <v>0</v>
      </c>
    </row>
    <row r="8" spans="1:21" ht="14.4" x14ac:dyDescent="0.2">
      <c r="A8" s="4">
        <v>204</v>
      </c>
      <c r="B8" s="33"/>
      <c r="C8" s="22" t="s">
        <v>23</v>
      </c>
      <c r="D8" s="23"/>
      <c r="E8" s="2">
        <v>131065</v>
      </c>
      <c r="F8" s="3">
        <v>137107</v>
      </c>
      <c r="G8" s="24">
        <f t="shared" si="0"/>
        <v>268172</v>
      </c>
      <c r="H8" s="25">
        <v>62503</v>
      </c>
      <c r="I8" s="3">
        <v>65734</v>
      </c>
      <c r="J8" s="26">
        <f t="shared" si="1"/>
        <v>128237</v>
      </c>
      <c r="K8" s="88">
        <f>E8-H8</f>
        <v>68562</v>
      </c>
      <c r="L8" s="89">
        <f t="shared" si="2"/>
        <v>71373</v>
      </c>
      <c r="M8" s="24">
        <f t="shared" si="3"/>
        <v>139935</v>
      </c>
      <c r="N8" s="27">
        <f t="shared" si="4"/>
        <v>47.688551482089039</v>
      </c>
      <c r="O8" s="28">
        <f t="shared" si="5"/>
        <v>47.943576914380735</v>
      </c>
      <c r="P8" s="29">
        <f t="shared" si="6"/>
        <v>47.818937100070102</v>
      </c>
      <c r="Q8" s="30">
        <v>49.240020167269712</v>
      </c>
      <c r="R8" s="28">
        <v>49.844073741452341</v>
      </c>
      <c r="S8" s="30">
        <v>49.549197386756425</v>
      </c>
      <c r="T8" s="87">
        <f t="shared" si="7"/>
        <v>-1.7299999999999969</v>
      </c>
      <c r="U8" s="56">
        <f t="shared" si="8"/>
        <v>0</v>
      </c>
    </row>
    <row r="9" spans="1:21" ht="14.4" x14ac:dyDescent="0.2">
      <c r="A9" s="20">
        <v>205</v>
      </c>
      <c r="B9" s="33"/>
      <c r="C9" s="22" t="s">
        <v>24</v>
      </c>
      <c r="D9" s="23"/>
      <c r="E9" s="2">
        <v>24964</v>
      </c>
      <c r="F9" s="3">
        <v>25303</v>
      </c>
      <c r="G9" s="24">
        <f t="shared" si="0"/>
        <v>50267</v>
      </c>
      <c r="H9" s="25">
        <v>14807</v>
      </c>
      <c r="I9" s="3">
        <v>15308</v>
      </c>
      <c r="J9" s="26">
        <f t="shared" si="1"/>
        <v>30115</v>
      </c>
      <c r="K9" s="88">
        <f>E9-H9</f>
        <v>10157</v>
      </c>
      <c r="L9" s="89">
        <f t="shared" si="2"/>
        <v>9995</v>
      </c>
      <c r="M9" s="24">
        <f t="shared" si="3"/>
        <v>20152</v>
      </c>
      <c r="N9" s="27">
        <f t="shared" si="4"/>
        <v>59.313411312289702</v>
      </c>
      <c r="O9" s="28">
        <f t="shared" si="5"/>
        <v>60.498755088329446</v>
      </c>
      <c r="P9" s="29">
        <f t="shared" si="6"/>
        <v>59.91008017188215</v>
      </c>
      <c r="Q9" s="30">
        <v>55.788022064617806</v>
      </c>
      <c r="R9" s="28">
        <v>56.605296536879735</v>
      </c>
      <c r="S9" s="30">
        <v>56.201723836021557</v>
      </c>
      <c r="T9" s="87">
        <f t="shared" si="7"/>
        <v>3.7079999999999984</v>
      </c>
      <c r="U9" s="56">
        <f t="shared" si="8"/>
        <v>0</v>
      </c>
    </row>
    <row r="10" spans="1:21" ht="14.4" x14ac:dyDescent="0.2">
      <c r="A10" s="20">
        <v>207</v>
      </c>
      <c r="B10" s="33"/>
      <c r="C10" s="22" t="s">
        <v>27</v>
      </c>
      <c r="D10" s="23"/>
      <c r="E10" s="2">
        <v>30946</v>
      </c>
      <c r="F10" s="3">
        <v>32181</v>
      </c>
      <c r="G10" s="24">
        <f t="shared" si="0"/>
        <v>63127</v>
      </c>
      <c r="H10" s="25">
        <v>18307</v>
      </c>
      <c r="I10" s="3">
        <v>19342</v>
      </c>
      <c r="J10" s="26">
        <f t="shared" si="1"/>
        <v>37649</v>
      </c>
      <c r="K10" s="88">
        <f t="shared" ref="K10:K17" si="9">E10-H10</f>
        <v>12639</v>
      </c>
      <c r="L10" s="89">
        <f t="shared" si="2"/>
        <v>12839</v>
      </c>
      <c r="M10" s="24">
        <f t="shared" si="3"/>
        <v>25478</v>
      </c>
      <c r="N10" s="27">
        <f t="shared" si="4"/>
        <v>59.157887933820206</v>
      </c>
      <c r="O10" s="28">
        <f t="shared" si="5"/>
        <v>60.103787949411149</v>
      </c>
      <c r="P10" s="29">
        <f t="shared" si="6"/>
        <v>59.640090610990548</v>
      </c>
      <c r="Q10" s="30">
        <v>55.789641434262947</v>
      </c>
      <c r="R10" s="28">
        <v>55.839338380613576</v>
      </c>
      <c r="S10" s="30">
        <v>55.815075314328396</v>
      </c>
      <c r="T10" s="87">
        <f t="shared" si="7"/>
        <v>3.8250000000000028</v>
      </c>
      <c r="U10" s="56">
        <f t="shared" si="8"/>
        <v>0</v>
      </c>
    </row>
    <row r="11" spans="1:21" ht="14.4" x14ac:dyDescent="0.2">
      <c r="A11" s="4">
        <v>208</v>
      </c>
      <c r="B11" s="33"/>
      <c r="C11" s="22" t="s">
        <v>26</v>
      </c>
      <c r="D11" s="23"/>
      <c r="E11" s="2">
        <v>18860</v>
      </c>
      <c r="F11" s="3">
        <v>20618</v>
      </c>
      <c r="G11" s="24">
        <f t="shared" si="0"/>
        <v>39478</v>
      </c>
      <c r="H11" s="25">
        <v>12136</v>
      </c>
      <c r="I11" s="3">
        <v>12692</v>
      </c>
      <c r="J11" s="26">
        <f t="shared" si="1"/>
        <v>24828</v>
      </c>
      <c r="K11" s="88">
        <f>E11-H11</f>
        <v>6724</v>
      </c>
      <c r="L11" s="89">
        <f t="shared" si="2"/>
        <v>7926</v>
      </c>
      <c r="M11" s="24">
        <f t="shared" si="3"/>
        <v>14650</v>
      </c>
      <c r="N11" s="27">
        <f t="shared" si="4"/>
        <v>64.347826086956516</v>
      </c>
      <c r="O11" s="28">
        <f t="shared" si="5"/>
        <v>61.557862062275682</v>
      </c>
      <c r="P11" s="34">
        <f t="shared" si="6"/>
        <v>62.89072394751507</v>
      </c>
      <c r="Q11" s="35">
        <v>64.034546576187537</v>
      </c>
      <c r="R11" s="28">
        <v>60.61136981880216</v>
      </c>
      <c r="S11" s="30">
        <v>62.229892321528403</v>
      </c>
      <c r="T11" s="87">
        <f t="shared" si="7"/>
        <v>0.66100000000000136</v>
      </c>
      <c r="U11" s="56">
        <f t="shared" si="8"/>
        <v>0</v>
      </c>
    </row>
    <row r="12" spans="1:21" ht="14.4" x14ac:dyDescent="0.2">
      <c r="A12" s="20">
        <v>209</v>
      </c>
      <c r="B12" s="33"/>
      <c r="C12" s="22" t="s">
        <v>28</v>
      </c>
      <c r="D12" s="23"/>
      <c r="E12" s="2">
        <v>14189</v>
      </c>
      <c r="F12" s="3">
        <v>14504</v>
      </c>
      <c r="G12" s="24">
        <f t="shared" si="0"/>
        <v>28693</v>
      </c>
      <c r="H12" s="25">
        <v>8698</v>
      </c>
      <c r="I12" s="3">
        <v>9247</v>
      </c>
      <c r="J12" s="26">
        <f t="shared" si="1"/>
        <v>17945</v>
      </c>
      <c r="K12" s="88">
        <f>E12-H12</f>
        <v>5491</v>
      </c>
      <c r="L12" s="89">
        <f t="shared" si="2"/>
        <v>5257</v>
      </c>
      <c r="M12" s="24">
        <f t="shared" si="3"/>
        <v>10748</v>
      </c>
      <c r="N12" s="27">
        <f t="shared" si="4"/>
        <v>61.301007822961452</v>
      </c>
      <c r="O12" s="28">
        <f t="shared" si="5"/>
        <v>63.754826254826256</v>
      </c>
      <c r="P12" s="34">
        <f t="shared" si="6"/>
        <v>62.541386400864319</v>
      </c>
      <c r="Q12" s="35">
        <v>57.659501876492669</v>
      </c>
      <c r="R12" s="28">
        <v>58.8775780010576</v>
      </c>
      <c r="S12" s="30">
        <v>58.278212403048727</v>
      </c>
      <c r="T12" s="87">
        <f t="shared" si="7"/>
        <v>4.2629999999999981</v>
      </c>
      <c r="U12" s="56">
        <f t="shared" si="8"/>
        <v>0</v>
      </c>
    </row>
    <row r="13" spans="1:21" ht="14.4" x14ac:dyDescent="0.2">
      <c r="A13" s="4">
        <v>210</v>
      </c>
      <c r="B13" s="33"/>
      <c r="C13" s="22" t="s">
        <v>25</v>
      </c>
      <c r="D13" s="23"/>
      <c r="E13" s="2">
        <v>22445</v>
      </c>
      <c r="F13" s="3">
        <v>23247</v>
      </c>
      <c r="G13" s="24">
        <f>SUM(E13:F13)</f>
        <v>45692</v>
      </c>
      <c r="H13" s="25">
        <v>14230</v>
      </c>
      <c r="I13" s="3">
        <v>14527</v>
      </c>
      <c r="J13" s="26">
        <f>SUM(H13:I13)</f>
        <v>28757</v>
      </c>
      <c r="K13" s="88">
        <f t="shared" si="9"/>
        <v>8215</v>
      </c>
      <c r="L13" s="89">
        <f t="shared" si="2"/>
        <v>8720</v>
      </c>
      <c r="M13" s="24">
        <f>SUM(K13:L13)</f>
        <v>16935</v>
      </c>
      <c r="N13" s="27">
        <f t="shared" ref="N13:P17" si="10">+H13/E13*100</f>
        <v>63.399420806415684</v>
      </c>
      <c r="O13" s="28">
        <f t="shared" si="10"/>
        <v>62.48978362799501</v>
      </c>
      <c r="P13" s="29">
        <f t="shared" si="10"/>
        <v>62.936619101812127</v>
      </c>
      <c r="Q13" s="30">
        <v>62.44793474488025</v>
      </c>
      <c r="R13" s="28">
        <v>60.857652870604838</v>
      </c>
      <c r="S13" s="30">
        <v>61.635233468400621</v>
      </c>
      <c r="T13" s="87">
        <f t="shared" si="7"/>
        <v>1.3019999999999996</v>
      </c>
      <c r="U13" s="56">
        <f>+G13-J13-M13</f>
        <v>0</v>
      </c>
    </row>
    <row r="14" spans="1:21" ht="14.4" x14ac:dyDescent="0.2">
      <c r="A14" s="4">
        <v>211</v>
      </c>
      <c r="B14" s="33"/>
      <c r="C14" s="22" t="s">
        <v>46</v>
      </c>
      <c r="D14" s="23"/>
      <c r="E14" s="2">
        <v>15013</v>
      </c>
      <c r="F14" s="3">
        <v>15419</v>
      </c>
      <c r="G14" s="24">
        <f>SUM(E14:F14)</f>
        <v>30432</v>
      </c>
      <c r="H14" s="25">
        <v>10103</v>
      </c>
      <c r="I14" s="3">
        <v>10244</v>
      </c>
      <c r="J14" s="26">
        <f>SUM(H14:I14)</f>
        <v>20347</v>
      </c>
      <c r="K14" s="88">
        <f t="shared" si="9"/>
        <v>4910</v>
      </c>
      <c r="L14" s="89">
        <f t="shared" si="2"/>
        <v>5175</v>
      </c>
      <c r="M14" s="24">
        <f>SUM(K14:L14)</f>
        <v>10085</v>
      </c>
      <c r="N14" s="27">
        <f t="shared" si="10"/>
        <v>67.295010990474921</v>
      </c>
      <c r="O14" s="28">
        <f t="shared" si="10"/>
        <v>66.437512160321674</v>
      </c>
      <c r="P14" s="29">
        <f t="shared" si="10"/>
        <v>66.860541535226076</v>
      </c>
      <c r="Q14" s="30">
        <v>66.208981545632057</v>
      </c>
      <c r="R14" s="28">
        <v>65.142787849390643</v>
      </c>
      <c r="S14" s="30">
        <v>65.665739882607355</v>
      </c>
      <c r="T14" s="87">
        <f t="shared" si="7"/>
        <v>1.1950000000000074</v>
      </c>
      <c r="U14" s="56">
        <f>+G14-J14-M14</f>
        <v>0</v>
      </c>
    </row>
    <row r="15" spans="1:21" ht="14.4" x14ac:dyDescent="0.2">
      <c r="A15" s="4">
        <v>212</v>
      </c>
      <c r="B15" s="33"/>
      <c r="C15" s="22" t="s">
        <v>47</v>
      </c>
      <c r="D15" s="23"/>
      <c r="E15" s="2">
        <v>25623</v>
      </c>
      <c r="F15" s="3">
        <v>25675</v>
      </c>
      <c r="G15" s="24">
        <f>SUM(E15:F15)</f>
        <v>51298</v>
      </c>
      <c r="H15" s="25">
        <v>15692</v>
      </c>
      <c r="I15" s="3">
        <v>16200</v>
      </c>
      <c r="J15" s="26">
        <f>SUM(H15:I15)</f>
        <v>31892</v>
      </c>
      <c r="K15" s="88">
        <f t="shared" si="9"/>
        <v>9931</v>
      </c>
      <c r="L15" s="89">
        <f t="shared" si="2"/>
        <v>9475</v>
      </c>
      <c r="M15" s="24">
        <f>SUM(K15:L15)</f>
        <v>19406</v>
      </c>
      <c r="N15" s="27">
        <f t="shared" si="10"/>
        <v>61.241853022674938</v>
      </c>
      <c r="O15" s="28">
        <f t="shared" si="10"/>
        <v>63.09639727361246</v>
      </c>
      <c r="P15" s="29">
        <f t="shared" si="10"/>
        <v>62.170065109750873</v>
      </c>
      <c r="Q15" s="30">
        <v>56.983958837772398</v>
      </c>
      <c r="R15" s="28">
        <v>57.075122240331901</v>
      </c>
      <c r="S15" s="30">
        <v>57.030021711462155</v>
      </c>
      <c r="T15" s="87">
        <f t="shared" si="7"/>
        <v>5.1400000000000006</v>
      </c>
      <c r="U15" s="56">
        <f>+G15-J15-M15</f>
        <v>0</v>
      </c>
    </row>
    <row r="16" spans="1:21" ht="14.4" x14ac:dyDescent="0.2">
      <c r="A16" s="4">
        <v>213</v>
      </c>
      <c r="B16" s="33"/>
      <c r="C16" s="22" t="s">
        <v>48</v>
      </c>
      <c r="D16" s="23"/>
      <c r="E16" s="2">
        <v>24665</v>
      </c>
      <c r="F16" s="3">
        <v>26016</v>
      </c>
      <c r="G16" s="24">
        <f>SUM(E16:F16)</f>
        <v>50681</v>
      </c>
      <c r="H16" s="25">
        <v>15548</v>
      </c>
      <c r="I16" s="3">
        <v>16214</v>
      </c>
      <c r="J16" s="26">
        <f>SUM(H16:I16)</f>
        <v>31762</v>
      </c>
      <c r="K16" s="88">
        <f t="shared" si="9"/>
        <v>9117</v>
      </c>
      <c r="L16" s="89">
        <f t="shared" si="2"/>
        <v>9802</v>
      </c>
      <c r="M16" s="24">
        <f>SUM(K16:L16)</f>
        <v>18919</v>
      </c>
      <c r="N16" s="27">
        <f t="shared" si="10"/>
        <v>63.036691668355971</v>
      </c>
      <c r="O16" s="28">
        <f t="shared" si="10"/>
        <v>62.323185731857322</v>
      </c>
      <c r="P16" s="29">
        <f t="shared" si="10"/>
        <v>62.670428760284921</v>
      </c>
      <c r="Q16" s="30">
        <v>62.029885503590144</v>
      </c>
      <c r="R16" s="28">
        <v>60.995043143014499</v>
      </c>
      <c r="S16" s="30">
        <v>61.498113207547163</v>
      </c>
      <c r="T16" s="87">
        <f t="shared" si="7"/>
        <v>1.1720000000000041</v>
      </c>
      <c r="U16" s="56">
        <f>+G16-J16-M16</f>
        <v>0</v>
      </c>
    </row>
    <row r="17" spans="1:21" ht="14.4" x14ac:dyDescent="0.2">
      <c r="A17" s="4">
        <v>214</v>
      </c>
      <c r="B17" s="33"/>
      <c r="C17" s="22" t="s">
        <v>49</v>
      </c>
      <c r="D17" s="23"/>
      <c r="E17" s="2">
        <v>12293</v>
      </c>
      <c r="F17" s="3">
        <v>12739</v>
      </c>
      <c r="G17" s="24">
        <f>SUM(E17:F17)</f>
        <v>25032</v>
      </c>
      <c r="H17" s="25">
        <v>7145</v>
      </c>
      <c r="I17" s="3">
        <v>7462</v>
      </c>
      <c r="J17" s="26">
        <f>SUM(H17:I17)</f>
        <v>14607</v>
      </c>
      <c r="K17" s="88">
        <f t="shared" si="9"/>
        <v>5148</v>
      </c>
      <c r="L17" s="89">
        <f t="shared" si="2"/>
        <v>5277</v>
      </c>
      <c r="M17" s="24">
        <f>SUM(K17:L17)</f>
        <v>10425</v>
      </c>
      <c r="N17" s="27">
        <f t="shared" si="10"/>
        <v>58.12250874481412</v>
      </c>
      <c r="O17" s="28">
        <f t="shared" si="10"/>
        <v>58.576026375696678</v>
      </c>
      <c r="P17" s="29">
        <f t="shared" si="10"/>
        <v>58.353307766059444</v>
      </c>
      <c r="Q17" s="30">
        <v>56.567608923250376</v>
      </c>
      <c r="R17" s="36">
        <v>56.720202874049029</v>
      </c>
      <c r="S17" s="30">
        <v>56.645694062131334</v>
      </c>
      <c r="T17" s="87">
        <f>ROUND(P17,3)-ROUND(S17,3)</f>
        <v>1.7070000000000007</v>
      </c>
      <c r="U17" s="56">
        <f>+G17-J17-M17</f>
        <v>0</v>
      </c>
    </row>
    <row r="18" spans="1:21" ht="14.4" x14ac:dyDescent="0.2">
      <c r="A18" s="4"/>
      <c r="B18" s="96" t="s">
        <v>15</v>
      </c>
      <c r="C18" s="97"/>
      <c r="D18" s="98"/>
      <c r="E18" s="57">
        <f t="shared" ref="E18:M18" si="11">SUM(E5:E17)</f>
        <v>610326</v>
      </c>
      <c r="F18" s="58">
        <f t="shared" si="11"/>
        <v>643351</v>
      </c>
      <c r="G18" s="57">
        <f t="shared" si="11"/>
        <v>1253677</v>
      </c>
      <c r="H18" s="59">
        <f t="shared" si="11"/>
        <v>343227</v>
      </c>
      <c r="I18" s="58">
        <f t="shared" si="11"/>
        <v>362055</v>
      </c>
      <c r="J18" s="60">
        <f t="shared" si="11"/>
        <v>705282</v>
      </c>
      <c r="K18" s="57">
        <f t="shared" si="11"/>
        <v>267099</v>
      </c>
      <c r="L18" s="58">
        <f t="shared" si="11"/>
        <v>281296</v>
      </c>
      <c r="M18" s="57">
        <f t="shared" si="11"/>
        <v>548395</v>
      </c>
      <c r="N18" s="61">
        <f>+H18/E18*100</f>
        <v>56.23666696159102</v>
      </c>
      <c r="O18" s="62">
        <f t="shared" si="5"/>
        <v>56.276433859588316</v>
      </c>
      <c r="P18" s="63">
        <f t="shared" ref="P18:P49" si="12">+J18/G18*100</f>
        <v>56.257074190561042</v>
      </c>
      <c r="Q18" s="64">
        <v>55.129007725253203</v>
      </c>
      <c r="R18" s="62">
        <v>54.966082374188403</v>
      </c>
      <c r="S18" s="64">
        <v>55.045263339729487</v>
      </c>
      <c r="T18" s="65">
        <f t="shared" ref="T18:T73" si="13">ROUND(P18,3)-ROUND(S18,3)</f>
        <v>1.2119999999999962</v>
      </c>
      <c r="U18" s="56">
        <f t="shared" si="8"/>
        <v>0</v>
      </c>
    </row>
    <row r="19" spans="1:21" ht="14.4" x14ac:dyDescent="0.2">
      <c r="A19" s="4">
        <v>301</v>
      </c>
      <c r="B19" s="33"/>
      <c r="C19" s="22" t="s">
        <v>34</v>
      </c>
      <c r="D19" s="23"/>
      <c r="E19" s="2">
        <v>4768</v>
      </c>
      <c r="F19" s="3">
        <v>5128</v>
      </c>
      <c r="G19" s="90">
        <f>SUM(E19:F19)</f>
        <v>9896</v>
      </c>
      <c r="H19" s="2">
        <v>3161</v>
      </c>
      <c r="I19" s="3">
        <v>3356</v>
      </c>
      <c r="J19" s="26">
        <f>SUM(H19:I19)</f>
        <v>6517</v>
      </c>
      <c r="K19" s="88">
        <f t="shared" ref="K19:L21" si="14">E19-H19</f>
        <v>1607</v>
      </c>
      <c r="L19" s="89">
        <f t="shared" si="14"/>
        <v>1772</v>
      </c>
      <c r="M19" s="24">
        <f>SUM(K19:L19)</f>
        <v>3379</v>
      </c>
      <c r="N19" s="27">
        <f t="shared" si="4"/>
        <v>66.296140939597308</v>
      </c>
      <c r="O19" s="28">
        <f t="shared" si="5"/>
        <v>65.444617784711383</v>
      </c>
      <c r="P19" s="29">
        <f t="shared" si="12"/>
        <v>65.854890864995966</v>
      </c>
      <c r="Q19" s="30">
        <v>63.390514631685171</v>
      </c>
      <c r="R19" s="28">
        <v>62.211311147481361</v>
      </c>
      <c r="S19" s="30">
        <v>62.770231490338624</v>
      </c>
      <c r="T19" s="32">
        <f t="shared" si="13"/>
        <v>3.0850000000000009</v>
      </c>
      <c r="U19" s="56">
        <f t="shared" si="8"/>
        <v>0</v>
      </c>
    </row>
    <row r="20" spans="1:21" ht="14.4" x14ac:dyDescent="0.2">
      <c r="A20" s="4">
        <v>303</v>
      </c>
      <c r="B20" s="33"/>
      <c r="C20" s="22" t="s">
        <v>35</v>
      </c>
      <c r="D20" s="23"/>
      <c r="E20" s="2">
        <v>3689</v>
      </c>
      <c r="F20" s="3">
        <v>4006</v>
      </c>
      <c r="G20" s="91">
        <f t="shared" si="0"/>
        <v>7695</v>
      </c>
      <c r="H20" s="2">
        <v>2607</v>
      </c>
      <c r="I20" s="3">
        <v>2735</v>
      </c>
      <c r="J20" s="26">
        <f t="shared" si="1"/>
        <v>5342</v>
      </c>
      <c r="K20" s="88">
        <f t="shared" si="14"/>
        <v>1082</v>
      </c>
      <c r="L20" s="89">
        <f t="shared" si="14"/>
        <v>1271</v>
      </c>
      <c r="M20" s="24">
        <f>SUM(K20:L20)</f>
        <v>2353</v>
      </c>
      <c r="N20" s="27">
        <f t="shared" si="4"/>
        <v>70.669558145838991</v>
      </c>
      <c r="O20" s="28">
        <f t="shared" si="5"/>
        <v>68.272591113330009</v>
      </c>
      <c r="P20" s="29">
        <f t="shared" si="12"/>
        <v>69.421702404158552</v>
      </c>
      <c r="Q20" s="30">
        <v>67.498726439123786</v>
      </c>
      <c r="R20" s="28">
        <v>65.729679081752167</v>
      </c>
      <c r="S20" s="30">
        <v>66.577181208053688</v>
      </c>
      <c r="T20" s="32">
        <f t="shared" si="13"/>
        <v>2.8449999999999989</v>
      </c>
      <c r="U20" s="56">
        <f t="shared" si="8"/>
        <v>0</v>
      </c>
    </row>
    <row r="21" spans="1:21" ht="14.4" x14ac:dyDescent="0.2">
      <c r="A21" s="4">
        <v>308</v>
      </c>
      <c r="B21" s="33"/>
      <c r="C21" s="22" t="s">
        <v>36</v>
      </c>
      <c r="D21" s="23"/>
      <c r="E21" s="2">
        <v>5492</v>
      </c>
      <c r="F21" s="3">
        <v>5567</v>
      </c>
      <c r="G21" s="92">
        <f t="shared" si="0"/>
        <v>11059</v>
      </c>
      <c r="H21" s="2">
        <v>3576</v>
      </c>
      <c r="I21" s="3">
        <v>3492</v>
      </c>
      <c r="J21" s="26">
        <f t="shared" si="1"/>
        <v>7068</v>
      </c>
      <c r="K21" s="88">
        <f t="shared" si="14"/>
        <v>1916</v>
      </c>
      <c r="L21" s="89">
        <f t="shared" si="14"/>
        <v>2075</v>
      </c>
      <c r="M21" s="24">
        <f>SUM(K21:L21)</f>
        <v>3991</v>
      </c>
      <c r="N21" s="27">
        <f t="shared" si="4"/>
        <v>65.1128914785142</v>
      </c>
      <c r="O21" s="28">
        <f t="shared" si="5"/>
        <v>62.726782827375601</v>
      </c>
      <c r="P21" s="29">
        <f t="shared" si="12"/>
        <v>63.91174608915815</v>
      </c>
      <c r="Q21" s="30">
        <v>61.811220243049782</v>
      </c>
      <c r="R21" s="28">
        <v>59.25443594335016</v>
      </c>
      <c r="S21" s="30">
        <v>60.518518518518519</v>
      </c>
      <c r="T21" s="32">
        <f t="shared" si="13"/>
        <v>3.3930000000000007</v>
      </c>
      <c r="U21" s="56">
        <f t="shared" si="8"/>
        <v>0</v>
      </c>
    </row>
    <row r="22" spans="1:21" ht="14.4" x14ac:dyDescent="0.2">
      <c r="A22" s="4"/>
      <c r="B22" s="99" t="s">
        <v>2</v>
      </c>
      <c r="C22" s="100"/>
      <c r="D22" s="101"/>
      <c r="E22" s="66">
        <f>SUM(E19:E21)</f>
        <v>13949</v>
      </c>
      <c r="F22" s="67">
        <f t="shared" ref="F22:M22" si="15">SUM(F19:F21)</f>
        <v>14701</v>
      </c>
      <c r="G22" s="66">
        <f>SUM(G19:G21)</f>
        <v>28650</v>
      </c>
      <c r="H22" s="68">
        <f t="shared" si="15"/>
        <v>9344</v>
      </c>
      <c r="I22" s="67">
        <f t="shared" si="15"/>
        <v>9583</v>
      </c>
      <c r="J22" s="69">
        <f t="shared" si="15"/>
        <v>18927</v>
      </c>
      <c r="K22" s="66">
        <f t="shared" si="15"/>
        <v>4605</v>
      </c>
      <c r="L22" s="67">
        <f t="shared" si="15"/>
        <v>5118</v>
      </c>
      <c r="M22" s="66">
        <f t="shared" si="15"/>
        <v>9723</v>
      </c>
      <c r="N22" s="70">
        <f t="shared" si="4"/>
        <v>66.986880779984233</v>
      </c>
      <c r="O22" s="71">
        <f t="shared" si="5"/>
        <v>65.186041765866264</v>
      </c>
      <c r="P22" s="72">
        <f t="shared" si="12"/>
        <v>66.062827225130889</v>
      </c>
      <c r="Q22" s="73">
        <v>63.836646963997843</v>
      </c>
      <c r="R22" s="71">
        <v>62.013701212997297</v>
      </c>
      <c r="S22" s="73">
        <v>62.894899185038476</v>
      </c>
      <c r="T22" s="74">
        <f t="shared" si="13"/>
        <v>3.1679999999999993</v>
      </c>
      <c r="U22" s="56">
        <f t="shared" si="8"/>
        <v>0</v>
      </c>
    </row>
    <row r="23" spans="1:21" ht="14.4" x14ac:dyDescent="0.2">
      <c r="A23" s="4">
        <v>322</v>
      </c>
      <c r="B23" s="33"/>
      <c r="C23" s="22" t="s">
        <v>37</v>
      </c>
      <c r="D23" s="23"/>
      <c r="E23" s="2">
        <v>3543</v>
      </c>
      <c r="F23" s="3">
        <v>3605</v>
      </c>
      <c r="G23" s="24">
        <f t="shared" si="0"/>
        <v>7148</v>
      </c>
      <c r="H23" s="25">
        <v>2203</v>
      </c>
      <c r="I23" s="3">
        <v>2290</v>
      </c>
      <c r="J23" s="26">
        <f t="shared" si="1"/>
        <v>4493</v>
      </c>
      <c r="K23" s="88">
        <f>E23-H23</f>
        <v>1340</v>
      </c>
      <c r="L23" s="89">
        <f>F23-I23</f>
        <v>1315</v>
      </c>
      <c r="M23" s="24">
        <f>SUM(K23:L23)</f>
        <v>2655</v>
      </c>
      <c r="N23" s="27">
        <f t="shared" si="4"/>
        <v>62.178944397403335</v>
      </c>
      <c r="O23" s="28">
        <f t="shared" si="5"/>
        <v>63.522884882108187</v>
      </c>
      <c r="P23" s="29">
        <f t="shared" si="12"/>
        <v>62.856743144935642</v>
      </c>
      <c r="Q23" s="30">
        <v>59.994297120045623</v>
      </c>
      <c r="R23" s="28">
        <v>60.571587125416201</v>
      </c>
      <c r="S23" s="30">
        <v>60.286879482491919</v>
      </c>
      <c r="T23" s="32">
        <f t="shared" si="13"/>
        <v>2.5700000000000003</v>
      </c>
      <c r="U23" s="56">
        <f t="shared" si="8"/>
        <v>0</v>
      </c>
    </row>
    <row r="24" spans="1:21" ht="14.4" x14ac:dyDescent="0.2">
      <c r="A24" s="4"/>
      <c r="B24" s="99" t="s">
        <v>3</v>
      </c>
      <c r="C24" s="100"/>
      <c r="D24" s="101"/>
      <c r="E24" s="66">
        <f>SUM(E23:E23)</f>
        <v>3543</v>
      </c>
      <c r="F24" s="67">
        <f t="shared" ref="F24:M24" si="16">SUM(F23:F23)</f>
        <v>3605</v>
      </c>
      <c r="G24" s="66">
        <f t="shared" si="16"/>
        <v>7148</v>
      </c>
      <c r="H24" s="68">
        <f t="shared" si="16"/>
        <v>2203</v>
      </c>
      <c r="I24" s="67">
        <f t="shared" si="16"/>
        <v>2290</v>
      </c>
      <c r="J24" s="69">
        <f t="shared" si="16"/>
        <v>4493</v>
      </c>
      <c r="K24" s="66">
        <f t="shared" si="16"/>
        <v>1340</v>
      </c>
      <c r="L24" s="67">
        <f t="shared" si="16"/>
        <v>1315</v>
      </c>
      <c r="M24" s="66">
        <f t="shared" si="16"/>
        <v>2655</v>
      </c>
      <c r="N24" s="70">
        <f>+H24/E24*100</f>
        <v>62.178944397403335</v>
      </c>
      <c r="O24" s="71">
        <f t="shared" si="5"/>
        <v>63.522884882108187</v>
      </c>
      <c r="P24" s="72">
        <f t="shared" si="12"/>
        <v>62.856743144935642</v>
      </c>
      <c r="Q24" s="73">
        <v>59.994297120045623</v>
      </c>
      <c r="R24" s="71">
        <v>60.571587125416201</v>
      </c>
      <c r="S24" s="73">
        <v>60.286879482491919</v>
      </c>
      <c r="T24" s="74">
        <f t="shared" si="13"/>
        <v>2.5700000000000003</v>
      </c>
      <c r="U24" s="56">
        <f t="shared" si="8"/>
        <v>0</v>
      </c>
    </row>
    <row r="25" spans="1:21" ht="14.4" x14ac:dyDescent="0.2">
      <c r="A25" s="4">
        <v>342</v>
      </c>
      <c r="B25" s="33"/>
      <c r="C25" s="22" t="s">
        <v>52</v>
      </c>
      <c r="D25" s="23"/>
      <c r="E25" s="2">
        <v>5118</v>
      </c>
      <c r="F25" s="3">
        <v>5333</v>
      </c>
      <c r="G25" s="24">
        <f>SUM(E25:F25)</f>
        <v>10451</v>
      </c>
      <c r="H25" s="25">
        <v>3191</v>
      </c>
      <c r="I25" s="3">
        <v>3397</v>
      </c>
      <c r="J25" s="26">
        <f>SUM(H25:I25)</f>
        <v>6588</v>
      </c>
      <c r="K25" s="88">
        <f>E25-H25</f>
        <v>1927</v>
      </c>
      <c r="L25" s="89">
        <f>F25-I25</f>
        <v>1936</v>
      </c>
      <c r="M25" s="24">
        <f>SUM(K25:L25)</f>
        <v>3863</v>
      </c>
      <c r="N25" s="27">
        <f t="shared" si="4"/>
        <v>62.348573661586556</v>
      </c>
      <c r="O25" s="28">
        <f t="shared" si="5"/>
        <v>63.697731108194269</v>
      </c>
      <c r="P25" s="29">
        <f t="shared" si="12"/>
        <v>63.037029949287145</v>
      </c>
      <c r="Q25" s="30">
        <v>58.937007874015748</v>
      </c>
      <c r="R25" s="28">
        <v>60.033351862145636</v>
      </c>
      <c r="S25" s="30">
        <v>59.501765772644845</v>
      </c>
      <c r="T25" s="32">
        <f t="shared" si="13"/>
        <v>3.5349999999999966</v>
      </c>
      <c r="U25" s="56">
        <f t="shared" si="8"/>
        <v>0</v>
      </c>
    </row>
    <row r="26" spans="1:21" ht="14.4" x14ac:dyDescent="0.2">
      <c r="A26" s="4">
        <v>344</v>
      </c>
      <c r="B26" s="33"/>
      <c r="C26" s="22" t="s">
        <v>53</v>
      </c>
      <c r="D26" s="23"/>
      <c r="E26" s="2">
        <v>2311</v>
      </c>
      <c r="F26" s="3">
        <v>2372</v>
      </c>
      <c r="G26" s="24">
        <f>SUM(E26:F26)</f>
        <v>4683</v>
      </c>
      <c r="H26" s="25">
        <v>1721</v>
      </c>
      <c r="I26" s="3">
        <v>1753</v>
      </c>
      <c r="J26" s="26">
        <f>SUM(H26:I26)</f>
        <v>3474</v>
      </c>
      <c r="K26" s="88">
        <f>E26-H26</f>
        <v>590</v>
      </c>
      <c r="L26" s="89">
        <f>F26-I26</f>
        <v>619</v>
      </c>
      <c r="M26" s="24">
        <f>SUM(K26:L26)</f>
        <v>1209</v>
      </c>
      <c r="N26" s="27">
        <f t="shared" si="4"/>
        <v>74.469926438771097</v>
      </c>
      <c r="O26" s="28">
        <f t="shared" si="5"/>
        <v>73.903878583473855</v>
      </c>
      <c r="P26" s="29">
        <f t="shared" si="12"/>
        <v>74.183215887251762</v>
      </c>
      <c r="Q26" s="30">
        <v>72.304526748971199</v>
      </c>
      <c r="R26" s="28">
        <v>71.984126984126988</v>
      </c>
      <c r="S26" s="30">
        <v>72.141414141414145</v>
      </c>
      <c r="T26" s="32">
        <f t="shared" si="13"/>
        <v>2.0420000000000016</v>
      </c>
      <c r="U26" s="56">
        <f t="shared" si="8"/>
        <v>0</v>
      </c>
    </row>
    <row r="27" spans="1:21" ht="14.4" x14ac:dyDescent="0.2">
      <c r="A27" s="4"/>
      <c r="B27" s="99" t="s">
        <v>4</v>
      </c>
      <c r="C27" s="100"/>
      <c r="D27" s="101"/>
      <c r="E27" s="66">
        <f>SUM(E25:E26)</f>
        <v>7429</v>
      </c>
      <c r="F27" s="67">
        <f t="shared" ref="F27:M27" si="17">SUM(F25:F26)</f>
        <v>7705</v>
      </c>
      <c r="G27" s="66">
        <f t="shared" si="17"/>
        <v>15134</v>
      </c>
      <c r="H27" s="68">
        <f t="shared" si="17"/>
        <v>4912</v>
      </c>
      <c r="I27" s="67">
        <f t="shared" si="17"/>
        <v>5150</v>
      </c>
      <c r="J27" s="69">
        <f t="shared" si="17"/>
        <v>10062</v>
      </c>
      <c r="K27" s="66">
        <f t="shared" si="17"/>
        <v>2517</v>
      </c>
      <c r="L27" s="67">
        <f t="shared" si="17"/>
        <v>2555</v>
      </c>
      <c r="M27" s="66">
        <f t="shared" si="17"/>
        <v>5072</v>
      </c>
      <c r="N27" s="70">
        <f t="shared" ref="N27:P28" si="18">+H27/E27*100</f>
        <v>66.119262350249016</v>
      </c>
      <c r="O27" s="71">
        <f t="shared" si="18"/>
        <v>66.839714471122647</v>
      </c>
      <c r="P27" s="72">
        <f t="shared" si="18"/>
        <v>66.486057882912647</v>
      </c>
      <c r="Q27" s="73">
        <v>63.262316910785621</v>
      </c>
      <c r="R27" s="71">
        <v>63.837312113174185</v>
      </c>
      <c r="S27" s="73">
        <v>63.557399364750111</v>
      </c>
      <c r="T27" s="74">
        <f t="shared" si="13"/>
        <v>2.929000000000002</v>
      </c>
      <c r="U27" s="56">
        <f t="shared" si="8"/>
        <v>0</v>
      </c>
    </row>
    <row r="28" spans="1:21" ht="14.4" x14ac:dyDescent="0.2">
      <c r="A28" s="4">
        <v>362</v>
      </c>
      <c r="B28" s="33"/>
      <c r="C28" s="22" t="s">
        <v>56</v>
      </c>
      <c r="D28" s="23"/>
      <c r="E28" s="2">
        <v>2331</v>
      </c>
      <c r="F28" s="3">
        <v>2342</v>
      </c>
      <c r="G28" s="24">
        <f>SUM(E28:F28)</f>
        <v>4673</v>
      </c>
      <c r="H28" s="25">
        <v>1848</v>
      </c>
      <c r="I28" s="3">
        <v>1790</v>
      </c>
      <c r="J28" s="26">
        <f>SUM(H28:I28)</f>
        <v>3638</v>
      </c>
      <c r="K28" s="88">
        <f t="shared" ref="K28:L31" si="19">E28-H28</f>
        <v>483</v>
      </c>
      <c r="L28" s="89">
        <f t="shared" si="19"/>
        <v>552</v>
      </c>
      <c r="M28" s="24">
        <f>SUM(K28:L28)</f>
        <v>1035</v>
      </c>
      <c r="N28" s="27">
        <f t="shared" si="18"/>
        <v>79.27927927927928</v>
      </c>
      <c r="O28" s="28">
        <f t="shared" si="18"/>
        <v>76.430401366353536</v>
      </c>
      <c r="P28" s="29">
        <f t="shared" si="18"/>
        <v>77.85148726728012</v>
      </c>
      <c r="Q28" s="30">
        <v>80.515297906602257</v>
      </c>
      <c r="R28" s="28">
        <v>77.278014734393167</v>
      </c>
      <c r="S28" s="30">
        <v>78.866284811376659</v>
      </c>
      <c r="T28" s="32">
        <f t="shared" si="13"/>
        <v>-1.0150000000000006</v>
      </c>
      <c r="U28" s="56">
        <f t="shared" si="8"/>
        <v>0</v>
      </c>
    </row>
    <row r="29" spans="1:21" ht="14.4" x14ac:dyDescent="0.2">
      <c r="A29" s="4">
        <v>364</v>
      </c>
      <c r="B29" s="33"/>
      <c r="C29" s="22" t="s">
        <v>57</v>
      </c>
      <c r="D29" s="23"/>
      <c r="E29" s="2">
        <v>233</v>
      </c>
      <c r="F29" s="3">
        <v>216</v>
      </c>
      <c r="G29" s="24">
        <f>SUM(E29:F29)</f>
        <v>449</v>
      </c>
      <c r="H29" s="25">
        <v>24</v>
      </c>
      <c r="I29" s="3">
        <v>12</v>
      </c>
      <c r="J29" s="26">
        <f t="shared" si="1"/>
        <v>36</v>
      </c>
      <c r="K29" s="88">
        <f t="shared" si="19"/>
        <v>209</v>
      </c>
      <c r="L29" s="89">
        <f t="shared" si="19"/>
        <v>204</v>
      </c>
      <c r="M29" s="24">
        <f>SUM(K29:L29)</f>
        <v>413</v>
      </c>
      <c r="N29" s="27">
        <f t="shared" si="4"/>
        <v>10.300429184549357</v>
      </c>
      <c r="O29" s="28">
        <f t="shared" si="5"/>
        <v>5.5555555555555554</v>
      </c>
      <c r="P29" s="29">
        <f t="shared" si="12"/>
        <v>8.0178173719376389</v>
      </c>
      <c r="Q29" s="30">
        <v>4.5643153526970952</v>
      </c>
      <c r="R29" s="28">
        <v>1.2195121951219512</v>
      </c>
      <c r="S29" s="30">
        <v>2.8747433264887063</v>
      </c>
      <c r="T29" s="32">
        <f t="shared" si="13"/>
        <v>5.1430000000000007</v>
      </c>
      <c r="U29" s="56">
        <f t="shared" si="8"/>
        <v>0</v>
      </c>
    </row>
    <row r="30" spans="1:21" ht="14.4" x14ac:dyDescent="0.2">
      <c r="A30" s="4">
        <v>367</v>
      </c>
      <c r="B30" s="33"/>
      <c r="C30" s="22" t="s">
        <v>58</v>
      </c>
      <c r="D30" s="23"/>
      <c r="E30" s="2">
        <v>1744</v>
      </c>
      <c r="F30" s="3">
        <v>1865</v>
      </c>
      <c r="G30" s="24">
        <f>SUM(E30:F30)</f>
        <v>3609</v>
      </c>
      <c r="H30" s="25">
        <v>1480</v>
      </c>
      <c r="I30" s="3">
        <v>1512</v>
      </c>
      <c r="J30" s="26">
        <f t="shared" si="1"/>
        <v>2992</v>
      </c>
      <c r="K30" s="88">
        <f t="shared" si="19"/>
        <v>264</v>
      </c>
      <c r="L30" s="89">
        <f t="shared" si="19"/>
        <v>353</v>
      </c>
      <c r="M30" s="24">
        <f>SUM(K30:L30)</f>
        <v>617</v>
      </c>
      <c r="N30" s="27">
        <f t="shared" si="4"/>
        <v>84.862385321100916</v>
      </c>
      <c r="O30" s="28">
        <f t="shared" si="5"/>
        <v>81.072386058981238</v>
      </c>
      <c r="P30" s="29">
        <f t="shared" si="12"/>
        <v>82.903851482405102</v>
      </c>
      <c r="Q30" s="30">
        <v>83.481908757210277</v>
      </c>
      <c r="R30" s="28">
        <v>79.683638161146803</v>
      </c>
      <c r="S30" s="30">
        <v>81.526717557251899</v>
      </c>
      <c r="T30" s="32">
        <f t="shared" si="13"/>
        <v>1.3769999999999953</v>
      </c>
      <c r="U30" s="56">
        <f t="shared" si="8"/>
        <v>0</v>
      </c>
    </row>
    <row r="31" spans="1:21" ht="14.4" x14ac:dyDescent="0.2">
      <c r="A31" s="4">
        <v>368</v>
      </c>
      <c r="B31" s="33"/>
      <c r="C31" s="22" t="s">
        <v>50</v>
      </c>
      <c r="D31" s="23"/>
      <c r="E31" s="2">
        <v>6320</v>
      </c>
      <c r="F31" s="3">
        <v>6565</v>
      </c>
      <c r="G31" s="24">
        <f>SUM(E31:F31)</f>
        <v>12885</v>
      </c>
      <c r="H31" s="25">
        <v>5023</v>
      </c>
      <c r="I31" s="3">
        <v>5035</v>
      </c>
      <c r="J31" s="26">
        <f t="shared" si="1"/>
        <v>10058</v>
      </c>
      <c r="K31" s="88">
        <f t="shared" si="19"/>
        <v>1297</v>
      </c>
      <c r="L31" s="89">
        <f t="shared" si="19"/>
        <v>1530</v>
      </c>
      <c r="M31" s="24">
        <f>SUM(K31:L31)</f>
        <v>2827</v>
      </c>
      <c r="N31" s="27">
        <f t="shared" si="4"/>
        <v>79.47784810126582</v>
      </c>
      <c r="O31" s="28">
        <f t="shared" si="5"/>
        <v>76.6945925361767</v>
      </c>
      <c r="P31" s="29">
        <f t="shared" si="12"/>
        <v>78.059759410166862</v>
      </c>
      <c r="Q31" s="30">
        <v>77.628700597929125</v>
      </c>
      <c r="R31" s="28">
        <v>75.77605321507761</v>
      </c>
      <c r="S31" s="30">
        <v>76.678746535919856</v>
      </c>
      <c r="T31" s="32">
        <f t="shared" si="13"/>
        <v>1.3810000000000002</v>
      </c>
      <c r="U31" s="56">
        <f t="shared" si="8"/>
        <v>0</v>
      </c>
    </row>
    <row r="32" spans="1:21" ht="14.4" x14ac:dyDescent="0.2">
      <c r="A32" s="4"/>
      <c r="B32" s="99" t="s">
        <v>5</v>
      </c>
      <c r="C32" s="100"/>
      <c r="D32" s="101"/>
      <c r="E32" s="66">
        <f>SUM(E28:E31)</f>
        <v>10628</v>
      </c>
      <c r="F32" s="67">
        <f t="shared" ref="F32:M32" si="20">SUM(F28:F31)</f>
        <v>10988</v>
      </c>
      <c r="G32" s="66">
        <f t="shared" si="20"/>
        <v>21616</v>
      </c>
      <c r="H32" s="68">
        <f t="shared" si="20"/>
        <v>8375</v>
      </c>
      <c r="I32" s="67">
        <f t="shared" si="20"/>
        <v>8349</v>
      </c>
      <c r="J32" s="69">
        <f t="shared" si="20"/>
        <v>16724</v>
      </c>
      <c r="K32" s="66">
        <f t="shared" si="20"/>
        <v>2253</v>
      </c>
      <c r="L32" s="67">
        <f t="shared" si="20"/>
        <v>2639</v>
      </c>
      <c r="M32" s="66">
        <f t="shared" si="20"/>
        <v>4892</v>
      </c>
      <c r="N32" s="70">
        <f>+H32/E32*100</f>
        <v>78.801279638690247</v>
      </c>
      <c r="O32" s="71">
        <f>+I32/F32*100</f>
        <v>75.98289042591918</v>
      </c>
      <c r="P32" s="72">
        <f t="shared" si="12"/>
        <v>77.368615840118423</v>
      </c>
      <c r="Q32" s="73">
        <v>77.691705109234917</v>
      </c>
      <c r="R32" s="71">
        <v>75.232095490716176</v>
      </c>
      <c r="S32" s="73">
        <v>76.431877043264123</v>
      </c>
      <c r="T32" s="74">
        <f t="shared" si="13"/>
        <v>0.93699999999999761</v>
      </c>
      <c r="U32" s="56">
        <f t="shared" si="8"/>
        <v>0</v>
      </c>
    </row>
    <row r="33" spans="1:21" ht="14.4" x14ac:dyDescent="0.2">
      <c r="A33" s="4">
        <v>402</v>
      </c>
      <c r="B33" s="33"/>
      <c r="C33" s="22" t="s">
        <v>38</v>
      </c>
      <c r="D33" s="23"/>
      <c r="E33" s="2">
        <v>1136</v>
      </c>
      <c r="F33" s="3">
        <v>1130</v>
      </c>
      <c r="G33" s="24">
        <f t="shared" si="0"/>
        <v>2266</v>
      </c>
      <c r="H33" s="25">
        <v>824</v>
      </c>
      <c r="I33" s="3">
        <v>829</v>
      </c>
      <c r="J33" s="26">
        <f t="shared" si="1"/>
        <v>1653</v>
      </c>
      <c r="K33" s="88">
        <f t="shared" ref="K33:L36" si="21">E33-H33</f>
        <v>312</v>
      </c>
      <c r="L33" s="89">
        <f t="shared" si="21"/>
        <v>301</v>
      </c>
      <c r="M33" s="24">
        <f>SUM(K33:L33)</f>
        <v>613</v>
      </c>
      <c r="N33" s="27">
        <f t="shared" si="4"/>
        <v>72.535211267605632</v>
      </c>
      <c r="O33" s="28">
        <f t="shared" si="5"/>
        <v>73.362831858407091</v>
      </c>
      <c r="P33" s="29">
        <f t="shared" si="12"/>
        <v>72.94792586054723</v>
      </c>
      <c r="Q33" s="30">
        <v>70.506535947712422</v>
      </c>
      <c r="R33" s="28">
        <v>70.403225806451601</v>
      </c>
      <c r="S33" s="30">
        <v>70.454545454545453</v>
      </c>
      <c r="T33" s="32">
        <f t="shared" si="13"/>
        <v>2.492999999999995</v>
      </c>
      <c r="U33" s="56">
        <f t="shared" si="8"/>
        <v>0</v>
      </c>
    </row>
    <row r="34" spans="1:21" ht="14.4" x14ac:dyDescent="0.2">
      <c r="A34" s="4">
        <v>405</v>
      </c>
      <c r="B34" s="33"/>
      <c r="C34" s="22" t="s">
        <v>39</v>
      </c>
      <c r="D34" s="23"/>
      <c r="E34" s="2">
        <v>2549</v>
      </c>
      <c r="F34" s="3">
        <v>2693</v>
      </c>
      <c r="G34" s="24">
        <f t="shared" si="0"/>
        <v>5242</v>
      </c>
      <c r="H34" s="25">
        <v>1960</v>
      </c>
      <c r="I34" s="3">
        <v>1974</v>
      </c>
      <c r="J34" s="26">
        <f t="shared" si="1"/>
        <v>3934</v>
      </c>
      <c r="K34" s="88">
        <f t="shared" si="21"/>
        <v>589</v>
      </c>
      <c r="L34" s="89">
        <f t="shared" si="21"/>
        <v>719</v>
      </c>
      <c r="M34" s="24">
        <f>SUM(K34:L34)</f>
        <v>1308</v>
      </c>
      <c r="N34" s="27">
        <f t="shared" si="4"/>
        <v>76.892899176147509</v>
      </c>
      <c r="O34" s="28">
        <f t="shared" si="5"/>
        <v>73.301151132565906</v>
      </c>
      <c r="P34" s="29">
        <f t="shared" si="12"/>
        <v>75.047691720717282</v>
      </c>
      <c r="Q34" s="30">
        <v>75.780409041980619</v>
      </c>
      <c r="R34" s="28">
        <v>73.018549747048894</v>
      </c>
      <c r="S34" s="30">
        <v>74.356745479833094</v>
      </c>
      <c r="T34" s="32">
        <f t="shared" si="13"/>
        <v>0.6910000000000025</v>
      </c>
      <c r="U34" s="56">
        <f t="shared" si="8"/>
        <v>0</v>
      </c>
    </row>
    <row r="35" spans="1:21" ht="14.4" x14ac:dyDescent="0.2">
      <c r="A35" s="4">
        <v>407</v>
      </c>
      <c r="B35" s="33"/>
      <c r="C35" s="22" t="s">
        <v>54</v>
      </c>
      <c r="D35" s="23"/>
      <c r="E35" s="2">
        <v>1369</v>
      </c>
      <c r="F35" s="3">
        <v>1420</v>
      </c>
      <c r="G35" s="24">
        <f t="shared" si="0"/>
        <v>2789</v>
      </c>
      <c r="H35" s="25">
        <v>1043</v>
      </c>
      <c r="I35" s="3">
        <v>1026</v>
      </c>
      <c r="J35" s="26">
        <f t="shared" si="1"/>
        <v>2069</v>
      </c>
      <c r="K35" s="88">
        <f t="shared" si="21"/>
        <v>326</v>
      </c>
      <c r="L35" s="89">
        <f t="shared" si="21"/>
        <v>394</v>
      </c>
      <c r="M35" s="24">
        <f>SUM(K35:L35)</f>
        <v>720</v>
      </c>
      <c r="N35" s="27">
        <f t="shared" si="4"/>
        <v>76.186997808619424</v>
      </c>
      <c r="O35" s="28">
        <f t="shared" si="5"/>
        <v>72.25352112676056</v>
      </c>
      <c r="P35" s="29">
        <f t="shared" si="12"/>
        <v>74.184295446396547</v>
      </c>
      <c r="Q35" s="30">
        <v>72.350877192982452</v>
      </c>
      <c r="R35" s="28">
        <v>70.302233902759525</v>
      </c>
      <c r="S35" s="30">
        <v>71.292840176450625</v>
      </c>
      <c r="T35" s="32">
        <f t="shared" si="13"/>
        <v>2.8909999999999911</v>
      </c>
      <c r="U35" s="56">
        <f t="shared" si="8"/>
        <v>0</v>
      </c>
    </row>
    <row r="36" spans="1:21" ht="14.4" x14ac:dyDescent="0.2">
      <c r="A36" s="4">
        <v>408</v>
      </c>
      <c r="B36" s="33"/>
      <c r="C36" s="22" t="s">
        <v>55</v>
      </c>
      <c r="D36" s="23"/>
      <c r="E36" s="2">
        <v>5643</v>
      </c>
      <c r="F36" s="3">
        <v>6017</v>
      </c>
      <c r="G36" s="24">
        <f t="shared" si="0"/>
        <v>11660</v>
      </c>
      <c r="H36" s="25">
        <v>3746</v>
      </c>
      <c r="I36" s="3">
        <v>3817</v>
      </c>
      <c r="J36" s="26">
        <f t="shared" si="1"/>
        <v>7563</v>
      </c>
      <c r="K36" s="88">
        <f t="shared" si="21"/>
        <v>1897</v>
      </c>
      <c r="L36" s="89">
        <f t="shared" si="21"/>
        <v>2200</v>
      </c>
      <c r="M36" s="24">
        <f>SUM(K36:L36)</f>
        <v>4097</v>
      </c>
      <c r="N36" s="27">
        <f t="shared" si="4"/>
        <v>66.383129541024275</v>
      </c>
      <c r="O36" s="28">
        <f t="shared" si="5"/>
        <v>63.436928702010967</v>
      </c>
      <c r="P36" s="29">
        <f t="shared" si="12"/>
        <v>64.862778730703269</v>
      </c>
      <c r="Q36" s="30">
        <v>65.749541437385361</v>
      </c>
      <c r="R36" s="28">
        <v>62.7170271093512</v>
      </c>
      <c r="S36" s="30">
        <v>64.164610363766613</v>
      </c>
      <c r="T36" s="32">
        <f t="shared" si="13"/>
        <v>0.69799999999999329</v>
      </c>
      <c r="U36" s="56">
        <f t="shared" si="8"/>
        <v>0</v>
      </c>
    </row>
    <row r="37" spans="1:21" ht="14.4" x14ac:dyDescent="0.2">
      <c r="A37" s="4"/>
      <c r="B37" s="99" t="s">
        <v>6</v>
      </c>
      <c r="C37" s="100"/>
      <c r="D37" s="101"/>
      <c r="E37" s="66">
        <f>SUM(E33:E36)</f>
        <v>10697</v>
      </c>
      <c r="F37" s="67">
        <f t="shared" ref="F37:M37" si="22">SUM(F33:F36)</f>
        <v>11260</v>
      </c>
      <c r="G37" s="66">
        <f t="shared" si="22"/>
        <v>21957</v>
      </c>
      <c r="H37" s="68">
        <f t="shared" si="22"/>
        <v>7573</v>
      </c>
      <c r="I37" s="67">
        <f t="shared" si="22"/>
        <v>7646</v>
      </c>
      <c r="J37" s="69">
        <f t="shared" si="22"/>
        <v>15219</v>
      </c>
      <c r="K37" s="66">
        <f t="shared" si="22"/>
        <v>3124</v>
      </c>
      <c r="L37" s="67">
        <f t="shared" si="22"/>
        <v>3614</v>
      </c>
      <c r="M37" s="66">
        <f t="shared" si="22"/>
        <v>6738</v>
      </c>
      <c r="N37" s="70">
        <f t="shared" ref="N37:P38" si="23">+H37/E37*100</f>
        <v>70.795550154248858</v>
      </c>
      <c r="O37" s="71">
        <f t="shared" si="23"/>
        <v>67.904085257548843</v>
      </c>
      <c r="P37" s="72">
        <f t="shared" si="23"/>
        <v>69.312747643120645</v>
      </c>
      <c r="Q37" s="73">
        <v>69.526808361759805</v>
      </c>
      <c r="R37" s="71">
        <v>66.916131131538265</v>
      </c>
      <c r="S37" s="73">
        <v>68.174154935513783</v>
      </c>
      <c r="T37" s="74">
        <f t="shared" si="13"/>
        <v>1.1389999999999958</v>
      </c>
      <c r="U37" s="56">
        <f>+G37-J37-M37</f>
        <v>0</v>
      </c>
    </row>
    <row r="38" spans="1:21" ht="14.4" x14ac:dyDescent="0.2">
      <c r="A38" s="4">
        <v>421</v>
      </c>
      <c r="B38" s="33"/>
      <c r="C38" s="22" t="s">
        <v>1</v>
      </c>
      <c r="D38" s="23"/>
      <c r="E38" s="2">
        <v>6236</v>
      </c>
      <c r="F38" s="3">
        <v>6795</v>
      </c>
      <c r="G38" s="24">
        <f t="shared" si="0"/>
        <v>13031</v>
      </c>
      <c r="H38" s="25">
        <v>4102</v>
      </c>
      <c r="I38" s="3">
        <v>4391</v>
      </c>
      <c r="J38" s="26">
        <f t="shared" si="1"/>
        <v>8493</v>
      </c>
      <c r="K38" s="88">
        <f t="shared" ref="K38:L40" si="24">E38-H38</f>
        <v>2134</v>
      </c>
      <c r="L38" s="89">
        <f t="shared" si="24"/>
        <v>2404</v>
      </c>
      <c r="M38" s="24">
        <f>SUM(K38:L38)</f>
        <v>4538</v>
      </c>
      <c r="N38" s="27">
        <f t="shared" si="23"/>
        <v>65.779345734445158</v>
      </c>
      <c r="O38" s="28">
        <f t="shared" si="23"/>
        <v>64.621044885945551</v>
      </c>
      <c r="P38" s="29">
        <f t="shared" si="23"/>
        <v>65.175351085872151</v>
      </c>
      <c r="Q38" s="30">
        <v>65.754687980325855</v>
      </c>
      <c r="R38" s="28">
        <v>64.451873519988851</v>
      </c>
      <c r="S38" s="30">
        <v>65.071245889660219</v>
      </c>
      <c r="T38" s="32">
        <f>ROUND(P38,3)-ROUND(S38,3)</f>
        <v>0.1039999999999992</v>
      </c>
      <c r="U38" s="56">
        <f t="shared" si="8"/>
        <v>0</v>
      </c>
    </row>
    <row r="39" spans="1:21" ht="14.4" x14ac:dyDescent="0.2">
      <c r="A39" s="4">
        <v>422</v>
      </c>
      <c r="B39" s="33"/>
      <c r="C39" s="22" t="s">
        <v>59</v>
      </c>
      <c r="D39" s="23"/>
      <c r="E39" s="2">
        <v>1217</v>
      </c>
      <c r="F39" s="3">
        <v>1365</v>
      </c>
      <c r="G39" s="24">
        <f t="shared" si="0"/>
        <v>2582</v>
      </c>
      <c r="H39" s="25">
        <v>903</v>
      </c>
      <c r="I39" s="3">
        <v>1003</v>
      </c>
      <c r="J39" s="26">
        <f t="shared" si="1"/>
        <v>1906</v>
      </c>
      <c r="K39" s="88">
        <f t="shared" si="24"/>
        <v>314</v>
      </c>
      <c r="L39" s="89">
        <f t="shared" si="24"/>
        <v>362</v>
      </c>
      <c r="M39" s="24">
        <f>SUM(K39:L39)</f>
        <v>676</v>
      </c>
      <c r="N39" s="27">
        <f t="shared" si="4"/>
        <v>74.1988496302383</v>
      </c>
      <c r="O39" s="28">
        <f t="shared" si="5"/>
        <v>73.479853479853489</v>
      </c>
      <c r="P39" s="29">
        <f t="shared" si="12"/>
        <v>73.818745158791629</v>
      </c>
      <c r="Q39" s="30">
        <v>66.798418972332016</v>
      </c>
      <c r="R39" s="28">
        <v>72.988103568929318</v>
      </c>
      <c r="S39" s="30">
        <v>70.081662954714176</v>
      </c>
      <c r="T39" s="32">
        <f t="shared" si="13"/>
        <v>3.737000000000009</v>
      </c>
      <c r="U39" s="56">
        <f t="shared" si="8"/>
        <v>0</v>
      </c>
    </row>
    <row r="40" spans="1:21" ht="14.4" x14ac:dyDescent="0.2">
      <c r="A40" s="4">
        <v>423</v>
      </c>
      <c r="B40" s="33"/>
      <c r="C40" s="22" t="s">
        <v>60</v>
      </c>
      <c r="D40" s="23"/>
      <c r="E40" s="2">
        <v>1352</v>
      </c>
      <c r="F40" s="3">
        <v>1416</v>
      </c>
      <c r="G40" s="24">
        <f t="shared" si="0"/>
        <v>2768</v>
      </c>
      <c r="H40" s="25">
        <v>1064</v>
      </c>
      <c r="I40" s="3">
        <v>1059</v>
      </c>
      <c r="J40" s="26">
        <f t="shared" si="1"/>
        <v>2123</v>
      </c>
      <c r="K40" s="88">
        <f t="shared" si="24"/>
        <v>288</v>
      </c>
      <c r="L40" s="89">
        <f t="shared" si="24"/>
        <v>357</v>
      </c>
      <c r="M40" s="24">
        <f>SUM(K40:L40)</f>
        <v>645</v>
      </c>
      <c r="N40" s="27">
        <f>+H40/E40*100</f>
        <v>78.698224852071007</v>
      </c>
      <c r="O40" s="28">
        <f t="shared" si="5"/>
        <v>74.788135593220346</v>
      </c>
      <c r="P40" s="29">
        <f t="shared" si="12"/>
        <v>76.697976878612721</v>
      </c>
      <c r="Q40" s="30">
        <v>80.664857530529176</v>
      </c>
      <c r="R40" s="28">
        <v>75.649968294229552</v>
      </c>
      <c r="S40" s="30">
        <v>78.07276302851524</v>
      </c>
      <c r="T40" s="32">
        <f t="shared" si="13"/>
        <v>-1.375</v>
      </c>
      <c r="U40" s="56">
        <f t="shared" si="8"/>
        <v>0</v>
      </c>
    </row>
    <row r="41" spans="1:21" ht="14.4" x14ac:dyDescent="0.2">
      <c r="A41" s="4"/>
      <c r="B41" s="99" t="s">
        <v>7</v>
      </c>
      <c r="C41" s="100"/>
      <c r="D41" s="101"/>
      <c r="E41" s="66">
        <f>SUM(E38:E40)</f>
        <v>8805</v>
      </c>
      <c r="F41" s="67">
        <f t="shared" ref="F41:M41" si="25">SUM(F38:F40)</f>
        <v>9576</v>
      </c>
      <c r="G41" s="66">
        <f t="shared" si="25"/>
        <v>18381</v>
      </c>
      <c r="H41" s="68">
        <f t="shared" si="25"/>
        <v>6069</v>
      </c>
      <c r="I41" s="67">
        <f t="shared" si="25"/>
        <v>6453</v>
      </c>
      <c r="J41" s="69">
        <f t="shared" si="25"/>
        <v>12522</v>
      </c>
      <c r="K41" s="66">
        <f t="shared" si="25"/>
        <v>2736</v>
      </c>
      <c r="L41" s="67">
        <f t="shared" si="25"/>
        <v>3123</v>
      </c>
      <c r="M41" s="66">
        <f t="shared" si="25"/>
        <v>5859</v>
      </c>
      <c r="N41" s="70">
        <f>+H41/E41*100</f>
        <v>68.926746166950593</v>
      </c>
      <c r="O41" s="71">
        <f t="shared" si="5"/>
        <v>67.387218045112789</v>
      </c>
      <c r="P41" s="72">
        <f t="shared" si="12"/>
        <v>68.124693977476753</v>
      </c>
      <c r="Q41" s="73">
        <v>68.274743104380747</v>
      </c>
      <c r="R41" s="71">
        <v>67.383406971035839</v>
      </c>
      <c r="S41" s="73">
        <v>67.807514153371073</v>
      </c>
      <c r="T41" s="74">
        <f t="shared" si="13"/>
        <v>0.31699999999999307</v>
      </c>
      <c r="U41" s="56">
        <f t="shared" si="8"/>
        <v>0</v>
      </c>
    </row>
    <row r="42" spans="1:21" ht="14.4" x14ac:dyDescent="0.2">
      <c r="A42" s="4">
        <v>444</v>
      </c>
      <c r="B42" s="33"/>
      <c r="C42" s="22" t="s">
        <v>61</v>
      </c>
      <c r="D42" s="23"/>
      <c r="E42" s="2">
        <v>680</v>
      </c>
      <c r="F42" s="3">
        <v>689</v>
      </c>
      <c r="G42" s="24">
        <f t="shared" si="0"/>
        <v>1369</v>
      </c>
      <c r="H42" s="25">
        <v>575</v>
      </c>
      <c r="I42" s="3">
        <v>561</v>
      </c>
      <c r="J42" s="26">
        <f t="shared" si="1"/>
        <v>1136</v>
      </c>
      <c r="K42" s="88">
        <f t="shared" ref="K42:L45" si="26">E42-H42</f>
        <v>105</v>
      </c>
      <c r="L42" s="89">
        <f t="shared" si="26"/>
        <v>128</v>
      </c>
      <c r="M42" s="24">
        <f>SUM(K42:L42)</f>
        <v>233</v>
      </c>
      <c r="N42" s="27">
        <f>+H42/E42*100</f>
        <v>84.558823529411768</v>
      </c>
      <c r="O42" s="28">
        <f>+I42/F42*100</f>
        <v>81.422351233671989</v>
      </c>
      <c r="P42" s="29">
        <f>+J42/G42*100</f>
        <v>82.980277574872176</v>
      </c>
      <c r="Q42" s="30">
        <v>83.512064343163544</v>
      </c>
      <c r="R42" s="28">
        <v>79.288437102922487</v>
      </c>
      <c r="S42" s="30">
        <v>81.343770384866275</v>
      </c>
      <c r="T42" s="32">
        <f t="shared" si="13"/>
        <v>1.6360000000000099</v>
      </c>
      <c r="U42" s="56">
        <f t="shared" si="8"/>
        <v>0</v>
      </c>
    </row>
    <row r="43" spans="1:21" ht="14.4" x14ac:dyDescent="0.2">
      <c r="A43" s="4">
        <v>445</v>
      </c>
      <c r="B43" s="33"/>
      <c r="C43" s="22" t="s">
        <v>62</v>
      </c>
      <c r="D43" s="23"/>
      <c r="E43" s="2">
        <v>853</v>
      </c>
      <c r="F43" s="3">
        <v>902</v>
      </c>
      <c r="G43" s="24">
        <f t="shared" si="0"/>
        <v>1755</v>
      </c>
      <c r="H43" s="25">
        <v>733</v>
      </c>
      <c r="I43" s="3">
        <v>702</v>
      </c>
      <c r="J43" s="26">
        <f t="shared" si="1"/>
        <v>1435</v>
      </c>
      <c r="K43" s="88">
        <f t="shared" si="26"/>
        <v>120</v>
      </c>
      <c r="L43" s="89">
        <f t="shared" si="26"/>
        <v>200</v>
      </c>
      <c r="M43" s="24">
        <f>SUM(K43:L43)</f>
        <v>320</v>
      </c>
      <c r="N43" s="27">
        <f t="shared" si="4"/>
        <v>85.932004689331777</v>
      </c>
      <c r="O43" s="28">
        <f t="shared" si="5"/>
        <v>77.827050997782706</v>
      </c>
      <c r="P43" s="29">
        <f t="shared" si="12"/>
        <v>81.76638176638177</v>
      </c>
      <c r="Q43" s="30">
        <v>86.750788643533127</v>
      </c>
      <c r="R43" s="28">
        <v>75.711574952561662</v>
      </c>
      <c r="S43" s="30">
        <v>80.947630922693264</v>
      </c>
      <c r="T43" s="32">
        <f t="shared" si="13"/>
        <v>0.81800000000001205</v>
      </c>
      <c r="U43" s="56">
        <f t="shared" si="8"/>
        <v>0</v>
      </c>
    </row>
    <row r="44" spans="1:21" ht="14.4" x14ac:dyDescent="0.2">
      <c r="A44" s="4">
        <v>446</v>
      </c>
      <c r="B44" s="33"/>
      <c r="C44" s="22" t="s">
        <v>63</v>
      </c>
      <c r="D44" s="23"/>
      <c r="E44" s="2">
        <v>535</v>
      </c>
      <c r="F44" s="3">
        <v>562</v>
      </c>
      <c r="G44" s="24">
        <f t="shared" si="0"/>
        <v>1097</v>
      </c>
      <c r="H44" s="25">
        <v>447</v>
      </c>
      <c r="I44" s="3">
        <v>446</v>
      </c>
      <c r="J44" s="26">
        <f t="shared" si="1"/>
        <v>893</v>
      </c>
      <c r="K44" s="88">
        <f t="shared" si="26"/>
        <v>88</v>
      </c>
      <c r="L44" s="89">
        <f t="shared" si="26"/>
        <v>116</v>
      </c>
      <c r="M44" s="24">
        <f>SUM(K44:L44)</f>
        <v>204</v>
      </c>
      <c r="N44" s="27">
        <f t="shared" si="4"/>
        <v>83.55140186915888</v>
      </c>
      <c r="O44" s="28">
        <f t="shared" si="5"/>
        <v>79.359430604982208</v>
      </c>
      <c r="P44" s="29">
        <f t="shared" si="12"/>
        <v>81.403828623518692</v>
      </c>
      <c r="Q44" s="30">
        <v>82.871972318339104</v>
      </c>
      <c r="R44" s="28">
        <v>75.917065390749599</v>
      </c>
      <c r="S44" s="30">
        <v>79.253112033195023</v>
      </c>
      <c r="T44" s="32">
        <f t="shared" si="13"/>
        <v>2.1509999999999962</v>
      </c>
      <c r="U44" s="56">
        <f t="shared" si="8"/>
        <v>0</v>
      </c>
    </row>
    <row r="45" spans="1:21" ht="14.4" x14ac:dyDescent="0.2">
      <c r="A45" s="4">
        <v>447</v>
      </c>
      <c r="B45" s="33"/>
      <c r="C45" s="22" t="s">
        <v>51</v>
      </c>
      <c r="D45" s="23"/>
      <c r="E45" s="2">
        <v>8124</v>
      </c>
      <c r="F45" s="3">
        <v>8807</v>
      </c>
      <c r="G45" s="24">
        <f t="shared" si="0"/>
        <v>16931</v>
      </c>
      <c r="H45" s="25">
        <v>5943</v>
      </c>
      <c r="I45" s="3">
        <v>6337</v>
      </c>
      <c r="J45" s="26">
        <f t="shared" si="1"/>
        <v>12280</v>
      </c>
      <c r="K45" s="88">
        <f t="shared" si="26"/>
        <v>2181</v>
      </c>
      <c r="L45" s="89">
        <f t="shared" si="26"/>
        <v>2470</v>
      </c>
      <c r="M45" s="24">
        <f>SUM(K45:L45)</f>
        <v>4651</v>
      </c>
      <c r="N45" s="27">
        <f t="shared" si="4"/>
        <v>73.153618906942398</v>
      </c>
      <c r="O45" s="28">
        <f t="shared" si="5"/>
        <v>71.954127398660162</v>
      </c>
      <c r="P45" s="29">
        <f t="shared" si="12"/>
        <v>72.529679286515858</v>
      </c>
      <c r="Q45" s="30">
        <v>67.145838163691167</v>
      </c>
      <c r="R45" s="28">
        <v>63.858982478361838</v>
      </c>
      <c r="S45" s="30">
        <v>65.425414364640886</v>
      </c>
      <c r="T45" s="32">
        <f t="shared" si="13"/>
        <v>7.105000000000004</v>
      </c>
      <c r="U45" s="56">
        <f t="shared" si="8"/>
        <v>0</v>
      </c>
    </row>
    <row r="46" spans="1:21" ht="14.4" x14ac:dyDescent="0.2">
      <c r="A46" s="4"/>
      <c r="B46" s="99" t="s">
        <v>8</v>
      </c>
      <c r="C46" s="100"/>
      <c r="D46" s="101"/>
      <c r="E46" s="66">
        <f>SUM(E42:E45)</f>
        <v>10192</v>
      </c>
      <c r="F46" s="67">
        <f t="shared" ref="F46:M46" si="27">SUM(F42:F45)</f>
        <v>10960</v>
      </c>
      <c r="G46" s="66">
        <f t="shared" si="27"/>
        <v>21152</v>
      </c>
      <c r="H46" s="68">
        <f t="shared" si="27"/>
        <v>7698</v>
      </c>
      <c r="I46" s="67">
        <f t="shared" si="27"/>
        <v>8046</v>
      </c>
      <c r="J46" s="69">
        <f t="shared" si="27"/>
        <v>15744</v>
      </c>
      <c r="K46" s="66">
        <f t="shared" si="27"/>
        <v>2494</v>
      </c>
      <c r="L46" s="67">
        <f t="shared" si="27"/>
        <v>2914</v>
      </c>
      <c r="M46" s="66">
        <f t="shared" si="27"/>
        <v>5408</v>
      </c>
      <c r="N46" s="70">
        <f t="shared" si="4"/>
        <v>75.529827315541596</v>
      </c>
      <c r="O46" s="71">
        <f t="shared" si="5"/>
        <v>73.412408759124091</v>
      </c>
      <c r="P46" s="72">
        <f t="shared" si="12"/>
        <v>74.432677760968218</v>
      </c>
      <c r="Q46" s="73">
        <v>70.810017429593614</v>
      </c>
      <c r="R46" s="71">
        <v>66.555015910232797</v>
      </c>
      <c r="S46" s="73">
        <v>68.58556231668345</v>
      </c>
      <c r="T46" s="74">
        <f t="shared" si="13"/>
        <v>5.8470000000000084</v>
      </c>
      <c r="U46" s="56">
        <f t="shared" si="8"/>
        <v>0</v>
      </c>
    </row>
    <row r="47" spans="1:21" ht="14.4" x14ac:dyDescent="0.2">
      <c r="A47" s="4">
        <v>461</v>
      </c>
      <c r="B47" s="33"/>
      <c r="C47" s="22" t="s">
        <v>64</v>
      </c>
      <c r="D47" s="23"/>
      <c r="E47" s="2">
        <v>8363</v>
      </c>
      <c r="F47" s="3">
        <v>8233</v>
      </c>
      <c r="G47" s="24">
        <f t="shared" si="0"/>
        <v>16596</v>
      </c>
      <c r="H47" s="25">
        <v>4457</v>
      </c>
      <c r="I47" s="3">
        <v>4475</v>
      </c>
      <c r="J47" s="26">
        <f t="shared" si="1"/>
        <v>8932</v>
      </c>
      <c r="K47" s="88">
        <f t="shared" ref="K47:L50" si="28">E47-H47</f>
        <v>3906</v>
      </c>
      <c r="L47" s="89">
        <f t="shared" si="28"/>
        <v>3758</v>
      </c>
      <c r="M47" s="24">
        <f>SUM(K47:L47)</f>
        <v>7664</v>
      </c>
      <c r="N47" s="27">
        <f t="shared" si="4"/>
        <v>53.294272390290566</v>
      </c>
      <c r="O47" s="28">
        <f>+I47/F47*100</f>
        <v>54.354427304749173</v>
      </c>
      <c r="P47" s="29">
        <f>+J47/G47*100</f>
        <v>53.820197637985054</v>
      </c>
      <c r="Q47" s="30">
        <v>48.757425142441505</v>
      </c>
      <c r="R47" s="28">
        <v>48.203556100551808</v>
      </c>
      <c r="S47" s="30">
        <v>48.48207754206291</v>
      </c>
      <c r="T47" s="32">
        <f t="shared" si="13"/>
        <v>5.338000000000001</v>
      </c>
      <c r="U47" s="56">
        <f t="shared" si="8"/>
        <v>0</v>
      </c>
    </row>
    <row r="48" spans="1:21" ht="14.4" x14ac:dyDescent="0.2">
      <c r="A48" s="4">
        <v>464</v>
      </c>
      <c r="B48" s="33"/>
      <c r="C48" s="22" t="s">
        <v>65</v>
      </c>
      <c r="D48" s="23"/>
      <c r="E48" s="2">
        <v>2618</v>
      </c>
      <c r="F48" s="3">
        <v>2618</v>
      </c>
      <c r="G48" s="24">
        <f t="shared" ref="G48:G73" si="29">SUM(E48:F48)</f>
        <v>5236</v>
      </c>
      <c r="H48" s="25">
        <v>1611</v>
      </c>
      <c r="I48" s="3">
        <v>1635</v>
      </c>
      <c r="J48" s="26">
        <f t="shared" ref="J48:J73" si="30">SUM(H48:I48)</f>
        <v>3246</v>
      </c>
      <c r="K48" s="88">
        <f t="shared" si="28"/>
        <v>1007</v>
      </c>
      <c r="L48" s="89">
        <f t="shared" si="28"/>
        <v>983</v>
      </c>
      <c r="M48" s="24">
        <f>SUM(K48:L48)</f>
        <v>1990</v>
      </c>
      <c r="N48" s="27">
        <f t="shared" ref="N48:N76" si="31">+H48/E48*100</f>
        <v>61.53552330022918</v>
      </c>
      <c r="O48" s="28">
        <f t="shared" ref="O48:O77" si="32">+I48/F48*100</f>
        <v>62.452253628724222</v>
      </c>
      <c r="P48" s="29">
        <f t="shared" si="12"/>
        <v>61.993888464476697</v>
      </c>
      <c r="Q48" s="30">
        <v>59.377344336084029</v>
      </c>
      <c r="R48" s="28">
        <v>57.038123167155433</v>
      </c>
      <c r="S48" s="30">
        <v>58.194289951798297</v>
      </c>
      <c r="T48" s="32">
        <f t="shared" si="13"/>
        <v>3.7999999999999972</v>
      </c>
      <c r="U48" s="56">
        <f t="shared" ref="U48:U81" si="33">+G48-J48-M48</f>
        <v>0</v>
      </c>
    </row>
    <row r="49" spans="1:21" ht="14.4" x14ac:dyDescent="0.2">
      <c r="A49" s="4">
        <v>465</v>
      </c>
      <c r="B49" s="33"/>
      <c r="C49" s="22" t="s">
        <v>66</v>
      </c>
      <c r="D49" s="23"/>
      <c r="E49" s="2">
        <v>2004</v>
      </c>
      <c r="F49" s="3">
        <v>2103</v>
      </c>
      <c r="G49" s="24">
        <f t="shared" si="29"/>
        <v>4107</v>
      </c>
      <c r="H49" s="25">
        <v>1298</v>
      </c>
      <c r="I49" s="3">
        <v>1335</v>
      </c>
      <c r="J49" s="26">
        <f t="shared" si="30"/>
        <v>2633</v>
      </c>
      <c r="K49" s="88">
        <f t="shared" si="28"/>
        <v>706</v>
      </c>
      <c r="L49" s="89">
        <f t="shared" si="28"/>
        <v>768</v>
      </c>
      <c r="M49" s="24">
        <f>SUM(K49:L49)</f>
        <v>1474</v>
      </c>
      <c r="N49" s="27">
        <f t="shared" si="31"/>
        <v>64.770459081836336</v>
      </c>
      <c r="O49" s="28">
        <f t="shared" si="32"/>
        <v>63.480741797432238</v>
      </c>
      <c r="P49" s="29">
        <f t="shared" si="12"/>
        <v>64.110056001947896</v>
      </c>
      <c r="Q49" s="30">
        <v>63.533464566929133</v>
      </c>
      <c r="R49" s="28">
        <v>59.630484988452658</v>
      </c>
      <c r="S49" s="30">
        <v>61.520133428639504</v>
      </c>
      <c r="T49" s="32">
        <f t="shared" si="13"/>
        <v>2.5899999999999963</v>
      </c>
      <c r="U49" s="56">
        <f t="shared" si="33"/>
        <v>0</v>
      </c>
    </row>
    <row r="50" spans="1:21" ht="14.4" x14ac:dyDescent="0.2">
      <c r="A50" s="4">
        <v>466</v>
      </c>
      <c r="B50" s="33"/>
      <c r="C50" s="22" t="s">
        <v>67</v>
      </c>
      <c r="D50" s="23"/>
      <c r="E50" s="2">
        <v>7118</v>
      </c>
      <c r="F50" s="3">
        <v>7210</v>
      </c>
      <c r="G50" s="24">
        <f t="shared" si="29"/>
        <v>14328</v>
      </c>
      <c r="H50" s="25">
        <v>4272</v>
      </c>
      <c r="I50" s="3">
        <v>4430</v>
      </c>
      <c r="J50" s="26">
        <f t="shared" si="30"/>
        <v>8702</v>
      </c>
      <c r="K50" s="88">
        <f t="shared" si="28"/>
        <v>2846</v>
      </c>
      <c r="L50" s="89">
        <f t="shared" si="28"/>
        <v>2780</v>
      </c>
      <c r="M50" s="24">
        <f>SUM(K50:L50)</f>
        <v>5626</v>
      </c>
      <c r="N50" s="27">
        <f t="shared" si="31"/>
        <v>60.01685866816522</v>
      </c>
      <c r="O50" s="28">
        <f t="shared" si="32"/>
        <v>61.442441054091532</v>
      </c>
      <c r="P50" s="29">
        <f t="shared" ref="P50:P77" si="34">+J50/G50*100</f>
        <v>60.734226689000558</v>
      </c>
      <c r="Q50" s="30">
        <v>57.892573307755548</v>
      </c>
      <c r="R50" s="28">
        <v>58.315305570578687</v>
      </c>
      <c r="S50" s="30">
        <v>58.105349122090644</v>
      </c>
      <c r="T50" s="32">
        <f t="shared" si="13"/>
        <v>2.6290000000000049</v>
      </c>
      <c r="U50" s="56">
        <f t="shared" si="33"/>
        <v>0</v>
      </c>
    </row>
    <row r="51" spans="1:21" ht="14.4" x14ac:dyDescent="0.2">
      <c r="A51" s="4"/>
      <c r="B51" s="99" t="s">
        <v>9</v>
      </c>
      <c r="C51" s="100"/>
      <c r="D51" s="101"/>
      <c r="E51" s="66">
        <f>SUM(E47:E50)</f>
        <v>20103</v>
      </c>
      <c r="F51" s="67">
        <f t="shared" ref="F51:M51" si="35">SUM(F47:F50)</f>
        <v>20164</v>
      </c>
      <c r="G51" s="66">
        <f t="shared" si="35"/>
        <v>40267</v>
      </c>
      <c r="H51" s="68">
        <f t="shared" si="35"/>
        <v>11638</v>
      </c>
      <c r="I51" s="67">
        <f t="shared" si="35"/>
        <v>11875</v>
      </c>
      <c r="J51" s="69">
        <f t="shared" si="35"/>
        <v>23513</v>
      </c>
      <c r="K51" s="66">
        <f t="shared" si="35"/>
        <v>8465</v>
      </c>
      <c r="L51" s="67">
        <f t="shared" si="35"/>
        <v>8289</v>
      </c>
      <c r="M51" s="66">
        <f t="shared" si="35"/>
        <v>16754</v>
      </c>
      <c r="N51" s="70">
        <f>+H51/E51*100</f>
        <v>57.891856936775611</v>
      </c>
      <c r="O51" s="71">
        <f t="shared" si="32"/>
        <v>58.892084903788934</v>
      </c>
      <c r="P51" s="72">
        <f t="shared" si="34"/>
        <v>58.392728537015429</v>
      </c>
      <c r="Q51" s="73">
        <v>54.932081995554462</v>
      </c>
      <c r="R51" s="71">
        <v>54.250635883388767</v>
      </c>
      <c r="S51" s="73">
        <v>54.589692545896931</v>
      </c>
      <c r="T51" s="74">
        <f t="shared" si="13"/>
        <v>3.8029999999999973</v>
      </c>
      <c r="U51" s="56">
        <f t="shared" si="33"/>
        <v>0</v>
      </c>
    </row>
    <row r="52" spans="1:21" ht="14.4" x14ac:dyDescent="0.2">
      <c r="A52" s="4">
        <v>481</v>
      </c>
      <c r="B52" s="33"/>
      <c r="C52" s="22" t="s">
        <v>68</v>
      </c>
      <c r="D52" s="23"/>
      <c r="E52" s="2">
        <v>5628</v>
      </c>
      <c r="F52" s="3">
        <v>5782</v>
      </c>
      <c r="G52" s="24">
        <f t="shared" si="29"/>
        <v>11410</v>
      </c>
      <c r="H52" s="25">
        <v>3689</v>
      </c>
      <c r="I52" s="3">
        <v>3823</v>
      </c>
      <c r="J52" s="26">
        <f t="shared" si="30"/>
        <v>7512</v>
      </c>
      <c r="K52" s="88">
        <f t="shared" ref="K52:L55" si="36">E52-H52</f>
        <v>1939</v>
      </c>
      <c r="L52" s="89">
        <f t="shared" si="36"/>
        <v>1959</v>
      </c>
      <c r="M52" s="24">
        <f>SUM(K52:L52)</f>
        <v>3898</v>
      </c>
      <c r="N52" s="27">
        <f t="shared" si="31"/>
        <v>65.547263681592042</v>
      </c>
      <c r="O52" s="28">
        <f t="shared" si="32"/>
        <v>66.118989968868902</v>
      </c>
      <c r="P52" s="29">
        <f t="shared" si="34"/>
        <v>65.83698510078878</v>
      </c>
      <c r="Q52" s="30">
        <v>61.892450879007242</v>
      </c>
      <c r="R52" s="28">
        <v>62.479228979727488</v>
      </c>
      <c r="S52" s="30">
        <v>62.191201353637901</v>
      </c>
      <c r="T52" s="32">
        <f t="shared" si="13"/>
        <v>3.6460000000000008</v>
      </c>
      <c r="U52" s="56">
        <f t="shared" si="33"/>
        <v>0</v>
      </c>
    </row>
    <row r="53" spans="1:21" ht="14.4" x14ac:dyDescent="0.2">
      <c r="A53" s="4">
        <v>482</v>
      </c>
      <c r="B53" s="33"/>
      <c r="C53" s="22" t="s">
        <v>69</v>
      </c>
      <c r="D53" s="23"/>
      <c r="E53" s="2">
        <v>2326</v>
      </c>
      <c r="F53" s="3">
        <v>2403</v>
      </c>
      <c r="G53" s="24">
        <f t="shared" si="29"/>
        <v>4729</v>
      </c>
      <c r="H53" s="25">
        <v>1791</v>
      </c>
      <c r="I53" s="3">
        <v>1751</v>
      </c>
      <c r="J53" s="26">
        <f t="shared" si="30"/>
        <v>3542</v>
      </c>
      <c r="K53" s="88">
        <f t="shared" si="36"/>
        <v>535</v>
      </c>
      <c r="L53" s="89">
        <f t="shared" si="36"/>
        <v>652</v>
      </c>
      <c r="M53" s="24">
        <f>SUM(K53:L53)</f>
        <v>1187</v>
      </c>
      <c r="N53" s="27">
        <f t="shared" si="31"/>
        <v>76.999140154772135</v>
      </c>
      <c r="O53" s="28">
        <f t="shared" si="32"/>
        <v>72.867249271743646</v>
      </c>
      <c r="P53" s="29">
        <f t="shared" si="34"/>
        <v>74.899555931486574</v>
      </c>
      <c r="Q53" s="30">
        <v>76.522435897435898</v>
      </c>
      <c r="R53" s="28">
        <v>73.292165187186413</v>
      </c>
      <c r="S53" s="30">
        <v>74.877137802241009</v>
      </c>
      <c r="T53" s="32">
        <f t="shared" si="13"/>
        <v>2.3000000000010346E-2</v>
      </c>
      <c r="U53" s="56">
        <f t="shared" si="33"/>
        <v>0</v>
      </c>
    </row>
    <row r="54" spans="1:21" ht="14.4" x14ac:dyDescent="0.2">
      <c r="A54" s="4">
        <v>483</v>
      </c>
      <c r="B54" s="33"/>
      <c r="C54" s="22" t="s">
        <v>70</v>
      </c>
      <c r="D54" s="23"/>
      <c r="E54" s="2">
        <v>3548</v>
      </c>
      <c r="F54" s="3">
        <v>3670</v>
      </c>
      <c r="G54" s="24">
        <f t="shared" si="29"/>
        <v>7218</v>
      </c>
      <c r="H54" s="25">
        <v>2535</v>
      </c>
      <c r="I54" s="3">
        <v>2584</v>
      </c>
      <c r="J54" s="26">
        <f t="shared" si="30"/>
        <v>5119</v>
      </c>
      <c r="K54" s="88">
        <f t="shared" si="36"/>
        <v>1013</v>
      </c>
      <c r="L54" s="89">
        <f t="shared" si="36"/>
        <v>1086</v>
      </c>
      <c r="M54" s="24">
        <f>SUM(K54:L54)</f>
        <v>2099</v>
      </c>
      <c r="N54" s="27">
        <f t="shared" si="31"/>
        <v>71.448703494926718</v>
      </c>
      <c r="O54" s="28">
        <f t="shared" si="32"/>
        <v>70.40871934604904</v>
      </c>
      <c r="P54" s="29">
        <f t="shared" si="34"/>
        <v>70.919922416181763</v>
      </c>
      <c r="Q54" s="30">
        <v>68.118237001847447</v>
      </c>
      <c r="R54" s="28">
        <v>67.525252525252526</v>
      </c>
      <c r="S54" s="30">
        <v>67.815201961543423</v>
      </c>
      <c r="T54" s="32">
        <f t="shared" si="13"/>
        <v>3.105000000000004</v>
      </c>
      <c r="U54" s="56">
        <f t="shared" si="33"/>
        <v>0</v>
      </c>
    </row>
    <row r="55" spans="1:21" ht="14.4" x14ac:dyDescent="0.2">
      <c r="A55" s="4">
        <v>484</v>
      </c>
      <c r="B55" s="33"/>
      <c r="C55" s="22" t="s">
        <v>71</v>
      </c>
      <c r="D55" s="23"/>
      <c r="E55" s="2">
        <v>1386</v>
      </c>
      <c r="F55" s="3">
        <v>1350</v>
      </c>
      <c r="G55" s="24">
        <f t="shared" si="29"/>
        <v>2736</v>
      </c>
      <c r="H55" s="25">
        <v>1072</v>
      </c>
      <c r="I55" s="3">
        <v>1015</v>
      </c>
      <c r="J55" s="26">
        <f t="shared" si="30"/>
        <v>2087</v>
      </c>
      <c r="K55" s="88">
        <f t="shared" si="36"/>
        <v>314</v>
      </c>
      <c r="L55" s="89">
        <f t="shared" si="36"/>
        <v>335</v>
      </c>
      <c r="M55" s="24">
        <f t="shared" ref="M55:M73" si="37">SUM(K55:L55)</f>
        <v>649</v>
      </c>
      <c r="N55" s="27">
        <f t="shared" si="31"/>
        <v>77.344877344877347</v>
      </c>
      <c r="O55" s="28">
        <f t="shared" si="32"/>
        <v>75.18518518518519</v>
      </c>
      <c r="P55" s="29">
        <f t="shared" si="34"/>
        <v>76.279239766081872</v>
      </c>
      <c r="Q55" s="30">
        <v>72.967741935483872</v>
      </c>
      <c r="R55" s="28">
        <v>71.99211045364892</v>
      </c>
      <c r="S55" s="30">
        <v>72.484532725496578</v>
      </c>
      <c r="T55" s="32">
        <f t="shared" si="13"/>
        <v>3.7939999999999969</v>
      </c>
      <c r="U55" s="56">
        <f t="shared" si="33"/>
        <v>0</v>
      </c>
    </row>
    <row r="56" spans="1:21" ht="14.4" x14ac:dyDescent="0.2">
      <c r="A56" s="4"/>
      <c r="B56" s="99" t="s">
        <v>10</v>
      </c>
      <c r="C56" s="100"/>
      <c r="D56" s="101"/>
      <c r="E56" s="66">
        <f>SUM(E52:E55)</f>
        <v>12888</v>
      </c>
      <c r="F56" s="67">
        <f t="shared" ref="F56:M56" si="38">SUM(F52:F55)</f>
        <v>13205</v>
      </c>
      <c r="G56" s="66">
        <f t="shared" si="38"/>
        <v>26093</v>
      </c>
      <c r="H56" s="68">
        <f t="shared" si="38"/>
        <v>9087</v>
      </c>
      <c r="I56" s="67">
        <f t="shared" si="38"/>
        <v>9173</v>
      </c>
      <c r="J56" s="69">
        <f t="shared" si="38"/>
        <v>18260</v>
      </c>
      <c r="K56" s="66">
        <f t="shared" si="38"/>
        <v>3801</v>
      </c>
      <c r="L56" s="67">
        <f t="shared" si="38"/>
        <v>4032</v>
      </c>
      <c r="M56" s="66">
        <f t="shared" si="38"/>
        <v>7833</v>
      </c>
      <c r="N56" s="70">
        <f>+H56/E56*100</f>
        <v>70.507448789571697</v>
      </c>
      <c r="O56" s="71">
        <f>+I56/F56*100</f>
        <v>69.466111321469143</v>
      </c>
      <c r="P56" s="72">
        <f>+J56/G56*100</f>
        <v>69.980454528034343</v>
      </c>
      <c r="Q56" s="73">
        <v>67.558847253794795</v>
      </c>
      <c r="R56" s="71">
        <v>66.912704045422288</v>
      </c>
      <c r="S56" s="73">
        <v>67.230497349154248</v>
      </c>
      <c r="T56" s="74">
        <f>ROUND(P56,3)-ROUND(S56,3)</f>
        <v>2.75</v>
      </c>
      <c r="U56" s="56">
        <f t="shared" si="33"/>
        <v>0</v>
      </c>
    </row>
    <row r="57" spans="1:21" ht="14.4" x14ac:dyDescent="0.2">
      <c r="A57" s="4">
        <v>501</v>
      </c>
      <c r="B57" s="33"/>
      <c r="C57" s="22" t="s">
        <v>72</v>
      </c>
      <c r="D57" s="23"/>
      <c r="E57" s="2">
        <v>6207</v>
      </c>
      <c r="F57" s="3">
        <v>6403</v>
      </c>
      <c r="G57" s="24">
        <f>SUM(E57:F57)</f>
        <v>12610</v>
      </c>
      <c r="H57" s="25">
        <v>4310</v>
      </c>
      <c r="I57" s="3">
        <v>4362</v>
      </c>
      <c r="J57" s="26">
        <f>SUM(H57:I57)</f>
        <v>8672</v>
      </c>
      <c r="K57" s="88">
        <f>E57-H57</f>
        <v>1897</v>
      </c>
      <c r="L57" s="89">
        <f t="shared" ref="K57:L61" si="39">F57-I57</f>
        <v>2041</v>
      </c>
      <c r="M57" s="24">
        <f>SUM(K57:L57)</f>
        <v>3938</v>
      </c>
      <c r="N57" s="27">
        <f t="shared" si="31"/>
        <v>69.437731593362329</v>
      </c>
      <c r="O57" s="28">
        <f t="shared" si="32"/>
        <v>68.124316726534445</v>
      </c>
      <c r="P57" s="29">
        <f t="shared" si="34"/>
        <v>68.770816812053923</v>
      </c>
      <c r="Q57" s="30">
        <v>65.475099297280778</v>
      </c>
      <c r="R57" s="28">
        <v>63.552225650066106</v>
      </c>
      <c r="S57" s="30">
        <v>64.494870066651686</v>
      </c>
      <c r="T57" s="32">
        <f>ROUND(P57,3)-ROUND(S57,3)</f>
        <v>4.2759999999999962</v>
      </c>
      <c r="U57" s="56">
        <f t="shared" si="33"/>
        <v>0</v>
      </c>
    </row>
    <row r="58" spans="1:21" ht="14.4" x14ac:dyDescent="0.2">
      <c r="A58" s="4">
        <v>502</v>
      </c>
      <c r="B58" s="33"/>
      <c r="C58" s="22" t="s">
        <v>73</v>
      </c>
      <c r="D58" s="23"/>
      <c r="E58" s="2">
        <v>2707</v>
      </c>
      <c r="F58" s="3">
        <v>2740</v>
      </c>
      <c r="G58" s="24">
        <f>SUM(E58:F58)</f>
        <v>5447</v>
      </c>
      <c r="H58" s="25">
        <v>1853</v>
      </c>
      <c r="I58" s="3">
        <v>1861</v>
      </c>
      <c r="J58" s="26">
        <f>SUM(H58:I58)</f>
        <v>3714</v>
      </c>
      <c r="K58" s="88">
        <f t="shared" si="39"/>
        <v>854</v>
      </c>
      <c r="L58" s="89">
        <f t="shared" si="39"/>
        <v>879</v>
      </c>
      <c r="M58" s="24">
        <f t="shared" si="37"/>
        <v>1733</v>
      </c>
      <c r="N58" s="27">
        <f t="shared" si="31"/>
        <v>68.452161063908392</v>
      </c>
      <c r="O58" s="28">
        <f t="shared" si="32"/>
        <v>67.919708029197082</v>
      </c>
      <c r="P58" s="29">
        <f t="shared" si="34"/>
        <v>68.184321644942173</v>
      </c>
      <c r="Q58" s="30">
        <v>66.236484129752355</v>
      </c>
      <c r="R58" s="28">
        <v>64.726385500174274</v>
      </c>
      <c r="S58" s="30">
        <v>65.48117154811716</v>
      </c>
      <c r="T58" s="32">
        <f t="shared" si="13"/>
        <v>2.703000000000003</v>
      </c>
      <c r="U58" s="56">
        <f t="shared" si="33"/>
        <v>0</v>
      </c>
    </row>
    <row r="59" spans="1:21" ht="14.4" x14ac:dyDescent="0.2">
      <c r="A59" s="4">
        <v>503</v>
      </c>
      <c r="B59" s="33"/>
      <c r="C59" s="22" t="s">
        <v>74</v>
      </c>
      <c r="D59" s="23"/>
      <c r="E59" s="2">
        <v>2506</v>
      </c>
      <c r="F59" s="3">
        <v>2466</v>
      </c>
      <c r="G59" s="24">
        <f>SUM(E59:F59)</f>
        <v>4972</v>
      </c>
      <c r="H59" s="25">
        <v>1742</v>
      </c>
      <c r="I59" s="3">
        <v>1731</v>
      </c>
      <c r="J59" s="26">
        <f>SUM(H59:I59)</f>
        <v>3473</v>
      </c>
      <c r="K59" s="88">
        <f t="shared" si="39"/>
        <v>764</v>
      </c>
      <c r="L59" s="89">
        <f t="shared" si="39"/>
        <v>735</v>
      </c>
      <c r="M59" s="24">
        <f t="shared" si="37"/>
        <v>1499</v>
      </c>
      <c r="N59" s="27">
        <f t="shared" si="31"/>
        <v>69.513168395849959</v>
      </c>
      <c r="O59" s="28">
        <f t="shared" si="32"/>
        <v>70.194647201946466</v>
      </c>
      <c r="P59" s="29">
        <f t="shared" si="34"/>
        <v>69.851166532582468</v>
      </c>
      <c r="Q59" s="30">
        <v>66.754518072289159</v>
      </c>
      <c r="R59" s="28">
        <v>66.080305927342252</v>
      </c>
      <c r="S59" s="30">
        <v>66.420034149117811</v>
      </c>
      <c r="T59" s="32">
        <f t="shared" si="13"/>
        <v>3.4309999999999974</v>
      </c>
      <c r="U59" s="56">
        <f t="shared" si="33"/>
        <v>0</v>
      </c>
    </row>
    <row r="60" spans="1:21" ht="14.4" x14ac:dyDescent="0.2">
      <c r="A60" s="4">
        <v>504</v>
      </c>
      <c r="B60" s="33"/>
      <c r="C60" s="22" t="s">
        <v>75</v>
      </c>
      <c r="D60" s="23"/>
      <c r="E60" s="2">
        <v>2642</v>
      </c>
      <c r="F60" s="3">
        <v>2630</v>
      </c>
      <c r="G60" s="24">
        <f>SUM(E60:F60)</f>
        <v>5272</v>
      </c>
      <c r="H60" s="25">
        <v>1856</v>
      </c>
      <c r="I60" s="3">
        <v>1828</v>
      </c>
      <c r="J60" s="26">
        <f>SUM(H60:I60)</f>
        <v>3684</v>
      </c>
      <c r="K60" s="88">
        <f t="shared" si="39"/>
        <v>786</v>
      </c>
      <c r="L60" s="89">
        <f t="shared" si="39"/>
        <v>802</v>
      </c>
      <c r="M60" s="24">
        <f t="shared" si="37"/>
        <v>1588</v>
      </c>
      <c r="N60" s="27">
        <f t="shared" si="31"/>
        <v>70.249810749432257</v>
      </c>
      <c r="O60" s="28">
        <f t="shared" si="32"/>
        <v>69.50570342205323</v>
      </c>
      <c r="P60" s="29">
        <f t="shared" si="34"/>
        <v>69.878603945371779</v>
      </c>
      <c r="Q60" s="30">
        <v>63.438520130576713</v>
      </c>
      <c r="R60" s="28">
        <v>64.055132390279283</v>
      </c>
      <c r="S60" s="30">
        <v>63.746826260428001</v>
      </c>
      <c r="T60" s="32">
        <f t="shared" si="13"/>
        <v>6.132000000000005</v>
      </c>
      <c r="U60" s="56">
        <f t="shared" si="33"/>
        <v>0</v>
      </c>
    </row>
    <row r="61" spans="1:21" ht="14.4" x14ac:dyDescent="0.2">
      <c r="A61" s="4">
        <v>505</v>
      </c>
      <c r="B61" s="33"/>
      <c r="C61" s="22" t="s">
        <v>76</v>
      </c>
      <c r="D61" s="23"/>
      <c r="E61" s="2">
        <v>2119</v>
      </c>
      <c r="F61" s="3">
        <v>2137</v>
      </c>
      <c r="G61" s="24">
        <f>SUM(E61:F61)</f>
        <v>4256</v>
      </c>
      <c r="H61" s="25">
        <v>1582</v>
      </c>
      <c r="I61" s="3">
        <v>1543</v>
      </c>
      <c r="J61" s="26">
        <f>SUM(H61:I61)</f>
        <v>3125</v>
      </c>
      <c r="K61" s="88">
        <f t="shared" si="39"/>
        <v>537</v>
      </c>
      <c r="L61" s="89">
        <f t="shared" si="39"/>
        <v>594</v>
      </c>
      <c r="M61" s="24">
        <f>SUM(K61:L61)</f>
        <v>1131</v>
      </c>
      <c r="N61" s="27">
        <f t="shared" si="31"/>
        <v>74.657857479943374</v>
      </c>
      <c r="O61" s="28">
        <f t="shared" si="32"/>
        <v>72.204024333177358</v>
      </c>
      <c r="P61" s="29">
        <f t="shared" si="34"/>
        <v>73.425751879699249</v>
      </c>
      <c r="Q61" s="30">
        <v>69.901245169600685</v>
      </c>
      <c r="R61" s="28">
        <v>67.224780242779403</v>
      </c>
      <c r="S61" s="30">
        <v>68.545994065281903</v>
      </c>
      <c r="T61" s="32">
        <f t="shared" si="13"/>
        <v>4.8799999999999955</v>
      </c>
      <c r="U61" s="56">
        <f t="shared" si="33"/>
        <v>0</v>
      </c>
    </row>
    <row r="62" spans="1:21" ht="14.4" x14ac:dyDescent="0.2">
      <c r="A62" s="4"/>
      <c r="B62" s="99" t="s">
        <v>11</v>
      </c>
      <c r="C62" s="100"/>
      <c r="D62" s="101"/>
      <c r="E62" s="66">
        <f>SUM(E57:E61)</f>
        <v>16181</v>
      </c>
      <c r="F62" s="67">
        <f>SUM(F57:F61)</f>
        <v>16376</v>
      </c>
      <c r="G62" s="66">
        <f>SUM(G57:G61)</f>
        <v>32557</v>
      </c>
      <c r="H62" s="68">
        <f t="shared" ref="H62:M62" si="40">SUM(H57:H61)</f>
        <v>11343</v>
      </c>
      <c r="I62" s="67">
        <f t="shared" si="40"/>
        <v>11325</v>
      </c>
      <c r="J62" s="69">
        <f t="shared" si="40"/>
        <v>22668</v>
      </c>
      <c r="K62" s="66">
        <f t="shared" si="40"/>
        <v>4838</v>
      </c>
      <c r="L62" s="67">
        <f t="shared" si="40"/>
        <v>5051</v>
      </c>
      <c r="M62" s="66">
        <f t="shared" si="40"/>
        <v>9889</v>
      </c>
      <c r="N62" s="70">
        <f>+H62/E62*100</f>
        <v>70.100735430443123</v>
      </c>
      <c r="O62" s="71">
        <f>+I62/F62*100</f>
        <v>69.156082071323894</v>
      </c>
      <c r="P62" s="72">
        <f>+J62/G62*100</f>
        <v>69.625579752434192</v>
      </c>
      <c r="Q62" s="73">
        <v>66.074030894782865</v>
      </c>
      <c r="R62" s="71">
        <v>64.707231748580611</v>
      </c>
      <c r="S62" s="73">
        <v>65.385060129509711</v>
      </c>
      <c r="T62" s="74">
        <f t="shared" si="13"/>
        <v>4.2409999999999997</v>
      </c>
      <c r="U62" s="56">
        <f t="shared" si="33"/>
        <v>0</v>
      </c>
    </row>
    <row r="63" spans="1:21" ht="14.4" x14ac:dyDescent="0.2">
      <c r="A63" s="4">
        <v>521</v>
      </c>
      <c r="B63" s="33"/>
      <c r="C63" s="22" t="s">
        <v>77</v>
      </c>
      <c r="D63" s="23"/>
      <c r="E63" s="2">
        <v>7097</v>
      </c>
      <c r="F63" s="3">
        <v>7320</v>
      </c>
      <c r="G63" s="24">
        <f>SUM(E63:F63)</f>
        <v>14417</v>
      </c>
      <c r="H63" s="25">
        <v>4533</v>
      </c>
      <c r="I63" s="3">
        <v>4664</v>
      </c>
      <c r="J63" s="26">
        <f>SUM(H63:I63)</f>
        <v>9197</v>
      </c>
      <c r="K63" s="88">
        <f>E63-H63</f>
        <v>2564</v>
      </c>
      <c r="L63" s="89">
        <f>F63-I63</f>
        <v>2656</v>
      </c>
      <c r="M63" s="24">
        <f>SUM(K63:L63)</f>
        <v>5220</v>
      </c>
      <c r="N63" s="27">
        <f t="shared" si="31"/>
        <v>63.87205861631675</v>
      </c>
      <c r="O63" s="28">
        <f t="shared" si="32"/>
        <v>63.715846994535518</v>
      </c>
      <c r="P63" s="29">
        <f t="shared" si="34"/>
        <v>63.792744676423666</v>
      </c>
      <c r="Q63" s="30">
        <v>60.941112471100233</v>
      </c>
      <c r="R63" s="28">
        <v>60.124934929724105</v>
      </c>
      <c r="S63" s="30">
        <v>60.524040699607639</v>
      </c>
      <c r="T63" s="32">
        <f t="shared" si="13"/>
        <v>3.2689999999999984</v>
      </c>
      <c r="U63" s="56">
        <f t="shared" si="33"/>
        <v>0</v>
      </c>
    </row>
    <row r="64" spans="1:21" ht="14.4" x14ac:dyDescent="0.2">
      <c r="A64" s="4">
        <v>522</v>
      </c>
      <c r="B64" s="33"/>
      <c r="C64" s="22" t="s">
        <v>78</v>
      </c>
      <c r="D64" s="23"/>
      <c r="E64" s="2">
        <v>4060</v>
      </c>
      <c r="F64" s="3">
        <v>4194</v>
      </c>
      <c r="G64" s="24">
        <f>SUM(E64:F64)</f>
        <v>8254</v>
      </c>
      <c r="H64" s="25">
        <v>2956</v>
      </c>
      <c r="I64" s="3">
        <v>3015</v>
      </c>
      <c r="J64" s="26">
        <f>SUM(H64:I64)</f>
        <v>5971</v>
      </c>
      <c r="K64" s="88">
        <f>E64-H64</f>
        <v>1104</v>
      </c>
      <c r="L64" s="89">
        <f>F64-I64</f>
        <v>1179</v>
      </c>
      <c r="M64" s="24">
        <f>SUM(K64:L64)</f>
        <v>2283</v>
      </c>
      <c r="N64" s="27">
        <f t="shared" si="31"/>
        <v>72.807881773399018</v>
      </c>
      <c r="O64" s="28">
        <f t="shared" si="32"/>
        <v>71.888412017167383</v>
      </c>
      <c r="P64" s="29">
        <f t="shared" si="34"/>
        <v>72.340683305064218</v>
      </c>
      <c r="Q64" s="30">
        <v>69.481853458114585</v>
      </c>
      <c r="R64" s="28">
        <v>69.619696636623431</v>
      </c>
      <c r="S64" s="30">
        <v>69.552071668533031</v>
      </c>
      <c r="T64" s="32">
        <f t="shared" si="13"/>
        <v>2.7889999999999873</v>
      </c>
      <c r="U64" s="56">
        <f t="shared" si="33"/>
        <v>0</v>
      </c>
    </row>
    <row r="65" spans="1:21" ht="14.4" x14ac:dyDescent="0.2">
      <c r="A65" s="4"/>
      <c r="B65" s="99" t="s">
        <v>12</v>
      </c>
      <c r="C65" s="100"/>
      <c r="D65" s="101"/>
      <c r="E65" s="66">
        <f>SUM(E63:E64)</f>
        <v>11157</v>
      </c>
      <c r="F65" s="67">
        <f t="shared" ref="F65:M65" si="41">SUM(F63:F64)</f>
        <v>11514</v>
      </c>
      <c r="G65" s="66">
        <f t="shared" si="41"/>
        <v>22671</v>
      </c>
      <c r="H65" s="68">
        <f t="shared" si="41"/>
        <v>7489</v>
      </c>
      <c r="I65" s="67">
        <f t="shared" si="41"/>
        <v>7679</v>
      </c>
      <c r="J65" s="69">
        <f t="shared" si="41"/>
        <v>15168</v>
      </c>
      <c r="K65" s="66">
        <f t="shared" si="41"/>
        <v>3668</v>
      </c>
      <c r="L65" s="67">
        <f t="shared" si="41"/>
        <v>3835</v>
      </c>
      <c r="M65" s="66">
        <f t="shared" si="41"/>
        <v>7503</v>
      </c>
      <c r="N65" s="70">
        <f>+H65/E65*100</f>
        <v>67.123778793582503</v>
      </c>
      <c r="O65" s="71">
        <f>+I65/F65*100</f>
        <v>66.692721903769325</v>
      </c>
      <c r="P65" s="72">
        <f>+J65/G65*100</f>
        <v>66.904856424507074</v>
      </c>
      <c r="Q65" s="73">
        <v>64.129878984148618</v>
      </c>
      <c r="R65" s="71">
        <v>63.655685441020196</v>
      </c>
      <c r="S65" s="73">
        <v>63.88784578795844</v>
      </c>
      <c r="T65" s="74">
        <f t="shared" si="13"/>
        <v>3.017000000000003</v>
      </c>
      <c r="U65" s="56">
        <f t="shared" si="33"/>
        <v>0</v>
      </c>
    </row>
    <row r="66" spans="1:21" ht="14.4" x14ac:dyDescent="0.2">
      <c r="A66" s="4">
        <v>541</v>
      </c>
      <c r="B66" s="33"/>
      <c r="C66" s="22" t="s">
        <v>79</v>
      </c>
      <c r="D66" s="23"/>
      <c r="E66" s="2">
        <v>2141</v>
      </c>
      <c r="F66" s="3">
        <v>1914</v>
      </c>
      <c r="G66" s="24">
        <f>SUM(E66:F66)</f>
        <v>4055</v>
      </c>
      <c r="H66" s="25">
        <v>1169</v>
      </c>
      <c r="I66" s="3">
        <v>1135</v>
      </c>
      <c r="J66" s="26">
        <f>SUM(H66:I66)</f>
        <v>2304</v>
      </c>
      <c r="K66" s="88">
        <f t="shared" ref="K66:L73" si="42">E66-H66</f>
        <v>972</v>
      </c>
      <c r="L66" s="89">
        <f t="shared" si="42"/>
        <v>779</v>
      </c>
      <c r="M66" s="24">
        <f>SUM(K66:L66)</f>
        <v>1751</v>
      </c>
      <c r="N66" s="27">
        <f t="shared" si="31"/>
        <v>54.600653900046701</v>
      </c>
      <c r="O66" s="28">
        <f t="shared" si="32"/>
        <v>59.299895506792055</v>
      </c>
      <c r="P66" s="29">
        <f t="shared" si="34"/>
        <v>56.818742293464865</v>
      </c>
      <c r="Q66" s="30">
        <v>58.682904826341911</v>
      </c>
      <c r="R66" s="28">
        <v>60.322896281800389</v>
      </c>
      <c r="S66" s="30">
        <v>59.469608073222247</v>
      </c>
      <c r="T66" s="32">
        <f>ROUND(P66,3)-ROUND(S66,3)</f>
        <v>-2.6509999999999962</v>
      </c>
      <c r="U66" s="56">
        <f t="shared" si="33"/>
        <v>0</v>
      </c>
    </row>
    <row r="67" spans="1:21" ht="14.4" x14ac:dyDescent="0.2">
      <c r="A67" s="4">
        <v>542</v>
      </c>
      <c r="B67" s="33"/>
      <c r="C67" s="22" t="s">
        <v>80</v>
      </c>
      <c r="D67" s="23"/>
      <c r="E67" s="2">
        <v>3031</v>
      </c>
      <c r="F67" s="3">
        <v>2871</v>
      </c>
      <c r="G67" s="24">
        <f t="shared" si="29"/>
        <v>5902</v>
      </c>
      <c r="H67" s="25">
        <v>1521</v>
      </c>
      <c r="I67" s="3">
        <v>1466</v>
      </c>
      <c r="J67" s="26">
        <f t="shared" si="30"/>
        <v>2987</v>
      </c>
      <c r="K67" s="88">
        <f t="shared" si="42"/>
        <v>1510</v>
      </c>
      <c r="L67" s="89">
        <f t="shared" si="42"/>
        <v>1405</v>
      </c>
      <c r="M67" s="24">
        <f t="shared" si="37"/>
        <v>2915</v>
      </c>
      <c r="N67" s="27">
        <f t="shared" si="31"/>
        <v>50.181458264599144</v>
      </c>
      <c r="O67" s="28">
        <f t="shared" si="32"/>
        <v>51.062347614071754</v>
      </c>
      <c r="P67" s="29">
        <f t="shared" si="34"/>
        <v>50.609962724500171</v>
      </c>
      <c r="Q67" s="30">
        <v>51.409566043712388</v>
      </c>
      <c r="R67" s="28">
        <v>54.542536115569831</v>
      </c>
      <c r="S67" s="30">
        <v>52.965561224489797</v>
      </c>
      <c r="T67" s="32">
        <f t="shared" si="13"/>
        <v>-2.3560000000000016</v>
      </c>
      <c r="U67" s="56">
        <f t="shared" si="33"/>
        <v>0</v>
      </c>
    </row>
    <row r="68" spans="1:21" ht="14.4" x14ac:dyDescent="0.2">
      <c r="A68" s="4">
        <v>543</v>
      </c>
      <c r="B68" s="33"/>
      <c r="C68" s="22" t="s">
        <v>81</v>
      </c>
      <c r="D68" s="23"/>
      <c r="E68" s="2">
        <v>5531</v>
      </c>
      <c r="F68" s="3">
        <v>5120</v>
      </c>
      <c r="G68" s="24">
        <f t="shared" si="29"/>
        <v>10651</v>
      </c>
      <c r="H68" s="25">
        <v>2630</v>
      </c>
      <c r="I68" s="3">
        <v>2392</v>
      </c>
      <c r="J68" s="26">
        <f t="shared" si="30"/>
        <v>5022</v>
      </c>
      <c r="K68" s="88">
        <f t="shared" si="42"/>
        <v>2901</v>
      </c>
      <c r="L68" s="89">
        <f t="shared" si="42"/>
        <v>2728</v>
      </c>
      <c r="M68" s="24">
        <f t="shared" si="37"/>
        <v>5629</v>
      </c>
      <c r="N68" s="27">
        <f t="shared" si="31"/>
        <v>47.550171759175555</v>
      </c>
      <c r="O68" s="28">
        <f t="shared" si="32"/>
        <v>46.71875</v>
      </c>
      <c r="P68" s="29">
        <f t="shared" si="34"/>
        <v>47.1505023002535</v>
      </c>
      <c r="Q68" s="30">
        <v>47.962767825781526</v>
      </c>
      <c r="R68" s="28">
        <v>47.793988398664091</v>
      </c>
      <c r="S68" s="30">
        <v>47.878415180532372</v>
      </c>
      <c r="T68" s="32">
        <f t="shared" si="13"/>
        <v>-0.72699999999999676</v>
      </c>
      <c r="U68" s="56">
        <f t="shared" si="33"/>
        <v>0</v>
      </c>
    </row>
    <row r="69" spans="1:21" ht="14.4" x14ac:dyDescent="0.2">
      <c r="A69" s="4">
        <v>544</v>
      </c>
      <c r="B69" s="33"/>
      <c r="C69" s="22" t="s">
        <v>82</v>
      </c>
      <c r="D69" s="23"/>
      <c r="E69" s="2">
        <v>1131</v>
      </c>
      <c r="F69" s="3">
        <v>1078</v>
      </c>
      <c r="G69" s="24">
        <f t="shared" si="29"/>
        <v>2209</v>
      </c>
      <c r="H69" s="25">
        <v>729</v>
      </c>
      <c r="I69" s="3">
        <v>700</v>
      </c>
      <c r="J69" s="26">
        <f t="shared" si="30"/>
        <v>1429</v>
      </c>
      <c r="K69" s="88">
        <f t="shared" si="42"/>
        <v>402</v>
      </c>
      <c r="L69" s="89">
        <f t="shared" si="42"/>
        <v>378</v>
      </c>
      <c r="M69" s="24">
        <f t="shared" si="37"/>
        <v>780</v>
      </c>
      <c r="N69" s="27">
        <f t="shared" si="31"/>
        <v>64.456233421750667</v>
      </c>
      <c r="O69" s="28">
        <f t="shared" si="32"/>
        <v>64.935064935064929</v>
      </c>
      <c r="P69" s="29">
        <f t="shared" si="34"/>
        <v>64.689904934359447</v>
      </c>
      <c r="Q69" s="30">
        <v>63.205233033524124</v>
      </c>
      <c r="R69" s="28">
        <v>62.457912457912457</v>
      </c>
      <c r="S69" s="30">
        <v>62.836997096640403</v>
      </c>
      <c r="T69" s="32">
        <f t="shared" si="13"/>
        <v>1.8529999999999944</v>
      </c>
      <c r="U69" s="56">
        <f t="shared" si="33"/>
        <v>0</v>
      </c>
    </row>
    <row r="70" spans="1:21" ht="14.4" x14ac:dyDescent="0.2">
      <c r="A70" s="4">
        <v>545</v>
      </c>
      <c r="B70" s="33"/>
      <c r="C70" s="22" t="s">
        <v>83</v>
      </c>
      <c r="D70" s="23"/>
      <c r="E70" s="2">
        <v>4157</v>
      </c>
      <c r="F70" s="3">
        <v>4287</v>
      </c>
      <c r="G70" s="24">
        <f t="shared" si="29"/>
        <v>8444</v>
      </c>
      <c r="H70" s="25">
        <v>2050</v>
      </c>
      <c r="I70" s="3">
        <v>1943</v>
      </c>
      <c r="J70" s="26">
        <f t="shared" si="30"/>
        <v>3993</v>
      </c>
      <c r="K70" s="88">
        <f t="shared" si="42"/>
        <v>2107</v>
      </c>
      <c r="L70" s="89">
        <f t="shared" si="42"/>
        <v>2344</v>
      </c>
      <c r="M70" s="24">
        <f t="shared" si="37"/>
        <v>4451</v>
      </c>
      <c r="N70" s="27">
        <f t="shared" si="31"/>
        <v>49.314409429877315</v>
      </c>
      <c r="O70" s="28">
        <f t="shared" si="32"/>
        <v>45.323069745742941</v>
      </c>
      <c r="P70" s="29">
        <f t="shared" si="34"/>
        <v>47.288015158692566</v>
      </c>
      <c r="Q70" s="30">
        <v>48.473190670834335</v>
      </c>
      <c r="R70" s="28">
        <v>46.997742663656879</v>
      </c>
      <c r="S70" s="30">
        <v>47.712190010478515</v>
      </c>
      <c r="T70" s="32">
        <f t="shared" si="13"/>
        <v>-0.42400000000000659</v>
      </c>
      <c r="U70" s="56">
        <f t="shared" si="33"/>
        <v>0</v>
      </c>
    </row>
    <row r="71" spans="1:21" ht="14.4" x14ac:dyDescent="0.2">
      <c r="A71" s="4">
        <v>546</v>
      </c>
      <c r="B71" s="33"/>
      <c r="C71" s="22" t="s">
        <v>84</v>
      </c>
      <c r="D71" s="23"/>
      <c r="E71" s="2">
        <v>2370</v>
      </c>
      <c r="F71" s="3">
        <v>2570</v>
      </c>
      <c r="G71" s="24">
        <f t="shared" si="29"/>
        <v>4940</v>
      </c>
      <c r="H71" s="25">
        <v>1123</v>
      </c>
      <c r="I71" s="3">
        <v>1165</v>
      </c>
      <c r="J71" s="26">
        <f t="shared" si="30"/>
        <v>2288</v>
      </c>
      <c r="K71" s="88">
        <f t="shared" si="42"/>
        <v>1247</v>
      </c>
      <c r="L71" s="89">
        <f t="shared" si="42"/>
        <v>1405</v>
      </c>
      <c r="M71" s="24">
        <f t="shared" si="37"/>
        <v>2652</v>
      </c>
      <c r="N71" s="27">
        <f t="shared" si="31"/>
        <v>47.383966244725741</v>
      </c>
      <c r="O71" s="28">
        <f t="shared" si="32"/>
        <v>45.330739299610897</v>
      </c>
      <c r="P71" s="29">
        <f t="shared" si="34"/>
        <v>46.315789473684212</v>
      </c>
      <c r="Q71" s="30">
        <v>48.879103282626104</v>
      </c>
      <c r="R71" s="28">
        <v>46.958105646630237</v>
      </c>
      <c r="S71" s="30">
        <v>47.87335494945642</v>
      </c>
      <c r="T71" s="32">
        <f t="shared" si="13"/>
        <v>-1.5569999999999951</v>
      </c>
      <c r="U71" s="56">
        <f t="shared" si="33"/>
        <v>0</v>
      </c>
    </row>
    <row r="72" spans="1:21" ht="14.4" x14ac:dyDescent="0.2">
      <c r="A72" s="4">
        <v>547</v>
      </c>
      <c r="B72" s="33"/>
      <c r="C72" s="22" t="s">
        <v>85</v>
      </c>
      <c r="D72" s="23"/>
      <c r="E72" s="2">
        <v>7100</v>
      </c>
      <c r="F72" s="3">
        <v>7404</v>
      </c>
      <c r="G72" s="24">
        <f t="shared" si="29"/>
        <v>14504</v>
      </c>
      <c r="H72" s="25">
        <v>3272</v>
      </c>
      <c r="I72" s="3">
        <v>3145</v>
      </c>
      <c r="J72" s="26">
        <f t="shared" si="30"/>
        <v>6417</v>
      </c>
      <c r="K72" s="88">
        <f t="shared" si="42"/>
        <v>3828</v>
      </c>
      <c r="L72" s="89">
        <f>F72-I72</f>
        <v>4259</v>
      </c>
      <c r="M72" s="24">
        <f t="shared" si="37"/>
        <v>8087</v>
      </c>
      <c r="N72" s="27">
        <f t="shared" si="31"/>
        <v>46.08450704225352</v>
      </c>
      <c r="O72" s="28">
        <f t="shared" si="32"/>
        <v>42.477039438141546</v>
      </c>
      <c r="P72" s="29">
        <f t="shared" si="34"/>
        <v>44.242967457253172</v>
      </c>
      <c r="Q72" s="30">
        <v>48.19973718791065</v>
      </c>
      <c r="R72" s="28">
        <v>45.795426604376686</v>
      </c>
      <c r="S72" s="30">
        <v>46.957571138211385</v>
      </c>
      <c r="T72" s="32">
        <f t="shared" si="13"/>
        <v>-2.7149999999999963</v>
      </c>
      <c r="U72" s="56">
        <f t="shared" si="33"/>
        <v>0</v>
      </c>
    </row>
    <row r="73" spans="1:21" ht="14.4" x14ac:dyDescent="0.2">
      <c r="A73" s="4">
        <v>548</v>
      </c>
      <c r="B73" s="33"/>
      <c r="C73" s="22" t="s">
        <v>86</v>
      </c>
      <c r="D73" s="23"/>
      <c r="E73" s="2">
        <v>625</v>
      </c>
      <c r="F73" s="3">
        <v>560</v>
      </c>
      <c r="G73" s="24">
        <f t="shared" si="29"/>
        <v>1185</v>
      </c>
      <c r="H73" s="25">
        <v>417</v>
      </c>
      <c r="I73" s="3">
        <v>356</v>
      </c>
      <c r="J73" s="26">
        <f t="shared" si="30"/>
        <v>773</v>
      </c>
      <c r="K73" s="88">
        <f t="shared" si="42"/>
        <v>208</v>
      </c>
      <c r="L73" s="89">
        <f t="shared" si="42"/>
        <v>204</v>
      </c>
      <c r="M73" s="24">
        <f t="shared" si="37"/>
        <v>412</v>
      </c>
      <c r="N73" s="27">
        <f t="shared" si="31"/>
        <v>66.72</v>
      </c>
      <c r="O73" s="28">
        <f t="shared" si="32"/>
        <v>63.571428571428569</v>
      </c>
      <c r="P73" s="29">
        <f t="shared" si="34"/>
        <v>65.232067510548518</v>
      </c>
      <c r="Q73" s="30">
        <v>62.5</v>
      </c>
      <c r="R73" s="28">
        <v>61.028192371475953</v>
      </c>
      <c r="S73" s="30">
        <v>61.795075456711679</v>
      </c>
      <c r="T73" s="32">
        <f t="shared" si="13"/>
        <v>3.4369999999999976</v>
      </c>
      <c r="U73" s="56">
        <f t="shared" si="33"/>
        <v>0</v>
      </c>
    </row>
    <row r="74" spans="1:21" ht="14.4" x14ac:dyDescent="0.2">
      <c r="A74" s="4"/>
      <c r="B74" s="99" t="s">
        <v>13</v>
      </c>
      <c r="C74" s="100"/>
      <c r="D74" s="101"/>
      <c r="E74" s="66">
        <f>SUM(E66:E73)</f>
        <v>26086</v>
      </c>
      <c r="F74" s="67">
        <f t="shared" ref="F74:M74" si="43">SUM(F66:F73)</f>
        <v>25804</v>
      </c>
      <c r="G74" s="66">
        <f t="shared" si="43"/>
        <v>51890</v>
      </c>
      <c r="H74" s="68">
        <f t="shared" si="43"/>
        <v>12911</v>
      </c>
      <c r="I74" s="67">
        <f t="shared" si="43"/>
        <v>12302</v>
      </c>
      <c r="J74" s="69">
        <f t="shared" si="43"/>
        <v>25213</v>
      </c>
      <c r="K74" s="66">
        <f t="shared" si="43"/>
        <v>13175</v>
      </c>
      <c r="L74" s="67">
        <f t="shared" si="43"/>
        <v>13502</v>
      </c>
      <c r="M74" s="66">
        <f t="shared" si="43"/>
        <v>26677</v>
      </c>
      <c r="N74" s="70">
        <f>+H74/E74*100</f>
        <v>49.49398144598635</v>
      </c>
      <c r="O74" s="71">
        <f t="shared" si="32"/>
        <v>47.674779104014881</v>
      </c>
      <c r="P74" s="72">
        <f>+J74/G74*100</f>
        <v>48.589323569088457</v>
      </c>
      <c r="Q74" s="73">
        <v>50.499742779451751</v>
      </c>
      <c r="R74" s="71">
        <v>49.581365392872478</v>
      </c>
      <c r="S74" s="73">
        <v>50.034444001305246</v>
      </c>
      <c r="T74" s="74">
        <f>ROUND(P74,3)-ROUND(S74,3)</f>
        <v>-1.4450000000000003</v>
      </c>
      <c r="U74" s="56">
        <f t="shared" si="33"/>
        <v>0</v>
      </c>
    </row>
    <row r="75" spans="1:21" ht="14.4" x14ac:dyDescent="0.2">
      <c r="A75" s="4">
        <v>561</v>
      </c>
      <c r="B75" s="33"/>
      <c r="C75" s="22" t="s">
        <v>87</v>
      </c>
      <c r="D75" s="23"/>
      <c r="E75" s="2">
        <v>3239</v>
      </c>
      <c r="F75" s="3">
        <v>3310</v>
      </c>
      <c r="G75" s="24">
        <f>SUM(E75:F75)</f>
        <v>6549</v>
      </c>
      <c r="H75" s="25">
        <v>2153</v>
      </c>
      <c r="I75" s="3">
        <v>2344</v>
      </c>
      <c r="J75" s="26">
        <f>SUM(H75:I75)</f>
        <v>4497</v>
      </c>
      <c r="K75" s="88">
        <f>E75-H75</f>
        <v>1086</v>
      </c>
      <c r="L75" s="89">
        <f>F75-I75</f>
        <v>966</v>
      </c>
      <c r="M75" s="24">
        <f>SUM(K75:L75)</f>
        <v>2052</v>
      </c>
      <c r="N75" s="27">
        <f>+H75/E75*100</f>
        <v>66.471133065761038</v>
      </c>
      <c r="O75" s="28">
        <f t="shared" si="32"/>
        <v>70.815709969788514</v>
      </c>
      <c r="P75" s="29">
        <f t="shared" si="34"/>
        <v>68.666972056802564</v>
      </c>
      <c r="Q75" s="30">
        <v>64.488808227465213</v>
      </c>
      <c r="R75" s="28">
        <v>65.507161648640746</v>
      </c>
      <c r="S75" s="30">
        <v>65.006689460383527</v>
      </c>
      <c r="T75" s="32">
        <f>ROUND(P75,3)-ROUND(S75,3)</f>
        <v>3.6599999999999966</v>
      </c>
      <c r="U75" s="56">
        <f t="shared" si="33"/>
        <v>0</v>
      </c>
    </row>
    <row r="76" spans="1:21" ht="14.4" x14ac:dyDescent="0.2">
      <c r="A76" s="4">
        <v>564</v>
      </c>
      <c r="B76" s="33"/>
      <c r="C76" s="22" t="s">
        <v>88</v>
      </c>
      <c r="D76" s="23"/>
      <c r="E76" s="2">
        <v>2277</v>
      </c>
      <c r="F76" s="3">
        <v>2211</v>
      </c>
      <c r="G76" s="24">
        <f>SUM(E76:F76)</f>
        <v>4488</v>
      </c>
      <c r="H76" s="25">
        <v>1254</v>
      </c>
      <c r="I76" s="3">
        <v>1109</v>
      </c>
      <c r="J76" s="26">
        <f>SUM(H76:I76)</f>
        <v>2363</v>
      </c>
      <c r="K76" s="88">
        <f>E76-H76</f>
        <v>1023</v>
      </c>
      <c r="L76" s="89">
        <f>F76-I76</f>
        <v>1102</v>
      </c>
      <c r="M76" s="24">
        <f>SUM(K76:L76)</f>
        <v>2125</v>
      </c>
      <c r="N76" s="27">
        <f t="shared" si="31"/>
        <v>55.072463768115945</v>
      </c>
      <c r="O76" s="28">
        <f t="shared" si="32"/>
        <v>50.158299412030757</v>
      </c>
      <c r="P76" s="29">
        <f t="shared" si="34"/>
        <v>52.651515151515149</v>
      </c>
      <c r="Q76" s="30">
        <v>52.836052836052836</v>
      </c>
      <c r="R76" s="28">
        <v>49.842395587076439</v>
      </c>
      <c r="S76" s="30">
        <v>51.34976525821596</v>
      </c>
      <c r="T76" s="32">
        <f>ROUND(P76,3)-ROUND(S76,3)</f>
        <v>1.3019999999999996</v>
      </c>
      <c r="U76" s="56">
        <f t="shared" si="33"/>
        <v>0</v>
      </c>
    </row>
    <row r="77" spans="1:21" ht="14.4" x14ac:dyDescent="0.2">
      <c r="A77" s="4"/>
      <c r="B77" s="99" t="s">
        <v>14</v>
      </c>
      <c r="C77" s="104"/>
      <c r="D77" s="105"/>
      <c r="E77" s="66">
        <f>SUM(E75:E76)</f>
        <v>5516</v>
      </c>
      <c r="F77" s="67">
        <f t="shared" ref="F77:M77" si="44">SUM(F75:F76)</f>
        <v>5521</v>
      </c>
      <c r="G77" s="66">
        <f t="shared" si="44"/>
        <v>11037</v>
      </c>
      <c r="H77" s="68">
        <f t="shared" si="44"/>
        <v>3407</v>
      </c>
      <c r="I77" s="67">
        <f t="shared" si="44"/>
        <v>3453</v>
      </c>
      <c r="J77" s="69">
        <f t="shared" si="44"/>
        <v>6860</v>
      </c>
      <c r="K77" s="66">
        <f t="shared" si="44"/>
        <v>2109</v>
      </c>
      <c r="L77" s="67">
        <f t="shared" si="44"/>
        <v>2068</v>
      </c>
      <c r="M77" s="66">
        <f t="shared" si="44"/>
        <v>4177</v>
      </c>
      <c r="N77" s="70">
        <f>+H77/E77*100</f>
        <v>61.765772298767217</v>
      </c>
      <c r="O77" s="71">
        <f t="shared" si="32"/>
        <v>62.54301756928092</v>
      </c>
      <c r="P77" s="72">
        <f t="shared" si="34"/>
        <v>62.154570988493255</v>
      </c>
      <c r="Q77" s="73">
        <v>59.387755102040821</v>
      </c>
      <c r="R77" s="71">
        <v>58.835375062930019</v>
      </c>
      <c r="S77" s="73">
        <v>59.109722104907512</v>
      </c>
      <c r="T77" s="74">
        <f>ROUND(P77,3)-ROUND(S77,3)</f>
        <v>3.0450000000000017</v>
      </c>
      <c r="U77" s="56">
        <f t="shared" si="33"/>
        <v>0</v>
      </c>
    </row>
    <row r="78" spans="1:21" ht="14.4" x14ac:dyDescent="0.2">
      <c r="A78" s="4"/>
      <c r="B78" s="103" t="s">
        <v>29</v>
      </c>
      <c r="C78" s="97"/>
      <c r="D78" s="98"/>
      <c r="E78" s="57">
        <f>SUM(E77,E74,E65,E62,E56,E51,E46,E41,E37,E32,E27,E24,E22)</f>
        <v>157174</v>
      </c>
      <c r="F78" s="58">
        <f>SUM(F77,F74,F65,F62,F56,F51,F46,F41,F37,F32,F27,F24,F22)</f>
        <v>161379</v>
      </c>
      <c r="G78" s="57">
        <f t="shared" ref="G78:M78" si="45">SUM(G77,G74,G65,G62,G56,G51,G46,G41,G37,G32,G27,G24,G22)</f>
        <v>318553</v>
      </c>
      <c r="H78" s="59">
        <f t="shared" si="45"/>
        <v>102049</v>
      </c>
      <c r="I78" s="58">
        <f t="shared" si="45"/>
        <v>103324</v>
      </c>
      <c r="J78" s="60">
        <f t="shared" si="45"/>
        <v>205373</v>
      </c>
      <c r="K78" s="57">
        <f t="shared" si="45"/>
        <v>55125</v>
      </c>
      <c r="L78" s="58">
        <f t="shared" si="45"/>
        <v>58055</v>
      </c>
      <c r="M78" s="57">
        <f t="shared" si="45"/>
        <v>113180</v>
      </c>
      <c r="N78" s="61">
        <f>+H78/E78*100</f>
        <v>64.927405296041329</v>
      </c>
      <c r="O78" s="62">
        <f>+I78/F78*100</f>
        <v>64.025678681860711</v>
      </c>
      <c r="P78" s="63">
        <f>+J78/G78*100</f>
        <v>64.470590451196514</v>
      </c>
      <c r="Q78" s="64">
        <v>62.906611339618301</v>
      </c>
      <c r="R78" s="62">
        <v>61.716474739430403</v>
      </c>
      <c r="S78" s="64">
        <v>62.298843750463803</v>
      </c>
      <c r="T78" s="65">
        <f>ROUND(P78,3)-ROUND(S78,3)</f>
        <v>2.1720000000000041</v>
      </c>
      <c r="U78" s="56">
        <f t="shared" si="33"/>
        <v>0</v>
      </c>
    </row>
    <row r="79" spans="1:21" ht="14.4" x14ac:dyDescent="0.2">
      <c r="A79" s="4"/>
      <c r="B79" s="8"/>
      <c r="C79" s="37"/>
      <c r="D79" s="10"/>
      <c r="E79" s="38"/>
      <c r="F79" s="39"/>
      <c r="G79" s="38"/>
      <c r="H79" s="40"/>
      <c r="I79" s="39"/>
      <c r="J79" s="41"/>
      <c r="K79" s="38"/>
      <c r="L79" s="39"/>
      <c r="M79" s="38"/>
      <c r="N79" s="42"/>
      <c r="O79" s="31"/>
      <c r="P79" s="43"/>
      <c r="Q79" s="44"/>
      <c r="R79" s="31"/>
      <c r="S79" s="44"/>
      <c r="T79" s="45"/>
      <c r="U79" s="56">
        <f t="shared" si="33"/>
        <v>0</v>
      </c>
    </row>
    <row r="80" spans="1:21" ht="14.4" x14ac:dyDescent="0.2">
      <c r="A80" s="4"/>
      <c r="B80" s="86"/>
      <c r="C80" s="75" t="s">
        <v>30</v>
      </c>
      <c r="D80" s="76"/>
      <c r="E80" s="77">
        <f>+E18+E78</f>
        <v>767500</v>
      </c>
      <c r="F80" s="78">
        <f t="shared" ref="F80:M80" si="46">+F18+F78</f>
        <v>804730</v>
      </c>
      <c r="G80" s="77">
        <f t="shared" si="46"/>
        <v>1572230</v>
      </c>
      <c r="H80" s="79">
        <f t="shared" si="46"/>
        <v>445276</v>
      </c>
      <c r="I80" s="78">
        <f t="shared" si="46"/>
        <v>465379</v>
      </c>
      <c r="J80" s="80">
        <f t="shared" si="46"/>
        <v>910655</v>
      </c>
      <c r="K80" s="77">
        <f t="shared" si="46"/>
        <v>322224</v>
      </c>
      <c r="L80" s="78">
        <f t="shared" si="46"/>
        <v>339351</v>
      </c>
      <c r="M80" s="77">
        <f t="shared" si="46"/>
        <v>661575</v>
      </c>
      <c r="N80" s="81">
        <f>+H80/E80*100</f>
        <v>58.016416938110751</v>
      </c>
      <c r="O80" s="82">
        <f>+I80/F80*100</f>
        <v>57.830452449890025</v>
      </c>
      <c r="P80" s="83">
        <f>+J80/G80*100</f>
        <v>57.921232898494488</v>
      </c>
      <c r="Q80" s="84">
        <v>56.753055751552104</v>
      </c>
      <c r="R80" s="82">
        <v>56.360812781198135</v>
      </c>
      <c r="S80" s="84">
        <v>56.551712657929002</v>
      </c>
      <c r="T80" s="85">
        <f>ROUND(P80,3)-ROUND(S80,3)</f>
        <v>1.3689999999999998</v>
      </c>
      <c r="U80" s="56">
        <f t="shared" si="33"/>
        <v>0</v>
      </c>
    </row>
    <row r="81" spans="1:21" ht="14.4" x14ac:dyDescent="0.2">
      <c r="A81" s="4"/>
      <c r="B81" s="12"/>
      <c r="C81" s="46"/>
      <c r="D81" s="47"/>
      <c r="E81" s="48"/>
      <c r="F81" s="49"/>
      <c r="G81" s="48"/>
      <c r="H81" s="50"/>
      <c r="I81" s="49"/>
      <c r="J81" s="51"/>
      <c r="K81" s="48"/>
      <c r="L81" s="49"/>
      <c r="M81" s="48"/>
      <c r="N81" s="52"/>
      <c r="O81" s="36"/>
      <c r="P81" s="53"/>
      <c r="Q81" s="54"/>
      <c r="R81" s="36"/>
      <c r="S81" s="54"/>
      <c r="T81" s="55"/>
      <c r="U81" s="56">
        <f t="shared" si="33"/>
        <v>0</v>
      </c>
    </row>
  </sheetData>
  <sheetProtection password="FB91" sheet="1"/>
  <mergeCells count="21">
    <mergeCell ref="B46:D46"/>
    <mergeCell ref="K3:M3"/>
    <mergeCell ref="B32:D32"/>
    <mergeCell ref="B78:D78"/>
    <mergeCell ref="B62:D62"/>
    <mergeCell ref="B65:D65"/>
    <mergeCell ref="B74:D74"/>
    <mergeCell ref="B77:D77"/>
    <mergeCell ref="B24:D24"/>
    <mergeCell ref="B56:D56"/>
    <mergeCell ref="B41:D41"/>
    <mergeCell ref="B37:D37"/>
    <mergeCell ref="E3:G3"/>
    <mergeCell ref="H3:J3"/>
    <mergeCell ref="B51:D51"/>
    <mergeCell ref="B27:D27"/>
    <mergeCell ref="E2:S2"/>
    <mergeCell ref="Q3:S3"/>
    <mergeCell ref="B18:D18"/>
    <mergeCell ref="B22:D22"/>
    <mergeCell ref="N3:P3"/>
  </mergeCells>
  <phoneticPr fontId="1"/>
  <conditionalFormatting sqref="B66:T73 B63:T64 B57:T61 B52:T55 B42:T45 B38:T40 B75:T76 B28:T31 B25:T26 B23:T23 B33:T36 B47:T50 B5:T17 B19:T21">
    <cfRule type="expression" dxfId="0" priority="1" stopIfTrue="1">
      <formula>MOD(ROW(A5),2)=1</formula>
    </cfRule>
  </conditionalFormatting>
  <printOptions horizontalCentered="1"/>
  <pageMargins left="0.78740157480314965" right="0.39370078740157483" top="0.78740157480314965" bottom="0.43307086614173229" header="0.39370078740157483" footer="0.19685039370078741"/>
  <pageSetup paperSize="8" scale="84" orientation="portrait" blackAndWhite="1" r:id="rId1"/>
  <headerFooter alignWithMargins="0"/>
  <rowBreaks count="2" manualBreakCount="2">
    <brk id="56" max="16383" man="1"/>
    <brk id="63" min="1" max="19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</vt:lpstr>
      <vt:lpstr>'R3'!Print_Area</vt:lpstr>
      <vt:lpstr>'R3'!Print_Titles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福島県選挙管理委員会</dc:creator>
  <cp:lastModifiedBy>半田 麻衣子</cp:lastModifiedBy>
  <cp:lastPrinted>2021-10-31T15:55:25Z</cp:lastPrinted>
  <dcterms:created xsi:type="dcterms:W3CDTF">2000-06-18T08:12:39Z</dcterms:created>
  <dcterms:modified xsi:type="dcterms:W3CDTF">2021-10-31T15:56:05Z</dcterms:modified>
</cp:coreProperties>
</file>