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SHOUGAI1\share\◆在宅ライン共有◆\05 物価高騰対策事業\★R5事業\02下半期\01要綱作成\HP掲載用\"/>
    </mc:Choice>
  </mc:AlternateContent>
  <bookViews>
    <workbookView xWindow="-120" yWindow="-120" windowWidth="20736" windowHeight="11160" tabRatio="780"/>
  </bookViews>
  <sheets>
    <sheet name="様式第1号 申請書兼実績報告書" sheetId="66" r:id="rId1"/>
    <sheet name="様式第1号 別紙" sheetId="67" r:id="rId2"/>
    <sheet name="入力上の注意" sheetId="59" r:id="rId3"/>
    <sheet name="(記入例)様式第1号 申請書兼実績報告書" sheetId="62" r:id="rId4"/>
    <sheet name="(記入例)様式第1号 別紙" sheetId="63" r:id="rId5"/>
  </sheets>
  <definedNames>
    <definedName name="_xlnm._FilterDatabase" localSheetId="3" hidden="1">'(記入例)様式第1号 申請書兼実績報告書'!$V$6:$AE$6</definedName>
    <definedName name="_xlnm._FilterDatabase" localSheetId="0" hidden="1">'様式第1号 申請書兼実績報告書'!$V$6:$AE$6</definedName>
    <definedName name="_xlnm.Print_Area" localSheetId="4">'(記入例)様式第1号 別紙'!$A$1:$N$107</definedName>
    <definedName name="_xlnm.Print_Area" localSheetId="1">'様式第1号 別紙'!$A$1:$N$107</definedName>
    <definedName name="通所系事業所" localSheetId="0">サービス種別リスト362[通所系事業所]</definedName>
    <definedName name="通所系事業所" localSheetId="1">サービス種別リスト3628[通所系事業所]</definedName>
    <definedName name="通所系事業所">サービス種別リスト362[通所系事業所]</definedName>
    <definedName name="通所系事業所2" localSheetId="0">テーブル373[通所系事業所2]</definedName>
    <definedName name="通所系事業所2" localSheetId="1">テーブル3739[通所系事業所2]</definedName>
    <definedName name="通所系事業所2">テーブル373[通所系事業所2]</definedName>
    <definedName name="入所系事業所" localSheetId="0">サービス種別リスト362[入所系事業所]</definedName>
    <definedName name="入所系事業所" localSheetId="1">サービス種別リスト3628[入所系事業所]</definedName>
    <definedName name="入所系事業所">サービス種別リスト362[入所系事業所]</definedName>
    <definedName name="入所系事業所1" localSheetId="0">テーブル373[入所系事業所1]</definedName>
    <definedName name="入所系事業所1" localSheetId="1">テーブル3739[入所系事業所1]</definedName>
    <definedName name="入所系事業所1">テーブル373[入所系事業所1]</definedName>
    <definedName name="訪問系事業所" localSheetId="0">サービス種別リスト362[訪問系事業所]</definedName>
    <definedName name="訪問系事業所" localSheetId="1">サービス種別リスト3628[訪問系事業所]</definedName>
    <definedName name="訪問系事業所">サービス種別リスト362[訪問系事業所]</definedName>
    <definedName name="訪問系事業所3" localSheetId="0">テーブル373[訪問系事業所3]</definedName>
    <definedName name="訪問系事業所3" localSheetId="1">テーブル3739[訪問系事業所3]</definedName>
    <definedName name="訪問系事業所3">テーブル373[訪問系事業所3]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F107" i="67" l="1"/>
  <c r="J22" i="67"/>
  <c r="K22" i="67"/>
  <c r="L22" i="67"/>
  <c r="M22" i="67"/>
  <c r="N22" i="67"/>
  <c r="J23" i="67"/>
  <c r="K23" i="67"/>
  <c r="L23" i="67"/>
  <c r="M23" i="67"/>
  <c r="N23" i="67"/>
  <c r="J24" i="67"/>
  <c r="K24" i="67"/>
  <c r="L24" i="67"/>
  <c r="M24" i="67"/>
  <c r="N24" i="67"/>
  <c r="J25" i="67"/>
  <c r="K25" i="67"/>
  <c r="L25" i="67"/>
  <c r="M25" i="67"/>
  <c r="N25" i="67"/>
  <c r="J26" i="67"/>
  <c r="K26" i="67"/>
  <c r="L26" i="67"/>
  <c r="M26" i="67"/>
  <c r="N26" i="67"/>
  <c r="J27" i="67"/>
  <c r="K27" i="67"/>
  <c r="L27" i="67"/>
  <c r="M27" i="67"/>
  <c r="N27" i="67"/>
  <c r="J28" i="67"/>
  <c r="K28" i="67"/>
  <c r="L28" i="67"/>
  <c r="M28" i="67"/>
  <c r="N28" i="67"/>
  <c r="J29" i="67"/>
  <c r="K29" i="67"/>
  <c r="L29" i="67"/>
  <c r="M29" i="67"/>
  <c r="N29" i="67"/>
  <c r="J30" i="67"/>
  <c r="K30" i="67"/>
  <c r="L30" i="67"/>
  <c r="M30" i="67"/>
  <c r="N30" i="67"/>
  <c r="J31" i="67"/>
  <c r="K31" i="67"/>
  <c r="L31" i="67"/>
  <c r="M31" i="67"/>
  <c r="N31" i="67"/>
  <c r="J32" i="67"/>
  <c r="K32" i="67"/>
  <c r="L32" i="67"/>
  <c r="M32" i="67"/>
  <c r="N32" i="67"/>
  <c r="J33" i="67"/>
  <c r="K33" i="67"/>
  <c r="L33" i="67"/>
  <c r="M33" i="67"/>
  <c r="N33" i="67"/>
  <c r="J34" i="67"/>
  <c r="K34" i="67"/>
  <c r="L34" i="67"/>
  <c r="M34" i="67"/>
  <c r="N34" i="67"/>
  <c r="J35" i="67"/>
  <c r="K35" i="67"/>
  <c r="L35" i="67"/>
  <c r="M35" i="67"/>
  <c r="N35" i="67"/>
  <c r="J36" i="67"/>
  <c r="K36" i="67"/>
  <c r="L36" i="67"/>
  <c r="M36" i="67"/>
  <c r="N36" i="67"/>
  <c r="J37" i="67"/>
  <c r="K37" i="67"/>
  <c r="L37" i="67"/>
  <c r="M37" i="67"/>
  <c r="N37" i="67"/>
  <c r="J38" i="67"/>
  <c r="K38" i="67"/>
  <c r="L38" i="67"/>
  <c r="M38" i="67"/>
  <c r="N38" i="67"/>
  <c r="J39" i="67"/>
  <c r="K39" i="67"/>
  <c r="L39" i="67"/>
  <c r="M39" i="67"/>
  <c r="N39" i="67"/>
  <c r="J40" i="67"/>
  <c r="K40" i="67"/>
  <c r="L40" i="67"/>
  <c r="M40" i="67"/>
  <c r="N40" i="67"/>
  <c r="J41" i="67"/>
  <c r="K41" i="67"/>
  <c r="L41" i="67"/>
  <c r="M41" i="67"/>
  <c r="N41" i="67"/>
  <c r="J42" i="67"/>
  <c r="K42" i="67"/>
  <c r="L42" i="67"/>
  <c r="M42" i="67"/>
  <c r="N42" i="67"/>
  <c r="J43" i="67"/>
  <c r="K43" i="67"/>
  <c r="L43" i="67"/>
  <c r="M43" i="67"/>
  <c r="N43" i="67"/>
  <c r="J44" i="67"/>
  <c r="K44" i="67"/>
  <c r="L44" i="67"/>
  <c r="M44" i="67"/>
  <c r="N44" i="67"/>
  <c r="J45" i="67"/>
  <c r="K45" i="67"/>
  <c r="L45" i="67"/>
  <c r="M45" i="67"/>
  <c r="N45" i="67"/>
  <c r="J46" i="67"/>
  <c r="K46" i="67"/>
  <c r="L46" i="67"/>
  <c r="M46" i="67"/>
  <c r="N46" i="67"/>
  <c r="J47" i="67"/>
  <c r="K47" i="67"/>
  <c r="L47" i="67"/>
  <c r="M47" i="67"/>
  <c r="N47" i="67"/>
  <c r="J48" i="67"/>
  <c r="K48" i="67"/>
  <c r="L48" i="67"/>
  <c r="M48" i="67"/>
  <c r="N48" i="67"/>
  <c r="J49" i="67"/>
  <c r="K49" i="67"/>
  <c r="L49" i="67"/>
  <c r="M49" i="67"/>
  <c r="N49" i="67"/>
  <c r="J50" i="67"/>
  <c r="K50" i="67"/>
  <c r="L50" i="67"/>
  <c r="M50" i="67"/>
  <c r="N50" i="67"/>
  <c r="J51" i="67"/>
  <c r="K51" i="67"/>
  <c r="L51" i="67"/>
  <c r="M51" i="67"/>
  <c r="N51" i="67"/>
  <c r="J52" i="67"/>
  <c r="K52" i="67"/>
  <c r="L52" i="67"/>
  <c r="M52" i="67"/>
  <c r="N52" i="67"/>
  <c r="J53" i="67"/>
  <c r="K53" i="67"/>
  <c r="L53" i="67"/>
  <c r="M53" i="67"/>
  <c r="N53" i="67"/>
  <c r="J54" i="67"/>
  <c r="K54" i="67"/>
  <c r="L54" i="67"/>
  <c r="M54" i="67"/>
  <c r="N54" i="67"/>
  <c r="J55" i="67"/>
  <c r="K55" i="67"/>
  <c r="L55" i="67"/>
  <c r="M55" i="67"/>
  <c r="N55" i="67"/>
  <c r="J56" i="67"/>
  <c r="K56" i="67"/>
  <c r="L56" i="67"/>
  <c r="M56" i="67"/>
  <c r="N56" i="67"/>
  <c r="J57" i="67"/>
  <c r="K57" i="67"/>
  <c r="L57" i="67"/>
  <c r="M57" i="67"/>
  <c r="N57" i="67"/>
  <c r="J58" i="67"/>
  <c r="K58" i="67"/>
  <c r="L58" i="67"/>
  <c r="M58" i="67"/>
  <c r="N58" i="67"/>
  <c r="J59" i="67"/>
  <c r="K59" i="67"/>
  <c r="L59" i="67"/>
  <c r="M59" i="67"/>
  <c r="N59" i="67"/>
  <c r="J60" i="67"/>
  <c r="K60" i="67"/>
  <c r="L60" i="67"/>
  <c r="M60" i="67"/>
  <c r="N60" i="67"/>
  <c r="J61" i="67"/>
  <c r="K61" i="67"/>
  <c r="L61" i="67"/>
  <c r="M61" i="67"/>
  <c r="N61" i="67"/>
  <c r="J62" i="67"/>
  <c r="K62" i="67"/>
  <c r="L62" i="67"/>
  <c r="M62" i="67"/>
  <c r="N62" i="67"/>
  <c r="J63" i="67"/>
  <c r="K63" i="67"/>
  <c r="L63" i="67"/>
  <c r="M63" i="67"/>
  <c r="N63" i="67"/>
  <c r="J64" i="67"/>
  <c r="K64" i="67"/>
  <c r="L64" i="67"/>
  <c r="M64" i="67"/>
  <c r="N64" i="67"/>
  <c r="J65" i="67"/>
  <c r="K65" i="67"/>
  <c r="L65" i="67"/>
  <c r="M65" i="67"/>
  <c r="N65" i="67"/>
  <c r="J66" i="67"/>
  <c r="K66" i="67"/>
  <c r="L66" i="67"/>
  <c r="M66" i="67"/>
  <c r="N66" i="67"/>
  <c r="J67" i="67"/>
  <c r="K67" i="67"/>
  <c r="L67" i="67"/>
  <c r="M67" i="67"/>
  <c r="N67" i="67"/>
  <c r="J68" i="67"/>
  <c r="K68" i="67"/>
  <c r="L68" i="67"/>
  <c r="M68" i="67"/>
  <c r="N68" i="67"/>
  <c r="J69" i="67"/>
  <c r="K69" i="67"/>
  <c r="L69" i="67"/>
  <c r="M69" i="67"/>
  <c r="N69" i="67"/>
  <c r="J70" i="67"/>
  <c r="K70" i="67"/>
  <c r="L70" i="67"/>
  <c r="M70" i="67"/>
  <c r="N70" i="67"/>
  <c r="J71" i="67"/>
  <c r="K71" i="67"/>
  <c r="L71" i="67"/>
  <c r="M71" i="67"/>
  <c r="N71" i="67"/>
  <c r="J72" i="67"/>
  <c r="K72" i="67"/>
  <c r="L72" i="67"/>
  <c r="M72" i="67"/>
  <c r="N72" i="67"/>
  <c r="J73" i="67"/>
  <c r="K73" i="67"/>
  <c r="L73" i="67"/>
  <c r="M73" i="67"/>
  <c r="N73" i="67"/>
  <c r="J74" i="67"/>
  <c r="K74" i="67"/>
  <c r="L74" i="67"/>
  <c r="M74" i="67"/>
  <c r="N74" i="67"/>
  <c r="J75" i="67"/>
  <c r="K75" i="67"/>
  <c r="L75" i="67"/>
  <c r="M75" i="67"/>
  <c r="N75" i="67"/>
  <c r="J76" i="67"/>
  <c r="K76" i="67"/>
  <c r="L76" i="67"/>
  <c r="M76" i="67"/>
  <c r="N76" i="67"/>
  <c r="J77" i="67"/>
  <c r="K77" i="67"/>
  <c r="L77" i="67"/>
  <c r="M77" i="67"/>
  <c r="N77" i="67"/>
  <c r="J78" i="67"/>
  <c r="K78" i="67"/>
  <c r="L78" i="67"/>
  <c r="M78" i="67"/>
  <c r="N78" i="67"/>
  <c r="J79" i="67"/>
  <c r="K79" i="67"/>
  <c r="L79" i="67"/>
  <c r="M79" i="67"/>
  <c r="N79" i="67"/>
  <c r="J80" i="67"/>
  <c r="K80" i="67"/>
  <c r="L80" i="67"/>
  <c r="M80" i="67"/>
  <c r="N80" i="67"/>
  <c r="J81" i="67"/>
  <c r="K81" i="67"/>
  <c r="L81" i="67"/>
  <c r="M81" i="67"/>
  <c r="N81" i="67"/>
  <c r="J82" i="67"/>
  <c r="K82" i="67"/>
  <c r="L82" i="67"/>
  <c r="M82" i="67"/>
  <c r="N82" i="67"/>
  <c r="J83" i="67"/>
  <c r="K83" i="67"/>
  <c r="L83" i="67"/>
  <c r="M83" i="67"/>
  <c r="N83" i="67"/>
  <c r="J84" i="67"/>
  <c r="K84" i="67"/>
  <c r="L84" i="67"/>
  <c r="M84" i="67"/>
  <c r="N84" i="67"/>
  <c r="J85" i="67"/>
  <c r="K85" i="67"/>
  <c r="L85" i="67"/>
  <c r="M85" i="67"/>
  <c r="N85" i="67"/>
  <c r="J86" i="67"/>
  <c r="K86" i="67"/>
  <c r="L86" i="67"/>
  <c r="M86" i="67"/>
  <c r="N86" i="67"/>
  <c r="J87" i="67"/>
  <c r="K87" i="67"/>
  <c r="L87" i="67"/>
  <c r="M87" i="67"/>
  <c r="N87" i="67"/>
  <c r="J88" i="67"/>
  <c r="K88" i="67"/>
  <c r="L88" i="67"/>
  <c r="M88" i="67"/>
  <c r="N88" i="67"/>
  <c r="J89" i="67"/>
  <c r="K89" i="67"/>
  <c r="L89" i="67"/>
  <c r="M89" i="67"/>
  <c r="N89" i="67"/>
  <c r="J90" i="67"/>
  <c r="K90" i="67"/>
  <c r="L90" i="67"/>
  <c r="M90" i="67"/>
  <c r="N90" i="67"/>
  <c r="J91" i="67"/>
  <c r="K91" i="67"/>
  <c r="L91" i="67"/>
  <c r="M91" i="67"/>
  <c r="N91" i="67"/>
  <c r="J92" i="67"/>
  <c r="K92" i="67"/>
  <c r="L92" i="67"/>
  <c r="M92" i="67"/>
  <c r="N92" i="67"/>
  <c r="J93" i="67"/>
  <c r="K93" i="67"/>
  <c r="L93" i="67"/>
  <c r="M93" i="67"/>
  <c r="N93" i="67"/>
  <c r="J94" i="67"/>
  <c r="K94" i="67"/>
  <c r="L94" i="67"/>
  <c r="M94" i="67"/>
  <c r="N94" i="67"/>
  <c r="J95" i="67"/>
  <c r="K95" i="67"/>
  <c r="L95" i="67"/>
  <c r="M95" i="67"/>
  <c r="N95" i="67"/>
  <c r="J96" i="67"/>
  <c r="K96" i="67"/>
  <c r="L96" i="67"/>
  <c r="M96" i="67"/>
  <c r="N96" i="67"/>
  <c r="J97" i="67"/>
  <c r="K97" i="67"/>
  <c r="L97" i="67"/>
  <c r="M97" i="67"/>
  <c r="N97" i="67"/>
  <c r="J98" i="67"/>
  <c r="K98" i="67"/>
  <c r="L98" i="67"/>
  <c r="M98" i="67"/>
  <c r="N98" i="67"/>
  <c r="J99" i="67"/>
  <c r="K99" i="67"/>
  <c r="L99" i="67"/>
  <c r="M99" i="67"/>
  <c r="N99" i="67"/>
  <c r="J100" i="67"/>
  <c r="K100" i="67"/>
  <c r="L100" i="67"/>
  <c r="M100" i="67"/>
  <c r="N100" i="67"/>
  <c r="J101" i="67"/>
  <c r="K101" i="67"/>
  <c r="L101" i="67"/>
  <c r="M101" i="67"/>
  <c r="N101" i="67"/>
  <c r="J102" i="67"/>
  <c r="K102" i="67"/>
  <c r="L102" i="67"/>
  <c r="M102" i="67"/>
  <c r="N102" i="67"/>
  <c r="J103" i="67"/>
  <c r="K103" i="67"/>
  <c r="L103" i="67"/>
  <c r="M103" i="67"/>
  <c r="N103" i="67"/>
  <c r="J104" i="67"/>
  <c r="K104" i="67"/>
  <c r="L104" i="67"/>
  <c r="M104" i="67"/>
  <c r="N104" i="67"/>
  <c r="J105" i="67"/>
  <c r="K105" i="67"/>
  <c r="L105" i="67"/>
  <c r="M105" i="67"/>
  <c r="N105" i="67"/>
  <c r="J106" i="67"/>
  <c r="K106" i="67"/>
  <c r="L106" i="67"/>
  <c r="M106" i="67"/>
  <c r="N106" i="67"/>
  <c r="J107" i="67"/>
  <c r="K107" i="67"/>
  <c r="L107" i="67"/>
  <c r="M107" i="67"/>
  <c r="F27" i="67"/>
  <c r="F28" i="67"/>
  <c r="F29" i="67"/>
  <c r="F30" i="67"/>
  <c r="F31" i="67"/>
  <c r="F32" i="67"/>
  <c r="F33" i="67"/>
  <c r="F34" i="67"/>
  <c r="F35" i="67"/>
  <c r="F36" i="67"/>
  <c r="F37" i="67"/>
  <c r="F38" i="67"/>
  <c r="F39" i="67"/>
  <c r="F40" i="67"/>
  <c r="F41" i="67"/>
  <c r="F42" i="67"/>
  <c r="F43" i="67"/>
  <c r="F44" i="67"/>
  <c r="F45" i="67"/>
  <c r="F46" i="67"/>
  <c r="F47" i="67"/>
  <c r="F48" i="67"/>
  <c r="F49" i="67"/>
  <c r="F50" i="67"/>
  <c r="F51" i="67"/>
  <c r="F52" i="67"/>
  <c r="F53" i="67"/>
  <c r="F54" i="67"/>
  <c r="F55" i="67"/>
  <c r="F56" i="67"/>
  <c r="F57" i="67"/>
  <c r="F58" i="67"/>
  <c r="F59" i="67"/>
  <c r="F60" i="67"/>
  <c r="F61" i="67"/>
  <c r="F62" i="67"/>
  <c r="F63" i="67"/>
  <c r="F64" i="67"/>
  <c r="F65" i="67"/>
  <c r="F66" i="67"/>
  <c r="F67" i="67"/>
  <c r="F68" i="67"/>
  <c r="F69" i="67"/>
  <c r="F70" i="67"/>
  <c r="F71" i="67"/>
  <c r="F72" i="67"/>
  <c r="F73" i="67"/>
  <c r="F74" i="67"/>
  <c r="F75" i="67"/>
  <c r="F76" i="67"/>
  <c r="F77" i="67"/>
  <c r="F78" i="67"/>
  <c r="F79" i="67"/>
  <c r="F80" i="67"/>
  <c r="F81" i="67"/>
  <c r="F82" i="67"/>
  <c r="F83" i="67"/>
  <c r="F84" i="67"/>
  <c r="F85" i="67"/>
  <c r="F86" i="67"/>
  <c r="F87" i="67"/>
  <c r="F88" i="67"/>
  <c r="F89" i="67"/>
  <c r="F90" i="67"/>
  <c r="F91" i="67"/>
  <c r="F92" i="67"/>
  <c r="F93" i="67"/>
  <c r="F94" i="67"/>
  <c r="F95" i="67"/>
  <c r="F96" i="67"/>
  <c r="F97" i="67"/>
  <c r="F98" i="67"/>
  <c r="F99" i="67"/>
  <c r="F100" i="67"/>
  <c r="F101" i="67"/>
  <c r="F102" i="67"/>
  <c r="F103" i="67"/>
  <c r="F104" i="67"/>
  <c r="F105" i="67"/>
  <c r="F106" i="67"/>
  <c r="N107" i="67" l="1"/>
  <c r="M9" i="63"/>
  <c r="M10" i="63"/>
  <c r="M11" i="63"/>
  <c r="M12" i="63"/>
  <c r="M13" i="63"/>
  <c r="M14" i="63"/>
  <c r="M15" i="63"/>
  <c r="M16" i="63"/>
  <c r="M17" i="63"/>
  <c r="M18" i="63"/>
  <c r="M19" i="63"/>
  <c r="M20" i="63"/>
  <c r="M21" i="63"/>
  <c r="M22" i="63"/>
  <c r="M23" i="63"/>
  <c r="M24" i="63"/>
  <c r="M25" i="63"/>
  <c r="M26" i="63"/>
  <c r="M27" i="63"/>
  <c r="M28" i="63"/>
  <c r="M29" i="63"/>
  <c r="M30" i="63"/>
  <c r="M31" i="63"/>
  <c r="M32" i="63"/>
  <c r="M33" i="63"/>
  <c r="M34" i="63"/>
  <c r="M35" i="63"/>
  <c r="M36" i="63"/>
  <c r="M37" i="63"/>
  <c r="M38" i="63"/>
  <c r="M39" i="63"/>
  <c r="M40" i="63"/>
  <c r="M41" i="63"/>
  <c r="M42" i="63"/>
  <c r="M43" i="63"/>
  <c r="M44" i="63"/>
  <c r="M45" i="63"/>
  <c r="M46" i="63"/>
  <c r="M47" i="63"/>
  <c r="M48" i="63"/>
  <c r="M49" i="63"/>
  <c r="M50" i="63"/>
  <c r="M51" i="63"/>
  <c r="M52" i="63"/>
  <c r="M53" i="63"/>
  <c r="M54" i="63"/>
  <c r="M55" i="63"/>
  <c r="M56" i="63"/>
  <c r="M57" i="63"/>
  <c r="M58" i="63"/>
  <c r="M59" i="63"/>
  <c r="M60" i="63"/>
  <c r="M61" i="63"/>
  <c r="M62" i="63"/>
  <c r="M63" i="63"/>
  <c r="M64" i="63"/>
  <c r="M65" i="63"/>
  <c r="M66" i="63"/>
  <c r="M67" i="63"/>
  <c r="M68" i="63"/>
  <c r="M69" i="63"/>
  <c r="M70" i="63"/>
  <c r="M71" i="63"/>
  <c r="M72" i="63"/>
  <c r="M73" i="63"/>
  <c r="M74" i="63"/>
  <c r="M75" i="63"/>
  <c r="M76" i="63"/>
  <c r="M77" i="63"/>
  <c r="M78" i="63"/>
  <c r="M79" i="63"/>
  <c r="M80" i="63"/>
  <c r="M81" i="63"/>
  <c r="M82" i="63"/>
  <c r="M83" i="63"/>
  <c r="M84" i="63"/>
  <c r="M85" i="63"/>
  <c r="M86" i="63"/>
  <c r="M87" i="63"/>
  <c r="M88" i="63"/>
  <c r="M89" i="63"/>
  <c r="M90" i="63"/>
  <c r="M91" i="63"/>
  <c r="M92" i="63"/>
  <c r="M93" i="63"/>
  <c r="M94" i="63"/>
  <c r="M95" i="63"/>
  <c r="M96" i="63"/>
  <c r="M97" i="63"/>
  <c r="M98" i="63"/>
  <c r="M99" i="63"/>
  <c r="M100" i="63"/>
  <c r="M101" i="63"/>
  <c r="M102" i="63"/>
  <c r="M103" i="63"/>
  <c r="M104" i="63"/>
  <c r="M105" i="63"/>
  <c r="M106" i="63"/>
  <c r="M107" i="63"/>
  <c r="M8" i="63"/>
  <c r="M9" i="67"/>
  <c r="M10" i="67"/>
  <c r="M11" i="67"/>
  <c r="M12" i="67"/>
  <c r="M13" i="67"/>
  <c r="M14" i="67"/>
  <c r="M15" i="67"/>
  <c r="M16" i="67"/>
  <c r="M17" i="67"/>
  <c r="M18" i="67"/>
  <c r="M19" i="67"/>
  <c r="M20" i="67"/>
  <c r="M21" i="67"/>
  <c r="M8" i="67"/>
  <c r="H4" i="67"/>
  <c r="P107" i="67"/>
  <c r="P105" i="67"/>
  <c r="P104" i="67"/>
  <c r="P103" i="67"/>
  <c r="P101" i="67"/>
  <c r="P100" i="67"/>
  <c r="P99" i="67"/>
  <c r="P97" i="67"/>
  <c r="P96" i="67"/>
  <c r="P95" i="67"/>
  <c r="P94" i="67"/>
  <c r="P93" i="67"/>
  <c r="P92" i="67"/>
  <c r="P91" i="67"/>
  <c r="P89" i="67"/>
  <c r="P88" i="67"/>
  <c r="P87" i="67"/>
  <c r="P85" i="67"/>
  <c r="P84" i="67"/>
  <c r="P83" i="67"/>
  <c r="P81" i="67"/>
  <c r="P80" i="67"/>
  <c r="P79" i="67"/>
  <c r="P78" i="67"/>
  <c r="P77" i="67"/>
  <c r="P76" i="67"/>
  <c r="P75" i="67"/>
  <c r="P73" i="67"/>
  <c r="P72" i="67"/>
  <c r="P71" i="67"/>
  <c r="P70" i="67"/>
  <c r="P69" i="67"/>
  <c r="P68" i="67"/>
  <c r="P67" i="67"/>
  <c r="P66" i="67"/>
  <c r="P65" i="67"/>
  <c r="P64" i="67"/>
  <c r="P63" i="67"/>
  <c r="P62" i="67"/>
  <c r="P61" i="67"/>
  <c r="P60" i="67"/>
  <c r="P59" i="67"/>
  <c r="P58" i="67"/>
  <c r="P57" i="67"/>
  <c r="P56" i="67"/>
  <c r="P55" i="67"/>
  <c r="P54" i="67"/>
  <c r="P53" i="67"/>
  <c r="P52" i="67"/>
  <c r="P51" i="67"/>
  <c r="P50" i="67"/>
  <c r="P49" i="67"/>
  <c r="P48" i="67"/>
  <c r="P47" i="67"/>
  <c r="P46" i="67"/>
  <c r="P45" i="67"/>
  <c r="P44" i="67"/>
  <c r="P43" i="67"/>
  <c r="P42" i="67"/>
  <c r="P41" i="67"/>
  <c r="P40" i="67"/>
  <c r="P39" i="67"/>
  <c r="P38" i="67"/>
  <c r="P37" i="67"/>
  <c r="P36" i="67"/>
  <c r="P35" i="67"/>
  <c r="P34" i="67"/>
  <c r="P33" i="67"/>
  <c r="P32" i="67"/>
  <c r="P31" i="67"/>
  <c r="P30" i="67"/>
  <c r="P29" i="67"/>
  <c r="P28" i="67"/>
  <c r="P27" i="67"/>
  <c r="F26" i="67"/>
  <c r="P26" i="67" s="1"/>
  <c r="F25" i="67"/>
  <c r="P25" i="67" s="1"/>
  <c r="F24" i="67"/>
  <c r="P24" i="67" s="1"/>
  <c r="F23" i="67"/>
  <c r="P23" i="67" s="1"/>
  <c r="F22" i="67"/>
  <c r="P21" i="67"/>
  <c r="N21" i="67"/>
  <c r="L21" i="67"/>
  <c r="K21" i="67"/>
  <c r="J21" i="67"/>
  <c r="F21" i="67"/>
  <c r="L20" i="67"/>
  <c r="K20" i="67"/>
  <c r="J20" i="67"/>
  <c r="F20" i="67"/>
  <c r="P20" i="67" s="1"/>
  <c r="L19" i="67"/>
  <c r="K19" i="67"/>
  <c r="J19" i="67"/>
  <c r="F19" i="67"/>
  <c r="P19" i="67" s="1"/>
  <c r="P18" i="67"/>
  <c r="L18" i="67"/>
  <c r="K18" i="67"/>
  <c r="J18" i="67"/>
  <c r="F18" i="67"/>
  <c r="N18" i="67" s="1"/>
  <c r="P17" i="67"/>
  <c r="L17" i="67"/>
  <c r="K17" i="67"/>
  <c r="J17" i="67"/>
  <c r="F17" i="67"/>
  <c r="N17" i="67" s="1"/>
  <c r="L16" i="67"/>
  <c r="K16" i="67"/>
  <c r="J16" i="67"/>
  <c r="F16" i="67"/>
  <c r="P16" i="67" s="1"/>
  <c r="L15" i="67"/>
  <c r="K15" i="67"/>
  <c r="J15" i="67"/>
  <c r="F15" i="67"/>
  <c r="P15" i="67" s="1"/>
  <c r="L14" i="67"/>
  <c r="K14" i="67"/>
  <c r="J14" i="67"/>
  <c r="F14" i="67"/>
  <c r="N14" i="67" s="1"/>
  <c r="L13" i="67"/>
  <c r="K13" i="67"/>
  <c r="J13" i="67"/>
  <c r="F13" i="67"/>
  <c r="P13" i="67" s="1"/>
  <c r="L12" i="67"/>
  <c r="K12" i="67"/>
  <c r="J12" i="67"/>
  <c r="F12" i="67"/>
  <c r="P12" i="67" s="1"/>
  <c r="L11" i="67"/>
  <c r="K11" i="67"/>
  <c r="J11" i="67"/>
  <c r="F11" i="67"/>
  <c r="P11" i="67" s="1"/>
  <c r="L10" i="67"/>
  <c r="K10" i="67"/>
  <c r="J10" i="67"/>
  <c r="F10" i="67"/>
  <c r="N10" i="67" s="1"/>
  <c r="L9" i="67"/>
  <c r="K9" i="67"/>
  <c r="J9" i="67"/>
  <c r="F9" i="67"/>
  <c r="P9" i="67" s="1"/>
  <c r="L8" i="67"/>
  <c r="K8" i="67"/>
  <c r="J8" i="67"/>
  <c r="F8" i="67"/>
  <c r="P8" i="67" s="1"/>
  <c r="F8" i="63"/>
  <c r="J8" i="63"/>
  <c r="K8" i="63"/>
  <c r="L8" i="63"/>
  <c r="P14" i="67" l="1"/>
  <c r="P74" i="67"/>
  <c r="P90" i="67"/>
  <c r="P106" i="67"/>
  <c r="P22" i="67"/>
  <c r="P86" i="67"/>
  <c r="P102" i="67"/>
  <c r="P82" i="67"/>
  <c r="P98" i="67"/>
  <c r="L2" i="67"/>
  <c r="M2" i="67"/>
  <c r="J2" i="67"/>
  <c r="P10" i="67"/>
  <c r="N13" i="67"/>
  <c r="K2" i="67"/>
  <c r="N9" i="67"/>
  <c r="N20" i="67"/>
  <c r="N8" i="67"/>
  <c r="N16" i="67"/>
  <c r="N11" i="67"/>
  <c r="N15" i="67"/>
  <c r="N12" i="67"/>
  <c r="N19" i="67"/>
  <c r="N8" i="63"/>
  <c r="N2" i="67" l="1"/>
  <c r="R22" i="66" s="1"/>
  <c r="H2" i="67"/>
  <c r="L9" i="63" l="1"/>
  <c r="H4" i="63" l="1"/>
  <c r="L107" i="63"/>
  <c r="K107" i="63"/>
  <c r="J107" i="63"/>
  <c r="F107" i="63"/>
  <c r="P107" i="63" s="1"/>
  <c r="L106" i="63"/>
  <c r="K106" i="63"/>
  <c r="J106" i="63"/>
  <c r="F106" i="63"/>
  <c r="P106" i="63" s="1"/>
  <c r="L105" i="63"/>
  <c r="K105" i="63"/>
  <c r="J105" i="63"/>
  <c r="F105" i="63"/>
  <c r="P105" i="63" s="1"/>
  <c r="L104" i="63"/>
  <c r="K104" i="63"/>
  <c r="J104" i="63"/>
  <c r="F104" i="63"/>
  <c r="P104" i="63" s="1"/>
  <c r="L103" i="63"/>
  <c r="K103" i="63"/>
  <c r="J103" i="63"/>
  <c r="F103" i="63"/>
  <c r="P103" i="63" s="1"/>
  <c r="L102" i="63"/>
  <c r="K102" i="63"/>
  <c r="J102" i="63"/>
  <c r="F102" i="63"/>
  <c r="P102" i="63" s="1"/>
  <c r="L101" i="63"/>
  <c r="K101" i="63"/>
  <c r="J101" i="63"/>
  <c r="F101" i="63"/>
  <c r="P101" i="63" s="1"/>
  <c r="L100" i="63"/>
  <c r="K100" i="63"/>
  <c r="J100" i="63"/>
  <c r="F100" i="63"/>
  <c r="P100" i="63" s="1"/>
  <c r="L99" i="63"/>
  <c r="K99" i="63"/>
  <c r="J99" i="63"/>
  <c r="F99" i="63"/>
  <c r="P99" i="63" s="1"/>
  <c r="L98" i="63"/>
  <c r="K98" i="63"/>
  <c r="J98" i="63"/>
  <c r="F98" i="63"/>
  <c r="P98" i="63" s="1"/>
  <c r="L97" i="63"/>
  <c r="K97" i="63"/>
  <c r="J97" i="63"/>
  <c r="F97" i="63"/>
  <c r="P97" i="63" s="1"/>
  <c r="L96" i="63"/>
  <c r="K96" i="63"/>
  <c r="J96" i="63"/>
  <c r="F96" i="63"/>
  <c r="P96" i="63" s="1"/>
  <c r="L95" i="63"/>
  <c r="K95" i="63"/>
  <c r="J95" i="63"/>
  <c r="F95" i="63"/>
  <c r="P95" i="63" s="1"/>
  <c r="L94" i="63"/>
  <c r="K94" i="63"/>
  <c r="J94" i="63"/>
  <c r="F94" i="63"/>
  <c r="P94" i="63" s="1"/>
  <c r="L93" i="63"/>
  <c r="K93" i="63"/>
  <c r="J93" i="63"/>
  <c r="F93" i="63"/>
  <c r="P93" i="63" s="1"/>
  <c r="L92" i="63"/>
  <c r="K92" i="63"/>
  <c r="J92" i="63"/>
  <c r="F92" i="63"/>
  <c r="P92" i="63" s="1"/>
  <c r="L91" i="63"/>
  <c r="K91" i="63"/>
  <c r="J91" i="63"/>
  <c r="F91" i="63"/>
  <c r="P91" i="63" s="1"/>
  <c r="L90" i="63"/>
  <c r="K90" i="63"/>
  <c r="J90" i="63"/>
  <c r="F90" i="63"/>
  <c r="P90" i="63" s="1"/>
  <c r="L89" i="63"/>
  <c r="K89" i="63"/>
  <c r="J89" i="63"/>
  <c r="F89" i="63"/>
  <c r="P89" i="63" s="1"/>
  <c r="L88" i="63"/>
  <c r="K88" i="63"/>
  <c r="J88" i="63"/>
  <c r="F88" i="63"/>
  <c r="P88" i="63" s="1"/>
  <c r="L87" i="63"/>
  <c r="K87" i="63"/>
  <c r="J87" i="63"/>
  <c r="F87" i="63"/>
  <c r="P87" i="63" s="1"/>
  <c r="L86" i="63"/>
  <c r="K86" i="63"/>
  <c r="J86" i="63"/>
  <c r="F86" i="63"/>
  <c r="P86" i="63" s="1"/>
  <c r="L85" i="63"/>
  <c r="K85" i="63"/>
  <c r="J85" i="63"/>
  <c r="F85" i="63"/>
  <c r="P85" i="63" s="1"/>
  <c r="L84" i="63"/>
  <c r="K84" i="63"/>
  <c r="J84" i="63"/>
  <c r="F84" i="63"/>
  <c r="P84" i="63" s="1"/>
  <c r="L83" i="63"/>
  <c r="K83" i="63"/>
  <c r="J83" i="63"/>
  <c r="F83" i="63"/>
  <c r="P83" i="63" s="1"/>
  <c r="L82" i="63"/>
  <c r="K82" i="63"/>
  <c r="J82" i="63"/>
  <c r="F82" i="63"/>
  <c r="P82" i="63" s="1"/>
  <c r="L81" i="63"/>
  <c r="K81" i="63"/>
  <c r="J81" i="63"/>
  <c r="F81" i="63"/>
  <c r="P81" i="63" s="1"/>
  <c r="L80" i="63"/>
  <c r="K80" i="63"/>
  <c r="J80" i="63"/>
  <c r="F80" i="63"/>
  <c r="P80" i="63" s="1"/>
  <c r="L79" i="63"/>
  <c r="K79" i="63"/>
  <c r="J79" i="63"/>
  <c r="F79" i="63"/>
  <c r="P79" i="63" s="1"/>
  <c r="L78" i="63"/>
  <c r="K78" i="63"/>
  <c r="J78" i="63"/>
  <c r="F78" i="63"/>
  <c r="P78" i="63" s="1"/>
  <c r="L77" i="63"/>
  <c r="K77" i="63"/>
  <c r="J77" i="63"/>
  <c r="F77" i="63"/>
  <c r="P77" i="63" s="1"/>
  <c r="L76" i="63"/>
  <c r="K76" i="63"/>
  <c r="J76" i="63"/>
  <c r="F76" i="63"/>
  <c r="P76" i="63" s="1"/>
  <c r="L75" i="63"/>
  <c r="K75" i="63"/>
  <c r="J75" i="63"/>
  <c r="F75" i="63"/>
  <c r="P75" i="63" s="1"/>
  <c r="L74" i="63"/>
  <c r="K74" i="63"/>
  <c r="J74" i="63"/>
  <c r="F74" i="63"/>
  <c r="P74" i="63" s="1"/>
  <c r="L73" i="63"/>
  <c r="K73" i="63"/>
  <c r="J73" i="63"/>
  <c r="F73" i="63"/>
  <c r="P73" i="63" s="1"/>
  <c r="F72" i="63"/>
  <c r="P72" i="63" s="1"/>
  <c r="F71" i="63"/>
  <c r="P71" i="63" s="1"/>
  <c r="F70" i="63"/>
  <c r="P70" i="63" s="1"/>
  <c r="F69" i="63"/>
  <c r="P69" i="63" s="1"/>
  <c r="F68" i="63"/>
  <c r="P68" i="63" s="1"/>
  <c r="F67" i="63"/>
  <c r="P67" i="63" s="1"/>
  <c r="F66" i="63"/>
  <c r="P66" i="63" s="1"/>
  <c r="F65" i="63"/>
  <c r="P65" i="63" s="1"/>
  <c r="F64" i="63"/>
  <c r="P64" i="63" s="1"/>
  <c r="F63" i="63"/>
  <c r="P63" i="63" s="1"/>
  <c r="F62" i="63"/>
  <c r="P62" i="63" s="1"/>
  <c r="F61" i="63"/>
  <c r="P61" i="63" s="1"/>
  <c r="F60" i="63"/>
  <c r="P60" i="63" s="1"/>
  <c r="F59" i="63"/>
  <c r="P59" i="63" s="1"/>
  <c r="F58" i="63"/>
  <c r="P58" i="63" s="1"/>
  <c r="F57" i="63"/>
  <c r="P57" i="63" s="1"/>
  <c r="F56" i="63"/>
  <c r="P56" i="63" s="1"/>
  <c r="F55" i="63"/>
  <c r="P55" i="63" s="1"/>
  <c r="F54" i="63"/>
  <c r="P54" i="63" s="1"/>
  <c r="F53" i="63"/>
  <c r="P53" i="63" s="1"/>
  <c r="F52" i="63"/>
  <c r="P52" i="63" s="1"/>
  <c r="F51" i="63"/>
  <c r="P51" i="63" s="1"/>
  <c r="F50" i="63"/>
  <c r="P50" i="63" s="1"/>
  <c r="F49" i="63"/>
  <c r="P49" i="63" s="1"/>
  <c r="F48" i="63"/>
  <c r="P48" i="63" s="1"/>
  <c r="F47" i="63"/>
  <c r="P47" i="63" s="1"/>
  <c r="F46" i="63"/>
  <c r="P46" i="63" s="1"/>
  <c r="F45" i="63"/>
  <c r="P45" i="63" s="1"/>
  <c r="F44" i="63"/>
  <c r="P44" i="63" s="1"/>
  <c r="F43" i="63"/>
  <c r="P43" i="63" s="1"/>
  <c r="F42" i="63"/>
  <c r="P42" i="63" s="1"/>
  <c r="F41" i="63"/>
  <c r="P41" i="63" s="1"/>
  <c r="F40" i="63"/>
  <c r="P40" i="63" s="1"/>
  <c r="F39" i="63"/>
  <c r="P39" i="63" s="1"/>
  <c r="F38" i="63"/>
  <c r="P38" i="63" s="1"/>
  <c r="F37" i="63"/>
  <c r="P37" i="63" s="1"/>
  <c r="F36" i="63"/>
  <c r="P36" i="63" s="1"/>
  <c r="F35" i="63"/>
  <c r="P35" i="63" s="1"/>
  <c r="F34" i="63"/>
  <c r="P34" i="63" s="1"/>
  <c r="F33" i="63"/>
  <c r="P33" i="63" s="1"/>
  <c r="F32" i="63"/>
  <c r="P32" i="63" s="1"/>
  <c r="F31" i="63"/>
  <c r="P31" i="63" s="1"/>
  <c r="F30" i="63"/>
  <c r="P30" i="63" s="1"/>
  <c r="F29" i="63"/>
  <c r="P29" i="63" s="1"/>
  <c r="F28" i="63"/>
  <c r="P28" i="63" s="1"/>
  <c r="F27" i="63"/>
  <c r="P27" i="63" s="1"/>
  <c r="F26" i="63"/>
  <c r="P26" i="63" s="1"/>
  <c r="L25" i="63"/>
  <c r="K25" i="63"/>
  <c r="J25" i="63"/>
  <c r="F25" i="63"/>
  <c r="P25" i="63" s="1"/>
  <c r="L24" i="63"/>
  <c r="K24" i="63"/>
  <c r="J24" i="63"/>
  <c r="F24" i="63"/>
  <c r="P24" i="63" s="1"/>
  <c r="L23" i="63"/>
  <c r="K23" i="63"/>
  <c r="J23" i="63"/>
  <c r="F23" i="63"/>
  <c r="P23" i="63" s="1"/>
  <c r="L22" i="63"/>
  <c r="K22" i="63"/>
  <c r="J22" i="63"/>
  <c r="F22" i="63"/>
  <c r="P22" i="63" s="1"/>
  <c r="L21" i="63"/>
  <c r="K21" i="63"/>
  <c r="J21" i="63"/>
  <c r="F21" i="63"/>
  <c r="P21" i="63" s="1"/>
  <c r="L20" i="63"/>
  <c r="K20" i="63"/>
  <c r="J20" i="63"/>
  <c r="F20" i="63"/>
  <c r="P20" i="63" s="1"/>
  <c r="L19" i="63"/>
  <c r="K19" i="63"/>
  <c r="J19" i="63"/>
  <c r="F19" i="63"/>
  <c r="P19" i="63" s="1"/>
  <c r="L18" i="63"/>
  <c r="K18" i="63"/>
  <c r="J18" i="63"/>
  <c r="F18" i="63"/>
  <c r="P18" i="63" s="1"/>
  <c r="L17" i="63"/>
  <c r="K17" i="63"/>
  <c r="J17" i="63"/>
  <c r="F17" i="63"/>
  <c r="P17" i="63" s="1"/>
  <c r="L16" i="63"/>
  <c r="K16" i="63"/>
  <c r="J16" i="63"/>
  <c r="F16" i="63"/>
  <c r="P16" i="63" s="1"/>
  <c r="L15" i="63"/>
  <c r="K15" i="63"/>
  <c r="J15" i="63"/>
  <c r="F15" i="63"/>
  <c r="P15" i="63" s="1"/>
  <c r="L14" i="63"/>
  <c r="K14" i="63"/>
  <c r="J14" i="63"/>
  <c r="F14" i="63"/>
  <c r="P14" i="63" s="1"/>
  <c r="L13" i="63"/>
  <c r="K13" i="63"/>
  <c r="J13" i="63"/>
  <c r="F13" i="63"/>
  <c r="P13" i="63" s="1"/>
  <c r="L12" i="63"/>
  <c r="K12" i="63"/>
  <c r="J12" i="63"/>
  <c r="F12" i="63"/>
  <c r="P12" i="63" s="1"/>
  <c r="L11" i="63"/>
  <c r="K11" i="63"/>
  <c r="J11" i="63"/>
  <c r="F11" i="63"/>
  <c r="P11" i="63" s="1"/>
  <c r="L10" i="63"/>
  <c r="K10" i="63"/>
  <c r="J10" i="63"/>
  <c r="F10" i="63"/>
  <c r="P10" i="63" s="1"/>
  <c r="K9" i="63"/>
  <c r="J9" i="63"/>
  <c r="F9" i="63"/>
  <c r="P9" i="63" s="1"/>
  <c r="P8" i="63"/>
  <c r="J2" i="63" l="1"/>
  <c r="L2" i="63"/>
  <c r="N12" i="63"/>
  <c r="N9" i="63"/>
  <c r="N13" i="63"/>
  <c r="N14" i="63"/>
  <c r="N16" i="63"/>
  <c r="N18" i="63"/>
  <c r="N20" i="63"/>
  <c r="N22" i="63"/>
  <c r="N24" i="63"/>
  <c r="N11" i="63"/>
  <c r="N15" i="63"/>
  <c r="N17" i="63"/>
  <c r="N19" i="63"/>
  <c r="N21" i="63"/>
  <c r="N23" i="63"/>
  <c r="N25" i="63"/>
  <c r="M2" i="63"/>
  <c r="N10" i="63"/>
  <c r="K2" i="63"/>
  <c r="N73" i="63"/>
  <c r="N74" i="63"/>
  <c r="N75" i="63"/>
  <c r="N76" i="63"/>
  <c r="N77" i="63"/>
  <c r="N78" i="63"/>
  <c r="N79" i="63"/>
  <c r="N80" i="63"/>
  <c r="N81" i="63"/>
  <c r="N82" i="63"/>
  <c r="N83" i="63"/>
  <c r="N84" i="63"/>
  <c r="N85" i="63"/>
  <c r="N86" i="63"/>
  <c r="N87" i="63"/>
  <c r="N88" i="63"/>
  <c r="N89" i="63"/>
  <c r="N90" i="63"/>
  <c r="N91" i="63"/>
  <c r="N92" i="63"/>
  <c r="N93" i="63"/>
  <c r="N94" i="63"/>
  <c r="N95" i="63"/>
  <c r="N96" i="63"/>
  <c r="N97" i="63"/>
  <c r="N98" i="63"/>
  <c r="N99" i="63"/>
  <c r="N100" i="63"/>
  <c r="N101" i="63"/>
  <c r="N102" i="63"/>
  <c r="N103" i="63"/>
  <c r="N104" i="63"/>
  <c r="N105" i="63"/>
  <c r="N106" i="63"/>
  <c r="N107" i="63"/>
  <c r="H2" i="63" l="1"/>
  <c r="N2" i="63"/>
  <c r="R22" i="62" s="1"/>
</calcChain>
</file>

<file path=xl/comments1.xml><?xml version="1.0" encoding="utf-8"?>
<comments xmlns="http://schemas.openxmlformats.org/spreadsheetml/2006/main">
  <authors>
    <author>大河内 俊英</author>
    <author>渡部 智恵子</author>
    <author>厚生労働省ネットワークシステム</author>
  </authors>
  <commentList>
    <comment ref="AE6" authorId="0" shapeId="0">
      <text>
        <r>
          <rPr>
            <b/>
            <sz val="9"/>
            <color indexed="81"/>
            <rFont val="MS P ゴシック"/>
            <family val="3"/>
            <charset val="128"/>
          </rPr>
          <t xml:space="preserve">申請日について
</t>
        </r>
        <r>
          <rPr>
            <sz val="9"/>
            <color indexed="81"/>
            <rFont val="MS P ゴシック"/>
            <family val="3"/>
            <charset val="128"/>
          </rPr>
          <t>・受付開始日以降とすること</t>
        </r>
      </text>
    </comment>
    <comment ref="A10" authorId="1" shapeId="0">
      <text>
        <r>
          <rPr>
            <b/>
            <sz val="9"/>
            <color indexed="81"/>
            <rFont val="MS P ゴシック"/>
            <family val="3"/>
            <charset val="128"/>
          </rPr>
          <t xml:space="preserve">申請者欄について
</t>
        </r>
        <r>
          <rPr>
            <sz val="9"/>
            <color indexed="81"/>
            <rFont val="MS P ゴシック"/>
            <family val="3"/>
            <charset val="128"/>
          </rPr>
          <t>・法人代表者、本件責任者、本件担当者が同一でも、もれなくご入力願います</t>
        </r>
      </text>
    </comment>
    <comment ref="F11" authorId="2" shapeId="0">
      <text>
        <r>
          <rPr>
            <b/>
            <sz val="9"/>
            <color indexed="81"/>
            <rFont val="MS P ゴシック"/>
            <family val="3"/>
            <charset val="128"/>
          </rPr>
          <t xml:space="preserve">名称について
</t>
        </r>
        <r>
          <rPr>
            <sz val="9"/>
            <color indexed="81"/>
            <rFont val="MS P ゴシック"/>
            <family val="3"/>
            <charset val="128"/>
          </rPr>
          <t>・対象となる施設・事業所分を法人が一括して申請してください</t>
        </r>
      </text>
    </comment>
    <comment ref="R22" authorId="1" shapeId="0">
      <text>
        <r>
          <rPr>
            <b/>
            <sz val="9"/>
            <color indexed="81"/>
            <rFont val="MS P ゴシック"/>
            <family val="3"/>
            <charset val="128"/>
          </rPr>
          <t xml:space="preserve">支援金申請額合計について
</t>
        </r>
        <r>
          <rPr>
            <sz val="9"/>
            <color indexed="81"/>
            <rFont val="MS P ゴシック"/>
            <family val="3"/>
            <charset val="128"/>
          </rPr>
          <t>・自動的に合計額が表示されるため、当該欄には直接入力しないでください</t>
        </r>
      </text>
    </comment>
  </commentList>
</comments>
</file>

<file path=xl/comments2.xml><?xml version="1.0" encoding="utf-8"?>
<comments xmlns="http://schemas.openxmlformats.org/spreadsheetml/2006/main">
  <authors>
    <author>渡部 智恵子</author>
  </authors>
  <commentList>
    <comment ref="E1" authorId="0" shapeId="0">
      <text>
        <r>
          <rPr>
            <b/>
            <sz val="9"/>
            <color indexed="81"/>
            <rFont val="MS P ゴシック"/>
            <family val="3"/>
            <charset val="128"/>
          </rPr>
          <t xml:space="preserve">合計欄について
</t>
        </r>
        <r>
          <rPr>
            <sz val="9"/>
            <color indexed="81"/>
            <rFont val="MS P ゴシック"/>
            <family val="3"/>
            <charset val="128"/>
          </rPr>
          <t xml:space="preserve">・自動表示されるため、直接入力しないで下さい
</t>
        </r>
      </text>
    </comment>
    <comment ref="N1" authorId="0" shapeId="0">
      <text>
        <r>
          <rPr>
            <b/>
            <sz val="9"/>
            <color indexed="81"/>
            <rFont val="MS P ゴシック"/>
            <family val="3"/>
            <charset val="128"/>
          </rPr>
          <t xml:space="preserve">支援金申請額について
</t>
        </r>
        <r>
          <rPr>
            <sz val="9"/>
            <color indexed="81"/>
            <rFont val="MS P ゴシック"/>
            <family val="3"/>
            <charset val="128"/>
          </rPr>
          <t>・この金額が、様式第1号の 「支援金申請額合計」に自動表示されます</t>
        </r>
      </text>
    </comment>
    <comment ref="G4" authorId="0" shapeId="0">
      <text>
        <r>
          <rPr>
            <b/>
            <sz val="9"/>
            <color indexed="81"/>
            <rFont val="MS P ゴシック"/>
            <family val="3"/>
            <charset val="128"/>
          </rPr>
          <t xml:space="preserve">法人名について
</t>
        </r>
        <r>
          <rPr>
            <sz val="9"/>
            <color indexed="81"/>
            <rFont val="MS P ゴシック"/>
            <family val="3"/>
            <charset val="128"/>
          </rPr>
          <t>・申請書兼実績報告書へ入力した名称が自動表示されます</t>
        </r>
      </text>
    </comment>
    <comment ref="B7" authorId="0" shapeId="0">
      <text>
        <r>
          <rPr>
            <b/>
            <sz val="9"/>
            <color indexed="81"/>
            <rFont val="MS P ゴシック"/>
            <family val="3"/>
            <charset val="128"/>
          </rPr>
          <t xml:space="preserve">①施設・事業所名について
</t>
        </r>
        <r>
          <rPr>
            <sz val="9"/>
            <color indexed="81"/>
            <rFont val="MS P ゴシック"/>
            <family val="3"/>
            <charset val="128"/>
          </rPr>
          <t>・空白行が出来ないよう、上から順にご入力下さい</t>
        </r>
      </text>
    </comment>
    <comment ref="C7" authorId="0" shapeId="0">
      <text>
        <r>
          <rPr>
            <b/>
            <sz val="9"/>
            <color indexed="81"/>
            <rFont val="MS P ゴシック"/>
            <family val="3"/>
            <charset val="128"/>
          </rPr>
          <t xml:space="preserve">②事業所番号について
</t>
        </r>
        <r>
          <rPr>
            <sz val="9"/>
            <color indexed="81"/>
            <rFont val="MS P ゴシック"/>
            <family val="3"/>
            <charset val="128"/>
          </rPr>
          <t>・10桁の事業所番号を入力</t>
        </r>
      </text>
    </comment>
    <comment ref="E7" authorId="0" shapeId="0">
      <text>
        <r>
          <rPr>
            <b/>
            <sz val="9"/>
            <color indexed="81"/>
            <rFont val="MS P ゴシック"/>
            <family val="3"/>
            <charset val="128"/>
          </rPr>
          <t xml:space="preserve">④分類番号について
</t>
        </r>
        <r>
          <rPr>
            <sz val="9"/>
            <color indexed="81"/>
            <rFont val="MS P ゴシック"/>
            <family val="3"/>
            <charset val="128"/>
          </rPr>
          <t>・上段の分類番号3つから選択し数字を入力</t>
        </r>
      </text>
    </comment>
    <comment ref="F7" authorId="0" shapeId="0">
      <text>
        <r>
          <rPr>
            <b/>
            <sz val="9"/>
            <color indexed="81"/>
            <rFont val="MS P ゴシック"/>
            <family val="3"/>
            <charset val="128"/>
          </rPr>
          <t>⑤分類について</t>
        </r>
        <r>
          <rPr>
            <sz val="9"/>
            <color indexed="81"/>
            <rFont val="MS P ゴシック"/>
            <family val="3"/>
            <charset val="128"/>
          </rPr>
          <t xml:space="preserve">
・④に分類番号を入力すると自動で表示されます</t>
        </r>
      </text>
    </comment>
    <comment ref="G7" authorId="0" shapeId="0">
      <text>
        <r>
          <rPr>
            <b/>
            <sz val="9"/>
            <color indexed="81"/>
            <rFont val="MS P ゴシック"/>
            <family val="3"/>
            <charset val="128"/>
          </rPr>
          <t xml:space="preserve">⑥サービス種別について
</t>
        </r>
        <r>
          <rPr>
            <sz val="9"/>
            <color indexed="81"/>
            <rFont val="MS P ゴシック"/>
            <family val="3"/>
            <charset val="128"/>
          </rPr>
          <t>・④に入力後、ドロップダウンリストから選択
・</t>
        </r>
        <r>
          <rPr>
            <b/>
            <sz val="9"/>
            <color indexed="81"/>
            <rFont val="MS P ゴシック"/>
            <family val="3"/>
            <charset val="128"/>
          </rPr>
          <t>※一度選択した後に④・⑤を修正した場合、⑥・⑧も必ず修正して下さい</t>
        </r>
      </text>
    </comment>
    <comment ref="H7" authorId="0" shapeId="0">
      <text>
        <r>
          <rPr>
            <b/>
            <sz val="9"/>
            <color indexed="81"/>
            <rFont val="MS P ゴシック"/>
            <family val="3"/>
            <charset val="128"/>
          </rPr>
          <t>⑦入所定員数について</t>
        </r>
        <r>
          <rPr>
            <sz val="9"/>
            <color indexed="81"/>
            <rFont val="MS P ゴシック"/>
            <family val="3"/>
            <charset val="128"/>
          </rPr>
          <t xml:space="preserve">
・〔１.入所系事業所〕の場合、R5.10.1時点の入所（宿泊）定員数を入力
・自動計算で〔⑩加算額〕欄に表示されます
</t>
        </r>
      </text>
    </comment>
    <comment ref="I7" authorId="0" shapeId="0">
      <text>
        <r>
          <rPr>
            <b/>
            <sz val="9"/>
            <color indexed="81"/>
            <rFont val="MS P ゴシック"/>
            <family val="3"/>
            <charset val="128"/>
          </rPr>
          <t xml:space="preserve">⑧食材料費事業者負担の有無について
</t>
        </r>
        <r>
          <rPr>
            <sz val="9"/>
            <color indexed="81"/>
            <rFont val="MS P ゴシック"/>
            <family val="3"/>
            <charset val="128"/>
          </rPr>
          <t>・食事に係る食材料費（給食委託費を含む）を事業所で負担している場合は【負担あり】、事業所の負担がない場合は【負担なし】をドロップダウンリストから選択してください
・④⑤の入力後、グレーになった場合は入力不要です
・※一度選択した後に④・⑤を修正した場合、⑥・⑧も必ず修正して下さい</t>
        </r>
      </text>
    </comment>
    <comment ref="J7" authorId="0" shapeId="0">
      <text>
        <r>
          <rPr>
            <b/>
            <sz val="9"/>
            <color indexed="81"/>
            <rFont val="MS P ゴシック"/>
            <family val="3"/>
            <charset val="128"/>
          </rPr>
          <t>⑨基礎額について</t>
        </r>
        <r>
          <rPr>
            <sz val="9"/>
            <color indexed="81"/>
            <rFont val="MS P ゴシック"/>
            <family val="3"/>
            <charset val="128"/>
          </rPr>
          <t xml:space="preserve">
・④を入力すると自動表示されます</t>
        </r>
      </text>
    </comment>
    <comment ref="K7" authorId="0" shapeId="0">
      <text>
        <r>
          <rPr>
            <b/>
            <sz val="9"/>
            <color indexed="81"/>
            <rFont val="MS P ゴシック"/>
            <family val="3"/>
            <charset val="128"/>
          </rPr>
          <t xml:space="preserve">⑩加算額について
</t>
        </r>
        <r>
          <rPr>
            <sz val="9"/>
            <color indexed="81"/>
            <rFont val="MS P ゴシック"/>
            <family val="3"/>
            <charset val="128"/>
          </rPr>
          <t xml:space="preserve">・④⑤が〔１．入所系事業所〕の場合、
⑦の人数×1万円が自動表示されます
</t>
        </r>
      </text>
    </comment>
    <comment ref="L7" authorId="0" shapeId="0">
      <text>
        <r>
          <rPr>
            <b/>
            <sz val="9"/>
            <color indexed="81"/>
            <rFont val="MS P ゴシック"/>
            <family val="3"/>
            <charset val="128"/>
          </rPr>
          <t>⑪車両燃料費について</t>
        </r>
        <r>
          <rPr>
            <sz val="9"/>
            <color indexed="81"/>
            <rFont val="MS P ゴシック"/>
            <family val="3"/>
            <charset val="128"/>
          </rPr>
          <t xml:space="preserve">
・④⑤の内容から自動表示されます
〔２．通所系事業所〕
〔３．訪問系事業所〕　は一律20,000円</t>
        </r>
      </text>
    </comment>
    <comment ref="M7" authorId="0" shapeId="0">
      <text>
        <r>
          <rPr>
            <b/>
            <sz val="9"/>
            <color indexed="81"/>
            <rFont val="MS P ゴシック"/>
            <family val="3"/>
            <charset val="128"/>
          </rPr>
          <t xml:space="preserve">⑫食材料費について
</t>
        </r>
        <r>
          <rPr>
            <sz val="9"/>
            <color indexed="81"/>
            <rFont val="MS P ゴシック"/>
            <family val="3"/>
            <charset val="128"/>
          </rPr>
          <t>・④⑤⑦⑧の内容から自動表示されます
〔１．入所系事業所〕【負担あり】入所定員数×4,000円
〔２．通所系事業所〕【負担あり】30,000円</t>
        </r>
      </text>
    </comment>
    <comment ref="N7" authorId="0" shapeId="0">
      <text>
        <r>
          <rPr>
            <b/>
            <sz val="9"/>
            <color indexed="81"/>
            <rFont val="MS P ゴシック"/>
            <family val="3"/>
            <charset val="128"/>
          </rPr>
          <t>⑬支援金申請額について</t>
        </r>
        <r>
          <rPr>
            <sz val="9"/>
            <color indexed="81"/>
            <rFont val="MS P ゴシック"/>
            <family val="3"/>
            <charset val="128"/>
          </rPr>
          <t xml:space="preserve">
・①～⑥は必須項目です（⑤は自動表示）
〔１．入所系事業所〕は①～⑧
〔２．通所系事業所〕は①～⑥・⑧
〔３．訪問系事業所〕は①～⑥
全てに入力すると自動計算されます</t>
        </r>
        <r>
          <rPr>
            <b/>
            <sz val="9"/>
            <color indexed="81"/>
            <rFont val="MS P ゴシック"/>
            <family val="3"/>
            <charset val="128"/>
          </rPr>
          <t xml:space="preserve">
※ 表示されない、加算されない場合は入力漏れがないかを再度ご確認下さい</t>
        </r>
      </text>
    </comment>
  </commentList>
</comments>
</file>

<file path=xl/comments3.xml><?xml version="1.0" encoding="utf-8"?>
<comments xmlns="http://schemas.openxmlformats.org/spreadsheetml/2006/main">
  <authors>
    <author>大河内 俊英</author>
    <author>渡部 智恵子</author>
    <author>厚生労働省ネットワークシステム</author>
  </authors>
  <commentList>
    <comment ref="AE6" authorId="0" shapeId="0">
      <text>
        <r>
          <rPr>
            <b/>
            <sz val="9"/>
            <color indexed="81"/>
            <rFont val="MS P ゴシック"/>
            <family val="3"/>
            <charset val="128"/>
          </rPr>
          <t xml:space="preserve">申請日について
</t>
        </r>
        <r>
          <rPr>
            <sz val="9"/>
            <color indexed="81"/>
            <rFont val="MS P ゴシック"/>
            <family val="3"/>
            <charset val="128"/>
          </rPr>
          <t>・受付開始日以降とすること</t>
        </r>
      </text>
    </comment>
    <comment ref="A10" authorId="1" shapeId="0">
      <text>
        <r>
          <rPr>
            <b/>
            <sz val="9"/>
            <color indexed="81"/>
            <rFont val="MS P ゴシック"/>
            <family val="3"/>
            <charset val="128"/>
          </rPr>
          <t xml:space="preserve">申請者欄について
</t>
        </r>
        <r>
          <rPr>
            <sz val="9"/>
            <color indexed="81"/>
            <rFont val="MS P ゴシック"/>
            <family val="3"/>
            <charset val="128"/>
          </rPr>
          <t>・法人代表者、本件責任者、本件担当者が同一でも、もれなくご入力願います</t>
        </r>
      </text>
    </comment>
    <comment ref="F11" authorId="2" shapeId="0">
      <text>
        <r>
          <rPr>
            <b/>
            <sz val="9"/>
            <color indexed="81"/>
            <rFont val="MS P ゴシック"/>
            <family val="3"/>
            <charset val="128"/>
          </rPr>
          <t xml:space="preserve">名称について
</t>
        </r>
        <r>
          <rPr>
            <sz val="9"/>
            <color indexed="81"/>
            <rFont val="MS P ゴシック"/>
            <family val="3"/>
            <charset val="128"/>
          </rPr>
          <t>・対象となる施設・事業所分を法人が一括して申請してください</t>
        </r>
      </text>
    </comment>
    <comment ref="R22" authorId="1" shapeId="0">
      <text>
        <r>
          <rPr>
            <b/>
            <sz val="9"/>
            <color indexed="81"/>
            <rFont val="MS P ゴシック"/>
            <family val="3"/>
            <charset val="128"/>
          </rPr>
          <t xml:space="preserve">支援金申請額合計について
</t>
        </r>
        <r>
          <rPr>
            <sz val="9"/>
            <color indexed="81"/>
            <rFont val="MS P ゴシック"/>
            <family val="3"/>
            <charset val="128"/>
          </rPr>
          <t>・自動的に合計額が表示されるため、当該欄には直接入力しないでください</t>
        </r>
      </text>
    </comment>
  </commentList>
</comments>
</file>

<file path=xl/comments4.xml><?xml version="1.0" encoding="utf-8"?>
<comments xmlns="http://schemas.openxmlformats.org/spreadsheetml/2006/main">
  <authors>
    <author>渡部 智恵子</author>
  </authors>
  <commentList>
    <comment ref="E1" authorId="0" shapeId="0">
      <text>
        <r>
          <rPr>
            <b/>
            <sz val="9"/>
            <color indexed="81"/>
            <rFont val="MS P ゴシック"/>
            <family val="3"/>
            <charset val="128"/>
          </rPr>
          <t xml:space="preserve">合計欄について
</t>
        </r>
        <r>
          <rPr>
            <sz val="9"/>
            <color indexed="81"/>
            <rFont val="MS P ゴシック"/>
            <family val="3"/>
            <charset val="128"/>
          </rPr>
          <t xml:space="preserve">・自動表示されるため、直接入力しないで下さい
</t>
        </r>
      </text>
    </comment>
    <comment ref="N1" authorId="0" shapeId="0">
      <text>
        <r>
          <rPr>
            <b/>
            <sz val="9"/>
            <color indexed="81"/>
            <rFont val="MS P ゴシック"/>
            <family val="3"/>
            <charset val="128"/>
          </rPr>
          <t xml:space="preserve">支援金申請額について
</t>
        </r>
        <r>
          <rPr>
            <sz val="9"/>
            <color indexed="81"/>
            <rFont val="MS P ゴシック"/>
            <family val="3"/>
            <charset val="128"/>
          </rPr>
          <t>・この金額が、様式第1号の 「支援金申請額合計」に自動表示されます</t>
        </r>
      </text>
    </comment>
    <comment ref="G4" authorId="0" shapeId="0">
      <text>
        <r>
          <rPr>
            <b/>
            <sz val="9"/>
            <color indexed="81"/>
            <rFont val="MS P ゴシック"/>
            <family val="3"/>
            <charset val="128"/>
          </rPr>
          <t xml:space="preserve">法人名について
</t>
        </r>
        <r>
          <rPr>
            <sz val="9"/>
            <color indexed="81"/>
            <rFont val="MS P ゴシック"/>
            <family val="3"/>
            <charset val="128"/>
          </rPr>
          <t>・申請書兼実績報告書へ入力した名称が自動表示されます</t>
        </r>
      </text>
    </comment>
    <comment ref="B7" authorId="0" shapeId="0">
      <text>
        <r>
          <rPr>
            <b/>
            <sz val="9"/>
            <color indexed="81"/>
            <rFont val="MS P ゴシック"/>
            <family val="3"/>
            <charset val="128"/>
          </rPr>
          <t xml:space="preserve">①施設・事業所名について
</t>
        </r>
        <r>
          <rPr>
            <sz val="9"/>
            <color indexed="81"/>
            <rFont val="MS P ゴシック"/>
            <family val="3"/>
            <charset val="128"/>
          </rPr>
          <t>・空白行が出来ないよう、上から順にご入力下さい</t>
        </r>
      </text>
    </comment>
    <comment ref="C7" authorId="0" shapeId="0">
      <text>
        <r>
          <rPr>
            <b/>
            <sz val="9"/>
            <color indexed="81"/>
            <rFont val="MS P ゴシック"/>
            <family val="3"/>
            <charset val="128"/>
          </rPr>
          <t xml:space="preserve">②事業所番号について
</t>
        </r>
        <r>
          <rPr>
            <sz val="9"/>
            <color indexed="81"/>
            <rFont val="MS P ゴシック"/>
            <family val="3"/>
            <charset val="128"/>
          </rPr>
          <t>・10桁の事業所番号を入力</t>
        </r>
      </text>
    </comment>
    <comment ref="E7" authorId="0" shapeId="0">
      <text>
        <r>
          <rPr>
            <b/>
            <sz val="9"/>
            <color indexed="81"/>
            <rFont val="MS P ゴシック"/>
            <family val="3"/>
            <charset val="128"/>
          </rPr>
          <t xml:space="preserve">④分類番号について
</t>
        </r>
        <r>
          <rPr>
            <sz val="9"/>
            <color indexed="81"/>
            <rFont val="MS P ゴシック"/>
            <family val="3"/>
            <charset val="128"/>
          </rPr>
          <t>・上段の分類番号3つから選択し数字を入力</t>
        </r>
      </text>
    </comment>
    <comment ref="F7" authorId="0" shapeId="0">
      <text>
        <r>
          <rPr>
            <b/>
            <sz val="9"/>
            <color indexed="81"/>
            <rFont val="MS P ゴシック"/>
            <family val="3"/>
            <charset val="128"/>
          </rPr>
          <t>⑤分類について</t>
        </r>
        <r>
          <rPr>
            <sz val="9"/>
            <color indexed="81"/>
            <rFont val="MS P ゴシック"/>
            <family val="3"/>
            <charset val="128"/>
          </rPr>
          <t xml:space="preserve">
・④に分類番号を入力すると自動で表示されます</t>
        </r>
      </text>
    </comment>
    <comment ref="G7" authorId="0" shapeId="0">
      <text>
        <r>
          <rPr>
            <b/>
            <sz val="9"/>
            <color indexed="81"/>
            <rFont val="MS P ゴシック"/>
            <family val="3"/>
            <charset val="128"/>
          </rPr>
          <t xml:space="preserve">⑥サービス種別について
</t>
        </r>
        <r>
          <rPr>
            <sz val="9"/>
            <color indexed="81"/>
            <rFont val="MS P ゴシック"/>
            <family val="3"/>
            <charset val="128"/>
          </rPr>
          <t>・④に入力後、ドロップダウンリストから選択
・</t>
        </r>
        <r>
          <rPr>
            <b/>
            <sz val="9"/>
            <color indexed="81"/>
            <rFont val="MS P ゴシック"/>
            <family val="3"/>
            <charset val="128"/>
          </rPr>
          <t>※一度選択した後に④・⑤を修正した場合、⑥・⑧も必ず修正して下さい</t>
        </r>
      </text>
    </comment>
    <comment ref="H7" authorId="0" shapeId="0">
      <text>
        <r>
          <rPr>
            <b/>
            <sz val="9"/>
            <color indexed="81"/>
            <rFont val="MS P ゴシック"/>
            <family val="3"/>
            <charset val="128"/>
          </rPr>
          <t>⑦入所定員数について</t>
        </r>
        <r>
          <rPr>
            <sz val="9"/>
            <color indexed="81"/>
            <rFont val="MS P ゴシック"/>
            <family val="3"/>
            <charset val="128"/>
          </rPr>
          <t xml:space="preserve">
・〔１.入所系事業所〕の場合、R5.10.1時点の入所（宿泊）定員数を入力
・自動計算で〔⑩加算額〕欄に表示されます
</t>
        </r>
      </text>
    </comment>
    <comment ref="I7" authorId="0" shapeId="0">
      <text>
        <r>
          <rPr>
            <b/>
            <sz val="9"/>
            <color indexed="81"/>
            <rFont val="MS P ゴシック"/>
            <family val="3"/>
            <charset val="128"/>
          </rPr>
          <t xml:space="preserve">⑧食材料費事業者負担の有無について
</t>
        </r>
        <r>
          <rPr>
            <sz val="9"/>
            <color indexed="81"/>
            <rFont val="MS P ゴシック"/>
            <family val="3"/>
            <charset val="128"/>
          </rPr>
          <t>・食事に係る食材料費（給食委託費を含む）を事業所で負担している場合は【負担あり】、事業所の負担がない場合は【負担なし】をドロップダウンリストから選択してください
・④⑤の入力後、グレーになった場合は入力不要です
・※一度選択した後に④・⑤を修正した場合、⑥・⑧も必ず修正して下さい</t>
        </r>
      </text>
    </comment>
    <comment ref="J7" authorId="0" shapeId="0">
      <text>
        <r>
          <rPr>
            <b/>
            <sz val="9"/>
            <color indexed="81"/>
            <rFont val="MS P ゴシック"/>
            <family val="3"/>
            <charset val="128"/>
          </rPr>
          <t>⑨基礎額について</t>
        </r>
        <r>
          <rPr>
            <sz val="9"/>
            <color indexed="81"/>
            <rFont val="MS P ゴシック"/>
            <family val="3"/>
            <charset val="128"/>
          </rPr>
          <t xml:space="preserve">
・④を入力すると自動表示されます</t>
        </r>
      </text>
    </comment>
    <comment ref="K7" authorId="0" shapeId="0">
      <text>
        <r>
          <rPr>
            <b/>
            <sz val="9"/>
            <color indexed="81"/>
            <rFont val="MS P ゴシック"/>
            <family val="3"/>
            <charset val="128"/>
          </rPr>
          <t xml:space="preserve">⑩加算額について
</t>
        </r>
        <r>
          <rPr>
            <sz val="9"/>
            <color indexed="81"/>
            <rFont val="MS P ゴシック"/>
            <family val="3"/>
            <charset val="128"/>
          </rPr>
          <t xml:space="preserve">・④⑤が〔１．入所系事業所〕の場合、
⑦の人数×1万円が自動表示されます
</t>
        </r>
      </text>
    </comment>
    <comment ref="L7" authorId="0" shapeId="0">
      <text>
        <r>
          <rPr>
            <b/>
            <sz val="9"/>
            <color indexed="81"/>
            <rFont val="MS P ゴシック"/>
            <family val="3"/>
            <charset val="128"/>
          </rPr>
          <t>⑪車両燃料費について</t>
        </r>
        <r>
          <rPr>
            <sz val="9"/>
            <color indexed="81"/>
            <rFont val="MS P ゴシック"/>
            <family val="3"/>
            <charset val="128"/>
          </rPr>
          <t xml:space="preserve">
・④⑤の内容から自動表示されます
〔２．通所系事業所〕
〔３．訪問系事業所〕　は一律20,000円</t>
        </r>
      </text>
    </comment>
    <comment ref="M7" authorId="0" shapeId="0">
      <text>
        <r>
          <rPr>
            <b/>
            <sz val="9"/>
            <color indexed="81"/>
            <rFont val="MS P ゴシック"/>
            <family val="3"/>
            <charset val="128"/>
          </rPr>
          <t xml:space="preserve">⑫食材料費について
</t>
        </r>
        <r>
          <rPr>
            <sz val="9"/>
            <color indexed="81"/>
            <rFont val="MS P ゴシック"/>
            <family val="3"/>
            <charset val="128"/>
          </rPr>
          <t>・④⑤⑦⑧の内容から自動表示されます
〔１．入所系事業所〕【負担あり】入所定員数×4,000円
〔２．通所系事業所〕【負担あり】30,000円</t>
        </r>
      </text>
    </comment>
    <comment ref="N7" authorId="0" shapeId="0">
      <text>
        <r>
          <rPr>
            <b/>
            <sz val="9"/>
            <color indexed="81"/>
            <rFont val="MS P ゴシック"/>
            <family val="3"/>
            <charset val="128"/>
          </rPr>
          <t>⑬支援金申請額について</t>
        </r>
        <r>
          <rPr>
            <sz val="9"/>
            <color indexed="81"/>
            <rFont val="MS P ゴシック"/>
            <family val="3"/>
            <charset val="128"/>
          </rPr>
          <t xml:space="preserve">
・①～⑥は必須項目です（⑤は自動表示）
〔１．入所系事業所〕は①～⑧
〔２．通所系事業所〕は①～⑥・⑧
〔３．訪問系事業所〕は①～⑥
全てに入力すると自動計算されます</t>
        </r>
        <r>
          <rPr>
            <b/>
            <sz val="9"/>
            <color indexed="81"/>
            <rFont val="MS P ゴシック"/>
            <family val="3"/>
            <charset val="128"/>
          </rPr>
          <t xml:space="preserve">
※ 表示されない、加算されない場合は入力漏れがないかを再度ご確認下さい</t>
        </r>
      </text>
    </comment>
  </commentList>
</comments>
</file>

<file path=xl/sharedStrings.xml><?xml version="1.0" encoding="utf-8"?>
<sst xmlns="http://schemas.openxmlformats.org/spreadsheetml/2006/main" count="384" uniqueCount="187">
  <si>
    <t>　　令和</t>
    <rPh sb="2" eb="4">
      <t>レイワ</t>
    </rPh>
    <phoneticPr fontId="3"/>
  </si>
  <si>
    <t>年</t>
    <rPh sb="0" eb="1">
      <t>ネン</t>
    </rPh>
    <phoneticPr fontId="3"/>
  </si>
  <si>
    <t>月</t>
    <rPh sb="0" eb="1">
      <t>ゲツ</t>
    </rPh>
    <phoneticPr fontId="3"/>
  </si>
  <si>
    <t>日</t>
    <rPh sb="0" eb="1">
      <t>ニチ</t>
    </rPh>
    <phoneticPr fontId="3"/>
  </si>
  <si>
    <t>申　請　者</t>
    <rPh sb="0" eb="1">
      <t>サル</t>
    </rPh>
    <rPh sb="2" eb="3">
      <t>ショウ</t>
    </rPh>
    <rPh sb="4" eb="5">
      <t>シャ</t>
    </rPh>
    <phoneticPr fontId="3"/>
  </si>
  <si>
    <t>フリガナ</t>
    <phoneticPr fontId="3"/>
  </si>
  <si>
    <t>名　　称</t>
    <rPh sb="0" eb="1">
      <t>ナ</t>
    </rPh>
    <rPh sb="3" eb="4">
      <t>ショウ</t>
    </rPh>
    <phoneticPr fontId="3"/>
  </si>
  <si>
    <t>電話番号</t>
    <rPh sb="0" eb="2">
      <t>デンワ</t>
    </rPh>
    <rPh sb="2" eb="4">
      <t>バンゴウ</t>
    </rPh>
    <phoneticPr fontId="3"/>
  </si>
  <si>
    <t>E-mail</t>
    <phoneticPr fontId="3"/>
  </si>
  <si>
    <t>職　　名</t>
    <rPh sb="0" eb="1">
      <t>ショク</t>
    </rPh>
    <rPh sb="3" eb="4">
      <t>ナ</t>
    </rPh>
    <phoneticPr fontId="3"/>
  </si>
  <si>
    <t>氏　　名</t>
    <rPh sb="0" eb="1">
      <t>シ</t>
    </rPh>
    <rPh sb="3" eb="4">
      <t>ナ</t>
    </rPh>
    <phoneticPr fontId="3"/>
  </si>
  <si>
    <t>円</t>
  </si>
  <si>
    <t>No.</t>
    <phoneticPr fontId="2"/>
  </si>
  <si>
    <t>ＦＡＸ</t>
    <phoneticPr fontId="3"/>
  </si>
  <si>
    <t>記</t>
    <rPh sb="0" eb="1">
      <t>キ</t>
    </rPh>
    <phoneticPr fontId="2"/>
  </si>
  <si>
    <t>支援金申請額合計</t>
    <rPh sb="0" eb="3">
      <t>シエンキン</t>
    </rPh>
    <rPh sb="3" eb="4">
      <t>サル</t>
    </rPh>
    <rPh sb="4" eb="5">
      <t>ショウ</t>
    </rPh>
    <rPh sb="5" eb="6">
      <t>ガク</t>
    </rPh>
    <rPh sb="6" eb="8">
      <t>ゴウケイ</t>
    </rPh>
    <phoneticPr fontId="3"/>
  </si>
  <si>
    <t>申請法人の連絡先</t>
    <rPh sb="0" eb="2">
      <t>シンセイ</t>
    </rPh>
    <rPh sb="2" eb="4">
      <t>ホウジン</t>
    </rPh>
    <rPh sb="5" eb="8">
      <t>レンラクサキ</t>
    </rPh>
    <phoneticPr fontId="3"/>
  </si>
  <si>
    <t>支援金に関する書類を整理し、支援金を交付した年度終了後５年間保管します。</t>
    <rPh sb="0" eb="3">
      <t>シエンキン</t>
    </rPh>
    <rPh sb="4" eb="5">
      <t>カン</t>
    </rPh>
    <rPh sb="7" eb="9">
      <t>ショルイ</t>
    </rPh>
    <rPh sb="10" eb="12">
      <t>セイリ</t>
    </rPh>
    <rPh sb="14" eb="17">
      <t>シエンキン</t>
    </rPh>
    <rPh sb="18" eb="20">
      <t>コウフ</t>
    </rPh>
    <rPh sb="22" eb="24">
      <t>ネンド</t>
    </rPh>
    <rPh sb="24" eb="27">
      <t>シュウリョウゴ</t>
    </rPh>
    <rPh sb="28" eb="30">
      <t>ネンカン</t>
    </rPh>
    <rPh sb="30" eb="32">
      <t>ホカン</t>
    </rPh>
    <phoneticPr fontId="2"/>
  </si>
  <si>
    <t>虚偽その他不正な手段により支援金の交付を受けません。</t>
    <rPh sb="0" eb="2">
      <t>キョギ</t>
    </rPh>
    <rPh sb="4" eb="5">
      <t>タ</t>
    </rPh>
    <rPh sb="5" eb="7">
      <t>フセイ</t>
    </rPh>
    <rPh sb="8" eb="10">
      <t>シュダン</t>
    </rPh>
    <rPh sb="13" eb="16">
      <t>シエンキン</t>
    </rPh>
    <rPh sb="17" eb="19">
      <t>コウフ</t>
    </rPh>
    <rPh sb="20" eb="21">
      <t>ウ</t>
    </rPh>
    <phoneticPr fontId="2"/>
  </si>
  <si>
    <t>福島県知事　様</t>
    <rPh sb="0" eb="3">
      <t>フクシマケン</t>
    </rPh>
    <rPh sb="3" eb="5">
      <t>チジ</t>
    </rPh>
    <rPh sb="6" eb="7">
      <t>サマ</t>
    </rPh>
    <phoneticPr fontId="3"/>
  </si>
  <si>
    <t>フリガナ</t>
    <phoneticPr fontId="2"/>
  </si>
  <si>
    <t>口座名義</t>
    <rPh sb="0" eb="2">
      <t>コウザ</t>
    </rPh>
    <rPh sb="2" eb="4">
      <t>メイギ</t>
    </rPh>
    <phoneticPr fontId="2"/>
  </si>
  <si>
    <t>全法人共通</t>
    <rPh sb="0" eb="2">
      <t>ホウジン</t>
    </rPh>
    <rPh sb="2" eb="4">
      <t>キョウツウ</t>
    </rPh>
    <phoneticPr fontId="2"/>
  </si>
  <si>
    <t>基礎額</t>
    <rPh sb="0" eb="3">
      <t>キソガク</t>
    </rPh>
    <phoneticPr fontId="2"/>
  </si>
  <si>
    <t>訪問系事業所</t>
    <rPh sb="0" eb="3">
      <t>ホウモンケイ</t>
    </rPh>
    <rPh sb="3" eb="6">
      <t>ジギョウショ</t>
    </rPh>
    <phoneticPr fontId="2"/>
  </si>
  <si>
    <t>通所系事業所</t>
    <rPh sb="0" eb="3">
      <t>ツウショケイ</t>
    </rPh>
    <rPh sb="3" eb="6">
      <t>ジギョウショ</t>
    </rPh>
    <phoneticPr fontId="2"/>
  </si>
  <si>
    <t>入所系事業所</t>
    <rPh sb="0" eb="2">
      <t>ニュウショ</t>
    </rPh>
    <rPh sb="2" eb="3">
      <t>ケイ</t>
    </rPh>
    <rPh sb="3" eb="6">
      <t>ジギョウショ</t>
    </rPh>
    <phoneticPr fontId="2"/>
  </si>
  <si>
    <t>車両燃料費</t>
    <rPh sb="0" eb="2">
      <t>シャリョウ</t>
    </rPh>
    <rPh sb="2" eb="5">
      <t>ネンリョウヒ</t>
    </rPh>
    <phoneticPr fontId="2"/>
  </si>
  <si>
    <t>加算額</t>
    <rPh sb="0" eb="3">
      <t>カサンガク</t>
    </rPh>
    <phoneticPr fontId="2"/>
  </si>
  <si>
    <t>サービス種別リスト</t>
    <rPh sb="4" eb="6">
      <t>シュベツ</t>
    </rPh>
    <phoneticPr fontId="2"/>
  </si>
  <si>
    <t>車両
燃料費</t>
    <rPh sb="0" eb="2">
      <t>シャリョウ</t>
    </rPh>
    <rPh sb="3" eb="6">
      <t>ネンリョウヒ</t>
    </rPh>
    <phoneticPr fontId="2"/>
  </si>
  <si>
    <t>支援金
申請額合計</t>
    <rPh sb="0" eb="3">
      <t>シエンキン</t>
    </rPh>
    <rPh sb="4" eb="7">
      <t>シンセイガク</t>
    </rPh>
    <rPh sb="7" eb="9">
      <t>ゴウケイ</t>
    </rPh>
    <phoneticPr fontId="2"/>
  </si>
  <si>
    <t>法人名：</t>
    <rPh sb="0" eb="3">
      <t>ホウジンメイ</t>
    </rPh>
    <phoneticPr fontId="2"/>
  </si>
  <si>
    <t>件</t>
    <rPh sb="0" eb="1">
      <t>ケン</t>
    </rPh>
    <phoneticPr fontId="2"/>
  </si>
  <si>
    <t>・　銀行</t>
    <rPh sb="2" eb="4">
      <t>ギンコウ</t>
    </rPh>
    <phoneticPr fontId="2"/>
  </si>
  <si>
    <t>金融機関名</t>
    <rPh sb="0" eb="5">
      <t>キンユウキカンメイ</t>
    </rPh>
    <phoneticPr fontId="2"/>
  </si>
  <si>
    <t>・　信金</t>
    <rPh sb="2" eb="4">
      <t>シンキン</t>
    </rPh>
    <phoneticPr fontId="2"/>
  </si>
  <si>
    <t>・　信組</t>
    <rPh sb="2" eb="4">
      <t>シンクミ</t>
    </rPh>
    <phoneticPr fontId="2"/>
  </si>
  <si>
    <t>・　労金</t>
    <rPh sb="2" eb="4">
      <t>ロウキン</t>
    </rPh>
    <phoneticPr fontId="2"/>
  </si>
  <si>
    <t>・　農協</t>
    <rPh sb="2" eb="4">
      <t>ノウキョウ</t>
    </rPh>
    <phoneticPr fontId="2"/>
  </si>
  <si>
    <t>・　その他</t>
    <rPh sb="4" eb="5">
      <t>タ</t>
    </rPh>
    <phoneticPr fontId="2"/>
  </si>
  <si>
    <t>・　支店</t>
    <rPh sb="2" eb="4">
      <t>シテン</t>
    </rPh>
    <phoneticPr fontId="2"/>
  </si>
  <si>
    <t>・　支所</t>
    <rPh sb="2" eb="4">
      <t>シショ</t>
    </rPh>
    <phoneticPr fontId="2"/>
  </si>
  <si>
    <t>・　出張所</t>
    <rPh sb="2" eb="5">
      <t>シュッチョウジョ</t>
    </rPh>
    <phoneticPr fontId="2"/>
  </si>
  <si>
    <t>・　営業部</t>
    <rPh sb="2" eb="5">
      <t>エイギョウブ</t>
    </rPh>
    <phoneticPr fontId="2"/>
  </si>
  <si>
    <t>(</t>
    <phoneticPr fontId="2"/>
  </si>
  <si>
    <t>・　普通</t>
    <rPh sb="2" eb="4">
      <t>フツウ</t>
    </rPh>
    <phoneticPr fontId="2"/>
  </si>
  <si>
    <t>・　当座</t>
    <rPh sb="2" eb="4">
      <t>トウザ</t>
    </rPh>
    <phoneticPr fontId="2"/>
  </si>
  <si>
    <t>（ゆうちょは店番を記入）</t>
    <phoneticPr fontId="2"/>
  </si>
  <si>
    <t>支店名</t>
    <rPh sb="0" eb="3">
      <t>シテンメイ</t>
    </rPh>
    <phoneticPr fontId="2"/>
  </si>
  <si>
    <t>（※④の欄：右の分類から選び、番号を入力</t>
    <rPh sb="4" eb="5">
      <t>ラン</t>
    </rPh>
    <rPh sb="6" eb="7">
      <t>ミギ</t>
    </rPh>
    <rPh sb="8" eb="10">
      <t>ブンルイ</t>
    </rPh>
    <rPh sb="12" eb="13">
      <t>エラ</t>
    </rPh>
    <rPh sb="15" eb="17">
      <t>バンゴウ</t>
    </rPh>
    <rPh sb="18" eb="20">
      <t>ニュウリョク</t>
    </rPh>
    <phoneticPr fontId="2"/>
  </si>
  <si>
    <t>④
分類
番号</t>
    <rPh sb="2" eb="4">
      <t>ブンルイ</t>
    </rPh>
    <rPh sb="5" eb="7">
      <t>バンゴウ</t>
    </rPh>
    <phoneticPr fontId="2"/>
  </si>
  <si>
    <t>⑦
入所
定員数</t>
    <rPh sb="2" eb="4">
      <t>ニュウショ</t>
    </rPh>
    <rPh sb="5" eb="8">
      <t>テイインスウ</t>
    </rPh>
    <phoneticPr fontId="2"/>
  </si>
  <si>
    <t>様式第１号（第４条関係）</t>
    <rPh sb="0" eb="2">
      <t>ヨウシキ</t>
    </rPh>
    <rPh sb="2" eb="3">
      <t>ダイ</t>
    </rPh>
    <rPh sb="4" eb="5">
      <t>ゴウ</t>
    </rPh>
    <rPh sb="6" eb="7">
      <t>ダイ</t>
    </rPh>
    <rPh sb="8" eb="9">
      <t>ジョウ</t>
    </rPh>
    <rPh sb="9" eb="11">
      <t>カンケイ</t>
    </rPh>
    <phoneticPr fontId="3"/>
  </si>
  <si>
    <t>誓約事項</t>
    <rPh sb="0" eb="4">
      <t>セイヤクジコウ</t>
    </rPh>
    <phoneticPr fontId="2"/>
  </si>
  <si>
    <t>振込口座</t>
    <rPh sb="0" eb="4">
      <t>フリコミコウザ</t>
    </rPh>
    <phoneticPr fontId="2"/>
  </si>
  <si>
    <t>添付書類</t>
    <rPh sb="0" eb="3">
      <t>テンプショルイ</t>
    </rPh>
    <phoneticPr fontId="2"/>
  </si>
  <si>
    <t>該当する法人のみ</t>
    <rPh sb="0" eb="1">
      <t>ガイトウ</t>
    </rPh>
    <rPh sb="3" eb="5">
      <t>ホウジン</t>
    </rPh>
    <phoneticPr fontId="2"/>
  </si>
  <si>
    <t>本件責任者の職･氏名</t>
    <rPh sb="0" eb="2">
      <t>ホンケン</t>
    </rPh>
    <rPh sb="2" eb="5">
      <t>セキニンシャ</t>
    </rPh>
    <rPh sb="6" eb="7">
      <t>ショク</t>
    </rPh>
    <rPh sb="8" eb="10">
      <t>シメイ</t>
    </rPh>
    <phoneticPr fontId="3"/>
  </si>
  <si>
    <t>本件担当者の職･氏名</t>
    <rPh sb="0" eb="2">
      <t>ホンケン</t>
    </rPh>
    <rPh sb="2" eb="5">
      <t>タントウシャ</t>
    </rPh>
    <rPh sb="6" eb="7">
      <t>ショク</t>
    </rPh>
    <rPh sb="8" eb="10">
      <t>シメイ</t>
    </rPh>
    <phoneticPr fontId="3"/>
  </si>
  <si>
    <t>代表者の職･氏名</t>
    <rPh sb="0" eb="3">
      <t>ダイヒョウシャ</t>
    </rPh>
    <rPh sb="4" eb="5">
      <t>ショク</t>
    </rPh>
    <rPh sb="6" eb="8">
      <t>シメイ</t>
    </rPh>
    <phoneticPr fontId="3"/>
  </si>
  <si>
    <t>)</t>
    <phoneticPr fontId="2"/>
  </si>
  <si>
    <t>所在地</t>
    <rPh sb="0" eb="3">
      <t>ショザイチ</t>
    </rPh>
    <phoneticPr fontId="2"/>
  </si>
  <si>
    <t>・振込口座の通帳の写し　　</t>
    <rPh sb="1" eb="3">
      <t>フリコミ</t>
    </rPh>
    <rPh sb="3" eb="5">
      <t>コウザ</t>
    </rPh>
    <rPh sb="6" eb="8">
      <t>ツウチョウ</t>
    </rPh>
    <rPh sb="9" eb="10">
      <t>ウツ</t>
    </rPh>
    <phoneticPr fontId="2"/>
  </si>
  <si>
    <t>・様式第１号 別紙「支援金交付対象となる施設・事業所」</t>
    <rPh sb="1" eb="3">
      <t>ヨウシキ</t>
    </rPh>
    <rPh sb="3" eb="4">
      <t>ダイ</t>
    </rPh>
    <rPh sb="5" eb="6">
      <t>ゴウ</t>
    </rPh>
    <rPh sb="7" eb="9">
      <t>ベッシ</t>
    </rPh>
    <phoneticPr fontId="2"/>
  </si>
  <si>
    <t>郵便番号</t>
    <rPh sb="0" eb="4">
      <t>ユウビンバンゴウ</t>
    </rPh>
    <phoneticPr fontId="2"/>
  </si>
  <si>
    <t>－</t>
    <phoneticPr fontId="2"/>
  </si>
  <si>
    <t>この支援金と支援内容が重複する他の補助金等の交付を受けていません。</t>
    <rPh sb="2" eb="5">
      <t>シエンキン</t>
    </rPh>
    <rPh sb="6" eb="8">
      <t>シエン</t>
    </rPh>
    <rPh sb="8" eb="10">
      <t>ナイヨウ</t>
    </rPh>
    <rPh sb="11" eb="13">
      <t>チョウフク</t>
    </rPh>
    <rPh sb="15" eb="16">
      <t>タ</t>
    </rPh>
    <rPh sb="17" eb="20">
      <t>ホジョキン</t>
    </rPh>
    <rPh sb="20" eb="21">
      <t>トウ</t>
    </rPh>
    <rPh sb="22" eb="24">
      <t>コウフ</t>
    </rPh>
    <rPh sb="25" eb="26">
      <t>ウ</t>
    </rPh>
    <phoneticPr fontId="2"/>
  </si>
  <si>
    <t>理事長</t>
    <rPh sb="0" eb="3">
      <t>リジチョウ</t>
    </rPh>
    <phoneticPr fontId="2"/>
  </si>
  <si>
    <t>○○　○○</t>
    <phoneticPr fontId="2"/>
  </si>
  <si>
    <t>福島県福島市○○町△番□号</t>
    <rPh sb="0" eb="3">
      <t>フクシマケン</t>
    </rPh>
    <rPh sb="3" eb="6">
      <t>フクシマシ</t>
    </rPh>
    <rPh sb="8" eb="9">
      <t>マチ</t>
    </rPh>
    <rPh sb="10" eb="11">
      <t>バン</t>
    </rPh>
    <rPh sb="12" eb="13">
      <t>ゴウ</t>
    </rPh>
    <phoneticPr fontId="2"/>
  </si>
  <si>
    <t>(〒</t>
    <phoneticPr fontId="2"/>
  </si>
  <si>
    <t>　　（　添付書類を確認の上、チェックマークを付けてください。）</t>
    <rPh sb="4" eb="6">
      <t>テンプ</t>
    </rPh>
    <rPh sb="6" eb="8">
      <t>ショルイ</t>
    </rPh>
    <rPh sb="9" eb="11">
      <t>カクニン</t>
    </rPh>
    <rPh sb="12" eb="13">
      <t>ウエ</t>
    </rPh>
    <rPh sb="22" eb="23">
      <t>ツ</t>
    </rPh>
    <phoneticPr fontId="2"/>
  </si>
  <si>
    <t>※通帳の写しは、通帳の表紙を開いた1・2ﾍﾟｰｼﾞ目の
カタカナで記載されているページの写しを添付して下さい</t>
    <rPh sb="51" eb="52">
      <t>クダ</t>
    </rPh>
    <phoneticPr fontId="2"/>
  </si>
  <si>
    <t>預金種別  (該当種別に☑）</t>
    <rPh sb="0" eb="2">
      <t>ヨキン</t>
    </rPh>
    <rPh sb="2" eb="4">
      <t>シュベツ</t>
    </rPh>
    <phoneticPr fontId="2"/>
  </si>
  <si>
    <t>口座番号　(右詰めで記入）</t>
    <rPh sb="0" eb="2">
      <t>コウザ</t>
    </rPh>
    <rPh sb="2" eb="4">
      <t>バンゴウ</t>
    </rPh>
    <phoneticPr fontId="2"/>
  </si>
  <si>
    <t>・指定管理者が申請する場合は「指定管理に関する協定書の写し」</t>
    <rPh sb="1" eb="3">
      <t>シテイ</t>
    </rPh>
    <rPh sb="3" eb="6">
      <t>カンリシャ</t>
    </rPh>
    <rPh sb="7" eb="9">
      <t>シンセイ</t>
    </rPh>
    <rPh sb="11" eb="13">
      <t>バアイ</t>
    </rPh>
    <rPh sb="15" eb="19">
      <t>シテイカンリ</t>
    </rPh>
    <rPh sb="20" eb="21">
      <t>カン</t>
    </rPh>
    <rPh sb="23" eb="26">
      <t>キョウテイショ</t>
    </rPh>
    <rPh sb="27" eb="28">
      <t>ウツ</t>
    </rPh>
    <phoneticPr fontId="2"/>
  </si>
  <si>
    <t>・申請者と異なる名義の口座に振り込みを希望する場合は「委任状」</t>
    <rPh sb="1" eb="4">
      <t>シンセイシャ</t>
    </rPh>
    <rPh sb="5" eb="6">
      <t>コト</t>
    </rPh>
    <rPh sb="8" eb="10">
      <t>メイギ</t>
    </rPh>
    <rPh sb="11" eb="13">
      <t>コウザ</t>
    </rPh>
    <rPh sb="14" eb="15">
      <t>フ</t>
    </rPh>
    <rPh sb="16" eb="17">
      <t>コ</t>
    </rPh>
    <rPh sb="19" eb="21">
      <t>キボウ</t>
    </rPh>
    <rPh sb="23" eb="25">
      <t>バアイ</t>
    </rPh>
    <rPh sb="27" eb="30">
      <t>イニンジョウ</t>
    </rPh>
    <phoneticPr fontId="2"/>
  </si>
  <si>
    <t>入所系事業所1</t>
    <rPh sb="0" eb="2">
      <t>ニュウショ</t>
    </rPh>
    <rPh sb="2" eb="3">
      <t>ケイ</t>
    </rPh>
    <rPh sb="3" eb="6">
      <t>ジギョウショ</t>
    </rPh>
    <phoneticPr fontId="2"/>
  </si>
  <si>
    <t>分類</t>
    <rPh sb="0" eb="2">
      <t>ブンルイ</t>
    </rPh>
    <phoneticPr fontId="2"/>
  </si>
  <si>
    <t>分類番号</t>
    <rPh sb="0" eb="2">
      <t>ブンルイ</t>
    </rPh>
    <rPh sb="2" eb="4">
      <t>バンゴウ</t>
    </rPh>
    <phoneticPr fontId="2"/>
  </si>
  <si>
    <t>①
施設・事業所名</t>
    <rPh sb="2" eb="4">
      <t>シセツ</t>
    </rPh>
    <rPh sb="5" eb="8">
      <t>ジギョウショ</t>
    </rPh>
    <rPh sb="8" eb="9">
      <t>メイ</t>
    </rPh>
    <phoneticPr fontId="2"/>
  </si>
  <si>
    <t>②
事業所番号</t>
    <rPh sb="2" eb="5">
      <t>ジギョウショ</t>
    </rPh>
    <rPh sb="5" eb="7">
      <t>バンゴウ</t>
    </rPh>
    <phoneticPr fontId="2"/>
  </si>
  <si>
    <t>責任者（担当者）
の連絡先</t>
    <rPh sb="0" eb="3">
      <t>セキニンシャ</t>
    </rPh>
    <rPh sb="4" eb="7">
      <t>タントウシャ</t>
    </rPh>
    <rPh sb="10" eb="13">
      <t>レンラクサキ</t>
    </rPh>
    <phoneticPr fontId="3"/>
  </si>
  <si>
    <t>024-000-001</t>
    <phoneticPr fontId="2"/>
  </si>
  <si>
    <t>F＆E</t>
    <phoneticPr fontId="2"/>
  </si>
  <si>
    <r>
      <rPr>
        <sz val="12"/>
        <color theme="1"/>
        <rFont val="ＭＳ 明朝"/>
        <family val="1"/>
        <charset val="128"/>
      </rPr>
      <t>別紙</t>
    </r>
    <r>
      <rPr>
        <b/>
        <sz val="13"/>
        <color theme="1"/>
        <rFont val="ＭＳ 明朝"/>
        <family val="1"/>
        <charset val="128"/>
      </rPr>
      <t>　■ 支援金交付対象となる施設・事業所</t>
    </r>
    <rPh sb="0" eb="2">
      <t>ベッシ</t>
    </rPh>
    <phoneticPr fontId="2"/>
  </si>
  <si>
    <t>・もれなく入力してください。</t>
    <rPh sb="5" eb="7">
      <t>ニュウリョク</t>
    </rPh>
    <phoneticPr fontId="2"/>
  </si>
  <si>
    <t>【様式第１号】
【様式第１号別紙】</t>
    <rPh sb="1" eb="3">
      <t>ヨウシキ</t>
    </rPh>
    <rPh sb="3" eb="4">
      <t>ダイ</t>
    </rPh>
    <rPh sb="5" eb="6">
      <t>ゴウ</t>
    </rPh>
    <rPh sb="9" eb="11">
      <t>ヨウシキ</t>
    </rPh>
    <rPh sb="11" eb="12">
      <t>ダイ</t>
    </rPh>
    <rPh sb="13" eb="14">
      <t>ゴウ</t>
    </rPh>
    <rPh sb="14" eb="16">
      <t>ベッシ</t>
    </rPh>
    <phoneticPr fontId="2"/>
  </si>
  <si>
    <t xml:space="preserve">　緑色＋チェックボックス
</t>
    <phoneticPr fontId="2"/>
  </si>
  <si>
    <t>　その他</t>
    <rPh sb="3" eb="4">
      <t>タ</t>
    </rPh>
    <phoneticPr fontId="2"/>
  </si>
  <si>
    <t xml:space="preserve">　塗りつぶしなし
</t>
    <phoneticPr fontId="2"/>
  </si>
  <si>
    <t xml:space="preserve">　緑色の項目
</t>
    <rPh sb="4" eb="6">
      <t>コウモク</t>
    </rPh>
    <phoneticPr fontId="2"/>
  </si>
  <si>
    <t>・【様式第1号別紙】
〔⑬支援金申請額〕について</t>
    <rPh sb="13" eb="16">
      <t>シエンキン</t>
    </rPh>
    <rPh sb="16" eb="19">
      <t>シンセイガク</t>
    </rPh>
    <phoneticPr fontId="2"/>
  </si>
  <si>
    <t>・自動表示及び自動計算されますので
　入力はしないでください。</t>
    <rPh sb="1" eb="5">
      <t>ジドウヒョウジ</t>
    </rPh>
    <rPh sb="5" eb="6">
      <t>オヨ</t>
    </rPh>
    <rPh sb="7" eb="9">
      <t>ジドウ</t>
    </rPh>
    <rPh sb="9" eb="11">
      <t>ケイサン</t>
    </rPh>
    <rPh sb="19" eb="21">
      <t>ニュウリョク</t>
    </rPh>
    <phoneticPr fontId="2"/>
  </si>
  <si>
    <t>【様式第１号】
・〔誓約事項〕
・〔振込口座〕
・〔添付書類〕</t>
    <rPh sb="1" eb="3">
      <t>ヨウシキ</t>
    </rPh>
    <rPh sb="3" eb="4">
      <t>ダイ</t>
    </rPh>
    <rPh sb="5" eb="6">
      <t>ゴウ</t>
    </rPh>
    <rPh sb="10" eb="12">
      <t>セイヤク</t>
    </rPh>
    <rPh sb="12" eb="14">
      <t>ジコウ</t>
    </rPh>
    <rPh sb="18" eb="20">
      <t>フリコミ</t>
    </rPh>
    <rPh sb="20" eb="22">
      <t>コウザ</t>
    </rPh>
    <rPh sb="26" eb="28">
      <t>テンプ</t>
    </rPh>
    <rPh sb="28" eb="30">
      <t>ショルイ</t>
    </rPh>
    <phoneticPr fontId="2"/>
  </si>
  <si>
    <t>【様式第１号】
【様式第１号別紙】
・金額欄など</t>
    <rPh sb="19" eb="21">
      <t>キンガク</t>
    </rPh>
    <rPh sb="21" eb="22">
      <t>ラン</t>
    </rPh>
    <phoneticPr fontId="2"/>
  </si>
  <si>
    <t xml:space="preserve">　セルを選択すると▼が表示
</t>
    <phoneticPr fontId="2"/>
  </si>
  <si>
    <t>・該当する項目のチェックボックスを
　クリックし、チェックマークを付けて
　ください。</t>
    <rPh sb="1" eb="3">
      <t>ガイトウ</t>
    </rPh>
    <rPh sb="5" eb="7">
      <t>コウモク</t>
    </rPh>
    <rPh sb="33" eb="34">
      <t>ツ</t>
    </rPh>
    <phoneticPr fontId="2"/>
  </si>
  <si>
    <t>・合計金額が自動表示されます。
　表示されないもしくは加算されない場合は
　入力漏れがないか再度御確認ください。</t>
    <rPh sb="1" eb="3">
      <t>ゴウケイ</t>
    </rPh>
    <rPh sb="3" eb="5">
      <t>キンガク</t>
    </rPh>
    <rPh sb="27" eb="29">
      <t>カサン</t>
    </rPh>
    <phoneticPr fontId="2"/>
  </si>
  <si>
    <t>・▼をクリックし、ドロップダウンリスト
　から該当するものを選択してください。</t>
    <rPh sb="23" eb="25">
      <t>ガイトウ</t>
    </rPh>
    <rPh sb="30" eb="32">
      <t>センタク</t>
    </rPh>
    <phoneticPr fontId="2"/>
  </si>
  <si>
    <t xml:space="preserve">　グレー表示
（入力後に自動表示）
</t>
    <rPh sb="4" eb="6">
      <t>ヒョウジ</t>
    </rPh>
    <rPh sb="8" eb="11">
      <t>ニュウリョクゴ</t>
    </rPh>
    <rPh sb="12" eb="16">
      <t>ジドウヒョウジ</t>
    </rPh>
    <phoneticPr fontId="2"/>
  </si>
  <si>
    <t>・〔④分類番号〕の入力内容により⑦⑧欄
　がグレー表示となる場合があります。
・グレー表示された項目への入力は
　不要です。</t>
    <rPh sb="18" eb="19">
      <t>ラン</t>
    </rPh>
    <rPh sb="30" eb="32">
      <t>バアイ</t>
    </rPh>
    <rPh sb="44" eb="46">
      <t>ヒョウジ</t>
    </rPh>
    <rPh sb="49" eb="51">
      <t>コウモク</t>
    </rPh>
    <rPh sb="53" eb="55">
      <t>ニュウリョク</t>
    </rPh>
    <rPh sb="58" eb="60">
      <t>フヨウ</t>
    </rPh>
    <phoneticPr fontId="2"/>
  </si>
  <si>
    <t>障害者入所施設</t>
    <rPh sb="0" eb="3">
      <t>ショウガイシャ</t>
    </rPh>
    <rPh sb="3" eb="5">
      <t>ニュウショ</t>
    </rPh>
    <rPh sb="5" eb="7">
      <t>シセツ</t>
    </rPh>
    <phoneticPr fontId="2"/>
  </si>
  <si>
    <t>生活介護</t>
  </si>
  <si>
    <t>居宅介護</t>
  </si>
  <si>
    <t>障害児入所施設</t>
  </si>
  <si>
    <t>自立訓練（機能訓練）</t>
  </si>
  <si>
    <t>重度訪問介護</t>
  </si>
  <si>
    <t>療養介護</t>
  </si>
  <si>
    <t>自立訓練（生活訓練）</t>
  </si>
  <si>
    <t>同行援護</t>
  </si>
  <si>
    <t>共同生活援助</t>
  </si>
  <si>
    <t>就労移行支援</t>
  </si>
  <si>
    <t>行動援護</t>
  </si>
  <si>
    <t>就労継続支援Ａ型</t>
  </si>
  <si>
    <t>重度障害者等包括支援</t>
  </si>
  <si>
    <t>短期入所</t>
  </si>
  <si>
    <t>就労継続支援Ｂ型</t>
  </si>
  <si>
    <t>就労定着支援</t>
  </si>
  <si>
    <t>放課後等デイサービス</t>
  </si>
  <si>
    <t>自立生活援助</t>
  </si>
  <si>
    <t>児童発達支援</t>
  </si>
  <si>
    <t>計画相談支援</t>
  </si>
  <si>
    <t>地域移行支援</t>
  </si>
  <si>
    <t>地域定着支援</t>
  </si>
  <si>
    <t>障害児相談支援</t>
  </si>
  <si>
    <t>居宅訪問型児童発達支援</t>
  </si>
  <si>
    <t>通所系事業所2</t>
    <rPh sb="0" eb="3">
      <t>ツウショケイ</t>
    </rPh>
    <rPh sb="3" eb="6">
      <t>ジギョウショ</t>
    </rPh>
    <phoneticPr fontId="2"/>
  </si>
  <si>
    <t>訪問系事業所3</t>
    <rPh sb="0" eb="3">
      <t>ホウモンケイ</t>
    </rPh>
    <rPh sb="3" eb="6">
      <t>ジギョウショ</t>
    </rPh>
    <phoneticPr fontId="2"/>
  </si>
  <si>
    <t xml:space="preserve"> 分類番号：１.入所系事業所、２.通所系事業所、３.訪問系事業所）</t>
    <rPh sb="1" eb="3">
      <t>ブンルイ</t>
    </rPh>
    <rPh sb="3" eb="5">
      <t>バンゴウ</t>
    </rPh>
    <phoneticPr fontId="2"/>
  </si>
  <si>
    <t>（障がい児者施設等）支援金交付申請書兼実績報告書</t>
    <rPh sb="1" eb="2">
      <t>ショウ</t>
    </rPh>
    <rPh sb="4" eb="5">
      <t>ジ</t>
    </rPh>
    <rPh sb="10" eb="12">
      <t>シエン</t>
    </rPh>
    <rPh sb="13" eb="15">
      <t>コウフ</t>
    </rPh>
    <rPh sb="15" eb="24">
      <t>シンセイショケンジッセキホウコクショ</t>
    </rPh>
    <phoneticPr fontId="3"/>
  </si>
  <si>
    <t>令和５年度第２回福島県社会福祉施設等物価高騰対策事業</t>
    <rPh sb="0" eb="2">
      <t>レイワ</t>
    </rPh>
    <rPh sb="3" eb="5">
      <t>ネンド</t>
    </rPh>
    <rPh sb="5" eb="6">
      <t>ダイ</t>
    </rPh>
    <rPh sb="7" eb="8">
      <t>カイ</t>
    </rPh>
    <rPh sb="8" eb="11">
      <t>フクシマケン</t>
    </rPh>
    <rPh sb="11" eb="13">
      <t>シャカイ</t>
    </rPh>
    <rPh sb="13" eb="15">
      <t>フクシ</t>
    </rPh>
    <rPh sb="15" eb="17">
      <t>シセツ</t>
    </rPh>
    <rPh sb="17" eb="18">
      <t>トウ</t>
    </rPh>
    <rPh sb="18" eb="20">
      <t>ブッカ</t>
    </rPh>
    <rPh sb="20" eb="22">
      <t>コウトウ</t>
    </rPh>
    <rPh sb="22" eb="24">
      <t>タイサク</t>
    </rPh>
    <rPh sb="24" eb="26">
      <t>ジギョウ</t>
    </rPh>
    <phoneticPr fontId="3"/>
  </si>
  <si>
    <t>　令和５年度第２回福島県社会福祉施設等物価高騰対策事業（障がい児者施設等）支援金の交付を受けたいので、関係書類を添えて申請します。
　なお、下記に記載した事項については事実と相違ありません。</t>
    <rPh sb="1" eb="3">
      <t>レイワ</t>
    </rPh>
    <rPh sb="4" eb="6">
      <t>ネンド</t>
    </rPh>
    <rPh sb="6" eb="7">
      <t>ダイ</t>
    </rPh>
    <rPh sb="8" eb="9">
      <t>カイ</t>
    </rPh>
    <rPh sb="9" eb="12">
      <t>フクシマケン</t>
    </rPh>
    <rPh sb="12" eb="14">
      <t>シャカイ</t>
    </rPh>
    <rPh sb="14" eb="16">
      <t>フクシ</t>
    </rPh>
    <rPh sb="16" eb="18">
      <t>シセツ</t>
    </rPh>
    <rPh sb="18" eb="19">
      <t>トウ</t>
    </rPh>
    <rPh sb="19" eb="21">
      <t>ブッカ</t>
    </rPh>
    <rPh sb="21" eb="23">
      <t>コウトウ</t>
    </rPh>
    <rPh sb="23" eb="25">
      <t>タイサク</t>
    </rPh>
    <rPh sb="25" eb="27">
      <t>ジギョウ</t>
    </rPh>
    <rPh sb="28" eb="29">
      <t>ショウ</t>
    </rPh>
    <rPh sb="31" eb="32">
      <t>ジ</t>
    </rPh>
    <rPh sb="32" eb="33">
      <t>シャ</t>
    </rPh>
    <rPh sb="33" eb="35">
      <t>シセツ</t>
    </rPh>
    <rPh sb="35" eb="36">
      <t>トウ</t>
    </rPh>
    <rPh sb="37" eb="39">
      <t>シエン</t>
    </rPh>
    <rPh sb="39" eb="40">
      <t>キン</t>
    </rPh>
    <rPh sb="41" eb="43">
      <t>コウフ</t>
    </rPh>
    <rPh sb="44" eb="45">
      <t>ウ</t>
    </rPh>
    <rPh sb="51" eb="53">
      <t>カンケイ</t>
    </rPh>
    <rPh sb="53" eb="55">
      <t>ショルイ</t>
    </rPh>
    <rPh sb="56" eb="57">
      <t>ソ</t>
    </rPh>
    <rPh sb="59" eb="61">
      <t>シンセイ</t>
    </rPh>
    <rPh sb="70" eb="72">
      <t>カキ</t>
    </rPh>
    <rPh sb="73" eb="75">
      <t>キサイ</t>
    </rPh>
    <rPh sb="77" eb="79">
      <t>ジコウ</t>
    </rPh>
    <rPh sb="84" eb="86">
      <t>ジジツ</t>
    </rPh>
    <rPh sb="87" eb="89">
      <t>ソウイ</t>
    </rPh>
    <phoneticPr fontId="3"/>
  </si>
  <si>
    <t>※緑色の部分のみご入力下さい。</t>
    <rPh sb="2" eb="3">
      <t>イロ</t>
    </rPh>
    <phoneticPr fontId="2"/>
  </si>
  <si>
    <t>※その他は自動入力されます。</t>
    <phoneticPr fontId="2"/>
  </si>
  <si>
    <t>食材料費</t>
    <rPh sb="0" eb="4">
      <t>ショクザイリョウヒ</t>
    </rPh>
    <phoneticPr fontId="2"/>
  </si>
  <si>
    <t>【様式第１号別紙】
・〔⑩加算額〕
・〔⑪車両燃料費〕
・〔⑫食材料費〕</t>
    <rPh sb="31" eb="35">
      <t>ショクザイリョウヒ</t>
    </rPh>
    <phoneticPr fontId="2"/>
  </si>
  <si>
    <t>【第２回支援金申請書　入力上の注意】</t>
    <rPh sb="1" eb="2">
      <t>ダイ</t>
    </rPh>
    <rPh sb="3" eb="4">
      <t>カイ</t>
    </rPh>
    <rPh sb="4" eb="7">
      <t>シエンキン</t>
    </rPh>
    <rPh sb="7" eb="10">
      <t>シンセイショ</t>
    </rPh>
    <rPh sb="11" eb="13">
      <t>ニュウリョク</t>
    </rPh>
    <rPh sb="13" eb="14">
      <t>ジョウ</t>
    </rPh>
    <rPh sb="15" eb="17">
      <t>チュウイ</t>
    </rPh>
    <phoneticPr fontId="2"/>
  </si>
  <si>
    <t>⑤＋④</t>
    <phoneticPr fontId="2"/>
  </si>
  <si>
    <t>⑧
食材料費
事業者負担の有無</t>
    <rPh sb="2" eb="6">
      <t>ショクザイリョウヒ</t>
    </rPh>
    <rPh sb="7" eb="10">
      <t>ジギョウシャ</t>
    </rPh>
    <rPh sb="10" eb="12">
      <t>フタン</t>
    </rPh>
    <rPh sb="13" eb="15">
      <t>ウム</t>
    </rPh>
    <phoneticPr fontId="2"/>
  </si>
  <si>
    <t>⑬
支援金申請額</t>
    <rPh sb="2" eb="5">
      <t>シエンキン</t>
    </rPh>
    <rPh sb="5" eb="8">
      <t>シンセイガク</t>
    </rPh>
    <phoneticPr fontId="2"/>
  </si>
  <si>
    <t>負担あり</t>
    <rPh sb="0" eb="2">
      <t>フタン</t>
    </rPh>
    <phoneticPr fontId="2"/>
  </si>
  <si>
    <t>負担なし</t>
    <rPh sb="0" eb="2">
      <t>フタン</t>
    </rPh>
    <phoneticPr fontId="2"/>
  </si>
  <si>
    <t>宿泊型自立訓練</t>
    <rPh sb="3" eb="5">
      <t>ジリツ</t>
    </rPh>
    <phoneticPr fontId="2"/>
  </si>
  <si>
    <t>保育所等訪問支援</t>
    <phoneticPr fontId="2"/>
  </si>
  <si>
    <t>事業者の食材料費負担あり
30,000</t>
    <rPh sb="0" eb="3">
      <t>ジギョウシャ</t>
    </rPh>
    <rPh sb="4" eb="8">
      <t>ショクザイリョウヒ</t>
    </rPh>
    <rPh sb="8" eb="10">
      <t>フタン</t>
    </rPh>
    <phoneticPr fontId="2"/>
  </si>
  <si>
    <t>負担なし</t>
    <rPh sb="0" eb="2">
      <t>フタン</t>
    </rPh>
    <phoneticPr fontId="2"/>
  </si>
  <si>
    <t>食材料費 事業者負担の有無</t>
    <rPh sb="0" eb="4">
      <t>ショクザイリョウヒ</t>
    </rPh>
    <rPh sb="5" eb="8">
      <t>ジギョウシャ</t>
    </rPh>
    <rPh sb="8" eb="10">
      <t>フタン</t>
    </rPh>
    <rPh sb="11" eb="13">
      <t>ウム</t>
    </rPh>
    <phoneticPr fontId="2"/>
  </si>
  <si>
    <t>【様式第１号】
・申請日
【様式第１号別紙】
・〔⑥サービス種別〕
・〔⑧食材料費 
　　　事業者負担の有無〕</t>
    <rPh sb="9" eb="12">
      <t>シンセイビ</t>
    </rPh>
    <rPh sb="15" eb="17">
      <t>ヨウシキ</t>
    </rPh>
    <rPh sb="17" eb="18">
      <t>ダイ</t>
    </rPh>
    <rPh sb="19" eb="20">
      <t>ゴウ</t>
    </rPh>
    <rPh sb="20" eb="22">
      <t>ベッシ</t>
    </rPh>
    <rPh sb="31" eb="33">
      <t>シュベツ</t>
    </rPh>
    <phoneticPr fontId="2"/>
  </si>
  <si>
    <t xml:space="preserve">
【様式第１号別紙】
・〔⑦入所定員数〕
・〔⑧食材料費 
　　　事業者負担の有無〕
</t>
    <rPh sb="14" eb="16">
      <t>ニュウショ</t>
    </rPh>
    <rPh sb="16" eb="19">
      <t>テイインスウ</t>
    </rPh>
    <rPh sb="24" eb="28">
      <t>ショクザイリョウヒ</t>
    </rPh>
    <rPh sb="33" eb="38">
      <t>ジギョウシャフタン</t>
    </rPh>
    <rPh sb="39" eb="41">
      <t>ウム</t>
    </rPh>
    <phoneticPr fontId="2"/>
  </si>
  <si>
    <t>・〔④分類番号〕
　〔⑧食材料費 事業者負担の有無〕
　の入力内容により
　⑩⑪⑫が支援対象外となる場合はグレー
　表示に変わります。</t>
    <rPh sb="42" eb="44">
      <t>シエン</t>
    </rPh>
    <rPh sb="44" eb="47">
      <t>タイショウガイ</t>
    </rPh>
    <phoneticPr fontId="2"/>
  </si>
  <si>
    <t>・【様式第1号別紙】
〔⑥サービス種別〕と
〔⑧食材料費 
　事業者負担の有無〕について</t>
    <rPh sb="2" eb="4">
      <t>ヨウシキ</t>
    </rPh>
    <rPh sb="4" eb="5">
      <t>ダイ</t>
    </rPh>
    <rPh sb="6" eb="7">
      <t>ゴウ</t>
    </rPh>
    <rPh sb="7" eb="9">
      <t>ベッシ</t>
    </rPh>
    <rPh sb="17" eb="19">
      <t>シュベツ</t>
    </rPh>
    <phoneticPr fontId="2"/>
  </si>
  <si>
    <t>・ドロップダウンリストの選択後に
〔④分類番号（⑤分類）〕を修正した場合、
〔⑥サービス種別〕及び
〔⑧食材料費 事業者負担の有無〕も
　必ず修正してください。</t>
    <rPh sb="19" eb="23">
      <t>ブンルイバンゴウ</t>
    </rPh>
    <rPh sb="25" eb="27">
      <t>ブンルイ</t>
    </rPh>
    <rPh sb="44" eb="46">
      <t>シュベツ</t>
    </rPh>
    <phoneticPr fontId="2"/>
  </si>
  <si>
    <t>③
施設・事業所
の所在地</t>
    <rPh sb="2" eb="4">
      <t>シセツ</t>
    </rPh>
    <rPh sb="5" eb="8">
      <t>ジギョウショ</t>
    </rPh>
    <rPh sb="10" eb="12">
      <t>ショザイ</t>
    </rPh>
    <rPh sb="12" eb="13">
      <t>チ</t>
    </rPh>
    <phoneticPr fontId="2"/>
  </si>
  <si>
    <r>
      <t xml:space="preserve">⑤
分類
</t>
    </r>
    <r>
      <rPr>
        <sz val="6"/>
        <color theme="1"/>
        <rFont val="ＭＳ ゴシック"/>
        <family val="3"/>
        <charset val="128"/>
      </rPr>
      <t xml:space="preserve">
</t>
    </r>
    <r>
      <rPr>
        <sz val="7"/>
        <color theme="1"/>
        <rFont val="ＭＳ ゴシック"/>
        <family val="3"/>
        <charset val="128"/>
      </rPr>
      <t>※
自動
入力</t>
    </r>
    <rPh sb="2" eb="4">
      <t>ブンルイ</t>
    </rPh>
    <rPh sb="8" eb="10">
      <t>ジドウ</t>
    </rPh>
    <rPh sb="11" eb="13">
      <t>ニュウリョク</t>
    </rPh>
    <phoneticPr fontId="2"/>
  </si>
  <si>
    <r>
      <t xml:space="preserve">⑥
サービス種別
</t>
    </r>
    <r>
      <rPr>
        <sz val="6"/>
        <color theme="1"/>
        <rFont val="ＭＳ ゴシック"/>
        <family val="3"/>
        <charset val="128"/>
      </rPr>
      <t xml:space="preserve">
</t>
    </r>
    <r>
      <rPr>
        <sz val="7"/>
        <color theme="1"/>
        <rFont val="ＭＳ ゴシック"/>
        <family val="3"/>
        <charset val="128"/>
      </rPr>
      <t>※④入力後、プルダウンリストより選択</t>
    </r>
    <rPh sb="6" eb="8">
      <t>シュベツ</t>
    </rPh>
    <phoneticPr fontId="2"/>
  </si>
  <si>
    <r>
      <t xml:space="preserve">⑩
加算額
</t>
    </r>
    <r>
      <rPr>
        <sz val="7"/>
        <color theme="1"/>
        <rFont val="ＭＳ ゴシック"/>
        <family val="3"/>
        <charset val="128"/>
      </rPr>
      <t>(⑦</t>
    </r>
    <r>
      <rPr>
        <sz val="6"/>
        <color theme="1"/>
        <rFont val="ＭＳ ゴシック"/>
        <family val="3"/>
        <charset val="128"/>
      </rPr>
      <t>×</t>
    </r>
    <r>
      <rPr>
        <sz val="7"/>
        <color theme="1"/>
        <rFont val="ＭＳ ゴシック"/>
        <family val="3"/>
        <charset val="128"/>
      </rPr>
      <t>10,000円)</t>
    </r>
    <rPh sb="2" eb="5">
      <t>カサンガク</t>
    </rPh>
    <phoneticPr fontId="2"/>
  </si>
  <si>
    <r>
      <t xml:space="preserve">⑪
車両燃料費
</t>
    </r>
    <r>
      <rPr>
        <sz val="6"/>
        <color theme="1"/>
        <rFont val="ＭＳ ゴシック"/>
        <family val="3"/>
        <charset val="128"/>
      </rPr>
      <t>(通所系・訪問系
20,000円)</t>
    </r>
    <rPh sb="2" eb="4">
      <t>シャリョウ</t>
    </rPh>
    <rPh sb="4" eb="7">
      <t>ネンリョウヒ</t>
    </rPh>
    <rPh sb="10" eb="12">
      <t>ツウショ</t>
    </rPh>
    <rPh sb="12" eb="13">
      <t>ケイ</t>
    </rPh>
    <rPh sb="14" eb="17">
      <t>ホウモンケイ</t>
    </rPh>
    <rPh sb="24" eb="25">
      <t>エン</t>
    </rPh>
    <phoneticPr fontId="2"/>
  </si>
  <si>
    <r>
      <t xml:space="preserve">⑫
食材料費
</t>
    </r>
    <r>
      <rPr>
        <sz val="6"/>
        <color theme="1"/>
        <rFont val="ＭＳ ゴシック"/>
        <family val="3"/>
        <charset val="128"/>
      </rPr>
      <t xml:space="preserve">
(入所系･負担あり
⑦×4,000円
通所系･負担あり
30.000円)</t>
    </r>
    <rPh sb="2" eb="4">
      <t>ショクザイ</t>
    </rPh>
    <rPh sb="4" eb="5">
      <t>リョウ</t>
    </rPh>
    <rPh sb="5" eb="6">
      <t>ヒ</t>
    </rPh>
    <rPh sb="9" eb="12">
      <t>ニュウショケイ</t>
    </rPh>
    <rPh sb="13" eb="15">
      <t>フタン</t>
    </rPh>
    <rPh sb="25" eb="26">
      <t>エン</t>
    </rPh>
    <rPh sb="27" eb="29">
      <t>ツウショ</t>
    </rPh>
    <rPh sb="29" eb="30">
      <t>ケイ</t>
    </rPh>
    <rPh sb="31" eb="33">
      <t>フタン</t>
    </rPh>
    <rPh sb="42" eb="43">
      <t>エン</t>
    </rPh>
    <phoneticPr fontId="2"/>
  </si>
  <si>
    <t>グループホームA</t>
    <phoneticPr fontId="2"/>
  </si>
  <si>
    <t>グループホームB</t>
    <phoneticPr fontId="2"/>
  </si>
  <si>
    <t>xxxxxxxxxx</t>
    <phoneticPr fontId="2"/>
  </si>
  <si>
    <t>相談支援事業所E</t>
    <rPh sb="0" eb="4">
      <t>ソウダンシエン</t>
    </rPh>
    <rPh sb="4" eb="7">
      <t>ジギョウショ</t>
    </rPh>
    <phoneticPr fontId="2"/>
  </si>
  <si>
    <t>福島県福島市○○町×番△号</t>
    <rPh sb="0" eb="3">
      <t>フクシマケン</t>
    </rPh>
    <rPh sb="3" eb="6">
      <t>フクシマシ</t>
    </rPh>
    <rPh sb="8" eb="9">
      <t>マチ</t>
    </rPh>
    <rPh sb="10" eb="11">
      <t>バン</t>
    </rPh>
    <rPh sb="12" eb="13">
      <t>ゴウ</t>
    </rPh>
    <phoneticPr fontId="2"/>
  </si>
  <si>
    <t>交付対象
事業所数</t>
    <rPh sb="0" eb="2">
      <t>コウフ</t>
    </rPh>
    <rPh sb="2" eb="4">
      <t>タイショウ</t>
    </rPh>
    <rPh sb="5" eb="8">
      <t>ジギョウショ</t>
    </rPh>
    <rPh sb="8" eb="9">
      <t>スウ</t>
    </rPh>
    <phoneticPr fontId="2"/>
  </si>
  <si>
    <r>
      <t xml:space="preserve">⑨
基礎額
</t>
    </r>
    <r>
      <rPr>
        <sz val="7"/>
        <color theme="1"/>
        <rFont val="ＭＳ ゴシック"/>
        <family val="3"/>
        <charset val="128"/>
      </rPr>
      <t>(40,000円)</t>
    </r>
    <rPh sb="2" eb="5">
      <t>キソガク</t>
    </rPh>
    <rPh sb="14" eb="15">
      <t>エン</t>
    </rPh>
    <phoneticPr fontId="2"/>
  </si>
  <si>
    <t>事業者の食材料費負担あり
入所定員数×4,000</t>
    <rPh sb="0" eb="3">
      <t>ジギョウシャ</t>
    </rPh>
    <rPh sb="4" eb="8">
      <t>ショクザイリョウヒ</t>
    </rPh>
    <rPh sb="8" eb="10">
      <t>フタン</t>
    </rPh>
    <rPh sb="13" eb="15">
      <t>ニュウショ</t>
    </rPh>
    <rPh sb="15" eb="18">
      <t>テイインスウ</t>
    </rPh>
    <phoneticPr fontId="2"/>
  </si>
  <si>
    <t>△△事業所　所長</t>
    <rPh sb="2" eb="5">
      <t>ジギョウショ</t>
    </rPh>
    <rPh sb="6" eb="8">
      <t>ショチョウ</t>
    </rPh>
    <phoneticPr fontId="2"/>
  </si>
  <si>
    <t>△△事業所　事務</t>
    <rPh sb="2" eb="5">
      <t>ジギョウショ</t>
    </rPh>
    <rPh sb="6" eb="8">
      <t>ジム</t>
    </rPh>
    <phoneticPr fontId="2"/>
  </si>
  <si>
    <t>福島　太郎</t>
    <rPh sb="0" eb="2">
      <t>フクシマ</t>
    </rPh>
    <rPh sb="3" eb="5">
      <t>タロウ</t>
    </rPh>
    <phoneticPr fontId="2"/>
  </si>
  <si>
    <t>024-000-000</t>
    <phoneticPr fontId="2"/>
  </si>
  <si>
    <t>024-001-0001</t>
    <phoneticPr fontId="2"/>
  </si>
  <si>
    <t>024-001-0002</t>
    <phoneticPr fontId="2"/>
  </si>
  <si>
    <t>○○○kai＠△△△.jp</t>
    <phoneticPr fontId="2"/>
  </si>
  <si>
    <t>○△□</t>
    <phoneticPr fontId="2"/>
  </si>
  <si>
    <t>本店</t>
    <rPh sb="0" eb="2">
      <t>ホンテン</t>
    </rPh>
    <phoneticPr fontId="2"/>
  </si>
  <si>
    <t>社会福祉法人○○○会</t>
    <rPh sb="0" eb="6">
      <t>シャ</t>
    </rPh>
    <rPh sb="9" eb="10">
      <t>カイ</t>
    </rPh>
    <phoneticPr fontId="2"/>
  </si>
  <si>
    <t>シャカイフクシホウジンマルマルマルカイ</t>
    <phoneticPr fontId="2"/>
  </si>
  <si>
    <t>社会福祉法人○○○会　理事長　福島　太郎</t>
    <rPh sb="0" eb="6">
      <t>シャ</t>
    </rPh>
    <rPh sb="9" eb="10">
      <t>カイ</t>
    </rPh>
    <rPh sb="11" eb="14">
      <t>リジチョウ</t>
    </rPh>
    <rPh sb="15" eb="17">
      <t>フクシマ</t>
    </rPh>
    <rPh sb="18" eb="20">
      <t>タロウ</t>
    </rPh>
    <phoneticPr fontId="2"/>
  </si>
  <si>
    <t>0000</t>
    <phoneticPr fontId="2"/>
  </si>
  <si>
    <t>支援金額</t>
    <rPh sb="0" eb="3">
      <t>シエンキン</t>
    </rPh>
    <rPh sb="3" eb="4">
      <t>ガク</t>
    </rPh>
    <phoneticPr fontId="2"/>
  </si>
  <si>
    <t>放デイ事業所D</t>
    <rPh sb="0" eb="1">
      <t>ホウ</t>
    </rPh>
    <rPh sb="3" eb="6">
      <t>ジギョウショ</t>
    </rPh>
    <phoneticPr fontId="2"/>
  </si>
  <si>
    <t>生活介護事業所C</t>
    <rPh sb="0" eb="2">
      <t>セイカツ</t>
    </rPh>
    <rPh sb="2" eb="4">
      <t>カイゴ</t>
    </rPh>
    <rPh sb="4" eb="7">
      <t>ジギョウショ</t>
    </rPh>
    <phoneticPr fontId="2"/>
  </si>
  <si>
    <t>福島県郡山市○○町△番□号</t>
    <rPh sb="0" eb="3">
      <t>フクシマケン</t>
    </rPh>
    <rPh sb="3" eb="5">
      <t>コオリヤマ</t>
    </rPh>
    <rPh sb="5" eb="6">
      <t>シ</t>
    </rPh>
    <rPh sb="8" eb="9">
      <t>マチ</t>
    </rPh>
    <rPh sb="10" eb="11">
      <t>バン</t>
    </rPh>
    <rPh sb="12" eb="13">
      <t>ゴウ</t>
    </rPh>
    <phoneticPr fontId="2"/>
  </si>
  <si>
    <t>福島県いわき市○○町□番×号</t>
    <rPh sb="0" eb="3">
      <t>フクシマケン</t>
    </rPh>
    <rPh sb="6" eb="7">
      <t>シ</t>
    </rPh>
    <rPh sb="9" eb="10">
      <t>マチ</t>
    </rPh>
    <rPh sb="11" eb="12">
      <t>バン</t>
    </rPh>
    <rPh sb="13" eb="14">
      <t>ゴウ</t>
    </rPh>
    <phoneticPr fontId="2"/>
  </si>
  <si>
    <t>フク）マルマルカイ　リジチヨウ　フクシマ　タロウ</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</si>
</sst>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
    <numFmt numFmtId="178" formatCode="#,##0_);[Red]\(#,##0\)"/>
    <numFmt numFmtId="179" formatCode="#,##0_ ;[Red]\-#,##0\ "/>
    <numFmt numFmtId="180" formatCode="0000"/>
    <numFmt numFmtId="181" formatCode="#,###&quot;円&quot;"/>
    <numFmt numFmtId="182" formatCode="0000000000"/>
  </numFmts>
  <fonts count="37">
    <font>
      <sz val="11"/>
      <color theme="1"/>
      <name val="游ゴシック"/>
      <family val="2"/>
      <charset val="128"/>
      <scheme val="minor"/>
    </font>
    <font>
      <sz val="9"/>
      <color theme="1"/>
      <name val="ＭＳ 明朝"/>
      <family val="1"/>
      <charset val="128"/>
    </font>
    <font>
      <sz val="6"/>
      <name val="游ゴシック"/>
      <family val="2"/>
      <charset val="128"/>
      <scheme val="minor"/>
    </font>
    <font>
      <sz val="6"/>
      <name val="ＭＳ Ｐゴシック"/>
      <family val="3"/>
      <charset val="128"/>
    </font>
    <font>
      <sz val="10"/>
      <color theme="1"/>
      <name val="ＭＳ 明朝"/>
      <family val="1"/>
      <charset val="128"/>
    </font>
    <font>
      <sz val="10"/>
      <name val="ＭＳ 明朝"/>
      <family val="1"/>
      <charset val="128"/>
    </font>
    <font>
      <sz val="8"/>
      <color theme="1"/>
      <name val="ＭＳ 明朝"/>
      <family val="1"/>
      <charset val="128"/>
    </font>
    <font>
      <b/>
      <sz val="9"/>
      <color indexed="81"/>
      <name val="MS P ゴシック"/>
      <family val="3"/>
      <charset val="128"/>
    </font>
    <font>
      <sz val="11"/>
      <color theme="1"/>
      <name val="ＭＳ 明朝"/>
      <family val="1"/>
      <charset val="128"/>
    </font>
    <font>
      <sz val="12"/>
      <color theme="1"/>
      <name val="ＭＳ 明朝"/>
      <family val="1"/>
      <charset val="128"/>
    </font>
    <font>
      <sz val="14"/>
      <color theme="1"/>
      <name val="ＭＳ 明朝"/>
      <family val="1"/>
      <charset val="128"/>
    </font>
    <font>
      <sz val="12"/>
      <name val="ＭＳ 明朝"/>
      <family val="1"/>
      <charset val="128"/>
    </font>
    <font>
      <b/>
      <sz val="11"/>
      <color theme="1"/>
      <name val="ＭＳ 明朝"/>
      <family val="1"/>
      <charset val="128"/>
    </font>
    <font>
      <sz val="9"/>
      <color indexed="81"/>
      <name val="MS P ゴシック"/>
      <family val="3"/>
      <charset val="128"/>
    </font>
    <font>
      <b/>
      <sz val="10"/>
      <color theme="1"/>
      <name val="ＭＳ 明朝"/>
      <family val="1"/>
      <charset val="128"/>
    </font>
    <font>
      <b/>
      <sz val="14"/>
      <color theme="1"/>
      <name val="ＭＳ 明朝"/>
      <family val="1"/>
      <charset val="128"/>
    </font>
    <font>
      <sz val="6"/>
      <color theme="1"/>
      <name val="ＭＳ 明朝"/>
      <family val="1"/>
      <charset val="128"/>
    </font>
    <font>
      <sz val="9"/>
      <name val="ＭＳ 明朝"/>
      <family val="1"/>
      <charset val="128"/>
    </font>
    <font>
      <b/>
      <sz val="9"/>
      <color theme="1"/>
      <name val="ＭＳ 明朝"/>
      <family val="1"/>
      <charset val="128"/>
    </font>
    <font>
      <b/>
      <sz val="8"/>
      <color theme="1"/>
      <name val="ＭＳ 明朝"/>
      <family val="1"/>
      <charset val="128"/>
    </font>
    <font>
      <b/>
      <sz val="13"/>
      <color theme="1"/>
      <name val="ＭＳ 明朝"/>
      <family val="1"/>
      <charset val="128"/>
    </font>
    <font>
      <sz val="6"/>
      <color theme="1"/>
      <name val="ＭＳ ゴシック"/>
      <family val="3"/>
      <charset val="128"/>
    </font>
    <font>
      <sz val="9"/>
      <color theme="1"/>
      <name val="ＭＳ ゴシック"/>
      <family val="3"/>
      <charset val="128"/>
    </font>
    <font>
      <sz val="8"/>
      <color theme="0"/>
      <name val="ＭＳ 明朝"/>
      <family val="1"/>
      <charset val="128"/>
    </font>
    <font>
      <sz val="8"/>
      <name val="ＭＳ 明朝"/>
      <family val="1"/>
      <charset val="128"/>
    </font>
    <font>
      <sz val="14"/>
      <color theme="1"/>
      <name val="ＭＳ ゴシック"/>
      <family val="3"/>
      <charset val="128"/>
    </font>
    <font>
      <sz val="11"/>
      <color theme="1"/>
      <name val="游明朝"/>
      <family val="1"/>
      <charset val="128"/>
    </font>
    <font>
      <sz val="12"/>
      <color theme="1"/>
      <name val="游明朝"/>
      <family val="1"/>
      <charset val="128"/>
    </font>
    <font>
      <b/>
      <sz val="11"/>
      <color theme="1"/>
      <name val="游明朝"/>
      <family val="1"/>
      <charset val="128"/>
    </font>
    <font>
      <b/>
      <sz val="16"/>
      <color theme="1"/>
      <name val="游明朝"/>
      <family val="1"/>
      <charset val="128"/>
    </font>
    <font>
      <b/>
      <sz val="14"/>
      <color theme="1"/>
      <name val="游明朝"/>
      <family val="1"/>
      <charset val="128"/>
    </font>
    <font>
      <sz val="9"/>
      <color theme="1"/>
      <name val="游ゴシック"/>
      <family val="3"/>
      <charset val="128"/>
    </font>
    <font>
      <sz val="10"/>
      <color theme="1"/>
      <name val="游ゴシック"/>
      <family val="3"/>
      <charset val="128"/>
    </font>
    <font>
      <sz val="9"/>
      <color theme="0"/>
      <name val="游ゴシック"/>
      <family val="3"/>
      <charset val="128"/>
    </font>
    <font>
      <sz val="10"/>
      <color theme="0"/>
      <name val="游ゴシック"/>
      <family val="3"/>
      <charset val="128"/>
    </font>
    <font>
      <b/>
      <sz val="10"/>
      <color theme="0"/>
      <name val="游ゴシック"/>
      <family val="3"/>
      <charset val="128"/>
    </font>
    <font>
      <sz val="7"/>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34998626667073579"/>
        <bgColor indexed="64"/>
      </patternFill>
    </fill>
  </fills>
  <borders count="50">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top/>
      <bottom style="medium">
        <color indexed="64"/>
      </bottom>
      <diagonal/>
    </border>
  </borders>
  <cellStyleXfs count="1">
    <xf numFmtId="0" fontId="0" fillId="0" borderId="0">
      <alignment vertical="center"/>
    </xf>
  </cellStyleXfs>
  <cellXfs count="241">
    <xf numFmtId="0" fontId="0" fillId="0" borderId="0" xfId="0">
      <alignment vertical="center"/>
    </xf>
    <xf numFmtId="182" fontId="1" fillId="3" borderId="18" xfId="0" applyNumberFormat="1" applyFont="1" applyFill="1" applyBorder="1" applyAlignment="1" applyProtection="1">
      <alignment horizontal="center" vertical="center" wrapText="1"/>
      <protection locked="0"/>
    </xf>
    <xf numFmtId="49" fontId="4" fillId="3" borderId="10" xfId="0" applyNumberFormat="1" applyFont="1" applyFill="1" applyBorder="1" applyAlignment="1" applyProtection="1">
      <alignment wrapText="1"/>
      <protection locked="0"/>
    </xf>
    <xf numFmtId="49" fontId="4" fillId="3" borderId="17" xfId="0" applyNumberFormat="1" applyFont="1" applyFill="1" applyBorder="1" applyAlignment="1" applyProtection="1">
      <alignment wrapText="1" shrinkToFit="1"/>
      <protection locked="0"/>
    </xf>
    <xf numFmtId="49" fontId="4" fillId="3" borderId="11" xfId="0" applyNumberFormat="1" applyFont="1" applyFill="1" applyBorder="1" applyAlignment="1" applyProtection="1">
      <alignment vertical="center" wrapText="1"/>
      <protection locked="0"/>
    </xf>
    <xf numFmtId="49" fontId="4" fillId="3" borderId="15" xfId="0" applyNumberFormat="1" applyFont="1" applyFill="1" applyBorder="1" applyAlignment="1" applyProtection="1">
      <alignment vertical="center" wrapText="1" shrinkToFit="1"/>
      <protection locked="0"/>
    </xf>
    <xf numFmtId="49" fontId="4" fillId="3" borderId="13" xfId="0" applyNumberFormat="1" applyFont="1" applyFill="1" applyBorder="1" applyAlignment="1" applyProtection="1">
      <alignment vertical="center" wrapText="1"/>
      <protection locked="0"/>
    </xf>
    <xf numFmtId="49" fontId="4" fillId="3" borderId="14" xfId="0" applyNumberFormat="1" applyFont="1" applyFill="1" applyBorder="1" applyAlignment="1" applyProtection="1">
      <alignment vertical="center" wrapText="1" shrinkToFit="1"/>
      <protection locked="0"/>
    </xf>
    <xf numFmtId="179" fontId="4" fillId="3" borderId="18" xfId="0" applyNumberFormat="1" applyFont="1" applyFill="1" applyBorder="1" applyAlignment="1">
      <alignment horizontal="right" vertical="center" wrapText="1"/>
    </xf>
    <xf numFmtId="0" fontId="6" fillId="3" borderId="18" xfId="0" applyFont="1" applyFill="1" applyBorder="1" applyAlignment="1" applyProtection="1">
      <alignment vertical="top" wrapText="1"/>
      <protection locked="0"/>
    </xf>
    <xf numFmtId="0" fontId="6" fillId="3" borderId="12" xfId="0" applyFont="1" applyFill="1" applyBorder="1" applyAlignment="1" applyProtection="1">
      <alignment vertical="center" wrapText="1"/>
      <protection locked="0"/>
    </xf>
    <xf numFmtId="0" fontId="22" fillId="0" borderId="0" xfId="0" applyFont="1">
      <alignment vertical="center"/>
    </xf>
    <xf numFmtId="0" fontId="22" fillId="0" borderId="18" xfId="0" applyFont="1" applyBorder="1" applyAlignment="1">
      <alignment vertical="center" wrapText="1"/>
    </xf>
    <xf numFmtId="0" fontId="22" fillId="0" borderId="0" xfId="0" applyFont="1" applyAlignment="1">
      <alignment vertical="center" wrapText="1"/>
    </xf>
    <xf numFmtId="0" fontId="22" fillId="0" borderId="18" xfId="0" applyFont="1" applyBorder="1" applyAlignment="1">
      <alignment horizontal="left" vertical="center" wrapText="1"/>
    </xf>
    <xf numFmtId="0" fontId="22" fillId="0" borderId="0" xfId="0" applyFont="1" applyAlignment="1">
      <alignment horizontal="center"/>
    </xf>
    <xf numFmtId="0" fontId="22" fillId="0" borderId="0" xfId="0" applyFont="1" applyAlignment="1">
      <alignment horizontal="center" vertical="center"/>
    </xf>
    <xf numFmtId="0" fontId="26" fillId="3" borderId="18" xfId="0" applyFont="1" applyFill="1" applyBorder="1" applyAlignment="1" applyProtection="1">
      <alignment horizontal="center" vertical="center" wrapText="1"/>
      <protection locked="0"/>
    </xf>
    <xf numFmtId="0" fontId="26" fillId="3" borderId="12" xfId="0" applyFont="1" applyFill="1" applyBorder="1" applyAlignment="1" applyProtection="1">
      <alignment horizontal="center" vertical="center" wrapText="1"/>
      <protection locked="0"/>
    </xf>
    <xf numFmtId="0" fontId="22" fillId="0" borderId="18" xfId="0" applyFont="1" applyBorder="1" applyAlignment="1">
      <alignment horizontal="left" wrapText="1"/>
    </xf>
    <xf numFmtId="0" fontId="4" fillId="0" borderId="0" xfId="0" applyFont="1">
      <alignment vertical="center"/>
    </xf>
    <xf numFmtId="0" fontId="4" fillId="0" borderId="0" xfId="0" quotePrefix="1" applyFont="1" applyAlignment="1">
      <alignment horizontal="center" vertical="center"/>
    </xf>
    <xf numFmtId="0" fontId="1"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180" fontId="4" fillId="0" borderId="3" xfId="0" applyNumberFormat="1" applyFont="1" applyBorder="1">
      <alignment vertical="center"/>
    </xf>
    <xf numFmtId="49" fontId="4" fillId="0" borderId="3" xfId="0" applyNumberFormat="1" applyFont="1" applyBorder="1">
      <alignment vertical="center"/>
    </xf>
    <xf numFmtId="0" fontId="1" fillId="0" borderId="2" xfId="0" applyFont="1" applyBorder="1" applyAlignment="1">
      <alignment horizontal="right" vertical="center"/>
    </xf>
    <xf numFmtId="0" fontId="8" fillId="0" borderId="0" xfId="0" applyFont="1" applyAlignment="1">
      <alignment vertical="center" wrapText="1"/>
    </xf>
    <xf numFmtId="0" fontId="5" fillId="0" borderId="0" xfId="0" applyFont="1">
      <alignment vertical="center"/>
    </xf>
    <xf numFmtId="0" fontId="4" fillId="0" borderId="0" xfId="0" applyFont="1" applyAlignment="1">
      <alignment horizontal="right" vertical="center"/>
    </xf>
    <xf numFmtId="0" fontId="8" fillId="0" borderId="0" xfId="0" applyFont="1">
      <alignment vertical="center"/>
    </xf>
    <xf numFmtId="56" fontId="4" fillId="0" borderId="0" xfId="0" applyNumberFormat="1" applyFont="1">
      <alignment vertical="center"/>
    </xf>
    <xf numFmtId="0" fontId="1" fillId="0" borderId="0" xfId="0" applyFont="1" applyAlignment="1">
      <alignment vertical="center" wrapText="1"/>
    </xf>
    <xf numFmtId="0" fontId="1" fillId="0" borderId="0" xfId="0" applyFont="1" applyAlignment="1">
      <alignment horizontal="left" vertical="center" wrapText="1"/>
    </xf>
    <xf numFmtId="178" fontId="4" fillId="0" borderId="0" xfId="0" applyNumberFormat="1" applyFont="1" applyAlignment="1">
      <alignment horizontal="right" vertical="center" wrapText="1"/>
    </xf>
    <xf numFmtId="0" fontId="4" fillId="0" borderId="0" xfId="0" applyFont="1" applyAlignment="1">
      <alignment horizontal="center" vertical="center" wrapText="1"/>
    </xf>
    <xf numFmtId="0" fontId="8" fillId="0" borderId="0" xfId="0" applyFont="1" applyAlignment="1">
      <alignment horizontal="center" vertical="center" wrapText="1"/>
    </xf>
    <xf numFmtId="0" fontId="6" fillId="0" borderId="0" xfId="0" applyFont="1" applyAlignment="1">
      <alignment vertical="top" wrapText="1"/>
    </xf>
    <xf numFmtId="49" fontId="1" fillId="0" borderId="0" xfId="0" applyNumberFormat="1" applyFont="1" applyAlignment="1">
      <alignment horizontal="center" vertical="center" wrapText="1"/>
    </xf>
    <xf numFmtId="0" fontId="1" fillId="0" borderId="0" xfId="0" applyFont="1" applyAlignment="1">
      <alignment horizontal="center" vertical="center" wrapText="1"/>
    </xf>
    <xf numFmtId="0" fontId="8" fillId="0" borderId="0" xfId="0" applyFont="1" applyAlignment="1">
      <alignment horizontal="left" vertical="center" wrapText="1"/>
    </xf>
    <xf numFmtId="0" fontId="6" fillId="0" borderId="0" xfId="0" applyFont="1" applyAlignment="1">
      <alignment horizontal="left" vertical="center" wrapText="1"/>
    </xf>
    <xf numFmtId="0" fontId="4" fillId="0" borderId="0" xfId="0" applyFont="1" applyAlignment="1">
      <alignment horizontal="right" vertical="center" wrapText="1"/>
    </xf>
    <xf numFmtId="0" fontId="23" fillId="0" borderId="0" xfId="0" applyFont="1" applyAlignment="1">
      <alignment vertical="top" wrapText="1"/>
    </xf>
    <xf numFmtId="38" fontId="27" fillId="0" borderId="18" xfId="0" applyNumberFormat="1" applyFont="1" applyBorder="1" applyAlignment="1">
      <alignment vertical="center" shrinkToFit="1"/>
    </xf>
    <xf numFmtId="38" fontId="27" fillId="0" borderId="12" xfId="0" applyNumberFormat="1" applyFont="1" applyBorder="1" applyAlignment="1">
      <alignment vertical="center" shrinkToFit="1"/>
    </xf>
    <xf numFmtId="178" fontId="27" fillId="0" borderId="18" xfId="0" applyNumberFormat="1" applyFont="1" applyBorder="1" applyAlignment="1">
      <alignment horizontal="right" vertical="center" shrinkToFit="1"/>
    </xf>
    <xf numFmtId="0" fontId="22" fillId="0" borderId="18" xfId="0" applyFont="1" applyBorder="1" applyAlignment="1">
      <alignment horizontal="center" vertical="center" wrapText="1"/>
    </xf>
    <xf numFmtId="49" fontId="22" fillId="0" borderId="1" xfId="0" applyNumberFormat="1" applyFont="1" applyBorder="1" applyAlignment="1">
      <alignment horizontal="center" vertical="top" wrapText="1"/>
    </xf>
    <xf numFmtId="0" fontId="1" fillId="0" borderId="0" xfId="0" applyFont="1" applyAlignment="1">
      <alignment horizontal="right" vertical="center" wrapText="1"/>
    </xf>
    <xf numFmtId="0" fontId="20" fillId="0" borderId="0" xfId="0" applyFont="1">
      <alignment vertical="center"/>
    </xf>
    <xf numFmtId="0" fontId="15" fillId="0" borderId="0" xfId="0" applyFont="1">
      <alignment vertical="center"/>
    </xf>
    <xf numFmtId="0" fontId="9" fillId="0" borderId="0" xfId="0" applyFont="1" applyAlignment="1">
      <alignment horizontal="center" vertical="center" wrapText="1"/>
    </xf>
    <xf numFmtId="0" fontId="9" fillId="0" borderId="0" xfId="0" applyFont="1" applyAlignment="1">
      <alignment vertical="center" wrapText="1"/>
    </xf>
    <xf numFmtId="0" fontId="19" fillId="0" borderId="0" xfId="0" applyFont="1">
      <alignment vertical="center"/>
    </xf>
    <xf numFmtId="0" fontId="18" fillId="0" borderId="0" xfId="0" applyFont="1">
      <alignment vertical="center"/>
    </xf>
    <xf numFmtId="0" fontId="20" fillId="0" borderId="11" xfId="0" applyFont="1" applyBorder="1">
      <alignment vertical="center"/>
    </xf>
    <xf numFmtId="0" fontId="9" fillId="0" borderId="11" xfId="0" applyFont="1" applyBorder="1" applyAlignment="1">
      <alignment horizontal="center" vertical="center" wrapText="1"/>
    </xf>
    <xf numFmtId="0" fontId="9" fillId="0" borderId="11" xfId="0" applyFont="1" applyBorder="1" applyAlignment="1">
      <alignment vertical="center" wrapText="1"/>
    </xf>
    <xf numFmtId="0" fontId="1" fillId="0" borderId="11" xfId="0" applyFont="1" applyBorder="1" applyAlignment="1">
      <alignment vertical="center" wrapText="1"/>
    </xf>
    <xf numFmtId="0" fontId="19" fillId="0" borderId="11" xfId="0" applyFont="1" applyBorder="1">
      <alignment vertical="center"/>
    </xf>
    <xf numFmtId="0" fontId="18" fillId="0" borderId="11" xfId="0" applyFont="1" applyBorder="1">
      <alignment vertical="center"/>
    </xf>
    <xf numFmtId="181" fontId="12" fillId="0" borderId="0" xfId="0" applyNumberFormat="1" applyFont="1" applyAlignment="1">
      <alignment vertical="center" shrinkToFit="1"/>
    </xf>
    <xf numFmtId="38" fontId="12" fillId="0" borderId="0" xfId="0" applyNumberFormat="1" applyFont="1" applyAlignment="1">
      <alignment vertical="center" shrinkToFit="1"/>
    </xf>
    <xf numFmtId="179" fontId="12" fillId="0" borderId="0" xfId="0" applyNumberFormat="1" applyFont="1" applyAlignment="1">
      <alignment horizontal="right" vertical="center" shrinkToFit="1"/>
    </xf>
    <xf numFmtId="0" fontId="12" fillId="0" borderId="0" xfId="0" applyFont="1" applyAlignment="1">
      <alignment horizontal="center" vertical="center" wrapText="1"/>
    </xf>
    <xf numFmtId="0" fontId="12" fillId="0" borderId="0" xfId="0" applyFont="1" applyAlignment="1">
      <alignment horizontal="right" vertical="center" wrapText="1"/>
    </xf>
    <xf numFmtId="0" fontId="14" fillId="0" borderId="0" xfId="0" applyFont="1" applyAlignment="1">
      <alignment horizontal="center" vertical="center" wrapText="1"/>
    </xf>
    <xf numFmtId="0" fontId="24" fillId="0" borderId="0" xfId="0" applyFont="1" applyAlignment="1">
      <alignment horizontal="center" wrapText="1"/>
    </xf>
    <xf numFmtId="0" fontId="17" fillId="0" borderId="0" xfId="0" applyFont="1" applyAlignment="1">
      <alignment horizontal="center" wrapText="1"/>
    </xf>
    <xf numFmtId="0" fontId="24" fillId="0" borderId="0" xfId="0" applyFont="1" applyAlignment="1">
      <alignment vertical="top" wrapText="1"/>
    </xf>
    <xf numFmtId="181" fontId="28" fillId="0" borderId="36" xfId="0" applyNumberFormat="1" applyFont="1" applyBorder="1" applyAlignment="1">
      <alignment vertical="center" shrinkToFit="1"/>
    </xf>
    <xf numFmtId="38" fontId="28" fillId="0" borderId="34" xfId="0" applyNumberFormat="1" applyFont="1" applyBorder="1" applyAlignment="1">
      <alignment vertical="center" shrinkToFit="1"/>
    </xf>
    <xf numFmtId="179" fontId="28" fillId="0" borderId="34" xfId="0" applyNumberFormat="1" applyFont="1" applyBorder="1" applyAlignment="1">
      <alignment horizontal="right" vertical="center" shrinkToFit="1"/>
    </xf>
    <xf numFmtId="0" fontId="28" fillId="0" borderId="35"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32" xfId="0" applyFont="1" applyBorder="1" applyAlignment="1">
      <alignment horizontal="center" vertical="center" wrapText="1"/>
    </xf>
    <xf numFmtId="178" fontId="18" fillId="0" borderId="32" xfId="0" applyNumberFormat="1" applyFont="1" applyBorder="1" applyAlignment="1">
      <alignment horizontal="center" vertical="center" wrapText="1"/>
    </xf>
    <xf numFmtId="0" fontId="5" fillId="0" borderId="0" xfId="0" applyFont="1" applyAlignment="1">
      <alignment wrapText="1"/>
    </xf>
    <xf numFmtId="0" fontId="31" fillId="0" borderId="0" xfId="0" applyFont="1" applyAlignment="1">
      <alignment horizontal="left" vertical="center" wrapText="1"/>
    </xf>
    <xf numFmtId="0" fontId="31" fillId="0" borderId="0" xfId="0" applyFont="1" applyAlignment="1">
      <alignment vertical="center" wrapText="1"/>
    </xf>
    <xf numFmtId="0" fontId="32" fillId="0" borderId="0" xfId="0" applyFont="1" applyAlignment="1">
      <alignment vertical="center" wrapText="1"/>
    </xf>
    <xf numFmtId="0" fontId="33" fillId="4" borderId="0" xfId="0" applyFont="1" applyFill="1" applyAlignment="1">
      <alignment horizontal="left" vertical="center" wrapText="1"/>
    </xf>
    <xf numFmtId="0" fontId="34" fillId="4" borderId="0" xfId="0" applyFont="1" applyFill="1">
      <alignment vertical="center"/>
    </xf>
    <xf numFmtId="0" fontId="34" fillId="4" borderId="0" xfId="0" applyFont="1" applyFill="1" applyAlignment="1">
      <alignment vertical="center" wrapText="1"/>
    </xf>
    <xf numFmtId="0" fontId="31" fillId="0" borderId="0" xfId="0" applyFont="1" applyAlignment="1">
      <alignment horizontal="center" vertical="center" wrapText="1"/>
    </xf>
    <xf numFmtId="0" fontId="35" fillId="4" borderId="15" xfId="0" applyFont="1" applyFill="1" applyBorder="1" applyAlignment="1">
      <alignment horizontal="center" vertical="center" wrapText="1"/>
    </xf>
    <xf numFmtId="0" fontId="35" fillId="4" borderId="24" xfId="0" applyFont="1" applyFill="1" applyBorder="1" applyAlignment="1">
      <alignment horizontal="center" vertical="center" wrapText="1"/>
    </xf>
    <xf numFmtId="0" fontId="35" fillId="4" borderId="40" xfId="0" applyFont="1" applyFill="1" applyBorder="1" applyAlignment="1">
      <alignment horizontal="center" vertical="center" wrapText="1"/>
    </xf>
    <xf numFmtId="0" fontId="34" fillId="4" borderId="15" xfId="0" applyFont="1" applyFill="1" applyBorder="1" applyAlignment="1">
      <alignment vertical="center" wrapText="1"/>
    </xf>
    <xf numFmtId="0" fontId="34" fillId="4" borderId="24" xfId="0" applyFont="1" applyFill="1" applyBorder="1" applyAlignment="1">
      <alignment horizontal="center" vertical="center" wrapText="1"/>
    </xf>
    <xf numFmtId="0" fontId="34" fillId="4" borderId="40" xfId="0" applyFont="1" applyFill="1" applyBorder="1" applyAlignment="1">
      <alignment horizontal="center" vertical="center" wrapText="1"/>
    </xf>
    <xf numFmtId="0" fontId="31" fillId="3" borderId="18" xfId="0" applyFont="1" applyFill="1" applyBorder="1" applyAlignment="1">
      <alignment horizontal="left" vertical="center" wrapText="1"/>
    </xf>
    <xf numFmtId="0" fontId="32" fillId="4" borderId="14" xfId="0" applyFont="1" applyFill="1" applyBorder="1" applyAlignment="1">
      <alignment vertical="center" wrapText="1"/>
    </xf>
    <xf numFmtId="0" fontId="32" fillId="4" borderId="18" xfId="0" applyFont="1" applyFill="1" applyBorder="1" applyAlignment="1">
      <alignment vertical="center" wrapText="1"/>
    </xf>
    <xf numFmtId="0" fontId="32" fillId="4" borderId="12" xfId="0" applyFont="1" applyFill="1" applyBorder="1" applyAlignment="1">
      <alignment vertical="center" wrapText="1"/>
    </xf>
    <xf numFmtId="3" fontId="32" fillId="4" borderId="18" xfId="0" applyNumberFormat="1" applyFont="1" applyFill="1" applyBorder="1" applyAlignment="1">
      <alignment vertical="center" wrapText="1"/>
    </xf>
    <xf numFmtId="3" fontId="32" fillId="4" borderId="12" xfId="0" applyNumberFormat="1" applyFont="1" applyFill="1" applyBorder="1" applyAlignment="1">
      <alignment vertical="center" wrapText="1"/>
    </xf>
    <xf numFmtId="0" fontId="32" fillId="4" borderId="17" xfId="0" applyFont="1" applyFill="1" applyBorder="1" applyAlignment="1">
      <alignment vertical="center" wrapText="1"/>
    </xf>
    <xf numFmtId="0" fontId="32" fillId="4" borderId="1" xfId="0" applyFont="1" applyFill="1" applyBorder="1" applyAlignment="1">
      <alignment vertical="center" wrapText="1"/>
    </xf>
    <xf numFmtId="0" fontId="32" fillId="4" borderId="9" xfId="0" applyFont="1" applyFill="1" applyBorder="1" applyAlignment="1">
      <alignment vertical="center" wrapText="1"/>
    </xf>
    <xf numFmtId="3" fontId="32" fillId="4" borderId="1" xfId="0" applyNumberFormat="1" applyFont="1" applyFill="1" applyBorder="1" applyAlignment="1">
      <alignment vertical="center" wrapText="1"/>
    </xf>
    <xf numFmtId="3" fontId="32" fillId="4" borderId="9" xfId="0" applyNumberFormat="1" applyFont="1" applyFill="1" applyBorder="1" applyAlignment="1">
      <alignment vertical="center" wrapText="1"/>
    </xf>
    <xf numFmtId="0" fontId="35" fillId="4" borderId="18" xfId="0" applyFont="1" applyFill="1" applyBorder="1" applyAlignment="1">
      <alignment horizontal="center" vertical="center" wrapText="1"/>
    </xf>
    <xf numFmtId="0" fontId="22" fillId="0" borderId="18" xfId="0" quotePrefix="1" applyFont="1" applyBorder="1" applyAlignment="1">
      <alignment horizontal="center" vertical="center"/>
    </xf>
    <xf numFmtId="0" fontId="4" fillId="0" borderId="0" xfId="0" applyFont="1" applyAlignment="1">
      <alignment horizontal="center" vertical="center"/>
    </xf>
    <xf numFmtId="0" fontId="4" fillId="0" borderId="0" xfId="0" quotePrefix="1" applyFont="1" applyAlignment="1">
      <alignment horizontal="center" vertical="center"/>
    </xf>
    <xf numFmtId="0" fontId="32" fillId="4" borderId="14" xfId="0" applyFont="1" applyFill="1" applyBorder="1" applyAlignment="1">
      <alignment horizontal="center" vertical="center" wrapText="1"/>
    </xf>
    <xf numFmtId="0" fontId="32" fillId="4" borderId="18" xfId="0" applyFont="1" applyFill="1" applyBorder="1" applyAlignment="1">
      <alignment horizontal="center" vertical="center" wrapText="1"/>
    </xf>
    <xf numFmtId="0" fontId="32" fillId="4" borderId="12" xfId="0" applyFont="1" applyFill="1" applyBorder="1" applyAlignment="1">
      <alignment horizontal="center" vertical="center" wrapText="1"/>
    </xf>
    <xf numFmtId="0" fontId="32" fillId="4" borderId="17" xfId="0" applyFont="1" applyFill="1" applyBorder="1" applyAlignment="1">
      <alignment horizontal="center" vertical="center" wrapText="1"/>
    </xf>
    <xf numFmtId="0" fontId="22" fillId="0" borderId="1" xfId="0" applyFont="1" applyBorder="1" applyAlignment="1">
      <alignment horizontal="center" vertical="top" wrapText="1"/>
    </xf>
    <xf numFmtId="0" fontId="32" fillId="4" borderId="1"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32" fillId="4" borderId="18" xfId="0" applyFont="1" applyFill="1" applyBorder="1" applyAlignment="1">
      <alignment vertical="center"/>
    </xf>
    <xf numFmtId="0" fontId="22" fillId="0" borderId="12" xfId="0" applyFont="1" applyBorder="1" applyAlignment="1">
      <alignment horizontal="center" vertical="top" wrapText="1"/>
    </xf>
    <xf numFmtId="0" fontId="22" fillId="0" borderId="1" xfId="0" applyFont="1" applyBorder="1" applyAlignment="1">
      <alignment horizontal="center" vertical="center" wrapText="1"/>
    </xf>
    <xf numFmtId="178" fontId="22" fillId="0" borderId="1" xfId="0" applyNumberFormat="1" applyFont="1" applyBorder="1" applyAlignment="1">
      <alignment horizontal="center" vertical="top" wrapText="1"/>
    </xf>
    <xf numFmtId="0" fontId="36" fillId="0" borderId="12" xfId="0" applyFont="1" applyBorder="1" applyAlignment="1">
      <alignment vertical="center" wrapText="1"/>
    </xf>
    <xf numFmtId="0" fontId="28" fillId="0" borderId="44" xfId="0" applyFont="1" applyBorder="1" applyAlignment="1">
      <alignment vertical="center" wrapText="1"/>
    </xf>
    <xf numFmtId="49" fontId="27" fillId="3" borderId="3" xfId="0" applyNumberFormat="1" applyFont="1" applyFill="1" applyBorder="1" applyProtection="1">
      <alignment vertical="center"/>
      <protection locked="0"/>
    </xf>
    <xf numFmtId="0" fontId="11" fillId="0" borderId="0" xfId="0" applyFont="1" applyAlignment="1">
      <alignment horizontal="center" vertical="center" wrapText="1"/>
    </xf>
    <xf numFmtId="0" fontId="11" fillId="0" borderId="0" xfId="0" applyFont="1" applyAlignment="1">
      <alignment horizontal="center" vertical="center"/>
    </xf>
    <xf numFmtId="0" fontId="26" fillId="3" borderId="0" xfId="0" applyFont="1" applyFill="1" applyAlignment="1" applyProtection="1">
      <alignment horizontal="center" vertical="center"/>
      <protection locked="0"/>
    </xf>
    <xf numFmtId="0" fontId="5" fillId="0" borderId="0" xfId="0" applyFont="1" applyAlignment="1">
      <alignment horizontal="left" vertical="center"/>
    </xf>
    <xf numFmtId="0" fontId="9" fillId="3" borderId="24" xfId="0" applyFont="1" applyFill="1" applyBorder="1" applyAlignment="1" applyProtection="1">
      <alignment horizontal="left" vertical="center" wrapText="1" shrinkToFit="1"/>
      <protection locked="0"/>
    </xf>
    <xf numFmtId="0" fontId="4" fillId="2" borderId="18" xfId="0" applyFont="1" applyFill="1" applyBorder="1" applyAlignment="1">
      <alignment horizontal="center" vertical="center"/>
    </xf>
    <xf numFmtId="0" fontId="9" fillId="3" borderId="18" xfId="0"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wrapText="1"/>
      <protection locked="0"/>
    </xf>
    <xf numFmtId="0" fontId="4" fillId="0" borderId="0" xfId="0" applyFont="1" applyAlignment="1">
      <alignment horizontal="left" vertical="center" wrapText="1"/>
    </xf>
    <xf numFmtId="0" fontId="4" fillId="0" borderId="27" xfId="0" applyFont="1" applyBorder="1" applyAlignment="1">
      <alignment horizontal="center" vertical="center" textRotation="255"/>
    </xf>
    <xf numFmtId="0" fontId="4" fillId="0" borderId="39" xfId="0" applyFont="1" applyBorder="1" applyAlignment="1">
      <alignment horizontal="center" vertical="center" textRotation="255"/>
    </xf>
    <xf numFmtId="0" fontId="4" fillId="0" borderId="28" xfId="0" applyFont="1" applyBorder="1" applyAlignment="1">
      <alignment horizontal="center" vertical="center" textRotation="255"/>
    </xf>
    <xf numFmtId="0" fontId="4" fillId="2" borderId="27" xfId="0" applyFont="1" applyFill="1" applyBorder="1" applyAlignment="1">
      <alignment horizontal="center" vertical="center"/>
    </xf>
    <xf numFmtId="0" fontId="4" fillId="3" borderId="27" xfId="0" applyFont="1" applyFill="1" applyBorder="1" applyAlignment="1" applyProtection="1">
      <alignment horizontal="left" vertical="center" shrinkToFit="1"/>
      <protection locked="0"/>
    </xf>
    <xf numFmtId="0" fontId="4" fillId="2" borderId="28" xfId="0" applyFont="1" applyFill="1" applyBorder="1" applyAlignment="1">
      <alignment horizontal="center" vertical="center"/>
    </xf>
    <xf numFmtId="0" fontId="10" fillId="3" borderId="28" xfId="0" applyFont="1" applyFill="1" applyBorder="1" applyAlignment="1" applyProtection="1">
      <alignment horizontal="left" vertical="center" shrinkToFit="1"/>
      <protection locked="0"/>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49" fontId="27" fillId="3" borderId="3" xfId="0" applyNumberFormat="1" applyFont="1" applyFill="1" applyBorder="1" applyAlignment="1" applyProtection="1">
      <alignment horizontal="center" vertical="center"/>
      <protection locked="0"/>
    </xf>
    <xf numFmtId="180" fontId="4" fillId="0" borderId="3" xfId="0" applyNumberFormat="1" applyFont="1" applyBorder="1" applyAlignment="1">
      <alignment horizontal="center" vertical="center"/>
    </xf>
    <xf numFmtId="180" fontId="4" fillId="0" borderId="4" xfId="0" applyNumberFormat="1" applyFont="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27" fillId="3" borderId="18" xfId="0" applyFont="1" applyFill="1" applyBorder="1" applyAlignment="1" applyProtection="1">
      <alignment horizontal="center" vertical="center" shrinkToFit="1"/>
      <protection locked="0"/>
    </xf>
    <xf numFmtId="0" fontId="27" fillId="3" borderId="18" xfId="0" applyFont="1" applyFill="1" applyBorder="1" applyAlignment="1" applyProtection="1">
      <alignment horizontal="center" vertical="center" wrapText="1"/>
      <protection locked="0"/>
    </xf>
    <xf numFmtId="0" fontId="4" fillId="2" borderId="18" xfId="0" applyFont="1" applyFill="1" applyBorder="1" applyAlignment="1">
      <alignment horizontal="center" vertical="center" shrinkToFit="1"/>
    </xf>
    <xf numFmtId="0" fontId="4" fillId="2" borderId="27" xfId="0" applyFont="1" applyFill="1" applyBorder="1" applyAlignment="1">
      <alignment horizontal="center" vertical="center" wrapText="1" shrinkToFit="1"/>
    </xf>
    <xf numFmtId="0" fontId="4" fillId="2" borderId="28" xfId="0" applyFont="1" applyFill="1" applyBorder="1" applyAlignment="1">
      <alignment horizontal="center" vertical="center" wrapText="1" shrinkToFit="1"/>
    </xf>
    <xf numFmtId="0" fontId="6" fillId="0" borderId="1"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6" fillId="0" borderId="24" xfId="0" applyFont="1" applyBorder="1" applyAlignment="1">
      <alignment horizontal="center" vertical="center" textRotation="255" wrapText="1"/>
    </xf>
    <xf numFmtId="0" fontId="4" fillId="3" borderId="12" xfId="0" applyFont="1" applyFill="1" applyBorder="1" applyAlignment="1" applyProtection="1">
      <alignment horizontal="center" vertical="center"/>
      <protection locked="0"/>
    </xf>
    <xf numFmtId="0" fontId="4" fillId="3" borderId="37" xfId="0" applyFont="1" applyFill="1" applyBorder="1" applyAlignment="1" applyProtection="1">
      <alignment horizontal="center" vertical="center"/>
      <protection locked="0"/>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24" xfId="0" applyFont="1" applyBorder="1" applyAlignment="1">
      <alignment horizontal="center" vertical="center"/>
    </xf>
    <xf numFmtId="49" fontId="27" fillId="3" borderId="24" xfId="0" applyNumberFormat="1" applyFont="1" applyFill="1" applyBorder="1" applyAlignment="1" applyProtection="1">
      <alignment horizontal="center" vertical="center"/>
      <protection locked="0"/>
    </xf>
    <xf numFmtId="0" fontId="4" fillId="0" borderId="0" xfId="0" applyFont="1" applyAlignment="1">
      <alignment horizontal="center" vertical="center"/>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2" xfId="0" applyFont="1" applyBorder="1" applyAlignment="1">
      <alignment horizontal="center" vertical="center" wrapText="1"/>
    </xf>
    <xf numFmtId="177" fontId="29" fillId="0" borderId="20" xfId="0" applyNumberFormat="1" applyFont="1" applyBorder="1" applyAlignment="1">
      <alignment horizontal="center" vertical="center"/>
    </xf>
    <xf numFmtId="176" fontId="1" fillId="0" borderId="20" xfId="0" applyNumberFormat="1" applyFont="1" applyBorder="1" applyAlignment="1">
      <alignment horizontal="center" vertical="center"/>
    </xf>
    <xf numFmtId="176" fontId="1" fillId="0" borderId="21" xfId="0" applyNumberFormat="1" applyFont="1" applyBorder="1" applyAlignment="1">
      <alignment horizontal="center" vertical="center"/>
    </xf>
    <xf numFmtId="49" fontId="1" fillId="0" borderId="18" xfId="0" applyNumberFormat="1" applyFont="1" applyBorder="1" applyAlignment="1">
      <alignment horizontal="center" vertical="center" textRotation="255" wrapText="1" shrinkToFit="1"/>
    </xf>
    <xf numFmtId="49" fontId="4" fillId="0" borderId="18" xfId="0" applyNumberFormat="1" applyFont="1" applyBorder="1" applyAlignment="1">
      <alignment horizontal="center" vertical="center" wrapText="1" shrinkToFit="1"/>
    </xf>
    <xf numFmtId="49" fontId="9" fillId="3" borderId="18" xfId="0" applyNumberFormat="1" applyFont="1" applyFill="1" applyBorder="1" applyAlignment="1" applyProtection="1">
      <alignment horizontal="center" vertical="center" wrapText="1" shrinkToFit="1"/>
      <protection locked="0"/>
    </xf>
    <xf numFmtId="49" fontId="8" fillId="3" borderId="10" xfId="0" applyNumberFormat="1" applyFont="1" applyFill="1" applyBorder="1" applyAlignment="1" applyProtection="1">
      <alignment horizontal="left" vertical="center" wrapText="1" shrinkToFit="1"/>
      <protection locked="0"/>
    </xf>
    <xf numFmtId="49" fontId="6" fillId="0" borderId="24" xfId="0" applyNumberFormat="1" applyFont="1" applyBorder="1" applyAlignment="1">
      <alignment horizontal="center" vertical="center" shrinkToFit="1"/>
    </xf>
    <xf numFmtId="49" fontId="8" fillId="3" borderId="11" xfId="0" applyNumberFormat="1" applyFont="1" applyFill="1" applyBorder="1" applyAlignment="1" applyProtection="1">
      <alignment horizontal="left" vertical="top" shrinkToFit="1"/>
      <protection locked="0"/>
    </xf>
    <xf numFmtId="0" fontId="30" fillId="3" borderId="30" xfId="0" applyFont="1" applyFill="1" applyBorder="1" applyAlignment="1" applyProtection="1">
      <alignment horizontal="center" vertical="center" shrinkToFit="1"/>
      <protection locked="0"/>
    </xf>
    <xf numFmtId="49" fontId="4" fillId="3" borderId="10" xfId="0" applyNumberFormat="1" applyFont="1" applyFill="1" applyBorder="1" applyAlignment="1" applyProtection="1">
      <alignment horizontal="center" wrapText="1"/>
      <protection locked="0"/>
    </xf>
    <xf numFmtId="49" fontId="4" fillId="3" borderId="11" xfId="0" applyNumberFormat="1" applyFont="1" applyFill="1" applyBorder="1" applyAlignment="1" applyProtection="1">
      <alignment horizontal="center" wrapText="1"/>
      <protection locked="0"/>
    </xf>
    <xf numFmtId="49" fontId="8" fillId="3" borderId="11" xfId="0" applyNumberFormat="1" applyFont="1" applyFill="1" applyBorder="1" applyAlignment="1" applyProtection="1">
      <alignment horizontal="left" vertical="top" wrapText="1" shrinkToFit="1"/>
      <protection locked="0"/>
    </xf>
    <xf numFmtId="49" fontId="8" fillId="3" borderId="11" xfId="0" applyNumberFormat="1" applyFont="1" applyFill="1" applyBorder="1" applyAlignment="1" applyProtection="1">
      <alignment horizontal="left" vertical="center" shrinkToFit="1"/>
      <protection locked="0"/>
    </xf>
    <xf numFmtId="49" fontId="4" fillId="0" borderId="1" xfId="0" applyNumberFormat="1" applyFont="1" applyBorder="1" applyAlignment="1">
      <alignment horizontal="center" wrapText="1"/>
    </xf>
    <xf numFmtId="49" fontId="9" fillId="3" borderId="18" xfId="0" applyNumberFormat="1" applyFont="1" applyFill="1" applyBorder="1" applyAlignment="1" applyProtection="1">
      <alignment horizontal="center" vertical="center"/>
      <protection locked="0"/>
    </xf>
    <xf numFmtId="49" fontId="8" fillId="3" borderId="10" xfId="0" applyNumberFormat="1" applyFont="1" applyFill="1" applyBorder="1" applyAlignment="1" applyProtection="1">
      <alignment horizontal="center" vertical="center" wrapText="1" shrinkToFit="1"/>
      <protection locked="0"/>
    </xf>
    <xf numFmtId="0" fontId="30" fillId="3" borderId="31" xfId="0" applyFont="1" applyFill="1" applyBorder="1" applyAlignment="1" applyProtection="1">
      <alignment horizontal="center" vertical="center" shrinkToFit="1"/>
      <protection locked="0"/>
    </xf>
    <xf numFmtId="49" fontId="4" fillId="0" borderId="18" xfId="0" applyNumberFormat="1" applyFont="1" applyBorder="1" applyAlignment="1">
      <alignment horizontal="center" vertical="center"/>
    </xf>
    <xf numFmtId="49" fontId="9" fillId="3" borderId="18" xfId="0" applyNumberFormat="1" applyFont="1" applyFill="1" applyBorder="1" applyAlignment="1" applyProtection="1">
      <alignment horizontal="left" vertical="center" wrapText="1"/>
      <protection locked="0"/>
    </xf>
    <xf numFmtId="49" fontId="9" fillId="3" borderId="24" xfId="0" applyNumberFormat="1" applyFont="1" applyFill="1" applyBorder="1" applyAlignment="1" applyProtection="1">
      <alignment horizontal="left" vertical="center" wrapText="1"/>
      <protection locked="0"/>
    </xf>
    <xf numFmtId="49" fontId="4" fillId="0" borderId="12" xfId="0" applyNumberFormat="1" applyFont="1" applyBorder="1" applyAlignment="1">
      <alignment horizontal="center" vertical="center" wrapText="1" shrinkToFit="1"/>
    </xf>
    <xf numFmtId="49" fontId="4" fillId="0" borderId="13" xfId="0" applyNumberFormat="1" applyFont="1" applyBorder="1" applyAlignment="1">
      <alignment horizontal="center" vertical="center" wrapText="1" shrinkToFit="1"/>
    </xf>
    <xf numFmtId="49" fontId="4" fillId="0" borderId="14" xfId="0" applyNumberFormat="1" applyFont="1" applyBorder="1" applyAlignment="1">
      <alignment horizontal="center" vertical="center" wrapText="1" shrinkToFit="1"/>
    </xf>
    <xf numFmtId="49" fontId="8" fillId="3" borderId="12" xfId="0" applyNumberFormat="1" applyFont="1" applyFill="1" applyBorder="1" applyAlignment="1" applyProtection="1">
      <alignment horizontal="left" vertical="center" shrinkToFit="1"/>
      <protection locked="0"/>
    </xf>
    <xf numFmtId="49" fontId="8" fillId="3" borderId="13" xfId="0" applyNumberFormat="1" applyFont="1" applyFill="1" applyBorder="1" applyAlignment="1" applyProtection="1">
      <alignment horizontal="left" vertical="center" shrinkToFit="1"/>
      <protection locked="0"/>
    </xf>
    <xf numFmtId="49" fontId="4" fillId="3" borderId="13" xfId="0" applyNumberFormat="1" applyFont="1" applyFill="1" applyBorder="1" applyAlignment="1" applyProtection="1">
      <alignment horizontal="center" vertical="center" shrinkToFit="1"/>
      <protection locked="0"/>
    </xf>
    <xf numFmtId="0" fontId="30" fillId="3" borderId="29" xfId="0" applyFont="1" applyFill="1" applyBorder="1" applyAlignment="1" applyProtection="1">
      <alignment horizontal="center" vertical="center" shrinkToFit="1"/>
      <protection locked="0"/>
    </xf>
    <xf numFmtId="0" fontId="1" fillId="0" borderId="14" xfId="0" applyFont="1" applyBorder="1" applyAlignment="1">
      <alignment horizontal="left" vertical="center" shrinkToFit="1"/>
    </xf>
    <xf numFmtId="0" fontId="1" fillId="0" borderId="18" xfId="0" applyFont="1" applyBorder="1" applyAlignment="1">
      <alignment horizontal="left" vertical="center" shrinkToFit="1"/>
    </xf>
    <xf numFmtId="0" fontId="4" fillId="3" borderId="18" xfId="0" applyFont="1" applyFill="1" applyBorder="1" applyAlignment="1" applyProtection="1">
      <alignment horizontal="center" vertical="center"/>
      <protection locked="0"/>
    </xf>
    <xf numFmtId="0" fontId="4" fillId="3" borderId="29" xfId="0" applyFont="1" applyFill="1" applyBorder="1" applyAlignment="1" applyProtection="1">
      <alignment horizontal="center" vertical="center"/>
      <protection locked="0"/>
    </xf>
    <xf numFmtId="0" fontId="1" fillId="0" borderId="1" xfId="0" quotePrefix="1" applyFont="1" applyBorder="1" applyAlignment="1">
      <alignment horizontal="center" vertical="center" textRotation="255" wrapText="1"/>
    </xf>
    <xf numFmtId="0" fontId="1" fillId="0" borderId="5" xfId="0" quotePrefix="1" applyFont="1" applyBorder="1" applyAlignment="1">
      <alignment horizontal="center" vertical="center" textRotation="255" wrapText="1"/>
    </xf>
    <xf numFmtId="0" fontId="1" fillId="0" borderId="24" xfId="0" quotePrefix="1" applyFont="1" applyBorder="1" applyAlignment="1">
      <alignment horizontal="center" vertical="center" textRotation="255" wrapText="1"/>
    </xf>
    <xf numFmtId="0" fontId="6" fillId="0" borderId="18" xfId="0" applyFont="1" applyBorder="1" applyAlignment="1">
      <alignment horizontal="left" vertical="center" shrinkToFit="1"/>
    </xf>
    <xf numFmtId="0" fontId="4" fillId="0" borderId="9" xfId="0" quotePrefix="1" applyFont="1" applyBorder="1" applyAlignment="1">
      <alignment horizontal="center" vertical="center"/>
    </xf>
    <xf numFmtId="0" fontId="4" fillId="0" borderId="10" xfId="0" quotePrefix="1" applyFont="1" applyBorder="1" applyAlignment="1">
      <alignment horizontal="center" vertical="center"/>
    </xf>
    <xf numFmtId="0" fontId="4" fillId="0" borderId="17" xfId="0" quotePrefix="1" applyFont="1" applyBorder="1" applyAlignment="1">
      <alignment horizontal="center" vertical="center"/>
    </xf>
    <xf numFmtId="0" fontId="4" fillId="0" borderId="16" xfId="0" quotePrefix="1" applyFont="1" applyBorder="1" applyAlignment="1">
      <alignment horizontal="center" vertical="center"/>
    </xf>
    <xf numFmtId="0" fontId="4" fillId="0" borderId="0" xfId="0" quotePrefix="1" applyFont="1" applyAlignment="1">
      <alignment horizontal="center" vertical="center"/>
    </xf>
    <xf numFmtId="0" fontId="4" fillId="0" borderId="23" xfId="0" quotePrefix="1" applyFont="1" applyBorder="1" applyAlignment="1">
      <alignment horizontal="center" vertical="center"/>
    </xf>
    <xf numFmtId="0" fontId="4" fillId="0" borderId="14"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13" xfId="0" applyFont="1" applyBorder="1" applyAlignment="1">
      <alignment horizontal="left" vertical="center" shrinkToFi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4" fillId="0" borderId="40" xfId="0" quotePrefix="1" applyFont="1" applyBorder="1" applyAlignment="1">
      <alignment horizontal="center" vertical="center"/>
    </xf>
    <xf numFmtId="0" fontId="4" fillId="0" borderId="11" xfId="0" quotePrefix="1" applyFont="1" applyBorder="1" applyAlignment="1">
      <alignment horizontal="center" vertical="center"/>
    </xf>
    <xf numFmtId="0" fontId="4" fillId="0" borderId="15" xfId="0" quotePrefix="1" applyFont="1" applyBorder="1" applyAlignment="1">
      <alignment horizontal="center" vertical="center"/>
    </xf>
    <xf numFmtId="0" fontId="34" fillId="4" borderId="0" xfId="0" applyFont="1" applyFill="1" applyAlignment="1">
      <alignment horizontal="left" vertical="center" wrapText="1"/>
    </xf>
    <xf numFmtId="0" fontId="5" fillId="0" borderId="47" xfId="0" applyFont="1" applyBorder="1" applyAlignment="1">
      <alignment horizontal="left" vertical="center"/>
    </xf>
    <xf numFmtId="0" fontId="12" fillId="0" borderId="25"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6"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3" xfId="0" applyFont="1" applyBorder="1" applyAlignment="1">
      <alignment horizontal="center" vertical="center" wrapText="1"/>
    </xf>
    <xf numFmtId="0" fontId="5" fillId="0" borderId="0" xfId="0" applyFont="1" applyAlignment="1">
      <alignment horizontal="left" vertical="center" wrapText="1"/>
    </xf>
    <xf numFmtId="0" fontId="5" fillId="0" borderId="47" xfId="0" applyFont="1" applyBorder="1" applyAlignment="1">
      <alignment horizontal="left" vertical="center" wrapText="1"/>
    </xf>
    <xf numFmtId="0" fontId="15" fillId="0" borderId="11" xfId="0" applyFont="1" applyBorder="1" applyAlignment="1">
      <alignment horizontal="left" vertical="center"/>
    </xf>
    <xf numFmtId="0" fontId="1" fillId="0" borderId="0" xfId="0" applyFont="1" applyAlignment="1">
      <alignment horizontal="right" vertical="center" wrapText="1"/>
    </xf>
    <xf numFmtId="0" fontId="1" fillId="0" borderId="11" xfId="0" applyFont="1" applyBorder="1" applyAlignment="1">
      <alignment horizontal="left" vertical="center" wrapText="1"/>
    </xf>
    <xf numFmtId="0" fontId="25" fillId="0" borderId="0" xfId="0" applyFont="1" applyAlignment="1">
      <alignment horizontal="center" vertical="center"/>
    </xf>
    <xf numFmtId="0" fontId="22" fillId="0" borderId="1" xfId="0" quotePrefix="1" applyFont="1" applyBorder="1" applyAlignment="1">
      <alignment horizontal="center" vertical="center"/>
    </xf>
    <xf numFmtId="0" fontId="22" fillId="0" borderId="24" xfId="0" quotePrefix="1" applyFont="1" applyBorder="1" applyAlignment="1">
      <alignment horizontal="center" vertical="center"/>
    </xf>
    <xf numFmtId="0" fontId="22" fillId="0" borderId="1" xfId="0" applyFont="1" applyBorder="1" applyAlignment="1">
      <alignment horizontal="left" wrapText="1"/>
    </xf>
    <xf numFmtId="0" fontId="22" fillId="0" borderId="24" xfId="0" applyFont="1" applyBorder="1" applyAlignment="1">
      <alignment horizontal="left" wrapText="1"/>
    </xf>
    <xf numFmtId="0" fontId="22" fillId="0" borderId="18" xfId="0" quotePrefix="1" applyFont="1" applyBorder="1" applyAlignment="1">
      <alignment horizontal="center" vertical="center"/>
    </xf>
    <xf numFmtId="49" fontId="22" fillId="0" borderId="18" xfId="0" quotePrefix="1" applyNumberFormat="1" applyFont="1" applyBorder="1" applyAlignment="1">
      <alignment horizontal="center" vertical="center"/>
    </xf>
    <xf numFmtId="0" fontId="22" fillId="0" borderId="18" xfId="0" applyFont="1" applyBorder="1" applyAlignment="1">
      <alignment horizontal="left" vertical="center"/>
    </xf>
    <xf numFmtId="179" fontId="4" fillId="3" borderId="18" xfId="0" applyNumberFormat="1" applyFont="1" applyFill="1" applyBorder="1" applyAlignment="1" applyProtection="1">
      <alignment horizontal="right" vertical="center" wrapText="1"/>
      <protection locked="0"/>
    </xf>
  </cellXfs>
  <cellStyles count="1">
    <cellStyle name="標準" xfId="0" builtinId="0"/>
  </cellStyles>
  <dxfs count="70">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游ゴシック"/>
        <scheme val="none"/>
      </font>
    </dxf>
    <dxf>
      <border outline="0">
        <bottom style="thin">
          <color rgb="FF000000"/>
        </bottom>
      </border>
    </dxf>
    <dxf>
      <font>
        <b val="0"/>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name val="游ゴシック"/>
        <scheme val="none"/>
      </font>
      <fill>
        <patternFill patternType="solid">
          <fgColor rgb="FF000000"/>
          <bgColor rgb="FFA6A6A6"/>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游ゴシック"/>
        <scheme val="none"/>
      </font>
      <fill>
        <patternFill patternType="solid">
          <fgColor rgb="FF000000"/>
          <bgColor rgb="FFA6A6A6"/>
        </patternFill>
      </fill>
      <alignment vertical="center" textRotation="0" wrapText="1" indent="0" justifyLastLine="0" shrinkToFit="0" readingOrder="0"/>
    </dxf>
    <dxf>
      <border>
        <bottom style="thin">
          <color indexed="64"/>
        </bottom>
      </border>
    </dxf>
    <dxf>
      <font>
        <b/>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color theme="1"/>
      </font>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numFmt numFmtId="3" formatCode="#,##0"/>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name val="游ゴシック"/>
        <scheme val="none"/>
      </font>
    </dxf>
    <dxf>
      <border outline="0">
        <bottom style="thin">
          <color rgb="FF000000"/>
        </bottom>
      </border>
    </dxf>
    <dxf>
      <font>
        <b val="0"/>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游ゴシック"/>
        <scheme val="none"/>
      </font>
      <fill>
        <patternFill patternType="solid">
          <fgColor rgb="FF000000"/>
          <bgColor rgb="FFA6A6A6"/>
        </patternFill>
      </fill>
      <alignment horizontal="center" vertical="center" textRotation="0" wrapText="1" indent="0" justifyLastLine="0" shrinkToFit="0" readingOrder="0"/>
    </dxf>
    <dxf>
      <border>
        <bottom style="thin">
          <color rgb="FF000000"/>
        </bottom>
      </border>
    </dxf>
    <dxf>
      <font>
        <b/>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游ゴシック"/>
        <scheme val="none"/>
      </font>
      <fill>
        <patternFill patternType="solid">
          <fgColor indexed="64"/>
          <bgColor theme="0" tint="-0.34998626667073579"/>
        </patternFill>
      </fill>
      <alignment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0"/>
        <name val="游ゴシック"/>
        <scheme val="none"/>
      </font>
      <fill>
        <patternFill patternType="solid">
          <fgColor rgb="FF000000"/>
          <bgColor rgb="FFA6A6A6"/>
        </patternFill>
      </fill>
      <alignment vertical="center" textRotation="0" wrapText="1" indent="0" justifyLastLine="0" shrinkToFit="0" readingOrder="0"/>
    </dxf>
    <dxf>
      <border>
        <bottom style="thin">
          <color rgb="FF000000"/>
        </bottom>
      </border>
    </dxf>
    <dxf>
      <font>
        <b/>
        <i val="0"/>
        <strike val="0"/>
        <condense val="0"/>
        <extend val="0"/>
        <outline val="0"/>
        <shadow val="0"/>
        <u val="none"/>
        <vertAlign val="baseline"/>
        <sz val="10"/>
        <color theme="0"/>
        <name val="游ゴシック"/>
        <scheme val="none"/>
      </font>
      <fill>
        <patternFill patternType="solid">
          <fgColor indexed="64"/>
          <bgColor theme="0" tint="-0.34998626667073579"/>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ont>
        <color theme="1"/>
      </font>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225757</xdr:colOff>
          <xdr:row>23</xdr:row>
          <xdr:rowOff>2198</xdr:rowOff>
        </xdr:from>
        <xdr:to>
          <xdr:col>2</xdr:col>
          <xdr:colOff>141228</xdr:colOff>
          <xdr:row>26</xdr:row>
          <xdr:rowOff>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545797" y="5351438"/>
              <a:ext cx="235511" cy="569302"/>
              <a:chOff x="304433" y="5966379"/>
              <a:chExt cx="457200" cy="709906"/>
            </a:xfrm>
          </xdr:grpSpPr>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000-000001840000}"/>
                  </a:ext>
                </a:extLst>
              </xdr:cNvPr>
              <xdr:cNvSpPr/>
            </xdr:nvSpPr>
            <xdr:spPr bwMode="auto">
              <a:xfrm>
                <a:off x="304433" y="5966379"/>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000-000002840000}"/>
                  </a:ext>
                </a:extLst>
              </xdr:cNvPr>
              <xdr:cNvSpPr/>
            </xdr:nvSpPr>
            <xdr:spPr bwMode="auto">
              <a:xfrm>
                <a:off x="304433" y="6200409"/>
                <a:ext cx="457200" cy="241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000-000003840000}"/>
                  </a:ext>
                </a:extLst>
              </xdr:cNvPr>
              <xdr:cNvSpPr/>
            </xdr:nvSpPr>
            <xdr:spPr bwMode="auto">
              <a:xfrm>
                <a:off x="304433" y="6434493"/>
                <a:ext cx="457200" cy="2417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27</xdr:row>
          <xdr:rowOff>154042</xdr:rowOff>
        </xdr:from>
        <xdr:to>
          <xdr:col>23</xdr:col>
          <xdr:colOff>76257</xdr:colOff>
          <xdr:row>29</xdr:row>
          <xdr:rowOff>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990660" y="6150982"/>
              <a:ext cx="1726177" cy="257438"/>
              <a:chOff x="3219470" y="6696075"/>
              <a:chExt cx="1428728" cy="228600"/>
            </a:xfrm>
          </xdr:grpSpPr>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000-0000048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797" name="Check Box 5" hidden="1">
                <a:extLst>
                  <a:ext uri="{63B3BB69-23CF-44E3-9099-C40C66FF867C}">
                    <a14:compatExt spid="_x0000_s33797"/>
                  </a:ext>
                  <a:ext uri="{FF2B5EF4-FFF2-40B4-BE49-F238E27FC236}">
                    <a16:creationId xmlns:a16="http://schemas.microsoft.com/office/drawing/2014/main" id="{00000000-0008-0000-0000-000005840000}"/>
                  </a:ext>
                </a:extLst>
              </xdr:cNvPr>
              <xdr:cNvSpPr/>
            </xdr:nvSpPr>
            <xdr:spPr bwMode="auto">
              <a:xfrm>
                <a:off x="4419598"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798" name="Check Box 6" hidden="1">
                <a:extLst>
                  <a:ext uri="{63B3BB69-23CF-44E3-9099-C40C66FF867C}">
                    <a14:compatExt spid="_x0000_s33798"/>
                  </a:ext>
                  <a:ext uri="{FF2B5EF4-FFF2-40B4-BE49-F238E27FC236}">
                    <a16:creationId xmlns:a16="http://schemas.microsoft.com/office/drawing/2014/main" id="{00000000-0008-0000-0000-000006840000}"/>
                  </a:ext>
                </a:extLst>
              </xdr:cNvPr>
              <xdr:cNvSpPr/>
            </xdr:nvSpPr>
            <xdr:spPr bwMode="auto">
              <a:xfrm>
                <a:off x="3219470"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28</xdr:row>
          <xdr:rowOff>182880</xdr:rowOff>
        </xdr:from>
        <xdr:to>
          <xdr:col>18</xdr:col>
          <xdr:colOff>76200</xdr:colOff>
          <xdr:row>29</xdr:row>
          <xdr:rowOff>198120</xdr:rowOff>
        </xdr:to>
        <xdr:sp macro="" textlink="">
          <xdr:nvSpPr>
            <xdr:cNvPr id="33799" name="Check Box 7" hidden="1">
              <a:extLst>
                <a:ext uri="{63B3BB69-23CF-44E3-9099-C40C66FF867C}">
                  <a14:compatExt spid="_x0000_s33799"/>
                </a:ext>
                <a:ext uri="{FF2B5EF4-FFF2-40B4-BE49-F238E27FC236}">
                  <a16:creationId xmlns:a16="http://schemas.microsoft.com/office/drawing/2014/main" id="{00000000-0008-0000-0000-000007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28</xdr:row>
          <xdr:rowOff>182880</xdr:rowOff>
        </xdr:from>
        <xdr:to>
          <xdr:col>13</xdr:col>
          <xdr:colOff>76200</xdr:colOff>
          <xdr:row>29</xdr:row>
          <xdr:rowOff>198120</xdr:rowOff>
        </xdr:to>
        <xdr:sp macro="" textlink="">
          <xdr:nvSpPr>
            <xdr:cNvPr id="33800" name="Check Box 8" hidden="1">
              <a:extLst>
                <a:ext uri="{63B3BB69-23CF-44E3-9099-C40C66FF867C}">
                  <a14:compatExt spid="_x0000_s33800"/>
                </a:ext>
                <a:ext uri="{FF2B5EF4-FFF2-40B4-BE49-F238E27FC236}">
                  <a16:creationId xmlns:a16="http://schemas.microsoft.com/office/drawing/2014/main" id="{00000000-0008-0000-0000-000008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31</xdr:row>
          <xdr:rowOff>985</xdr:rowOff>
        </xdr:from>
        <xdr:to>
          <xdr:col>23</xdr:col>
          <xdr:colOff>76257</xdr:colOff>
          <xdr:row>31</xdr:row>
          <xdr:rowOff>227943</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990660" y="6820885"/>
              <a:ext cx="1726177" cy="226958"/>
              <a:chOff x="3219470" y="6696075"/>
              <a:chExt cx="1428728" cy="228600"/>
            </a:xfrm>
          </xdr:grpSpPr>
          <xdr:sp macro="" textlink="">
            <xdr:nvSpPr>
              <xdr:cNvPr id="33801" name="Check Box 9" hidden="1">
                <a:extLst>
                  <a:ext uri="{63B3BB69-23CF-44E3-9099-C40C66FF867C}">
                    <a14:compatExt spid="_x0000_s33801"/>
                  </a:ext>
                  <a:ext uri="{FF2B5EF4-FFF2-40B4-BE49-F238E27FC236}">
                    <a16:creationId xmlns:a16="http://schemas.microsoft.com/office/drawing/2014/main" id="{00000000-0008-0000-0000-0000098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02" name="Check Box 10" hidden="1">
                <a:extLst>
                  <a:ext uri="{63B3BB69-23CF-44E3-9099-C40C66FF867C}">
                    <a14:compatExt spid="_x0000_s33802"/>
                  </a:ext>
                  <a:ext uri="{FF2B5EF4-FFF2-40B4-BE49-F238E27FC236}">
                    <a16:creationId xmlns:a16="http://schemas.microsoft.com/office/drawing/2014/main" id="{00000000-0008-0000-0000-00000A840000}"/>
                  </a:ext>
                </a:extLst>
              </xdr:cNvPr>
              <xdr:cNvSpPr/>
            </xdr:nvSpPr>
            <xdr:spPr bwMode="auto">
              <a:xfrm>
                <a:off x="4419598"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03" name="Check Box 11" hidden="1">
                <a:extLst>
                  <a:ext uri="{63B3BB69-23CF-44E3-9099-C40C66FF867C}">
                    <a14:compatExt spid="_x0000_s33803"/>
                  </a:ext>
                  <a:ext uri="{FF2B5EF4-FFF2-40B4-BE49-F238E27FC236}">
                    <a16:creationId xmlns:a16="http://schemas.microsoft.com/office/drawing/2014/main" id="{00000000-0008-0000-0000-00000B840000}"/>
                  </a:ext>
                </a:extLst>
              </xdr:cNvPr>
              <xdr:cNvSpPr/>
            </xdr:nvSpPr>
            <xdr:spPr bwMode="auto">
              <a:xfrm>
                <a:off x="3219470"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26</xdr:row>
          <xdr:rowOff>72059</xdr:rowOff>
        </xdr:from>
        <xdr:to>
          <xdr:col>23</xdr:col>
          <xdr:colOff>76200</xdr:colOff>
          <xdr:row>28</xdr:row>
          <xdr:rowOff>13252</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988945" y="5992799"/>
              <a:ext cx="1727835" cy="223133"/>
              <a:chOff x="2943219" y="6178826"/>
              <a:chExt cx="1680132" cy="228600"/>
            </a:xfrm>
          </xdr:grpSpPr>
          <xdr:sp macro="" textlink="">
            <xdr:nvSpPr>
              <xdr:cNvPr id="33804" name="Check Box 12" hidden="1">
                <a:extLst>
                  <a:ext uri="{63B3BB69-23CF-44E3-9099-C40C66FF867C}">
                    <a14:compatExt spid="_x0000_s33804"/>
                  </a:ext>
                  <a:ext uri="{FF2B5EF4-FFF2-40B4-BE49-F238E27FC236}">
                    <a16:creationId xmlns:a16="http://schemas.microsoft.com/office/drawing/2014/main" id="{00000000-0008-0000-0000-00000C84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05" name="Check Box 13" hidden="1">
                <a:extLst>
                  <a:ext uri="{63B3BB69-23CF-44E3-9099-C40C66FF867C}">
                    <a14:compatExt spid="_x0000_s33805"/>
                  </a:ext>
                  <a:ext uri="{FF2B5EF4-FFF2-40B4-BE49-F238E27FC236}">
                    <a16:creationId xmlns:a16="http://schemas.microsoft.com/office/drawing/2014/main" id="{00000000-0008-0000-0000-00000D8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06" name="Check Box 14" hidden="1">
                <a:extLst>
                  <a:ext uri="{63B3BB69-23CF-44E3-9099-C40C66FF867C}">
                    <a14:compatExt spid="_x0000_s33806"/>
                  </a:ext>
                  <a:ext uri="{FF2B5EF4-FFF2-40B4-BE49-F238E27FC236}">
                    <a16:creationId xmlns:a16="http://schemas.microsoft.com/office/drawing/2014/main" id="{00000000-0008-0000-0000-00000E84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29</xdr:row>
          <xdr:rowOff>156998</xdr:rowOff>
        </xdr:from>
        <xdr:to>
          <xdr:col>23</xdr:col>
          <xdr:colOff>76257</xdr:colOff>
          <xdr:row>31</xdr:row>
          <xdr:rowOff>2956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990660" y="6565418"/>
              <a:ext cx="1726177" cy="257438"/>
              <a:chOff x="3078306" y="7091198"/>
              <a:chExt cx="1703305" cy="226958"/>
            </a:xfrm>
          </xdr:grpSpPr>
          <xdr:sp macro="" textlink="">
            <xdr:nvSpPr>
              <xdr:cNvPr id="33807" name="Check Box 15" hidden="1">
                <a:extLst>
                  <a:ext uri="{63B3BB69-23CF-44E3-9099-C40C66FF867C}">
                    <a14:compatExt spid="_x0000_s33807"/>
                  </a:ext>
                  <a:ext uri="{FF2B5EF4-FFF2-40B4-BE49-F238E27FC236}">
                    <a16:creationId xmlns:a16="http://schemas.microsoft.com/office/drawing/2014/main" id="{00000000-0008-0000-0000-00000F8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08" name="Check Box 16" hidden="1">
                <a:extLst>
                  <a:ext uri="{63B3BB69-23CF-44E3-9099-C40C66FF867C}">
                    <a14:compatExt spid="_x0000_s33808"/>
                  </a:ext>
                  <a:ext uri="{FF2B5EF4-FFF2-40B4-BE49-F238E27FC236}">
                    <a16:creationId xmlns:a16="http://schemas.microsoft.com/office/drawing/2014/main" id="{00000000-0008-0000-0000-000010840000}"/>
                  </a:ext>
                </a:extLst>
              </xdr:cNvPr>
              <xdr:cNvSpPr/>
            </xdr:nvSpPr>
            <xdr:spPr bwMode="auto">
              <a:xfrm>
                <a:off x="4509079"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09" name="Check Box 17" hidden="1">
                <a:extLst>
                  <a:ext uri="{63B3BB69-23CF-44E3-9099-C40C66FF867C}">
                    <a14:compatExt spid="_x0000_s33809"/>
                  </a:ext>
                  <a:ext uri="{FF2B5EF4-FFF2-40B4-BE49-F238E27FC236}">
                    <a16:creationId xmlns:a16="http://schemas.microsoft.com/office/drawing/2014/main" id="{00000000-0008-0000-0000-000011840000}"/>
                  </a:ext>
                </a:extLst>
              </xdr:cNvPr>
              <xdr:cNvSpPr/>
            </xdr:nvSpPr>
            <xdr:spPr bwMode="auto">
              <a:xfrm>
                <a:off x="3078306" y="7091198"/>
                <a:ext cx="272535"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244676</xdr:colOff>
          <xdr:row>36</xdr:row>
          <xdr:rowOff>76200</xdr:rowOff>
        </xdr:from>
        <xdr:to>
          <xdr:col>6</xdr:col>
          <xdr:colOff>152400</xdr:colOff>
          <xdr:row>41</xdr:row>
          <xdr:rowOff>57150</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1837256" y="8221980"/>
              <a:ext cx="258244" cy="925830"/>
              <a:chOff x="1863926" y="8297096"/>
              <a:chExt cx="260165" cy="951718"/>
            </a:xfrm>
          </xdr:grpSpPr>
          <xdr:sp macro="" textlink="">
            <xdr:nvSpPr>
              <xdr:cNvPr id="33810" name="Check Box 18" hidden="1">
                <a:extLst>
                  <a:ext uri="{63B3BB69-23CF-44E3-9099-C40C66FF867C}">
                    <a14:compatExt spid="_x0000_s33810"/>
                  </a:ext>
                  <a:ext uri="{FF2B5EF4-FFF2-40B4-BE49-F238E27FC236}">
                    <a16:creationId xmlns:a16="http://schemas.microsoft.com/office/drawing/2014/main" id="{00000000-0008-0000-0000-000012840000}"/>
                  </a:ext>
                </a:extLst>
              </xdr:cNvPr>
              <xdr:cNvSpPr/>
            </xdr:nvSpPr>
            <xdr:spPr bwMode="auto">
              <a:xfrm>
                <a:off x="1863926" y="8761164"/>
                <a:ext cx="257794" cy="3107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11" name="Check Box 19" hidden="1">
                <a:extLst>
                  <a:ext uri="{63B3BB69-23CF-44E3-9099-C40C66FF867C}">
                    <a14:compatExt spid="_x0000_s33811"/>
                  </a:ext>
                  <a:ext uri="{FF2B5EF4-FFF2-40B4-BE49-F238E27FC236}">
                    <a16:creationId xmlns:a16="http://schemas.microsoft.com/office/drawing/2014/main" id="{00000000-0008-0000-0000-000013840000}"/>
                  </a:ext>
                </a:extLst>
              </xdr:cNvPr>
              <xdr:cNvSpPr/>
            </xdr:nvSpPr>
            <xdr:spPr bwMode="auto">
              <a:xfrm>
                <a:off x="1863926" y="8297096"/>
                <a:ext cx="259555" cy="312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12" name="Check Box 20" hidden="1">
                <a:extLst>
                  <a:ext uri="{63B3BB69-23CF-44E3-9099-C40C66FF867C}">
                    <a14:compatExt spid="_x0000_s33812"/>
                  </a:ext>
                  <a:ext uri="{FF2B5EF4-FFF2-40B4-BE49-F238E27FC236}">
                    <a16:creationId xmlns:a16="http://schemas.microsoft.com/office/drawing/2014/main" id="{00000000-0008-0000-0000-000014840000}"/>
                  </a:ext>
                </a:extLst>
              </xdr:cNvPr>
              <xdr:cNvSpPr/>
            </xdr:nvSpPr>
            <xdr:spPr bwMode="auto">
              <a:xfrm>
                <a:off x="1863926" y="8529147"/>
                <a:ext cx="259555" cy="3124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3813" name="Check Box 21" hidden="1">
                <a:extLst>
                  <a:ext uri="{63B3BB69-23CF-44E3-9099-C40C66FF867C}">
                    <a14:compatExt spid="_x0000_s33813"/>
                  </a:ext>
                  <a:ext uri="{FF2B5EF4-FFF2-40B4-BE49-F238E27FC236}">
                    <a16:creationId xmlns:a16="http://schemas.microsoft.com/office/drawing/2014/main" id="{00000000-0008-0000-0000-000015840000}"/>
                  </a:ext>
                </a:extLst>
              </xdr:cNvPr>
              <xdr:cNvSpPr/>
            </xdr:nvSpPr>
            <xdr:spPr bwMode="auto">
              <a:xfrm>
                <a:off x="1866917" y="8944015"/>
                <a:ext cx="257174" cy="3047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533400</xdr:colOff>
      <xdr:row>0</xdr:row>
      <xdr:rowOff>47625</xdr:rowOff>
    </xdr:from>
    <xdr:to>
      <xdr:col>2</xdr:col>
      <xdr:colOff>9525</xdr:colOff>
      <xdr:row>0</xdr:row>
      <xdr:rowOff>314325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607" t="3257" r="16964" b="85342"/>
        <a:stretch/>
      </xdr:blipFill>
      <xdr:spPr>
        <a:xfrm>
          <a:off x="771525" y="47625"/>
          <a:ext cx="419100" cy="266700"/>
        </a:xfrm>
        <a:prstGeom prst="rect">
          <a:avLst/>
        </a:prstGeom>
      </xdr:spPr>
    </xdr:pic>
    <xdr:clientData/>
  </xdr:twoCellAnchor>
  <xdr:twoCellAnchor>
    <xdr:from>
      <xdr:col>4</xdr:col>
      <xdr:colOff>161924</xdr:colOff>
      <xdr:row>5</xdr:row>
      <xdr:rowOff>36908</xdr:rowOff>
    </xdr:from>
    <xdr:to>
      <xdr:col>4</xdr:col>
      <xdr:colOff>337005</xdr:colOff>
      <xdr:row>6</xdr:row>
      <xdr:rowOff>28574</xdr:rowOff>
    </xdr:to>
    <xdr:sp macro="" textlink="">
      <xdr:nvSpPr>
        <xdr:cNvPr id="3" name="矢印: 上向き折線 2">
          <a:extLst>
            <a:ext uri="{FF2B5EF4-FFF2-40B4-BE49-F238E27FC236}">
              <a16:creationId xmlns:a16="http://schemas.microsoft.com/office/drawing/2014/main" id="{00000000-0008-0000-0100-000003000000}"/>
            </a:ext>
          </a:extLst>
        </xdr:cNvPr>
        <xdr:cNvSpPr/>
      </xdr:nvSpPr>
      <xdr:spPr>
        <a:xfrm flipH="1" flipV="1">
          <a:off x="3295649" y="1160858"/>
          <a:ext cx="175081" cy="153591"/>
        </a:xfrm>
        <a:prstGeom prst="bentUp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2</xdr:row>
      <xdr:rowOff>76200</xdr:rowOff>
    </xdr:from>
    <xdr:to>
      <xdr:col>1</xdr:col>
      <xdr:colOff>857250</xdr:colOff>
      <xdr:row>2</xdr:row>
      <xdr:rowOff>409575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607" t="3257" r="16964" b="85342"/>
        <a:stretch/>
      </xdr:blipFill>
      <xdr:spPr>
        <a:xfrm>
          <a:off x="409575" y="695325"/>
          <a:ext cx="762000" cy="333375"/>
        </a:xfrm>
        <a:prstGeom prst="rect">
          <a:avLst/>
        </a:prstGeom>
      </xdr:spPr>
    </xdr:pic>
    <xdr:clientData/>
  </xdr:twoCellAnchor>
  <xdr:twoCellAnchor editAs="oneCell">
    <xdr:from>
      <xdr:col>1</xdr:col>
      <xdr:colOff>95250</xdr:colOff>
      <xdr:row>3</xdr:row>
      <xdr:rowOff>85725</xdr:rowOff>
    </xdr:from>
    <xdr:to>
      <xdr:col>1</xdr:col>
      <xdr:colOff>828675</xdr:colOff>
      <xdr:row>3</xdr:row>
      <xdr:rowOff>409575</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500" t="19869" r="18751" b="69056"/>
        <a:stretch/>
      </xdr:blipFill>
      <xdr:spPr>
        <a:xfrm>
          <a:off x="409575" y="1466850"/>
          <a:ext cx="733425" cy="323850"/>
        </a:xfrm>
        <a:prstGeom prst="rect">
          <a:avLst/>
        </a:prstGeom>
      </xdr:spPr>
    </xdr:pic>
    <xdr:clientData/>
  </xdr:twoCellAnchor>
  <xdr:twoCellAnchor editAs="oneCell">
    <xdr:from>
      <xdr:col>1</xdr:col>
      <xdr:colOff>95250</xdr:colOff>
      <xdr:row>4</xdr:row>
      <xdr:rowOff>76200</xdr:rowOff>
    </xdr:from>
    <xdr:to>
      <xdr:col>1</xdr:col>
      <xdr:colOff>987425</xdr:colOff>
      <xdr:row>4</xdr:row>
      <xdr:rowOff>390525</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2500" t="36156" r="4464" b="53095"/>
        <a:stretch/>
      </xdr:blipFill>
      <xdr:spPr>
        <a:xfrm>
          <a:off x="409575" y="2219325"/>
          <a:ext cx="892175" cy="314325"/>
        </a:xfrm>
        <a:prstGeom prst="rect">
          <a:avLst/>
        </a:prstGeom>
      </xdr:spPr>
    </xdr:pic>
    <xdr:clientData/>
  </xdr:twoCellAnchor>
  <xdr:twoCellAnchor editAs="oneCell">
    <xdr:from>
      <xdr:col>1</xdr:col>
      <xdr:colOff>95250</xdr:colOff>
      <xdr:row>5</xdr:row>
      <xdr:rowOff>76200</xdr:rowOff>
    </xdr:from>
    <xdr:to>
      <xdr:col>1</xdr:col>
      <xdr:colOff>847725</xdr:colOff>
      <xdr:row>5</xdr:row>
      <xdr:rowOff>371475</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607" t="69055" r="17857" b="20847"/>
        <a:stretch/>
      </xdr:blipFill>
      <xdr:spPr>
        <a:xfrm>
          <a:off x="409575" y="3371850"/>
          <a:ext cx="752475" cy="295275"/>
        </a:xfrm>
        <a:prstGeom prst="rect">
          <a:avLst/>
        </a:prstGeom>
      </xdr:spPr>
    </xdr:pic>
    <xdr:clientData/>
  </xdr:twoCellAnchor>
  <xdr:twoCellAnchor editAs="oneCell">
    <xdr:from>
      <xdr:col>1</xdr:col>
      <xdr:colOff>95250</xdr:colOff>
      <xdr:row>6</xdr:row>
      <xdr:rowOff>76200</xdr:rowOff>
    </xdr:from>
    <xdr:to>
      <xdr:col>1</xdr:col>
      <xdr:colOff>838200</xdr:colOff>
      <xdr:row>6</xdr:row>
      <xdr:rowOff>381000</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607" t="85016" r="18751" b="4560"/>
        <a:stretch/>
      </xdr:blipFill>
      <xdr:spPr>
        <a:xfrm>
          <a:off x="409575" y="4133850"/>
          <a:ext cx="74295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225757</xdr:colOff>
          <xdr:row>23</xdr:row>
          <xdr:rowOff>2198</xdr:rowOff>
        </xdr:from>
        <xdr:to>
          <xdr:col>2</xdr:col>
          <xdr:colOff>141228</xdr:colOff>
          <xdr:row>26</xdr:row>
          <xdr:rowOff>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545797" y="5351438"/>
              <a:ext cx="235511" cy="569302"/>
              <a:chOff x="304433" y="5966379"/>
              <a:chExt cx="457200" cy="709906"/>
            </a:xfrm>
          </xdr:grpSpPr>
          <xdr:sp macro="" textlink="">
            <xdr:nvSpPr>
              <xdr:cNvPr id="29697" name="Check Box 1" hidden="1">
                <a:extLst>
                  <a:ext uri="{63B3BB69-23CF-44E3-9099-C40C66FF867C}">
                    <a14:compatExt spid="_x0000_s29697"/>
                  </a:ext>
                  <a:ext uri="{FF2B5EF4-FFF2-40B4-BE49-F238E27FC236}">
                    <a16:creationId xmlns:a16="http://schemas.microsoft.com/office/drawing/2014/main" id="{00000000-0008-0000-0300-000001740000}"/>
                  </a:ext>
                </a:extLst>
              </xdr:cNvPr>
              <xdr:cNvSpPr/>
            </xdr:nvSpPr>
            <xdr:spPr bwMode="auto">
              <a:xfrm>
                <a:off x="304433" y="5966379"/>
                <a:ext cx="457200" cy="2417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698" name="Check Box 2" hidden="1">
                <a:extLst>
                  <a:ext uri="{63B3BB69-23CF-44E3-9099-C40C66FF867C}">
                    <a14:compatExt spid="_x0000_s29698"/>
                  </a:ext>
                  <a:ext uri="{FF2B5EF4-FFF2-40B4-BE49-F238E27FC236}">
                    <a16:creationId xmlns:a16="http://schemas.microsoft.com/office/drawing/2014/main" id="{00000000-0008-0000-0300-000002740000}"/>
                  </a:ext>
                </a:extLst>
              </xdr:cNvPr>
              <xdr:cNvSpPr/>
            </xdr:nvSpPr>
            <xdr:spPr bwMode="auto">
              <a:xfrm>
                <a:off x="304433" y="6200409"/>
                <a:ext cx="457200" cy="2417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699" name="Check Box 3" hidden="1">
                <a:extLst>
                  <a:ext uri="{63B3BB69-23CF-44E3-9099-C40C66FF867C}">
                    <a14:compatExt spid="_x0000_s29699"/>
                  </a:ext>
                  <a:ext uri="{FF2B5EF4-FFF2-40B4-BE49-F238E27FC236}">
                    <a16:creationId xmlns:a16="http://schemas.microsoft.com/office/drawing/2014/main" id="{00000000-0008-0000-0300-000003740000}"/>
                  </a:ext>
                </a:extLst>
              </xdr:cNvPr>
              <xdr:cNvSpPr/>
            </xdr:nvSpPr>
            <xdr:spPr bwMode="auto">
              <a:xfrm>
                <a:off x="304433" y="6434493"/>
                <a:ext cx="457200" cy="24179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27</xdr:row>
          <xdr:rowOff>154042</xdr:rowOff>
        </xdr:from>
        <xdr:to>
          <xdr:col>23</xdr:col>
          <xdr:colOff>76257</xdr:colOff>
          <xdr:row>29</xdr:row>
          <xdr:rowOff>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2990660" y="6150982"/>
              <a:ext cx="1726177" cy="257438"/>
              <a:chOff x="3219469" y="6696075"/>
              <a:chExt cx="1428727" cy="228600"/>
            </a:xfrm>
          </xdr:grpSpPr>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300-000004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300-000005740000}"/>
                  </a:ext>
                </a:extLst>
              </xdr:cNvPr>
              <xdr:cNvSpPr/>
            </xdr:nvSpPr>
            <xdr:spPr bwMode="auto">
              <a:xfrm>
                <a:off x="441959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300-000006740000}"/>
                  </a:ext>
                </a:extLst>
              </xdr:cNvPr>
              <xdr:cNvSpPr/>
            </xdr:nvSpPr>
            <xdr:spPr bwMode="auto">
              <a:xfrm>
                <a:off x="3219469"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83820</xdr:colOff>
          <xdr:row>28</xdr:row>
          <xdr:rowOff>182880</xdr:rowOff>
        </xdr:from>
        <xdr:to>
          <xdr:col>18</xdr:col>
          <xdr:colOff>76200</xdr:colOff>
          <xdr:row>29</xdr:row>
          <xdr:rowOff>198120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3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28</xdr:row>
          <xdr:rowOff>182880</xdr:rowOff>
        </xdr:from>
        <xdr:to>
          <xdr:col>13</xdr:col>
          <xdr:colOff>76200</xdr:colOff>
          <xdr:row>29</xdr:row>
          <xdr:rowOff>198120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3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31</xdr:row>
          <xdr:rowOff>985</xdr:rowOff>
        </xdr:from>
        <xdr:to>
          <xdr:col>23</xdr:col>
          <xdr:colOff>76257</xdr:colOff>
          <xdr:row>31</xdr:row>
          <xdr:rowOff>227943</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2990660" y="6820885"/>
              <a:ext cx="1726177" cy="226958"/>
              <a:chOff x="3219469" y="6696075"/>
              <a:chExt cx="1428727" cy="228600"/>
            </a:xfrm>
          </xdr:grpSpPr>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300-000009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300-00000A740000}"/>
                  </a:ext>
                </a:extLst>
              </xdr:cNvPr>
              <xdr:cNvSpPr/>
            </xdr:nvSpPr>
            <xdr:spPr bwMode="auto">
              <a:xfrm>
                <a:off x="441959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300-00000B740000}"/>
                  </a:ext>
                </a:extLst>
              </xdr:cNvPr>
              <xdr:cNvSpPr/>
            </xdr:nvSpPr>
            <xdr:spPr bwMode="auto">
              <a:xfrm>
                <a:off x="3219469"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26</xdr:row>
          <xdr:rowOff>72059</xdr:rowOff>
        </xdr:from>
        <xdr:to>
          <xdr:col>23</xdr:col>
          <xdr:colOff>76200</xdr:colOff>
          <xdr:row>28</xdr:row>
          <xdr:rowOff>13252</xdr:rowOff>
        </xdr:to>
        <xdr:grpSp>
          <xdr:nvGrpSpPr>
            <xdr:cNvPr id="5" name="グループ化 4">
              <a:extLst>
                <a:ext uri="{FF2B5EF4-FFF2-40B4-BE49-F238E27FC236}">
                  <a16:creationId xmlns:a16="http://schemas.microsoft.com/office/drawing/2014/main" id="{00000000-0008-0000-0300-000005000000}"/>
                </a:ext>
              </a:extLst>
            </xdr:cNvPr>
            <xdr:cNvGrpSpPr/>
          </xdr:nvGrpSpPr>
          <xdr:grpSpPr>
            <a:xfrm>
              <a:off x="2988945" y="5992799"/>
              <a:ext cx="1727835" cy="223133"/>
              <a:chOff x="2943219" y="6178826"/>
              <a:chExt cx="1680132" cy="228600"/>
            </a:xfrm>
          </xdr:grpSpPr>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300-00000C74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300-00000D7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300-00000E74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87440</xdr:colOff>
          <xdr:row>29</xdr:row>
          <xdr:rowOff>156998</xdr:rowOff>
        </xdr:from>
        <xdr:to>
          <xdr:col>23</xdr:col>
          <xdr:colOff>76257</xdr:colOff>
          <xdr:row>31</xdr:row>
          <xdr:rowOff>2956</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2990660" y="6565418"/>
              <a:ext cx="1726177" cy="257438"/>
              <a:chOff x="3078307" y="7091198"/>
              <a:chExt cx="1703305" cy="226958"/>
            </a:xfrm>
          </xdr:grpSpPr>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300-00000F7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300-000010740000}"/>
                  </a:ext>
                </a:extLst>
              </xdr:cNvPr>
              <xdr:cNvSpPr/>
            </xdr:nvSpPr>
            <xdr:spPr bwMode="auto">
              <a:xfrm>
                <a:off x="4509080"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300-000011740000}"/>
                  </a:ext>
                </a:extLst>
              </xdr:cNvPr>
              <xdr:cNvSpPr/>
            </xdr:nvSpPr>
            <xdr:spPr bwMode="auto">
              <a:xfrm>
                <a:off x="3078307" y="7091198"/>
                <a:ext cx="272535"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244676</xdr:colOff>
          <xdr:row>36</xdr:row>
          <xdr:rowOff>76200</xdr:rowOff>
        </xdr:from>
        <xdr:to>
          <xdr:col>6</xdr:col>
          <xdr:colOff>152400</xdr:colOff>
          <xdr:row>41</xdr:row>
          <xdr:rowOff>57150</xdr:rowOff>
        </xdr:to>
        <xdr:grpSp>
          <xdr:nvGrpSpPr>
            <xdr:cNvPr id="7" name="グループ化 6">
              <a:extLst>
                <a:ext uri="{FF2B5EF4-FFF2-40B4-BE49-F238E27FC236}">
                  <a16:creationId xmlns:a16="http://schemas.microsoft.com/office/drawing/2014/main" id="{00000000-0008-0000-0300-000007000000}"/>
                </a:ext>
              </a:extLst>
            </xdr:cNvPr>
            <xdr:cNvGrpSpPr/>
          </xdr:nvGrpSpPr>
          <xdr:grpSpPr>
            <a:xfrm>
              <a:off x="1837256" y="8221980"/>
              <a:ext cx="258244" cy="925830"/>
              <a:chOff x="1863926" y="8297099"/>
              <a:chExt cx="260165" cy="951711"/>
            </a:xfrm>
          </xdr:grpSpPr>
          <xdr:sp macro="" textlink="">
            <xdr:nvSpPr>
              <xdr:cNvPr id="29714" name="Check Box 18" hidden="1">
                <a:extLst>
                  <a:ext uri="{63B3BB69-23CF-44E3-9099-C40C66FF867C}">
                    <a14:compatExt spid="_x0000_s29714"/>
                  </a:ext>
                  <a:ext uri="{FF2B5EF4-FFF2-40B4-BE49-F238E27FC236}">
                    <a16:creationId xmlns:a16="http://schemas.microsoft.com/office/drawing/2014/main" id="{00000000-0008-0000-0300-000012740000}"/>
                  </a:ext>
                </a:extLst>
              </xdr:cNvPr>
              <xdr:cNvSpPr/>
            </xdr:nvSpPr>
            <xdr:spPr bwMode="auto">
              <a:xfrm>
                <a:off x="1863926" y="8761165"/>
                <a:ext cx="257794" cy="31071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5" name="Check Box 19" hidden="1">
                <a:extLst>
                  <a:ext uri="{63B3BB69-23CF-44E3-9099-C40C66FF867C}">
                    <a14:compatExt spid="_x0000_s29715"/>
                  </a:ext>
                  <a:ext uri="{FF2B5EF4-FFF2-40B4-BE49-F238E27FC236}">
                    <a16:creationId xmlns:a16="http://schemas.microsoft.com/office/drawing/2014/main" id="{00000000-0008-0000-0300-000013740000}"/>
                  </a:ext>
                </a:extLst>
              </xdr:cNvPr>
              <xdr:cNvSpPr/>
            </xdr:nvSpPr>
            <xdr:spPr bwMode="auto">
              <a:xfrm>
                <a:off x="1863926" y="8297099"/>
                <a:ext cx="259555" cy="3124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6" name="Check Box 20" hidden="1">
                <a:extLst>
                  <a:ext uri="{63B3BB69-23CF-44E3-9099-C40C66FF867C}">
                    <a14:compatExt spid="_x0000_s29716"/>
                  </a:ext>
                  <a:ext uri="{FF2B5EF4-FFF2-40B4-BE49-F238E27FC236}">
                    <a16:creationId xmlns:a16="http://schemas.microsoft.com/office/drawing/2014/main" id="{00000000-0008-0000-0300-000014740000}"/>
                  </a:ext>
                </a:extLst>
              </xdr:cNvPr>
              <xdr:cNvSpPr/>
            </xdr:nvSpPr>
            <xdr:spPr bwMode="auto">
              <a:xfrm>
                <a:off x="1863926" y="8529147"/>
                <a:ext cx="259555" cy="3124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7" name="Check Box 21" hidden="1">
                <a:extLst>
                  <a:ext uri="{63B3BB69-23CF-44E3-9099-C40C66FF867C}">
                    <a14:compatExt spid="_x0000_s29717"/>
                  </a:ext>
                  <a:ext uri="{FF2B5EF4-FFF2-40B4-BE49-F238E27FC236}">
                    <a16:creationId xmlns:a16="http://schemas.microsoft.com/office/drawing/2014/main" id="{00000000-0008-0000-0300-000015740000}"/>
                  </a:ext>
                </a:extLst>
              </xdr:cNvPr>
              <xdr:cNvSpPr/>
            </xdr:nvSpPr>
            <xdr:spPr bwMode="auto">
              <a:xfrm>
                <a:off x="1866917" y="8944011"/>
                <a:ext cx="257174" cy="3047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533400</xdr:colOff>
      <xdr:row>0</xdr:row>
      <xdr:rowOff>47625</xdr:rowOff>
    </xdr:from>
    <xdr:to>
      <xdr:col>2</xdr:col>
      <xdr:colOff>9525</xdr:colOff>
      <xdr:row>0</xdr:row>
      <xdr:rowOff>314325</xdr:rowOff>
    </xdr:to>
    <xdr:pic>
      <xdr:nvPicPr>
        <xdr:cNvPr id="4" name="図 3">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1607" t="3257" r="16964" b="85342"/>
        <a:stretch/>
      </xdr:blipFill>
      <xdr:spPr>
        <a:xfrm>
          <a:off x="771525" y="47625"/>
          <a:ext cx="419100" cy="266700"/>
        </a:xfrm>
        <a:prstGeom prst="rect">
          <a:avLst/>
        </a:prstGeom>
      </xdr:spPr>
    </xdr:pic>
    <xdr:clientData/>
  </xdr:twoCellAnchor>
  <xdr:twoCellAnchor>
    <xdr:from>
      <xdr:col>4</xdr:col>
      <xdr:colOff>161924</xdr:colOff>
      <xdr:row>5</xdr:row>
      <xdr:rowOff>36908</xdr:rowOff>
    </xdr:from>
    <xdr:to>
      <xdr:col>4</xdr:col>
      <xdr:colOff>337005</xdr:colOff>
      <xdr:row>6</xdr:row>
      <xdr:rowOff>28574</xdr:rowOff>
    </xdr:to>
    <xdr:sp macro="" textlink="">
      <xdr:nvSpPr>
        <xdr:cNvPr id="5" name="矢印: 上向き折線 4">
          <a:extLst>
            <a:ext uri="{FF2B5EF4-FFF2-40B4-BE49-F238E27FC236}">
              <a16:creationId xmlns:a16="http://schemas.microsoft.com/office/drawing/2014/main" id="{00000000-0008-0000-0400-000005000000}"/>
            </a:ext>
          </a:extLst>
        </xdr:cNvPr>
        <xdr:cNvSpPr/>
      </xdr:nvSpPr>
      <xdr:spPr>
        <a:xfrm flipH="1" flipV="1">
          <a:off x="3295649" y="1160858"/>
          <a:ext cx="175081" cy="153591"/>
        </a:xfrm>
        <a:prstGeom prst="bentUpArrow">
          <a:avLst/>
        </a:prstGeom>
        <a:solidFill>
          <a:schemeClr val="bg1"/>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ables/table1.xml><?xml version="1.0" encoding="utf-8"?>
<table xmlns="http://schemas.openxmlformats.org/spreadsheetml/2006/main" id="7" name="サービス種別リスト3628" displayName="サービス種別リスト3628" ref="R7:T21" totalsRowShown="0" headerRowDxfId="61" dataDxfId="59" headerRowBorderDxfId="60" tableBorderDxfId="58" totalsRowBorderDxfId="57">
  <autoFilter ref="R7:T21"/>
  <tableColumns count="3">
    <tableColumn id="1" name="入所系事業所" dataDxfId="56"/>
    <tableColumn id="2" name="通所系事業所" dataDxfId="55"/>
    <tableColumn id="3" name="訪問系事業所" dataDxfId="54"/>
  </tableColumns>
  <tableStyleInfo name="TableStyleLight11" showFirstColumn="0" showLastColumn="0" showRowStripes="1" showColumnStripes="0"/>
</table>
</file>

<file path=xl/tables/table2.xml><?xml version="1.0" encoding="utf-8"?>
<table xmlns="http://schemas.openxmlformats.org/spreadsheetml/2006/main" id="8" name="テーブル3739" displayName="テーブル3739" ref="V7:X10" totalsRowShown="0" headerRowDxfId="53" dataDxfId="51" headerRowBorderDxfId="52" tableBorderDxfId="50" totalsRowBorderDxfId="49">
  <autoFilter ref="V7:X10"/>
  <tableColumns count="3">
    <tableColumn id="1" name="入所系事業所1" dataDxfId="48"/>
    <tableColumn id="3" name="通所系事業所2" dataDxfId="47"/>
    <tableColumn id="4" name="訪問系事業所3" dataDxfId="46"/>
  </tableColumns>
  <tableStyleInfo name="TableStyleLight1" showFirstColumn="0" showLastColumn="0" showRowStripes="1" showColumnStripes="0"/>
</table>
</file>

<file path=xl/tables/table3.xml><?xml version="1.0" encoding="utf-8"?>
<table xmlns="http://schemas.openxmlformats.org/spreadsheetml/2006/main" id="9" name="テーブル48410" displayName="テーブル48410" ref="Z7:AE10" totalsRowShown="0" headerRowDxfId="45" dataDxfId="43" headerRowBorderDxfId="44" tableBorderDxfId="42" totalsRowBorderDxfId="41">
  <autoFilter ref="Z7:AE10"/>
  <tableColumns count="6">
    <tableColumn id="1" name="分類番号" dataDxfId="40"/>
    <tableColumn id="2" name="分類" dataDxfId="39"/>
    <tableColumn id="3" name="基礎額" dataDxfId="38"/>
    <tableColumn id="4" name="加算額" dataDxfId="37"/>
    <tableColumn id="5" name="車両燃料費" dataDxfId="36"/>
    <tableColumn id="6" name="食材料費" dataDxfId="35"/>
  </tableColumns>
  <tableStyleInfo name="TableStyleLight1" showFirstColumn="0" showLastColumn="0" showRowStripes="1" showColumnStripes="0"/>
</table>
</file>

<file path=xl/tables/table4.xml><?xml version="1.0" encoding="utf-8"?>
<table xmlns="http://schemas.openxmlformats.org/spreadsheetml/2006/main" id="1" name="サービス種別リスト362" displayName="サービス種別リスト362" ref="R7:T21" totalsRowShown="0" headerRowDxfId="26" dataDxfId="24" headerRowBorderDxfId="25" tableBorderDxfId="23" totalsRowBorderDxfId="22">
  <autoFilter ref="R7:T21"/>
  <tableColumns count="3">
    <tableColumn id="1" name="入所系事業所" dataDxfId="21"/>
    <tableColumn id="2" name="通所系事業所" dataDxfId="20"/>
    <tableColumn id="3" name="訪問系事業所" dataDxfId="19"/>
  </tableColumns>
  <tableStyleInfo name="TableStyleLight11" showFirstColumn="0" showLastColumn="0" showRowStripes="1" showColumnStripes="0"/>
</table>
</file>

<file path=xl/tables/table5.xml><?xml version="1.0" encoding="utf-8"?>
<table xmlns="http://schemas.openxmlformats.org/spreadsheetml/2006/main" id="2" name="テーブル373" displayName="テーブル373" ref="V7:X10" totalsRowShown="0" headerRowDxfId="18" dataDxfId="16" headerRowBorderDxfId="17" tableBorderDxfId="15" totalsRowBorderDxfId="14">
  <autoFilter ref="V7:X10"/>
  <tableColumns count="3">
    <tableColumn id="1" name="入所系事業所1" dataDxfId="13"/>
    <tableColumn id="3" name="通所系事業所2" dataDxfId="12"/>
    <tableColumn id="4" name="訪問系事業所3" dataDxfId="11"/>
  </tableColumns>
  <tableStyleInfo name="TableStyleLight1" showFirstColumn="0" showLastColumn="0" showRowStripes="1" showColumnStripes="0"/>
</table>
</file>

<file path=xl/tables/table6.xml><?xml version="1.0" encoding="utf-8"?>
<table xmlns="http://schemas.openxmlformats.org/spreadsheetml/2006/main" id="3" name="テーブル484" displayName="テーブル484" ref="Z7:AE10" totalsRowShown="0" headerRowDxfId="10" dataDxfId="8" headerRowBorderDxfId="9" tableBorderDxfId="7" totalsRowBorderDxfId="6">
  <autoFilter ref="Z7:AE10"/>
  <tableColumns count="6">
    <tableColumn id="1" name="分類番号" dataDxfId="5"/>
    <tableColumn id="2" name="分類" dataDxfId="4"/>
    <tableColumn id="3" name="基礎額" dataDxfId="3"/>
    <tableColumn id="4" name="加算額" dataDxfId="2"/>
    <tableColumn id="5" name="車両燃料費" dataDxfId="1"/>
    <tableColumn id="6" name="食材料費" dataDxfId="0"/>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3.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omments" Target="../comments3.xml"/><Relationship Id="rId2" Type="http://schemas.openxmlformats.org/officeDocument/2006/relationships/drawing" Target="../drawings/drawing4.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omments" Target="../comments4.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I41"/>
  <sheetViews>
    <sheetView tabSelected="1" zoomScaleNormal="100" zoomScaleSheetLayoutView="100" workbookViewId="0">
      <selection activeCell="AE8" sqref="AE8"/>
    </sheetView>
  </sheetViews>
  <sheetFormatPr defaultColWidth="2" defaultRowHeight="12"/>
  <cols>
    <col min="1" max="4" width="4.19921875" style="20" customWidth="1"/>
    <col min="5" max="5" width="4.09765625" style="20" customWidth="1"/>
    <col min="6" max="7" width="4.59765625" style="20" customWidth="1"/>
    <col min="8" max="11" width="2" style="20" customWidth="1"/>
    <col min="12" max="31" width="1.8984375" style="20" customWidth="1"/>
    <col min="32" max="32" width="2.09765625" style="20" customWidth="1"/>
    <col min="33" max="16384" width="2" style="20"/>
  </cols>
  <sheetData>
    <row r="1" spans="1:35" ht="19.5" customHeight="1">
      <c r="A1" s="29" t="s">
        <v>53</v>
      </c>
      <c r="C1" s="107"/>
      <c r="D1" s="107"/>
      <c r="AG1" s="32"/>
      <c r="AH1" s="32"/>
      <c r="AI1" s="32"/>
    </row>
    <row r="2" spans="1:35" ht="6" customHeight="1">
      <c r="A2" s="22"/>
      <c r="C2" s="107"/>
      <c r="D2" s="107"/>
    </row>
    <row r="3" spans="1:35" s="31" customFormat="1" ht="19.5" customHeight="1">
      <c r="A3" s="123" t="s">
        <v>132</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row>
    <row r="4" spans="1:35" s="31" customFormat="1" ht="19.5" customHeight="1">
      <c r="A4" s="124" t="s">
        <v>131</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row>
    <row r="5" spans="1:35" ht="6" customHeight="1">
      <c r="A5" s="107"/>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row>
    <row r="6" spans="1:35" ht="19.5" customHeight="1">
      <c r="C6" s="107"/>
      <c r="D6" s="107"/>
      <c r="V6" s="30" t="s">
        <v>0</v>
      </c>
      <c r="W6" s="125"/>
      <c r="X6" s="125"/>
      <c r="Y6" s="107" t="s">
        <v>1</v>
      </c>
      <c r="Z6" s="125"/>
      <c r="AA6" s="125"/>
      <c r="AB6" s="107" t="s">
        <v>2</v>
      </c>
      <c r="AC6" s="125"/>
      <c r="AD6" s="125"/>
      <c r="AE6" s="107" t="s">
        <v>3</v>
      </c>
    </row>
    <row r="7" spans="1:35" ht="19.5" customHeight="1">
      <c r="A7" s="29"/>
      <c r="B7" s="126" t="s">
        <v>19</v>
      </c>
      <c r="C7" s="126"/>
      <c r="D7" s="126"/>
      <c r="E7" s="126"/>
      <c r="F7" s="126"/>
    </row>
    <row r="8" spans="1:35" ht="51" customHeight="1">
      <c r="A8" s="28"/>
      <c r="B8" s="131" t="s">
        <v>133</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28"/>
      <c r="AF8" s="28"/>
    </row>
    <row r="9" spans="1:35" ht="6" customHeight="1">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row>
    <row r="10" spans="1:35" ht="13.5" customHeight="1">
      <c r="A10" s="132" t="s">
        <v>4</v>
      </c>
      <c r="B10" s="135" t="s">
        <v>5</v>
      </c>
      <c r="C10" s="135"/>
      <c r="D10" s="135"/>
      <c r="E10" s="135"/>
      <c r="F10" s="136"/>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row>
    <row r="11" spans="1:35" ht="26.25" customHeight="1">
      <c r="A11" s="133"/>
      <c r="B11" s="137" t="s">
        <v>6</v>
      </c>
      <c r="C11" s="137"/>
      <c r="D11" s="137"/>
      <c r="E11" s="137"/>
      <c r="F11" s="138"/>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row>
    <row r="12" spans="1:35" ht="13.5" customHeight="1">
      <c r="A12" s="133"/>
      <c r="B12" s="139" t="s">
        <v>65</v>
      </c>
      <c r="C12" s="140"/>
      <c r="D12" s="140"/>
      <c r="E12" s="141"/>
      <c r="F12" s="27" t="s">
        <v>71</v>
      </c>
      <c r="G12" s="122"/>
      <c r="H12" s="26" t="s">
        <v>66</v>
      </c>
      <c r="I12" s="142"/>
      <c r="J12" s="142"/>
      <c r="K12" s="142"/>
      <c r="L12" s="25" t="s">
        <v>61</v>
      </c>
      <c r="M12" s="143"/>
      <c r="N12" s="143"/>
      <c r="O12" s="143"/>
      <c r="P12" s="143"/>
      <c r="Q12" s="143"/>
      <c r="R12" s="143"/>
      <c r="S12" s="143"/>
      <c r="T12" s="143"/>
      <c r="U12" s="143"/>
      <c r="V12" s="143"/>
      <c r="W12" s="143"/>
      <c r="X12" s="143"/>
      <c r="Y12" s="143"/>
      <c r="Z12" s="143"/>
      <c r="AA12" s="143"/>
      <c r="AB12" s="143"/>
      <c r="AC12" s="143"/>
      <c r="AD12" s="143"/>
      <c r="AE12" s="143"/>
      <c r="AF12" s="144"/>
    </row>
    <row r="13" spans="1:35" ht="36.75" customHeight="1">
      <c r="A13" s="133"/>
      <c r="B13" s="145" t="s">
        <v>62</v>
      </c>
      <c r="C13" s="146"/>
      <c r="D13" s="146"/>
      <c r="E13" s="14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row>
    <row r="14" spans="1:35" ht="19.5" customHeight="1">
      <c r="A14" s="133"/>
      <c r="B14" s="128" t="s">
        <v>60</v>
      </c>
      <c r="C14" s="128"/>
      <c r="D14" s="128"/>
      <c r="E14" s="128"/>
      <c r="F14" s="128" t="s">
        <v>9</v>
      </c>
      <c r="G14" s="128"/>
      <c r="H14" s="129"/>
      <c r="I14" s="129"/>
      <c r="J14" s="129"/>
      <c r="K14" s="129"/>
      <c r="L14" s="129"/>
      <c r="M14" s="129"/>
      <c r="N14" s="129"/>
      <c r="O14" s="129"/>
      <c r="P14" s="129"/>
      <c r="Q14" s="129"/>
      <c r="R14" s="128" t="s">
        <v>10</v>
      </c>
      <c r="S14" s="128"/>
      <c r="T14" s="128"/>
      <c r="U14" s="128"/>
      <c r="V14" s="128"/>
      <c r="W14" s="130"/>
      <c r="X14" s="130"/>
      <c r="Y14" s="130"/>
      <c r="Z14" s="130"/>
      <c r="AA14" s="130"/>
      <c r="AB14" s="130"/>
      <c r="AC14" s="130"/>
      <c r="AD14" s="130"/>
      <c r="AE14" s="130"/>
      <c r="AF14" s="130"/>
    </row>
    <row r="15" spans="1:35" ht="19.5" customHeight="1">
      <c r="A15" s="133"/>
      <c r="B15" s="128" t="s">
        <v>16</v>
      </c>
      <c r="C15" s="128"/>
      <c r="D15" s="128"/>
      <c r="E15" s="128"/>
      <c r="F15" s="128" t="s">
        <v>7</v>
      </c>
      <c r="G15" s="128"/>
      <c r="H15" s="148"/>
      <c r="I15" s="148"/>
      <c r="J15" s="148"/>
      <c r="K15" s="148"/>
      <c r="L15" s="148"/>
      <c r="M15" s="148"/>
      <c r="N15" s="148"/>
      <c r="O15" s="148"/>
      <c r="P15" s="148"/>
      <c r="Q15" s="148"/>
      <c r="R15" s="128" t="s">
        <v>13</v>
      </c>
      <c r="S15" s="128"/>
      <c r="T15" s="128"/>
      <c r="U15" s="128"/>
      <c r="V15" s="128"/>
      <c r="W15" s="149"/>
      <c r="X15" s="149"/>
      <c r="Y15" s="149"/>
      <c r="Z15" s="149"/>
      <c r="AA15" s="149"/>
      <c r="AB15" s="149"/>
      <c r="AC15" s="149"/>
      <c r="AD15" s="149"/>
      <c r="AE15" s="149"/>
      <c r="AF15" s="149"/>
    </row>
    <row r="16" spans="1:35" ht="19.5" customHeight="1">
      <c r="A16" s="133"/>
      <c r="B16" s="150" t="s">
        <v>58</v>
      </c>
      <c r="C16" s="150"/>
      <c r="D16" s="150"/>
      <c r="E16" s="150"/>
      <c r="F16" s="128" t="s">
        <v>9</v>
      </c>
      <c r="G16" s="128"/>
      <c r="H16" s="129"/>
      <c r="I16" s="129"/>
      <c r="J16" s="129"/>
      <c r="K16" s="129"/>
      <c r="L16" s="129"/>
      <c r="M16" s="129"/>
      <c r="N16" s="129"/>
      <c r="O16" s="129"/>
      <c r="P16" s="129"/>
      <c r="Q16" s="129"/>
      <c r="R16" s="128" t="s">
        <v>10</v>
      </c>
      <c r="S16" s="128"/>
      <c r="T16" s="128"/>
      <c r="U16" s="128"/>
      <c r="V16" s="128"/>
      <c r="W16" s="130"/>
      <c r="X16" s="130"/>
      <c r="Y16" s="130"/>
      <c r="Z16" s="130"/>
      <c r="AA16" s="130"/>
      <c r="AB16" s="130"/>
      <c r="AC16" s="130"/>
      <c r="AD16" s="130"/>
      <c r="AE16" s="130"/>
      <c r="AF16" s="130"/>
    </row>
    <row r="17" spans="1:34" ht="19.5" customHeight="1">
      <c r="A17" s="133"/>
      <c r="B17" s="150" t="s">
        <v>59</v>
      </c>
      <c r="C17" s="150"/>
      <c r="D17" s="150"/>
      <c r="E17" s="150"/>
      <c r="F17" s="128" t="s">
        <v>9</v>
      </c>
      <c r="G17" s="128"/>
      <c r="H17" s="129"/>
      <c r="I17" s="129"/>
      <c r="J17" s="129"/>
      <c r="K17" s="129"/>
      <c r="L17" s="129"/>
      <c r="M17" s="129"/>
      <c r="N17" s="129"/>
      <c r="O17" s="129"/>
      <c r="P17" s="129"/>
      <c r="Q17" s="129"/>
      <c r="R17" s="128" t="s">
        <v>10</v>
      </c>
      <c r="S17" s="128"/>
      <c r="T17" s="128"/>
      <c r="U17" s="128"/>
      <c r="V17" s="128"/>
      <c r="W17" s="130"/>
      <c r="X17" s="130"/>
      <c r="Y17" s="130"/>
      <c r="Z17" s="130"/>
      <c r="AA17" s="130"/>
      <c r="AB17" s="130"/>
      <c r="AC17" s="130"/>
      <c r="AD17" s="130"/>
      <c r="AE17" s="130"/>
      <c r="AF17" s="130"/>
    </row>
    <row r="18" spans="1:34" ht="19.5" customHeight="1">
      <c r="A18" s="133"/>
      <c r="B18" s="151" t="s">
        <v>83</v>
      </c>
      <c r="C18" s="151"/>
      <c r="D18" s="151"/>
      <c r="E18" s="151"/>
      <c r="F18" s="128" t="s">
        <v>7</v>
      </c>
      <c r="G18" s="128"/>
      <c r="H18" s="148"/>
      <c r="I18" s="148"/>
      <c r="J18" s="148"/>
      <c r="K18" s="148"/>
      <c r="L18" s="148"/>
      <c r="M18" s="148"/>
      <c r="N18" s="148"/>
      <c r="O18" s="148"/>
      <c r="P18" s="148"/>
      <c r="Q18" s="148"/>
      <c r="R18" s="128" t="s">
        <v>13</v>
      </c>
      <c r="S18" s="128"/>
      <c r="T18" s="128"/>
      <c r="U18" s="128"/>
      <c r="V18" s="128"/>
      <c r="W18" s="149"/>
      <c r="X18" s="149"/>
      <c r="Y18" s="149"/>
      <c r="Z18" s="149"/>
      <c r="AA18" s="149"/>
      <c r="AB18" s="149"/>
      <c r="AC18" s="149"/>
      <c r="AD18" s="149"/>
      <c r="AE18" s="149"/>
      <c r="AF18" s="149"/>
    </row>
    <row r="19" spans="1:34" ht="19.5" customHeight="1">
      <c r="A19" s="134"/>
      <c r="B19" s="152"/>
      <c r="C19" s="152"/>
      <c r="D19" s="152"/>
      <c r="E19" s="152"/>
      <c r="F19" s="160" t="s">
        <v>8</v>
      </c>
      <c r="G19" s="160"/>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row>
    <row r="20" spans="1:34" ht="6" customHeight="1">
      <c r="A20" s="22"/>
      <c r="C20" s="107"/>
      <c r="D20" s="107"/>
    </row>
    <row r="21" spans="1:34" ht="19.5" customHeight="1" thickBot="1">
      <c r="A21" s="162" t="s">
        <v>14</v>
      </c>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row>
    <row r="22" spans="1:34" ht="19.5" customHeight="1" thickBot="1">
      <c r="A22" s="163" t="s">
        <v>15</v>
      </c>
      <c r="B22" s="164"/>
      <c r="C22" s="164"/>
      <c r="D22" s="164"/>
      <c r="E22" s="164"/>
      <c r="F22" s="164"/>
      <c r="G22" s="164"/>
      <c r="H22" s="164"/>
      <c r="I22" s="164"/>
      <c r="J22" s="164"/>
      <c r="K22" s="164"/>
      <c r="L22" s="164"/>
      <c r="M22" s="164"/>
      <c r="N22" s="164"/>
      <c r="O22" s="164"/>
      <c r="P22" s="164"/>
      <c r="Q22" s="165"/>
      <c r="R22" s="166">
        <f>'様式第1号 別紙'!N2</f>
        <v>0</v>
      </c>
      <c r="S22" s="166"/>
      <c r="T22" s="166"/>
      <c r="U22" s="166"/>
      <c r="V22" s="166"/>
      <c r="W22" s="166"/>
      <c r="X22" s="166"/>
      <c r="Y22" s="166"/>
      <c r="Z22" s="166"/>
      <c r="AA22" s="166"/>
      <c r="AB22" s="166"/>
      <c r="AC22" s="166"/>
      <c r="AD22" s="166"/>
      <c r="AE22" s="167" t="s">
        <v>11</v>
      </c>
      <c r="AF22" s="168"/>
    </row>
    <row r="23" spans="1:34" ht="8.25" customHeight="1">
      <c r="A23" s="107"/>
      <c r="C23" s="107"/>
      <c r="D23" s="107"/>
    </row>
    <row r="24" spans="1:34" ht="15" customHeight="1">
      <c r="A24" s="153" t="s">
        <v>54</v>
      </c>
      <c r="B24" s="156"/>
      <c r="C24" s="157"/>
      <c r="D24" s="158" t="s">
        <v>17</v>
      </c>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1:34" ht="15" customHeight="1">
      <c r="A25" s="154"/>
      <c r="B25" s="156"/>
      <c r="C25" s="157"/>
      <c r="D25" s="158" t="s">
        <v>67</v>
      </c>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1:34" ht="15" customHeight="1">
      <c r="A26" s="155"/>
      <c r="B26" s="156"/>
      <c r="C26" s="157"/>
      <c r="D26" s="158" t="s">
        <v>18</v>
      </c>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c r="AH26" s="23"/>
    </row>
    <row r="27" spans="1:34" ht="6" customHeight="1">
      <c r="A27" s="108"/>
      <c r="C27" s="107"/>
      <c r="D27" s="107"/>
    </row>
    <row r="28" spans="1:34" ht="16.5" customHeight="1">
      <c r="A28" s="169" t="s">
        <v>55</v>
      </c>
      <c r="B28" s="170" t="s">
        <v>35</v>
      </c>
      <c r="C28" s="170"/>
      <c r="D28" s="170"/>
      <c r="E28" s="170"/>
      <c r="F28" s="171"/>
      <c r="G28" s="171"/>
      <c r="H28" s="171"/>
      <c r="I28" s="171"/>
      <c r="J28" s="171"/>
      <c r="K28" s="171"/>
      <c r="L28" s="172" t="s">
        <v>34</v>
      </c>
      <c r="M28" s="172"/>
      <c r="N28" s="172"/>
      <c r="O28" s="172"/>
      <c r="P28" s="172"/>
      <c r="Q28" s="172" t="s">
        <v>36</v>
      </c>
      <c r="R28" s="172"/>
      <c r="S28" s="172"/>
      <c r="T28" s="172"/>
      <c r="U28" s="172"/>
      <c r="V28" s="172" t="s">
        <v>37</v>
      </c>
      <c r="W28" s="172"/>
      <c r="X28" s="172"/>
      <c r="Y28" s="172"/>
      <c r="Z28" s="172"/>
      <c r="AA28" s="2"/>
      <c r="AB28" s="176"/>
      <c r="AC28" s="176"/>
      <c r="AD28" s="176"/>
      <c r="AE28" s="176"/>
      <c r="AF28" s="3"/>
    </row>
    <row r="29" spans="1:34" ht="16.5" customHeight="1">
      <c r="A29" s="169"/>
      <c r="B29" s="170"/>
      <c r="C29" s="170"/>
      <c r="D29" s="170"/>
      <c r="E29" s="170"/>
      <c r="F29" s="171"/>
      <c r="G29" s="171"/>
      <c r="H29" s="171"/>
      <c r="I29" s="171"/>
      <c r="J29" s="171"/>
      <c r="K29" s="171"/>
      <c r="L29" s="178" t="s">
        <v>38</v>
      </c>
      <c r="M29" s="178"/>
      <c r="N29" s="178"/>
      <c r="O29" s="178"/>
      <c r="P29" s="178"/>
      <c r="Q29" s="178" t="s">
        <v>39</v>
      </c>
      <c r="R29" s="178"/>
      <c r="S29" s="178"/>
      <c r="T29" s="178"/>
      <c r="U29" s="178"/>
      <c r="V29" s="179" t="s">
        <v>40</v>
      </c>
      <c r="W29" s="179"/>
      <c r="X29" s="179"/>
      <c r="Y29" s="179"/>
      <c r="Z29" s="179"/>
      <c r="AA29" s="4" t="s">
        <v>45</v>
      </c>
      <c r="AB29" s="177"/>
      <c r="AC29" s="177"/>
      <c r="AD29" s="177"/>
      <c r="AE29" s="177"/>
      <c r="AF29" s="5" t="s">
        <v>61</v>
      </c>
    </row>
    <row r="30" spans="1:34" ht="16.5" customHeight="1">
      <c r="A30" s="169"/>
      <c r="B30" s="180" t="s">
        <v>49</v>
      </c>
      <c r="C30" s="180"/>
      <c r="D30" s="180"/>
      <c r="E30" s="180"/>
      <c r="F30" s="181"/>
      <c r="G30" s="181"/>
      <c r="H30" s="181"/>
      <c r="I30" s="181"/>
      <c r="J30" s="181"/>
      <c r="K30" s="181"/>
      <c r="L30" s="172" t="s">
        <v>41</v>
      </c>
      <c r="M30" s="172"/>
      <c r="N30" s="172"/>
      <c r="O30" s="172"/>
      <c r="P30" s="172"/>
      <c r="Q30" s="172" t="s">
        <v>42</v>
      </c>
      <c r="R30" s="172"/>
      <c r="S30" s="172"/>
      <c r="T30" s="172"/>
      <c r="U30" s="172"/>
      <c r="V30" s="182"/>
      <c r="W30" s="182"/>
      <c r="X30" s="182"/>
      <c r="Y30" s="182"/>
      <c r="Z30" s="182"/>
      <c r="AA30" s="2"/>
      <c r="AB30" s="176"/>
      <c r="AC30" s="176"/>
      <c r="AD30" s="176"/>
      <c r="AE30" s="176"/>
      <c r="AF30" s="3"/>
    </row>
    <row r="31" spans="1:34" ht="16.5" customHeight="1">
      <c r="A31" s="169"/>
      <c r="B31" s="173" t="s">
        <v>48</v>
      </c>
      <c r="C31" s="173"/>
      <c r="D31" s="173"/>
      <c r="E31" s="173"/>
      <c r="F31" s="181"/>
      <c r="G31" s="181"/>
      <c r="H31" s="181"/>
      <c r="I31" s="181"/>
      <c r="J31" s="181"/>
      <c r="K31" s="181"/>
      <c r="L31" s="174" t="s">
        <v>44</v>
      </c>
      <c r="M31" s="174"/>
      <c r="N31" s="174"/>
      <c r="O31" s="174"/>
      <c r="P31" s="174"/>
      <c r="Q31" s="174" t="s">
        <v>43</v>
      </c>
      <c r="R31" s="174"/>
      <c r="S31" s="174"/>
      <c r="T31" s="174"/>
      <c r="U31" s="174"/>
      <c r="V31" s="174" t="s">
        <v>40</v>
      </c>
      <c r="W31" s="174"/>
      <c r="X31" s="174"/>
      <c r="Y31" s="174"/>
      <c r="Z31" s="174"/>
      <c r="AA31" s="4" t="s">
        <v>45</v>
      </c>
      <c r="AB31" s="177"/>
      <c r="AC31" s="177"/>
      <c r="AD31" s="177"/>
      <c r="AE31" s="177"/>
      <c r="AF31" s="5" t="s">
        <v>61</v>
      </c>
    </row>
    <row r="32" spans="1:34" ht="19.5" customHeight="1">
      <c r="A32" s="169"/>
      <c r="B32" s="187" t="s">
        <v>74</v>
      </c>
      <c r="C32" s="188"/>
      <c r="D32" s="188"/>
      <c r="E32" s="188"/>
      <c r="F32" s="188"/>
      <c r="G32" s="188"/>
      <c r="H32" s="188"/>
      <c r="I32" s="188"/>
      <c r="J32" s="188"/>
      <c r="K32" s="189"/>
      <c r="L32" s="190" t="s">
        <v>46</v>
      </c>
      <c r="M32" s="191"/>
      <c r="N32" s="191"/>
      <c r="O32" s="191"/>
      <c r="P32" s="191"/>
      <c r="Q32" s="191" t="s">
        <v>47</v>
      </c>
      <c r="R32" s="191"/>
      <c r="S32" s="191"/>
      <c r="T32" s="191"/>
      <c r="U32" s="191"/>
      <c r="V32" s="191" t="s">
        <v>40</v>
      </c>
      <c r="W32" s="191"/>
      <c r="X32" s="191"/>
      <c r="Y32" s="191"/>
      <c r="Z32" s="191"/>
      <c r="AA32" s="6" t="s">
        <v>45</v>
      </c>
      <c r="AB32" s="192"/>
      <c r="AC32" s="192"/>
      <c r="AD32" s="192"/>
      <c r="AE32" s="192"/>
      <c r="AF32" s="7" t="s">
        <v>61</v>
      </c>
    </row>
    <row r="33" spans="1:32" ht="19.5" customHeight="1">
      <c r="A33" s="169"/>
      <c r="B33" s="187" t="s">
        <v>75</v>
      </c>
      <c r="C33" s="188"/>
      <c r="D33" s="188"/>
      <c r="E33" s="188"/>
      <c r="F33" s="188"/>
      <c r="G33" s="188"/>
      <c r="H33" s="188"/>
      <c r="I33" s="188"/>
      <c r="J33" s="188"/>
      <c r="K33" s="189"/>
      <c r="L33" s="193"/>
      <c r="M33" s="175"/>
      <c r="N33" s="175"/>
      <c r="O33" s="175"/>
      <c r="P33" s="175"/>
      <c r="Q33" s="175"/>
      <c r="R33" s="175"/>
      <c r="S33" s="175"/>
      <c r="T33" s="175"/>
      <c r="U33" s="175"/>
      <c r="V33" s="175"/>
      <c r="W33" s="175"/>
      <c r="X33" s="175"/>
      <c r="Y33" s="175"/>
      <c r="Z33" s="175"/>
      <c r="AA33" s="175"/>
      <c r="AB33" s="175"/>
      <c r="AC33" s="175"/>
      <c r="AD33" s="175"/>
      <c r="AE33" s="175"/>
      <c r="AF33" s="183"/>
    </row>
    <row r="34" spans="1:32" s="22" customFormat="1" ht="30" customHeight="1">
      <c r="A34" s="169"/>
      <c r="B34" s="184" t="s">
        <v>20</v>
      </c>
      <c r="C34" s="184"/>
      <c r="D34" s="184"/>
      <c r="E34" s="184"/>
      <c r="F34" s="185"/>
      <c r="G34" s="185"/>
      <c r="H34" s="185"/>
      <c r="I34" s="185"/>
      <c r="J34" s="185"/>
      <c r="K34" s="185"/>
      <c r="L34" s="186"/>
      <c r="M34" s="186"/>
      <c r="N34" s="186"/>
      <c r="O34" s="186"/>
      <c r="P34" s="186"/>
      <c r="Q34" s="186"/>
      <c r="R34" s="186"/>
      <c r="S34" s="186"/>
      <c r="T34" s="186"/>
      <c r="U34" s="186"/>
      <c r="V34" s="186"/>
      <c r="W34" s="186"/>
      <c r="X34" s="186"/>
      <c r="Y34" s="186"/>
      <c r="Z34" s="186"/>
      <c r="AA34" s="186"/>
      <c r="AB34" s="186"/>
      <c r="AC34" s="186"/>
      <c r="AD34" s="186"/>
      <c r="AE34" s="186"/>
      <c r="AF34" s="186"/>
    </row>
    <row r="35" spans="1:32" s="22" customFormat="1" ht="30" customHeight="1">
      <c r="A35" s="169"/>
      <c r="B35" s="184" t="s">
        <v>21</v>
      </c>
      <c r="C35" s="184"/>
      <c r="D35" s="184"/>
      <c r="E35" s="184"/>
      <c r="F35" s="185"/>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row>
    <row r="36" spans="1:32" ht="6" customHeight="1">
      <c r="A36" s="108"/>
      <c r="C36" s="107"/>
      <c r="D36" s="107"/>
      <c r="H36"/>
      <c r="I36"/>
      <c r="J36"/>
      <c r="K36"/>
    </row>
    <row r="37" spans="1:32" ht="10.5" customHeight="1">
      <c r="A37" s="198" t="s">
        <v>56</v>
      </c>
      <c r="B37" s="201" t="s">
        <v>72</v>
      </c>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row>
    <row r="38" spans="1:32" ht="15" customHeight="1">
      <c r="A38" s="199"/>
      <c r="B38" s="202" t="s">
        <v>22</v>
      </c>
      <c r="C38" s="203"/>
      <c r="D38" s="203"/>
      <c r="E38" s="204"/>
      <c r="F38" s="196"/>
      <c r="G38" s="197"/>
      <c r="H38" s="208" t="s">
        <v>64</v>
      </c>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row>
    <row r="39" spans="1:32" ht="19.5" customHeight="1">
      <c r="A39" s="199"/>
      <c r="B39" s="205"/>
      <c r="C39" s="206"/>
      <c r="D39" s="206"/>
      <c r="E39" s="207"/>
      <c r="F39" s="196"/>
      <c r="G39" s="197"/>
      <c r="H39" s="210" t="s">
        <v>63</v>
      </c>
      <c r="I39" s="211"/>
      <c r="J39" s="211"/>
      <c r="K39" s="211"/>
      <c r="L39" s="211"/>
      <c r="M39" s="211"/>
      <c r="N39" s="211"/>
      <c r="O39" s="211"/>
      <c r="P39" s="211"/>
      <c r="Q39" s="211"/>
      <c r="R39" s="211"/>
      <c r="S39" s="212" t="s">
        <v>73</v>
      </c>
      <c r="T39" s="212"/>
      <c r="U39" s="212"/>
      <c r="V39" s="212"/>
      <c r="W39" s="212"/>
      <c r="X39" s="212"/>
      <c r="Y39" s="212"/>
      <c r="Z39" s="212"/>
      <c r="AA39" s="212"/>
      <c r="AB39" s="212"/>
      <c r="AC39" s="212"/>
      <c r="AD39" s="212"/>
      <c r="AE39" s="212"/>
      <c r="AF39" s="213"/>
    </row>
    <row r="40" spans="1:32" ht="15" customHeight="1">
      <c r="A40" s="199"/>
      <c r="B40" s="202" t="s">
        <v>57</v>
      </c>
      <c r="C40" s="203"/>
      <c r="D40" s="203"/>
      <c r="E40" s="204"/>
      <c r="F40" s="196"/>
      <c r="G40" s="197"/>
      <c r="H40" s="194" t="s">
        <v>76</v>
      </c>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row>
    <row r="41" spans="1:32" ht="15" customHeight="1">
      <c r="A41" s="200"/>
      <c r="B41" s="214"/>
      <c r="C41" s="215"/>
      <c r="D41" s="215"/>
      <c r="E41" s="216"/>
      <c r="F41" s="196"/>
      <c r="G41" s="197"/>
      <c r="H41" s="194" t="s">
        <v>77</v>
      </c>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row>
  </sheetData>
  <sheetProtection password="AB11" sheet="1" objects="1" scenarios="1"/>
  <mergeCells count="105">
    <mergeCell ref="H40:AF40"/>
    <mergeCell ref="F41:G41"/>
    <mergeCell ref="H41:AF41"/>
    <mergeCell ref="A37:A41"/>
    <mergeCell ref="B37:AF37"/>
    <mergeCell ref="B38:E39"/>
    <mergeCell ref="F38:G38"/>
    <mergeCell ref="H38:AF38"/>
    <mergeCell ref="F39:G39"/>
    <mergeCell ref="H39:R39"/>
    <mergeCell ref="S39:AF39"/>
    <mergeCell ref="B40:E41"/>
    <mergeCell ref="F40:G40"/>
    <mergeCell ref="AA33:AC33"/>
    <mergeCell ref="AD33:AF33"/>
    <mergeCell ref="B34:E34"/>
    <mergeCell ref="F34:AF34"/>
    <mergeCell ref="B35:E35"/>
    <mergeCell ref="F35:AF35"/>
    <mergeCell ref="B32:K32"/>
    <mergeCell ref="L32:P32"/>
    <mergeCell ref="Q32:U32"/>
    <mergeCell ref="V32:Z32"/>
    <mergeCell ref="AB32:AE32"/>
    <mergeCell ref="B33:K33"/>
    <mergeCell ref="L33:N33"/>
    <mergeCell ref="O33:Q33"/>
    <mergeCell ref="R33:T33"/>
    <mergeCell ref="U33:W33"/>
    <mergeCell ref="AB28:AE29"/>
    <mergeCell ref="L29:P29"/>
    <mergeCell ref="Q29:U29"/>
    <mergeCell ref="V29:Z29"/>
    <mergeCell ref="B30:E30"/>
    <mergeCell ref="F30:K31"/>
    <mergeCell ref="L30:P30"/>
    <mergeCell ref="Q30:U30"/>
    <mergeCell ref="V30:Z30"/>
    <mergeCell ref="AB30:AE31"/>
    <mergeCell ref="A28:A35"/>
    <mergeCell ref="B28:E29"/>
    <mergeCell ref="F28:K29"/>
    <mergeCell ref="L28:P28"/>
    <mergeCell ref="Q28:U28"/>
    <mergeCell ref="V28:Z28"/>
    <mergeCell ref="B31:E31"/>
    <mergeCell ref="L31:P31"/>
    <mergeCell ref="Q31:U31"/>
    <mergeCell ref="V31:Z31"/>
    <mergeCell ref="X33:Z33"/>
    <mergeCell ref="B18:E19"/>
    <mergeCell ref="F18:G18"/>
    <mergeCell ref="H18:Q18"/>
    <mergeCell ref="R18:V18"/>
    <mergeCell ref="W18:AF18"/>
    <mergeCell ref="A24:A26"/>
    <mergeCell ref="B24:C24"/>
    <mergeCell ref="D24:AF24"/>
    <mergeCell ref="B25:C25"/>
    <mergeCell ref="D25:AF25"/>
    <mergeCell ref="B26:C26"/>
    <mergeCell ref="D26:AF26"/>
    <mergeCell ref="F19:G19"/>
    <mergeCell ref="H19:AF19"/>
    <mergeCell ref="A21:AF21"/>
    <mergeCell ref="A22:Q22"/>
    <mergeCell ref="R22:AD22"/>
    <mergeCell ref="AE22:AF22"/>
    <mergeCell ref="H15:Q15"/>
    <mergeCell ref="R15:V15"/>
    <mergeCell ref="W15:AF15"/>
    <mergeCell ref="B16:E16"/>
    <mergeCell ref="F16:G16"/>
    <mergeCell ref="H16:Q16"/>
    <mergeCell ref="R16:V16"/>
    <mergeCell ref="W16:AF16"/>
    <mergeCell ref="B17:E17"/>
    <mergeCell ref="F17:G17"/>
    <mergeCell ref="H17:Q17"/>
    <mergeCell ref="R17:V17"/>
    <mergeCell ref="W17:AF17"/>
    <mergeCell ref="A3:AF3"/>
    <mergeCell ref="A4:AF4"/>
    <mergeCell ref="W6:X6"/>
    <mergeCell ref="Z6:AA6"/>
    <mergeCell ref="AC6:AD6"/>
    <mergeCell ref="B7:F7"/>
    <mergeCell ref="F13:AF13"/>
    <mergeCell ref="B14:E14"/>
    <mergeCell ref="F14:G14"/>
    <mergeCell ref="H14:Q14"/>
    <mergeCell ref="R14:V14"/>
    <mergeCell ref="W14:AF14"/>
    <mergeCell ref="B8:AD8"/>
    <mergeCell ref="A10:A19"/>
    <mergeCell ref="B10:E10"/>
    <mergeCell ref="F10:AF10"/>
    <mergeCell ref="B11:E11"/>
    <mergeCell ref="F11:AF11"/>
    <mergeCell ref="B12:E12"/>
    <mergeCell ref="I12:K12"/>
    <mergeCell ref="M12:AF12"/>
    <mergeCell ref="B13:E13"/>
    <mergeCell ref="B15:E15"/>
    <mergeCell ref="F15:G15"/>
  </mergeCells>
  <phoneticPr fontId="2"/>
  <dataValidations count="8">
    <dataValidation imeMode="fullKatakana" allowBlank="1" showInputMessage="1" showErrorMessage="1" sqref="F10:AF10"/>
    <dataValidation type="list" allowBlank="1" showInputMessage="1" showErrorMessage="1" sqref="Z6:AA6">
      <formula1>",　,2,3,4"</formula1>
    </dataValidation>
    <dataValidation type="list" allowBlank="1" showInputMessage="1" showErrorMessage="1" sqref="W6:X6">
      <formula1>",　,6"</formula1>
    </dataValidation>
    <dataValidation type="list" allowBlank="1" showInputMessage="1" showErrorMessage="1" sqref="AC6">
      <formula1>",　,1,2,3,4,5,6,7,8,9,10,11,12,13,14,15,16,17,18,19,20,21,22,23,24,25,26,27,28,29,30,31"</formula1>
    </dataValidation>
    <dataValidation allowBlank="1" showErrorMessage="1" sqref="F35:AF35"/>
    <dataValidation imeMode="fullKatakana" allowBlank="1" showErrorMessage="1" sqref="F34:AF34"/>
    <dataValidation imeMode="disabled" allowBlank="1" showInputMessage="1" showErrorMessage="1" sqref="L33:AF33 W15:AF15 W18:AF18 H18:Q18 G12 I12:M12 H15:Q15"/>
    <dataValidation type="list" allowBlank="1" showInputMessage="1" showErrorMessage="1" sqref="M27:O27 M36:O36">
      <formula1>"　,○"</formula1>
    </dataValidation>
  </dataValidations>
  <pageMargins left="0.9055118110236221" right="0.51181102362204722" top="0.74803149606299213" bottom="0.74803149606299213" header="0.31496062992125984" footer="0.31496062992125984"/>
  <pageSetup paperSize="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xdr:col>
                    <xdr:colOff>228600</xdr:colOff>
                    <xdr:row>23</xdr:row>
                    <xdr:rowOff>0</xdr:rowOff>
                  </from>
                  <to>
                    <xdr:col>2</xdr:col>
                    <xdr:colOff>144780</xdr:colOff>
                    <xdr:row>24</xdr:row>
                    <xdr:rowOff>7620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1</xdr:col>
                    <xdr:colOff>228600</xdr:colOff>
                    <xdr:row>23</xdr:row>
                    <xdr:rowOff>190500</xdr:rowOff>
                  </from>
                  <to>
                    <xdr:col>2</xdr:col>
                    <xdr:colOff>144780</xdr:colOff>
                    <xdr:row>25</xdr:row>
                    <xdr:rowOff>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1</xdr:col>
                    <xdr:colOff>228600</xdr:colOff>
                    <xdr:row>24</xdr:row>
                    <xdr:rowOff>190500</xdr:rowOff>
                  </from>
                  <to>
                    <xdr:col>2</xdr:col>
                    <xdr:colOff>144780</xdr:colOff>
                    <xdr:row>26</xdr:row>
                    <xdr:rowOff>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16</xdr:col>
                    <xdr:colOff>91440</xdr:colOff>
                    <xdr:row>27</xdr:row>
                    <xdr:rowOff>152400</xdr:rowOff>
                  </from>
                  <to>
                    <xdr:col>18</xdr:col>
                    <xdr:colOff>76200</xdr:colOff>
                    <xdr:row>29</xdr:row>
                    <xdr:rowOff>0</xdr:rowOff>
                  </to>
                </anchor>
              </controlPr>
            </control>
          </mc:Choice>
        </mc:AlternateContent>
        <mc:AlternateContent xmlns:mc="http://schemas.openxmlformats.org/markup-compatibility/2006">
          <mc:Choice Requires="x14">
            <control shapeId="33797" r:id="rId8" name="Check Box 5">
              <controlPr defaultSize="0" autoFill="0" autoLine="0" autoPict="0">
                <anchor moveWithCells="1">
                  <from>
                    <xdr:col>21</xdr:col>
                    <xdr:colOff>91440</xdr:colOff>
                    <xdr:row>27</xdr:row>
                    <xdr:rowOff>152400</xdr:rowOff>
                  </from>
                  <to>
                    <xdr:col>23</xdr:col>
                    <xdr:colOff>76200</xdr:colOff>
                    <xdr:row>29</xdr:row>
                    <xdr:rowOff>0</xdr:rowOff>
                  </to>
                </anchor>
              </controlPr>
            </control>
          </mc:Choice>
        </mc:AlternateContent>
        <mc:AlternateContent xmlns:mc="http://schemas.openxmlformats.org/markup-compatibility/2006">
          <mc:Choice Requires="x14">
            <control shapeId="33798" r:id="rId9" name="Check Box 6">
              <controlPr defaultSize="0" autoFill="0" autoLine="0" autoPict="0">
                <anchor moveWithCells="1">
                  <from>
                    <xdr:col>11</xdr:col>
                    <xdr:colOff>83820</xdr:colOff>
                    <xdr:row>27</xdr:row>
                    <xdr:rowOff>152400</xdr:rowOff>
                  </from>
                  <to>
                    <xdr:col>13</xdr:col>
                    <xdr:colOff>76200</xdr:colOff>
                    <xdr:row>29</xdr:row>
                    <xdr:rowOff>0</xdr:rowOff>
                  </to>
                </anchor>
              </controlPr>
            </control>
          </mc:Choice>
        </mc:AlternateContent>
        <mc:AlternateContent xmlns:mc="http://schemas.openxmlformats.org/markup-compatibility/2006">
          <mc:Choice Requires="x14">
            <control shapeId="33799" r:id="rId10" name="Check Box 7">
              <controlPr defaultSize="0" autoFill="0" autoLine="0" autoPict="0">
                <anchor moveWithCells="1">
                  <from>
                    <xdr:col>16</xdr:col>
                    <xdr:colOff>83820</xdr:colOff>
                    <xdr:row>28</xdr:row>
                    <xdr:rowOff>182880</xdr:rowOff>
                  </from>
                  <to>
                    <xdr:col>18</xdr:col>
                    <xdr:colOff>76200</xdr:colOff>
                    <xdr:row>29</xdr:row>
                    <xdr:rowOff>198120</xdr:rowOff>
                  </to>
                </anchor>
              </controlPr>
            </control>
          </mc:Choice>
        </mc:AlternateContent>
        <mc:AlternateContent xmlns:mc="http://schemas.openxmlformats.org/markup-compatibility/2006">
          <mc:Choice Requires="x14">
            <control shapeId="33800" r:id="rId11" name="Check Box 8">
              <controlPr defaultSize="0" autoFill="0" autoLine="0" autoPict="0">
                <anchor moveWithCells="1">
                  <from>
                    <xdr:col>11</xdr:col>
                    <xdr:colOff>83820</xdr:colOff>
                    <xdr:row>28</xdr:row>
                    <xdr:rowOff>182880</xdr:rowOff>
                  </from>
                  <to>
                    <xdr:col>13</xdr:col>
                    <xdr:colOff>76200</xdr:colOff>
                    <xdr:row>29</xdr:row>
                    <xdr:rowOff>198120</xdr:rowOff>
                  </to>
                </anchor>
              </controlPr>
            </control>
          </mc:Choice>
        </mc:AlternateContent>
        <mc:AlternateContent xmlns:mc="http://schemas.openxmlformats.org/markup-compatibility/2006">
          <mc:Choice Requires="x14">
            <control shapeId="33801" r:id="rId12" name="Check Box 9">
              <controlPr defaultSize="0" autoFill="0" autoLine="0" autoPict="0">
                <anchor moveWithCells="1">
                  <from>
                    <xdr:col>16</xdr:col>
                    <xdr:colOff>91440</xdr:colOff>
                    <xdr:row>31</xdr:row>
                    <xdr:rowOff>0</xdr:rowOff>
                  </from>
                  <to>
                    <xdr:col>18</xdr:col>
                    <xdr:colOff>76200</xdr:colOff>
                    <xdr:row>31</xdr:row>
                    <xdr:rowOff>228600</xdr:rowOff>
                  </to>
                </anchor>
              </controlPr>
            </control>
          </mc:Choice>
        </mc:AlternateContent>
        <mc:AlternateContent xmlns:mc="http://schemas.openxmlformats.org/markup-compatibility/2006">
          <mc:Choice Requires="x14">
            <control shapeId="33802" r:id="rId13" name="Check Box 10">
              <controlPr defaultSize="0" autoFill="0" autoLine="0" autoPict="0">
                <anchor moveWithCells="1">
                  <from>
                    <xdr:col>21</xdr:col>
                    <xdr:colOff>91440</xdr:colOff>
                    <xdr:row>31</xdr:row>
                    <xdr:rowOff>0</xdr:rowOff>
                  </from>
                  <to>
                    <xdr:col>23</xdr:col>
                    <xdr:colOff>76200</xdr:colOff>
                    <xdr:row>31</xdr:row>
                    <xdr:rowOff>228600</xdr:rowOff>
                  </to>
                </anchor>
              </controlPr>
            </control>
          </mc:Choice>
        </mc:AlternateContent>
        <mc:AlternateContent xmlns:mc="http://schemas.openxmlformats.org/markup-compatibility/2006">
          <mc:Choice Requires="x14">
            <control shapeId="33803" r:id="rId14" name="Check Box 11">
              <controlPr defaultSize="0" autoFill="0" autoLine="0" autoPict="0">
                <anchor moveWithCells="1">
                  <from>
                    <xdr:col>11</xdr:col>
                    <xdr:colOff>83820</xdr:colOff>
                    <xdr:row>31</xdr:row>
                    <xdr:rowOff>0</xdr:rowOff>
                  </from>
                  <to>
                    <xdr:col>13</xdr:col>
                    <xdr:colOff>76200</xdr:colOff>
                    <xdr:row>31</xdr:row>
                    <xdr:rowOff>228600</xdr:rowOff>
                  </to>
                </anchor>
              </controlPr>
            </control>
          </mc:Choice>
        </mc:AlternateContent>
        <mc:AlternateContent xmlns:mc="http://schemas.openxmlformats.org/markup-compatibility/2006">
          <mc:Choice Requires="x14">
            <control shapeId="33804" r:id="rId15" name="Check Box 12">
              <controlPr defaultSize="0" autoFill="0" autoLine="0" autoPict="0">
                <anchor moveWithCells="1">
                  <from>
                    <xdr:col>11</xdr:col>
                    <xdr:colOff>83820</xdr:colOff>
                    <xdr:row>26</xdr:row>
                    <xdr:rowOff>68580</xdr:rowOff>
                  </from>
                  <to>
                    <xdr:col>13</xdr:col>
                    <xdr:colOff>76200</xdr:colOff>
                    <xdr:row>28</xdr:row>
                    <xdr:rowOff>15240</xdr:rowOff>
                  </to>
                </anchor>
              </controlPr>
            </control>
          </mc:Choice>
        </mc:AlternateContent>
        <mc:AlternateContent xmlns:mc="http://schemas.openxmlformats.org/markup-compatibility/2006">
          <mc:Choice Requires="x14">
            <control shapeId="33805" r:id="rId16" name="Check Box 13">
              <controlPr defaultSize="0" autoFill="0" autoLine="0" autoPict="0">
                <anchor moveWithCells="1">
                  <from>
                    <xdr:col>16</xdr:col>
                    <xdr:colOff>83820</xdr:colOff>
                    <xdr:row>26</xdr:row>
                    <xdr:rowOff>68580</xdr:rowOff>
                  </from>
                  <to>
                    <xdr:col>18</xdr:col>
                    <xdr:colOff>76200</xdr:colOff>
                    <xdr:row>28</xdr:row>
                    <xdr:rowOff>15240</xdr:rowOff>
                  </to>
                </anchor>
              </controlPr>
            </control>
          </mc:Choice>
        </mc:AlternateContent>
        <mc:AlternateContent xmlns:mc="http://schemas.openxmlformats.org/markup-compatibility/2006">
          <mc:Choice Requires="x14">
            <control shapeId="33806" r:id="rId17" name="Check Box 14">
              <controlPr defaultSize="0" autoFill="0" autoLine="0" autoPict="0">
                <anchor moveWithCells="1">
                  <from>
                    <xdr:col>21</xdr:col>
                    <xdr:colOff>83820</xdr:colOff>
                    <xdr:row>26</xdr:row>
                    <xdr:rowOff>68580</xdr:rowOff>
                  </from>
                  <to>
                    <xdr:col>23</xdr:col>
                    <xdr:colOff>76200</xdr:colOff>
                    <xdr:row>28</xdr:row>
                    <xdr:rowOff>15240</xdr:rowOff>
                  </to>
                </anchor>
              </controlPr>
            </control>
          </mc:Choice>
        </mc:AlternateContent>
        <mc:AlternateContent xmlns:mc="http://schemas.openxmlformats.org/markup-compatibility/2006">
          <mc:Choice Requires="x14">
            <control shapeId="33807" r:id="rId18" name="Check Box 15">
              <controlPr defaultSize="0" autoFill="0" autoLine="0" autoPict="0">
                <anchor moveWithCells="1">
                  <from>
                    <xdr:col>16</xdr:col>
                    <xdr:colOff>91440</xdr:colOff>
                    <xdr:row>29</xdr:row>
                    <xdr:rowOff>160020</xdr:rowOff>
                  </from>
                  <to>
                    <xdr:col>18</xdr:col>
                    <xdr:colOff>76200</xdr:colOff>
                    <xdr:row>31</xdr:row>
                    <xdr:rowOff>0</xdr:rowOff>
                  </to>
                </anchor>
              </controlPr>
            </control>
          </mc:Choice>
        </mc:AlternateContent>
        <mc:AlternateContent xmlns:mc="http://schemas.openxmlformats.org/markup-compatibility/2006">
          <mc:Choice Requires="x14">
            <control shapeId="33808" r:id="rId19" name="Check Box 16">
              <controlPr defaultSize="0" autoFill="0" autoLine="0" autoPict="0">
                <anchor moveWithCells="1">
                  <from>
                    <xdr:col>21</xdr:col>
                    <xdr:colOff>91440</xdr:colOff>
                    <xdr:row>29</xdr:row>
                    <xdr:rowOff>160020</xdr:rowOff>
                  </from>
                  <to>
                    <xdr:col>23</xdr:col>
                    <xdr:colOff>76200</xdr:colOff>
                    <xdr:row>31</xdr:row>
                    <xdr:rowOff>0</xdr:rowOff>
                  </to>
                </anchor>
              </controlPr>
            </control>
          </mc:Choice>
        </mc:AlternateContent>
        <mc:AlternateContent xmlns:mc="http://schemas.openxmlformats.org/markup-compatibility/2006">
          <mc:Choice Requires="x14">
            <control shapeId="33809" r:id="rId20" name="Check Box 17">
              <controlPr defaultSize="0" autoFill="0" autoLine="0" autoPict="0">
                <anchor moveWithCells="1">
                  <from>
                    <xdr:col>11</xdr:col>
                    <xdr:colOff>83820</xdr:colOff>
                    <xdr:row>29</xdr:row>
                    <xdr:rowOff>160020</xdr:rowOff>
                  </from>
                  <to>
                    <xdr:col>13</xdr:col>
                    <xdr:colOff>76200</xdr:colOff>
                    <xdr:row>31</xdr:row>
                    <xdr:rowOff>0</xdr:rowOff>
                  </to>
                </anchor>
              </controlPr>
            </control>
          </mc:Choice>
        </mc:AlternateContent>
        <mc:AlternateContent xmlns:mc="http://schemas.openxmlformats.org/markup-compatibility/2006">
          <mc:Choice Requires="x14">
            <control shapeId="33810" r:id="rId21" name="Check Box 18">
              <controlPr defaultSize="0" autoFill="0" autoLine="0" autoPict="0">
                <anchor moveWithCells="1">
                  <from>
                    <xdr:col>5</xdr:col>
                    <xdr:colOff>243840</xdr:colOff>
                    <xdr:row>38</xdr:row>
                    <xdr:rowOff>205740</xdr:rowOff>
                  </from>
                  <to>
                    <xdr:col>6</xdr:col>
                    <xdr:colOff>152400</xdr:colOff>
                    <xdr:row>40</xdr:row>
                    <xdr:rowOff>76200</xdr:rowOff>
                  </to>
                </anchor>
              </controlPr>
            </control>
          </mc:Choice>
        </mc:AlternateContent>
        <mc:AlternateContent xmlns:mc="http://schemas.openxmlformats.org/markup-compatibility/2006">
          <mc:Choice Requires="x14">
            <control shapeId="33811" r:id="rId22" name="Check Box 19">
              <controlPr defaultSize="0" autoFill="0" autoLine="0" autoPict="0">
                <anchor moveWithCells="1">
                  <from>
                    <xdr:col>5</xdr:col>
                    <xdr:colOff>243840</xdr:colOff>
                    <xdr:row>36</xdr:row>
                    <xdr:rowOff>76200</xdr:rowOff>
                  </from>
                  <to>
                    <xdr:col>6</xdr:col>
                    <xdr:colOff>152400</xdr:colOff>
                    <xdr:row>38</xdr:row>
                    <xdr:rowOff>60960</xdr:rowOff>
                  </to>
                </anchor>
              </controlPr>
            </control>
          </mc:Choice>
        </mc:AlternateContent>
        <mc:AlternateContent xmlns:mc="http://schemas.openxmlformats.org/markup-compatibility/2006">
          <mc:Choice Requires="x14">
            <control shapeId="33812" r:id="rId23" name="Check Box 20">
              <controlPr defaultSize="0" autoFill="0" autoLine="0" autoPict="0">
                <anchor moveWithCells="1">
                  <from>
                    <xdr:col>5</xdr:col>
                    <xdr:colOff>243840</xdr:colOff>
                    <xdr:row>37</xdr:row>
                    <xdr:rowOff>175260</xdr:rowOff>
                  </from>
                  <to>
                    <xdr:col>6</xdr:col>
                    <xdr:colOff>152400</xdr:colOff>
                    <xdr:row>39</xdr:row>
                    <xdr:rowOff>45720</xdr:rowOff>
                  </to>
                </anchor>
              </controlPr>
            </control>
          </mc:Choice>
        </mc:AlternateContent>
        <mc:AlternateContent xmlns:mc="http://schemas.openxmlformats.org/markup-compatibility/2006">
          <mc:Choice Requires="x14">
            <control shapeId="33813" r:id="rId24" name="Check Box 21">
              <controlPr defaultSize="0" autoFill="0" autoLine="0" autoPict="0">
                <anchor moveWithCells="1">
                  <from>
                    <xdr:col>5</xdr:col>
                    <xdr:colOff>243840</xdr:colOff>
                    <xdr:row>39</xdr:row>
                    <xdr:rowOff>144780</xdr:rowOff>
                  </from>
                  <to>
                    <xdr:col>6</xdr:col>
                    <xdr:colOff>152400</xdr:colOff>
                    <xdr:row>41</xdr:row>
                    <xdr:rowOff>60960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E328"/>
  <sheetViews>
    <sheetView zoomScaleNormal="100" zoomScaleSheetLayoutView="85" workbookViewId="0">
      <selection activeCell="I8" sqref="I8"/>
    </sheetView>
  </sheetViews>
  <sheetFormatPr defaultColWidth="9" defaultRowHeight="16.2"/>
  <cols>
    <col min="1" max="1" width="3.09765625" style="40" customWidth="1"/>
    <col min="2" max="2" width="12.3984375" style="38" customWidth="1"/>
    <col min="3" max="3" width="8.09765625" style="39" customWidth="1"/>
    <col min="4" max="4" width="17.5" style="38" customWidth="1"/>
    <col min="5" max="5" width="4.5" style="37" customWidth="1"/>
    <col min="6" max="6" width="4.3984375" style="34" customWidth="1"/>
    <col min="7" max="7" width="10" style="33" customWidth="1"/>
    <col min="8" max="8" width="4.5" style="36" customWidth="1"/>
    <col min="9" max="9" width="8.09765625" style="36" customWidth="1"/>
    <col min="10" max="10" width="8.59765625" style="35" customWidth="1"/>
    <col min="11" max="13" width="8.59765625" style="23" customWidth="1"/>
    <col min="14" max="14" width="12.5" style="23" customWidth="1"/>
    <col min="15" max="15" width="12.8984375" style="33" customWidth="1"/>
    <col min="16" max="16" width="10.59765625" style="81" hidden="1" customWidth="1"/>
    <col min="17" max="17" width="1.3984375" style="82" hidden="1" customWidth="1"/>
    <col min="18" max="20" width="13.69921875" style="83" hidden="1" customWidth="1"/>
    <col min="21" max="21" width="1.3984375" style="82" hidden="1" customWidth="1"/>
    <col min="22" max="24" width="8" style="82" hidden="1" customWidth="1"/>
    <col min="25" max="25" width="1.3984375" style="82" hidden="1" customWidth="1"/>
    <col min="26" max="26" width="7" style="82" hidden="1" customWidth="1"/>
    <col min="27" max="27" width="11.8984375" style="82" hidden="1" customWidth="1"/>
    <col min="28" max="30" width="7.5" style="82" hidden="1" customWidth="1"/>
    <col min="31" max="31" width="21.59765625" style="82" hidden="1" customWidth="1"/>
    <col min="32" max="41" width="8.69921875" style="33" customWidth="1"/>
    <col min="42" max="16384" width="9" style="33"/>
  </cols>
  <sheetData>
    <row r="1" spans="1:31" ht="26.25" customHeight="1">
      <c r="A1" s="80"/>
      <c r="B1" s="80"/>
      <c r="C1" s="126" t="s">
        <v>134</v>
      </c>
      <c r="D1" s="218"/>
      <c r="E1" s="219" t="s">
        <v>31</v>
      </c>
      <c r="F1" s="220"/>
      <c r="G1" s="221"/>
      <c r="H1" s="225" t="s">
        <v>165</v>
      </c>
      <c r="I1" s="226"/>
      <c r="J1" s="79" t="s">
        <v>23</v>
      </c>
      <c r="K1" s="78" t="s">
        <v>28</v>
      </c>
      <c r="L1" s="78" t="s">
        <v>30</v>
      </c>
      <c r="M1" s="77" t="s">
        <v>136</v>
      </c>
      <c r="N1" s="76" t="s">
        <v>31</v>
      </c>
    </row>
    <row r="2" spans="1:31" ht="23.25" customHeight="1" thickBot="1">
      <c r="A2" s="80"/>
      <c r="B2" s="80"/>
      <c r="C2" s="227" t="s">
        <v>135</v>
      </c>
      <c r="D2" s="228"/>
      <c r="E2" s="222"/>
      <c r="F2" s="223"/>
      <c r="G2" s="224"/>
      <c r="H2" s="121">
        <f>COUNTIFS(N8:N107,"&gt;0")</f>
        <v>0</v>
      </c>
      <c r="I2" s="75" t="s">
        <v>33</v>
      </c>
      <c r="J2" s="74">
        <f>SUM(J8:J107)</f>
        <v>0</v>
      </c>
      <c r="K2" s="73">
        <f>SUM(K8:K107)</f>
        <v>0</v>
      </c>
      <c r="L2" s="73">
        <f>SUM(L8:L107)</f>
        <v>0</v>
      </c>
      <c r="M2" s="73">
        <f>SUM(M8:M107)</f>
        <v>0</v>
      </c>
      <c r="N2" s="72">
        <f>SUM(N8:N107)</f>
        <v>0</v>
      </c>
    </row>
    <row r="3" spans="1:31" ht="8.25" customHeight="1">
      <c r="B3" s="71"/>
      <c r="C3" s="70"/>
      <c r="D3" s="69"/>
      <c r="E3" s="68"/>
      <c r="F3" s="68"/>
      <c r="G3" s="67"/>
      <c r="H3" s="67"/>
      <c r="I3" s="66"/>
      <c r="J3" s="65"/>
      <c r="K3" s="64"/>
      <c r="L3" s="64"/>
      <c r="M3" s="64"/>
      <c r="N3" s="63"/>
    </row>
    <row r="4" spans="1:31" ht="22.5" customHeight="1">
      <c r="A4" s="57" t="s">
        <v>86</v>
      </c>
      <c r="B4" s="61"/>
      <c r="C4" s="62"/>
      <c r="D4" s="61"/>
      <c r="E4" s="60"/>
      <c r="F4" s="59"/>
      <c r="G4" s="58" t="s">
        <v>32</v>
      </c>
      <c r="H4" s="229" t="str">
        <f>'様式第1号 申請書兼実績報告書'!F11&amp;""</f>
        <v/>
      </c>
      <c r="I4" s="229"/>
      <c r="J4" s="229"/>
      <c r="K4" s="229"/>
      <c r="L4" s="229"/>
      <c r="M4" s="229"/>
      <c r="N4" s="229"/>
    </row>
    <row r="5" spans="1:31" ht="8.25" customHeight="1">
      <c r="A5" s="52"/>
      <c r="B5" s="55"/>
      <c r="C5" s="56"/>
      <c r="D5" s="55"/>
      <c r="E5" s="33"/>
      <c r="F5" s="54"/>
      <c r="G5" s="53"/>
      <c r="H5" s="52"/>
      <c r="I5" s="51"/>
      <c r="J5" s="51"/>
      <c r="K5" s="51"/>
      <c r="L5" s="51"/>
      <c r="M5" s="51"/>
      <c r="N5" s="51"/>
    </row>
    <row r="6" spans="1:31" ht="12.75" customHeight="1">
      <c r="A6" s="50"/>
      <c r="B6" s="230" t="s">
        <v>50</v>
      </c>
      <c r="C6" s="230"/>
      <c r="D6" s="230"/>
      <c r="F6" s="231" t="s">
        <v>130</v>
      </c>
      <c r="G6" s="231"/>
      <c r="H6" s="231"/>
      <c r="I6" s="231"/>
      <c r="J6" s="231"/>
      <c r="K6" s="231"/>
      <c r="L6" s="231"/>
      <c r="M6" s="231"/>
      <c r="N6" s="231"/>
      <c r="P6" s="84" t="s">
        <v>85</v>
      </c>
      <c r="R6" s="85" t="s">
        <v>29</v>
      </c>
      <c r="S6" s="86"/>
      <c r="T6" s="86"/>
      <c r="V6" s="217" t="s">
        <v>148</v>
      </c>
      <c r="W6" s="217"/>
      <c r="X6" s="217"/>
      <c r="Y6" s="217"/>
      <c r="Z6" s="85" t="s">
        <v>181</v>
      </c>
      <c r="AA6" s="86"/>
      <c r="AB6" s="86"/>
      <c r="AC6" s="86"/>
      <c r="AD6" s="86"/>
      <c r="AE6" s="84"/>
    </row>
    <row r="7" spans="1:31" s="40" customFormat="1" ht="66.75" customHeight="1">
      <c r="A7" s="118" t="s">
        <v>12</v>
      </c>
      <c r="B7" s="113" t="s">
        <v>81</v>
      </c>
      <c r="C7" s="49" t="s">
        <v>82</v>
      </c>
      <c r="D7" s="113" t="s">
        <v>154</v>
      </c>
      <c r="E7" s="113" t="s">
        <v>51</v>
      </c>
      <c r="F7" s="113" t="s">
        <v>155</v>
      </c>
      <c r="G7" s="113" t="s">
        <v>156</v>
      </c>
      <c r="H7" s="113" t="s">
        <v>52</v>
      </c>
      <c r="I7" s="117" t="s">
        <v>140</v>
      </c>
      <c r="J7" s="119" t="s">
        <v>166</v>
      </c>
      <c r="K7" s="113" t="s">
        <v>157</v>
      </c>
      <c r="L7" s="113" t="s">
        <v>158</v>
      </c>
      <c r="M7" s="113" t="s">
        <v>159</v>
      </c>
      <c r="N7" s="113" t="s">
        <v>141</v>
      </c>
      <c r="P7" s="105" t="s">
        <v>139</v>
      </c>
      <c r="Q7" s="87"/>
      <c r="R7" s="88" t="s">
        <v>26</v>
      </c>
      <c r="S7" s="89" t="s">
        <v>25</v>
      </c>
      <c r="T7" s="90" t="s">
        <v>24</v>
      </c>
      <c r="U7" s="87"/>
      <c r="V7" s="88" t="s">
        <v>78</v>
      </c>
      <c r="W7" s="89" t="s">
        <v>128</v>
      </c>
      <c r="X7" s="90" t="s">
        <v>129</v>
      </c>
      <c r="Y7" s="87"/>
      <c r="Z7" s="91" t="s">
        <v>80</v>
      </c>
      <c r="AA7" s="89" t="s">
        <v>79</v>
      </c>
      <c r="AB7" s="92" t="s">
        <v>23</v>
      </c>
      <c r="AC7" s="92" t="s">
        <v>28</v>
      </c>
      <c r="AD7" s="92" t="s">
        <v>27</v>
      </c>
      <c r="AE7" s="93" t="s">
        <v>136</v>
      </c>
    </row>
    <row r="8" spans="1:31" ht="32.25" customHeight="1">
      <c r="A8" s="48">
        <v>1</v>
      </c>
      <c r="B8" s="9"/>
      <c r="C8" s="1"/>
      <c r="D8" s="9"/>
      <c r="E8" s="17"/>
      <c r="F8" s="120" t="str">
        <f>IFERROR(VLOOKUP(E8,テーブル48410[],2,FALSE)&amp;"","")</f>
        <v/>
      </c>
      <c r="G8" s="10"/>
      <c r="H8" s="18"/>
      <c r="I8" s="240"/>
      <c r="J8" s="47" t="str">
        <f>IF(ISNUMBER(E8)*1,$AB$8,IF(E8="",""))</f>
        <v/>
      </c>
      <c r="K8" s="46" t="str">
        <f t="shared" ref="K8:K25" si="0">IF(E8="","",VLOOKUP(E8,$Z$8:$AD$10,4,0)*H8)</f>
        <v/>
      </c>
      <c r="L8" s="46" t="str">
        <f t="shared" ref="L8:L25" si="1">IF(E8="","",VLOOKUP(E8,$Z$8:$AD$10,5,0))</f>
        <v/>
      </c>
      <c r="M8" s="46" t="str">
        <f>IFERROR(IF(AND(E8=""),"",IF(AND(E8=1,I8="負担あり"),H8*4000,IF(AND(E8=1,I8="負担なし"),0,IF(AND(E8=2,I8="負担あり"),30000,IF(AND(E8=2,I8="負担なし"),0,IF(AND(E8=3,I8="負担なし"),0,IF(AND(E8=3,I8=""),0,""))))))),"")</f>
        <v/>
      </c>
      <c r="N8" s="45" t="str">
        <f>IF(AND(B8&lt;&gt;"",C8&lt;&gt;"",D8&lt;&gt;"",E8&lt;&gt;"",F8&lt;&gt;"",G8&lt;&gt;""),SUM(I8:M8),"")</f>
        <v/>
      </c>
      <c r="P8" s="94" t="str">
        <f t="shared" ref="P8:P71" si="2">F8&amp;E8</f>
        <v/>
      </c>
      <c r="R8" s="95"/>
      <c r="S8" s="96"/>
      <c r="T8" s="97"/>
      <c r="U8" s="87"/>
      <c r="V8" s="109"/>
      <c r="W8" s="110"/>
      <c r="X8" s="111"/>
      <c r="Y8" s="87"/>
      <c r="Z8" s="95">
        <v>1</v>
      </c>
      <c r="AA8" s="96" t="s">
        <v>26</v>
      </c>
      <c r="AB8" s="98">
        <v>40000</v>
      </c>
      <c r="AC8" s="98">
        <v>10000</v>
      </c>
      <c r="AD8" s="96"/>
      <c r="AE8" s="99" t="s">
        <v>167</v>
      </c>
    </row>
    <row r="9" spans="1:31" ht="32.25" customHeight="1">
      <c r="A9" s="48">
        <v>2</v>
      </c>
      <c r="B9" s="9"/>
      <c r="C9" s="1"/>
      <c r="D9" s="9"/>
      <c r="E9" s="17"/>
      <c r="F9" s="120" t="str">
        <f>IFERROR(VLOOKUP(E9,テーブル48410[],2,FALSE)&amp;"","")</f>
        <v/>
      </c>
      <c r="G9" s="10"/>
      <c r="H9" s="18"/>
      <c r="I9" s="240"/>
      <c r="J9" s="47" t="str">
        <f t="shared" ref="J9:J72" si="3">IF(ISNUMBER(E9)*1,$AB$8,IF(E9="",""))</f>
        <v/>
      </c>
      <c r="K9" s="46" t="str">
        <f t="shared" si="0"/>
        <v/>
      </c>
      <c r="L9" s="46" t="str">
        <f t="shared" si="1"/>
        <v/>
      </c>
      <c r="M9" s="46" t="str">
        <f t="shared" ref="M9:M72" si="4">IFERROR(IF(AND(E9=""),"",IF(AND(E9=1,I9="負担あり"),H9*4000,IF(AND(E9=1,I9="負担なし"),0,IF(AND(E9=2,I9="負担あり"),30000,IF(AND(E9=2,I9="負担なし"),0,IF(AND(E9=3,I9="負担なし"),0,IF(AND(E9=3,I9=""),0,""))))))),"")</f>
        <v/>
      </c>
      <c r="N9" s="45" t="str">
        <f>IF(AND(B9&lt;&gt;"",C9&lt;&gt;"",D9&lt;&gt;"",E9&lt;&gt;"",F9&lt;&gt;"",G9&lt;&gt;""),SUM(I9:M9),"")</f>
        <v/>
      </c>
      <c r="P9" s="94" t="str">
        <f t="shared" si="2"/>
        <v/>
      </c>
      <c r="R9" s="95" t="s">
        <v>103</v>
      </c>
      <c r="S9" s="96" t="s">
        <v>104</v>
      </c>
      <c r="T9" s="97" t="s">
        <v>105</v>
      </c>
      <c r="V9" s="109" t="s">
        <v>142</v>
      </c>
      <c r="W9" s="110" t="s">
        <v>142</v>
      </c>
      <c r="X9" s="111"/>
      <c r="Z9" s="95">
        <v>2</v>
      </c>
      <c r="AA9" s="96" t="s">
        <v>25</v>
      </c>
      <c r="AB9" s="98">
        <v>40000</v>
      </c>
      <c r="AC9" s="96"/>
      <c r="AD9" s="98">
        <v>20000</v>
      </c>
      <c r="AE9" s="99" t="s">
        <v>146</v>
      </c>
    </row>
    <row r="10" spans="1:31" ht="32.25" customHeight="1">
      <c r="A10" s="48">
        <v>3</v>
      </c>
      <c r="B10" s="9"/>
      <c r="C10" s="1"/>
      <c r="D10" s="9"/>
      <c r="E10" s="17"/>
      <c r="F10" s="120" t="str">
        <f>IFERROR(VLOOKUP(E10,テーブル48410[],2,FALSE)&amp;"","")</f>
        <v/>
      </c>
      <c r="G10" s="10"/>
      <c r="H10" s="18"/>
      <c r="I10" s="240"/>
      <c r="J10" s="47" t="str">
        <f t="shared" si="3"/>
        <v/>
      </c>
      <c r="K10" s="46" t="str">
        <f t="shared" si="0"/>
        <v/>
      </c>
      <c r="L10" s="46" t="str">
        <f t="shared" si="1"/>
        <v/>
      </c>
      <c r="M10" s="46" t="str">
        <f t="shared" si="4"/>
        <v/>
      </c>
      <c r="N10" s="45" t="str">
        <f t="shared" ref="N10:N25" si="5">IF(AND(B10&lt;&gt;"",C10&lt;&gt;"",D10&lt;&gt;"",E10&lt;&gt;"",F10&lt;&gt;"",G10&lt;&gt;""),SUM(J10:M10),"")</f>
        <v/>
      </c>
      <c r="P10" s="94" t="str">
        <f t="shared" si="2"/>
        <v/>
      </c>
      <c r="R10" s="95" t="s">
        <v>106</v>
      </c>
      <c r="S10" s="96" t="s">
        <v>107</v>
      </c>
      <c r="T10" s="97" t="s">
        <v>108</v>
      </c>
      <c r="V10" s="112" t="s">
        <v>143</v>
      </c>
      <c r="W10" s="114" t="s">
        <v>143</v>
      </c>
      <c r="X10" s="115" t="s">
        <v>143</v>
      </c>
      <c r="Z10" s="100">
        <v>3</v>
      </c>
      <c r="AA10" s="101" t="s">
        <v>24</v>
      </c>
      <c r="AB10" s="103">
        <v>40000</v>
      </c>
      <c r="AC10" s="101"/>
      <c r="AD10" s="103">
        <v>20000</v>
      </c>
      <c r="AE10" s="104">
        <v>0</v>
      </c>
    </row>
    <row r="11" spans="1:31" ht="32.25" customHeight="1">
      <c r="A11" s="48">
        <v>4</v>
      </c>
      <c r="B11" s="9"/>
      <c r="C11" s="1"/>
      <c r="D11" s="9"/>
      <c r="E11" s="17"/>
      <c r="F11" s="120" t="str">
        <f>IFERROR(VLOOKUP(E11,テーブル48410[],2,FALSE)&amp;"","")</f>
        <v/>
      </c>
      <c r="G11" s="10"/>
      <c r="H11" s="18"/>
      <c r="I11" s="240"/>
      <c r="J11" s="47" t="str">
        <f t="shared" si="3"/>
        <v/>
      </c>
      <c r="K11" s="46" t="str">
        <f t="shared" si="0"/>
        <v/>
      </c>
      <c r="L11" s="46" t="str">
        <f t="shared" si="1"/>
        <v/>
      </c>
      <c r="M11" s="46" t="str">
        <f t="shared" si="4"/>
        <v/>
      </c>
      <c r="N11" s="45" t="str">
        <f t="shared" si="5"/>
        <v/>
      </c>
      <c r="P11" s="94" t="str">
        <f t="shared" si="2"/>
        <v/>
      </c>
      <c r="R11" s="95" t="s">
        <v>109</v>
      </c>
      <c r="S11" s="96" t="s">
        <v>110</v>
      </c>
      <c r="T11" s="97" t="s">
        <v>111</v>
      </c>
    </row>
    <row r="12" spans="1:31" ht="32.25" customHeight="1">
      <c r="A12" s="48">
        <v>5</v>
      </c>
      <c r="B12" s="9"/>
      <c r="C12" s="1"/>
      <c r="D12" s="9"/>
      <c r="E12" s="17"/>
      <c r="F12" s="120" t="str">
        <f>IFERROR(VLOOKUP(E12,テーブル48410[],2,FALSE)&amp;"","")</f>
        <v/>
      </c>
      <c r="G12" s="10"/>
      <c r="H12" s="18"/>
      <c r="I12" s="240"/>
      <c r="J12" s="47" t="str">
        <f t="shared" si="3"/>
        <v/>
      </c>
      <c r="K12" s="46" t="str">
        <f t="shared" si="0"/>
        <v/>
      </c>
      <c r="L12" s="46" t="str">
        <f t="shared" si="1"/>
        <v/>
      </c>
      <c r="M12" s="46" t="str">
        <f t="shared" si="4"/>
        <v/>
      </c>
      <c r="N12" s="45" t="str">
        <f t="shared" si="5"/>
        <v/>
      </c>
      <c r="P12" s="94" t="str">
        <f t="shared" si="2"/>
        <v/>
      </c>
      <c r="R12" s="95" t="s">
        <v>112</v>
      </c>
      <c r="S12" s="96" t="s">
        <v>113</v>
      </c>
      <c r="T12" s="97" t="s">
        <v>114</v>
      </c>
    </row>
    <row r="13" spans="1:31" ht="32.25" customHeight="1">
      <c r="A13" s="48">
        <v>6</v>
      </c>
      <c r="B13" s="9"/>
      <c r="C13" s="1"/>
      <c r="D13" s="9"/>
      <c r="E13" s="17"/>
      <c r="F13" s="120" t="str">
        <f>IFERROR(VLOOKUP(E13,テーブル48410[],2,FALSE)&amp;"","")</f>
        <v/>
      </c>
      <c r="G13" s="10"/>
      <c r="H13" s="18"/>
      <c r="I13" s="240"/>
      <c r="J13" s="47" t="str">
        <f t="shared" si="3"/>
        <v/>
      </c>
      <c r="K13" s="46" t="str">
        <f t="shared" si="0"/>
        <v/>
      </c>
      <c r="L13" s="46" t="str">
        <f t="shared" si="1"/>
        <v/>
      </c>
      <c r="M13" s="46" t="str">
        <f t="shared" si="4"/>
        <v/>
      </c>
      <c r="N13" s="45" t="str">
        <f t="shared" si="5"/>
        <v/>
      </c>
      <c r="P13" s="94" t="str">
        <f t="shared" si="2"/>
        <v/>
      </c>
      <c r="R13" s="95" t="s">
        <v>144</v>
      </c>
      <c r="S13" s="96" t="s">
        <v>115</v>
      </c>
      <c r="T13" s="97" t="s">
        <v>116</v>
      </c>
    </row>
    <row r="14" spans="1:31" ht="32.25" customHeight="1">
      <c r="A14" s="48">
        <v>7</v>
      </c>
      <c r="B14" s="9"/>
      <c r="C14" s="1"/>
      <c r="D14" s="9"/>
      <c r="E14" s="17"/>
      <c r="F14" s="120" t="str">
        <f>IFERROR(VLOOKUP(E14,テーブル48410[],2,FALSE)&amp;"","")</f>
        <v/>
      </c>
      <c r="G14" s="10"/>
      <c r="H14" s="18"/>
      <c r="I14" s="240"/>
      <c r="J14" s="47" t="str">
        <f t="shared" si="3"/>
        <v/>
      </c>
      <c r="K14" s="46" t="str">
        <f t="shared" si="0"/>
        <v/>
      </c>
      <c r="L14" s="46" t="str">
        <f t="shared" si="1"/>
        <v/>
      </c>
      <c r="M14" s="46" t="str">
        <f t="shared" si="4"/>
        <v/>
      </c>
      <c r="N14" s="45" t="str">
        <f t="shared" si="5"/>
        <v/>
      </c>
      <c r="P14" s="94" t="str">
        <f t="shared" si="2"/>
        <v/>
      </c>
      <c r="R14" s="95" t="s">
        <v>117</v>
      </c>
      <c r="S14" s="116" t="s">
        <v>118</v>
      </c>
      <c r="T14" s="97" t="s">
        <v>119</v>
      </c>
    </row>
    <row r="15" spans="1:31" ht="32.25" customHeight="1">
      <c r="A15" s="48">
        <v>8</v>
      </c>
      <c r="B15" s="9"/>
      <c r="C15" s="1"/>
      <c r="D15" s="9"/>
      <c r="E15" s="17"/>
      <c r="F15" s="120" t="str">
        <f>IFERROR(VLOOKUP(E15,テーブル48410[],2,FALSE)&amp;"","")</f>
        <v/>
      </c>
      <c r="G15" s="10"/>
      <c r="H15" s="18"/>
      <c r="I15" s="240"/>
      <c r="J15" s="47" t="str">
        <f t="shared" si="3"/>
        <v/>
      </c>
      <c r="K15" s="46" t="str">
        <f t="shared" si="0"/>
        <v/>
      </c>
      <c r="L15" s="46" t="str">
        <f t="shared" si="1"/>
        <v/>
      </c>
      <c r="M15" s="46" t="str">
        <f t="shared" si="4"/>
        <v/>
      </c>
      <c r="N15" s="45" t="str">
        <f t="shared" si="5"/>
        <v/>
      </c>
      <c r="P15" s="94" t="str">
        <f t="shared" si="2"/>
        <v/>
      </c>
      <c r="R15" s="95"/>
      <c r="S15" s="96" t="s">
        <v>120</v>
      </c>
      <c r="T15" s="97" t="s">
        <v>121</v>
      </c>
    </row>
    <row r="16" spans="1:31" ht="32.25" customHeight="1">
      <c r="A16" s="48">
        <v>9</v>
      </c>
      <c r="B16" s="9"/>
      <c r="C16" s="1"/>
      <c r="D16" s="9"/>
      <c r="E16" s="17"/>
      <c r="F16" s="120" t="str">
        <f>IFERROR(VLOOKUP(E16,テーブル48410[],2,FALSE)&amp;"","")</f>
        <v/>
      </c>
      <c r="G16" s="10"/>
      <c r="H16" s="18"/>
      <c r="I16" s="240"/>
      <c r="J16" s="47" t="str">
        <f t="shared" si="3"/>
        <v/>
      </c>
      <c r="K16" s="46" t="str">
        <f t="shared" si="0"/>
        <v/>
      </c>
      <c r="L16" s="46" t="str">
        <f t="shared" si="1"/>
        <v/>
      </c>
      <c r="M16" s="46" t="str">
        <f t="shared" si="4"/>
        <v/>
      </c>
      <c r="N16" s="45" t="str">
        <f t="shared" si="5"/>
        <v/>
      </c>
      <c r="P16" s="94" t="str">
        <f t="shared" si="2"/>
        <v/>
      </c>
      <c r="R16" s="95"/>
      <c r="S16" s="96" t="s">
        <v>122</v>
      </c>
      <c r="T16" s="97" t="s">
        <v>123</v>
      </c>
    </row>
    <row r="17" spans="1:25" ht="32.25" customHeight="1">
      <c r="A17" s="48">
        <v>10</v>
      </c>
      <c r="B17" s="9"/>
      <c r="C17" s="1"/>
      <c r="D17" s="9"/>
      <c r="E17" s="17"/>
      <c r="F17" s="120" t="str">
        <f>IFERROR(VLOOKUP(E17,テーブル48410[],2,FALSE)&amp;"","")</f>
        <v/>
      </c>
      <c r="G17" s="10"/>
      <c r="H17" s="18"/>
      <c r="I17" s="240"/>
      <c r="J17" s="47" t="str">
        <f t="shared" si="3"/>
        <v/>
      </c>
      <c r="K17" s="46" t="str">
        <f t="shared" si="0"/>
        <v/>
      </c>
      <c r="L17" s="46" t="str">
        <f t="shared" si="1"/>
        <v/>
      </c>
      <c r="M17" s="46" t="str">
        <f t="shared" si="4"/>
        <v/>
      </c>
      <c r="N17" s="45" t="str">
        <f t="shared" si="5"/>
        <v/>
      </c>
      <c r="P17" s="94" t="str">
        <f t="shared" si="2"/>
        <v/>
      </c>
      <c r="R17" s="95"/>
      <c r="S17" s="96"/>
      <c r="T17" s="97" t="s">
        <v>124</v>
      </c>
    </row>
    <row r="18" spans="1:25" ht="32.25" customHeight="1">
      <c r="A18" s="48">
        <v>11</v>
      </c>
      <c r="B18" s="9"/>
      <c r="C18" s="1"/>
      <c r="D18" s="9"/>
      <c r="E18" s="17"/>
      <c r="F18" s="120" t="str">
        <f>IFERROR(VLOOKUP(E18,テーブル48410[],2,FALSE)&amp;"","")</f>
        <v/>
      </c>
      <c r="G18" s="10"/>
      <c r="H18" s="18"/>
      <c r="I18" s="240"/>
      <c r="J18" s="47" t="str">
        <f t="shared" si="3"/>
        <v/>
      </c>
      <c r="K18" s="46" t="str">
        <f t="shared" si="0"/>
        <v/>
      </c>
      <c r="L18" s="46" t="str">
        <f t="shared" si="1"/>
        <v/>
      </c>
      <c r="M18" s="46" t="str">
        <f t="shared" si="4"/>
        <v/>
      </c>
      <c r="N18" s="45" t="str">
        <f t="shared" si="5"/>
        <v/>
      </c>
      <c r="P18" s="94" t="str">
        <f t="shared" si="2"/>
        <v/>
      </c>
      <c r="R18" s="95"/>
      <c r="S18" s="96"/>
      <c r="T18" s="97" t="s">
        <v>125</v>
      </c>
    </row>
    <row r="19" spans="1:25" ht="32.25" customHeight="1">
      <c r="A19" s="48">
        <v>12</v>
      </c>
      <c r="B19" s="9"/>
      <c r="C19" s="1"/>
      <c r="D19" s="9"/>
      <c r="E19" s="17"/>
      <c r="F19" s="120" t="str">
        <f>IFERROR(VLOOKUP(E19,テーブル48410[],2,FALSE)&amp;"","")</f>
        <v/>
      </c>
      <c r="G19" s="10"/>
      <c r="H19" s="18"/>
      <c r="I19" s="240"/>
      <c r="J19" s="47" t="str">
        <f t="shared" si="3"/>
        <v/>
      </c>
      <c r="K19" s="46" t="str">
        <f t="shared" si="0"/>
        <v/>
      </c>
      <c r="L19" s="46" t="str">
        <f t="shared" si="1"/>
        <v/>
      </c>
      <c r="M19" s="46" t="str">
        <f t="shared" si="4"/>
        <v/>
      </c>
      <c r="N19" s="45" t="str">
        <f t="shared" si="5"/>
        <v/>
      </c>
      <c r="P19" s="94" t="str">
        <f t="shared" si="2"/>
        <v/>
      </c>
      <c r="R19" s="95"/>
      <c r="S19" s="96"/>
      <c r="T19" s="97" t="s">
        <v>126</v>
      </c>
    </row>
    <row r="20" spans="1:25" ht="32.25" customHeight="1">
      <c r="A20" s="48">
        <v>13</v>
      </c>
      <c r="B20" s="9"/>
      <c r="C20" s="1"/>
      <c r="D20" s="9"/>
      <c r="E20" s="17"/>
      <c r="F20" s="120" t="str">
        <f>IFERROR(VLOOKUP(E20,テーブル48410[],2,FALSE)&amp;"","")</f>
        <v/>
      </c>
      <c r="G20" s="10"/>
      <c r="H20" s="18"/>
      <c r="I20" s="240"/>
      <c r="J20" s="47" t="str">
        <f t="shared" si="3"/>
        <v/>
      </c>
      <c r="K20" s="46" t="str">
        <f t="shared" si="0"/>
        <v/>
      </c>
      <c r="L20" s="46" t="str">
        <f t="shared" si="1"/>
        <v/>
      </c>
      <c r="M20" s="46" t="str">
        <f t="shared" si="4"/>
        <v/>
      </c>
      <c r="N20" s="45" t="str">
        <f t="shared" si="5"/>
        <v/>
      </c>
      <c r="P20" s="94" t="str">
        <f t="shared" si="2"/>
        <v/>
      </c>
      <c r="R20" s="95"/>
      <c r="S20" s="96"/>
      <c r="T20" s="97" t="s">
        <v>127</v>
      </c>
    </row>
    <row r="21" spans="1:25" ht="32.25" customHeight="1">
      <c r="A21" s="48">
        <v>14</v>
      </c>
      <c r="B21" s="9"/>
      <c r="C21" s="1"/>
      <c r="D21" s="9"/>
      <c r="E21" s="17"/>
      <c r="F21" s="120" t="str">
        <f>IFERROR(VLOOKUP(E21,テーブル48410[],2,FALSE)&amp;"","")</f>
        <v/>
      </c>
      <c r="G21" s="10"/>
      <c r="H21" s="18"/>
      <c r="I21" s="240"/>
      <c r="J21" s="47" t="str">
        <f t="shared" si="3"/>
        <v/>
      </c>
      <c r="K21" s="46" t="str">
        <f t="shared" si="0"/>
        <v/>
      </c>
      <c r="L21" s="46" t="str">
        <f t="shared" si="1"/>
        <v/>
      </c>
      <c r="M21" s="46" t="str">
        <f t="shared" si="4"/>
        <v/>
      </c>
      <c r="N21" s="45" t="str">
        <f t="shared" si="5"/>
        <v/>
      </c>
      <c r="P21" s="94" t="str">
        <f t="shared" si="2"/>
        <v/>
      </c>
      <c r="R21" s="100"/>
      <c r="S21" s="101"/>
      <c r="T21" s="102" t="s">
        <v>145</v>
      </c>
    </row>
    <row r="22" spans="1:25" ht="32.25" customHeight="1">
      <c r="A22" s="48">
        <v>15</v>
      </c>
      <c r="B22" s="9"/>
      <c r="C22" s="1"/>
      <c r="D22" s="9"/>
      <c r="E22" s="17"/>
      <c r="F22" s="120" t="str">
        <f>IFERROR(VLOOKUP(E22,テーブル48410[],2,FALSE)&amp;"","")</f>
        <v/>
      </c>
      <c r="G22" s="10"/>
      <c r="H22" s="18"/>
      <c r="I22" s="240"/>
      <c r="J22" s="47" t="str">
        <f t="shared" ref="J22:J85" si="6">IF(ISNUMBER(E22)*1,$AB$8,IF(E22="",""))</f>
        <v/>
      </c>
      <c r="K22" s="46" t="str">
        <f t="shared" ref="K22:K85" si="7">IF(E22="","",VLOOKUP(E22,$Z$8:$AD$10,4,0)*H22)</f>
        <v/>
      </c>
      <c r="L22" s="46" t="str">
        <f t="shared" ref="L22:L85" si="8">IF(E22="","",VLOOKUP(E22,$Z$8:$AD$10,5,0))</f>
        <v/>
      </c>
      <c r="M22" s="46" t="str">
        <f t="shared" ref="M22:M85" si="9">IFERROR(IF(AND(E22=""),"",IF(AND(E22=1,I22="負担あり"),H22*4000,IF(AND(E22=1,I22="負担なし"),0,IF(AND(E22=2,I22="負担あり"),30000,IF(AND(E22=2,I22="負担なし"),0,IF(AND(E22=3,I22="負担なし"),0,IF(AND(E22=3,I22=""),0,""))))))),"")</f>
        <v/>
      </c>
      <c r="N22" s="45" t="str">
        <f t="shared" ref="N22:N85" si="10">IF(AND(B22&lt;&gt;"",C22&lt;&gt;"",D22&lt;&gt;"",E22&lt;&gt;"",F22&lt;&gt;"",G22&lt;&gt;""),SUM(J22:M22),"")</f>
        <v/>
      </c>
      <c r="P22" s="94" t="str">
        <f t="shared" si="2"/>
        <v/>
      </c>
    </row>
    <row r="23" spans="1:25" ht="32.25" customHeight="1">
      <c r="A23" s="48">
        <v>16</v>
      </c>
      <c r="B23" s="9"/>
      <c r="C23" s="1"/>
      <c r="D23" s="9"/>
      <c r="E23" s="17"/>
      <c r="F23" s="120" t="str">
        <f>IFERROR(VLOOKUP(E23,テーブル48410[],2,FALSE)&amp;"","")</f>
        <v/>
      </c>
      <c r="G23" s="10"/>
      <c r="H23" s="18"/>
      <c r="I23" s="240"/>
      <c r="J23" s="47" t="str">
        <f t="shared" si="6"/>
        <v/>
      </c>
      <c r="K23" s="46" t="str">
        <f t="shared" si="7"/>
        <v/>
      </c>
      <c r="L23" s="46" t="str">
        <f t="shared" si="8"/>
        <v/>
      </c>
      <c r="M23" s="46" t="str">
        <f t="shared" si="9"/>
        <v/>
      </c>
      <c r="N23" s="45" t="str">
        <f t="shared" si="10"/>
        <v/>
      </c>
      <c r="P23" s="94" t="str">
        <f t="shared" si="2"/>
        <v/>
      </c>
    </row>
    <row r="24" spans="1:25" ht="32.25" customHeight="1">
      <c r="A24" s="48">
        <v>17</v>
      </c>
      <c r="B24" s="9"/>
      <c r="C24" s="1"/>
      <c r="D24" s="9"/>
      <c r="E24" s="17"/>
      <c r="F24" s="120" t="str">
        <f>IFERROR(VLOOKUP(E24,テーブル48410[],2,FALSE)&amp;"","")</f>
        <v/>
      </c>
      <c r="G24" s="10"/>
      <c r="H24" s="18"/>
      <c r="I24" s="240"/>
      <c r="J24" s="47" t="str">
        <f t="shared" si="6"/>
        <v/>
      </c>
      <c r="K24" s="46" t="str">
        <f t="shared" si="7"/>
        <v/>
      </c>
      <c r="L24" s="46" t="str">
        <f t="shared" si="8"/>
        <v/>
      </c>
      <c r="M24" s="46" t="str">
        <f t="shared" si="9"/>
        <v/>
      </c>
      <c r="N24" s="45" t="str">
        <f t="shared" si="10"/>
        <v/>
      </c>
      <c r="P24" s="94" t="str">
        <f t="shared" si="2"/>
        <v/>
      </c>
    </row>
    <row r="25" spans="1:25" ht="32.25" customHeight="1">
      <c r="A25" s="48">
        <v>18</v>
      </c>
      <c r="B25" s="9"/>
      <c r="C25" s="1"/>
      <c r="D25" s="9"/>
      <c r="E25" s="17"/>
      <c r="F25" s="120" t="str">
        <f>IFERROR(VLOOKUP(E25,テーブル48410[],2,FALSE)&amp;"","")</f>
        <v/>
      </c>
      <c r="G25" s="10"/>
      <c r="H25" s="18"/>
      <c r="I25" s="240"/>
      <c r="J25" s="47" t="str">
        <f t="shared" si="6"/>
        <v/>
      </c>
      <c r="K25" s="46" t="str">
        <f t="shared" si="7"/>
        <v/>
      </c>
      <c r="L25" s="46" t="str">
        <f t="shared" si="8"/>
        <v/>
      </c>
      <c r="M25" s="46" t="str">
        <f t="shared" si="9"/>
        <v/>
      </c>
      <c r="N25" s="45" t="str">
        <f t="shared" si="10"/>
        <v/>
      </c>
      <c r="P25" s="94" t="str">
        <f t="shared" si="2"/>
        <v/>
      </c>
    </row>
    <row r="26" spans="1:25" ht="32.25" customHeight="1">
      <c r="A26" s="48">
        <v>19</v>
      </c>
      <c r="B26" s="9"/>
      <c r="C26" s="1"/>
      <c r="D26" s="9"/>
      <c r="E26" s="17"/>
      <c r="F26" s="120" t="str">
        <f>IFERROR(VLOOKUP(E26,テーブル48410[],2,FALSE)&amp;"","")</f>
        <v/>
      </c>
      <c r="G26" s="10"/>
      <c r="H26" s="18"/>
      <c r="I26" s="240"/>
      <c r="J26" s="47" t="str">
        <f t="shared" si="6"/>
        <v/>
      </c>
      <c r="K26" s="46" t="str">
        <f t="shared" si="7"/>
        <v/>
      </c>
      <c r="L26" s="46" t="str">
        <f t="shared" si="8"/>
        <v/>
      </c>
      <c r="M26" s="46" t="str">
        <f t="shared" si="9"/>
        <v/>
      </c>
      <c r="N26" s="45" t="str">
        <f t="shared" si="10"/>
        <v/>
      </c>
      <c r="P26" s="94" t="str">
        <f t="shared" si="2"/>
        <v/>
      </c>
    </row>
    <row r="27" spans="1:25" ht="32.25" customHeight="1">
      <c r="A27" s="48">
        <v>20</v>
      </c>
      <c r="B27" s="9"/>
      <c r="C27" s="1"/>
      <c r="D27" s="9"/>
      <c r="E27" s="17"/>
      <c r="F27" s="120" t="str">
        <f>IFERROR(VLOOKUP(E27,テーブル48410[],2,FALSE)&amp;"","")</f>
        <v/>
      </c>
      <c r="G27" s="10"/>
      <c r="H27" s="18"/>
      <c r="I27" s="240"/>
      <c r="J27" s="47" t="str">
        <f t="shared" si="6"/>
        <v/>
      </c>
      <c r="K27" s="46" t="str">
        <f t="shared" si="7"/>
        <v/>
      </c>
      <c r="L27" s="46" t="str">
        <f t="shared" si="8"/>
        <v/>
      </c>
      <c r="M27" s="46" t="str">
        <f t="shared" si="9"/>
        <v/>
      </c>
      <c r="N27" s="45" t="str">
        <f t="shared" si="10"/>
        <v/>
      </c>
      <c r="P27" s="94" t="str">
        <f t="shared" si="2"/>
        <v/>
      </c>
    </row>
    <row r="28" spans="1:25" ht="32.25" customHeight="1">
      <c r="A28" s="48">
        <v>21</v>
      </c>
      <c r="B28" s="9"/>
      <c r="C28" s="1"/>
      <c r="D28" s="9"/>
      <c r="E28" s="17"/>
      <c r="F28" s="120" t="str">
        <f>IFERROR(VLOOKUP(E28,テーブル48410[],2,FALSE)&amp;"","")</f>
        <v/>
      </c>
      <c r="G28" s="10"/>
      <c r="H28" s="18"/>
      <c r="I28" s="240"/>
      <c r="J28" s="47" t="str">
        <f t="shared" si="6"/>
        <v/>
      </c>
      <c r="K28" s="46" t="str">
        <f t="shared" si="7"/>
        <v/>
      </c>
      <c r="L28" s="46" t="str">
        <f t="shared" si="8"/>
        <v/>
      </c>
      <c r="M28" s="46" t="str">
        <f t="shared" si="9"/>
        <v/>
      </c>
      <c r="N28" s="45" t="str">
        <f t="shared" si="10"/>
        <v/>
      </c>
      <c r="P28" s="94" t="str">
        <f t="shared" si="2"/>
        <v/>
      </c>
    </row>
    <row r="29" spans="1:25" ht="32.25" customHeight="1">
      <c r="A29" s="48">
        <v>22</v>
      </c>
      <c r="B29" s="9"/>
      <c r="C29" s="1"/>
      <c r="D29" s="9"/>
      <c r="E29" s="17"/>
      <c r="F29" s="120" t="str">
        <f>IFERROR(VLOOKUP(E29,テーブル48410[],2,FALSE)&amp;"","")</f>
        <v/>
      </c>
      <c r="G29" s="10"/>
      <c r="H29" s="18"/>
      <c r="I29" s="240"/>
      <c r="J29" s="47" t="str">
        <f t="shared" si="6"/>
        <v/>
      </c>
      <c r="K29" s="46" t="str">
        <f t="shared" si="7"/>
        <v/>
      </c>
      <c r="L29" s="46" t="str">
        <f t="shared" si="8"/>
        <v/>
      </c>
      <c r="M29" s="46" t="str">
        <f t="shared" si="9"/>
        <v/>
      </c>
      <c r="N29" s="45" t="str">
        <f t="shared" si="10"/>
        <v/>
      </c>
      <c r="P29" s="94" t="str">
        <f t="shared" si="2"/>
        <v/>
      </c>
    </row>
    <row r="30" spans="1:25" ht="32.25" customHeight="1">
      <c r="A30" s="48">
        <v>23</v>
      </c>
      <c r="B30" s="9"/>
      <c r="C30" s="1"/>
      <c r="D30" s="9"/>
      <c r="E30" s="17"/>
      <c r="F30" s="120" t="str">
        <f>IFERROR(VLOOKUP(E30,テーブル48410[],2,FALSE)&amp;"","")</f>
        <v/>
      </c>
      <c r="G30" s="10"/>
      <c r="H30" s="18"/>
      <c r="I30" s="240"/>
      <c r="J30" s="47" t="str">
        <f t="shared" si="6"/>
        <v/>
      </c>
      <c r="K30" s="46" t="str">
        <f t="shared" si="7"/>
        <v/>
      </c>
      <c r="L30" s="46" t="str">
        <f t="shared" si="8"/>
        <v/>
      </c>
      <c r="M30" s="46" t="str">
        <f t="shared" si="9"/>
        <v/>
      </c>
      <c r="N30" s="45" t="str">
        <f t="shared" si="10"/>
        <v/>
      </c>
      <c r="P30" s="94" t="str">
        <f t="shared" si="2"/>
        <v/>
      </c>
    </row>
    <row r="31" spans="1:25" ht="32.25" customHeight="1">
      <c r="A31" s="48">
        <v>24</v>
      </c>
      <c r="B31" s="9"/>
      <c r="C31" s="1"/>
      <c r="D31" s="9"/>
      <c r="E31" s="17"/>
      <c r="F31" s="120" t="str">
        <f>IFERROR(VLOOKUP(E31,テーブル48410[],2,FALSE)&amp;"","")</f>
        <v/>
      </c>
      <c r="G31" s="10"/>
      <c r="H31" s="18"/>
      <c r="I31" s="240"/>
      <c r="J31" s="47" t="str">
        <f t="shared" si="6"/>
        <v/>
      </c>
      <c r="K31" s="46" t="str">
        <f t="shared" si="7"/>
        <v/>
      </c>
      <c r="L31" s="46" t="str">
        <f t="shared" si="8"/>
        <v/>
      </c>
      <c r="M31" s="46" t="str">
        <f t="shared" si="9"/>
        <v/>
      </c>
      <c r="N31" s="45" t="str">
        <f t="shared" si="10"/>
        <v/>
      </c>
      <c r="P31" s="94" t="str">
        <f t="shared" si="2"/>
        <v/>
      </c>
    </row>
    <row r="32" spans="1:25" ht="32.25" customHeight="1">
      <c r="A32" s="48">
        <v>25</v>
      </c>
      <c r="B32" s="9"/>
      <c r="C32" s="1"/>
      <c r="D32" s="9"/>
      <c r="E32" s="17"/>
      <c r="F32" s="120" t="str">
        <f>IFERROR(VLOOKUP(E32,テーブル48410[],2,FALSE)&amp;"","")</f>
        <v/>
      </c>
      <c r="G32" s="10"/>
      <c r="H32" s="18"/>
      <c r="I32" s="240"/>
      <c r="J32" s="47" t="str">
        <f t="shared" si="6"/>
        <v/>
      </c>
      <c r="K32" s="46" t="str">
        <f t="shared" si="7"/>
        <v/>
      </c>
      <c r="L32" s="46" t="str">
        <f t="shared" si="8"/>
        <v/>
      </c>
      <c r="M32" s="46" t="str">
        <f t="shared" si="9"/>
        <v/>
      </c>
      <c r="N32" s="45" t="str">
        <f t="shared" si="10"/>
        <v/>
      </c>
      <c r="P32" s="94" t="str">
        <f t="shared" si="2"/>
        <v/>
      </c>
      <c r="U32" s="81"/>
      <c r="V32" s="81"/>
      <c r="W32" s="81"/>
      <c r="X32" s="81"/>
      <c r="Y32" s="81"/>
    </row>
    <row r="33" spans="1:25" ht="32.25" customHeight="1">
      <c r="A33" s="48">
        <v>26</v>
      </c>
      <c r="B33" s="9"/>
      <c r="C33" s="1"/>
      <c r="D33" s="9"/>
      <c r="E33" s="17"/>
      <c r="F33" s="120" t="str">
        <f>IFERROR(VLOOKUP(E33,テーブル48410[],2,FALSE)&amp;"","")</f>
        <v/>
      </c>
      <c r="G33" s="10"/>
      <c r="H33" s="18"/>
      <c r="I33" s="240"/>
      <c r="J33" s="47" t="str">
        <f t="shared" si="6"/>
        <v/>
      </c>
      <c r="K33" s="46" t="str">
        <f t="shared" si="7"/>
        <v/>
      </c>
      <c r="L33" s="46" t="str">
        <f t="shared" si="8"/>
        <v/>
      </c>
      <c r="M33" s="46" t="str">
        <f t="shared" si="9"/>
        <v/>
      </c>
      <c r="N33" s="45" t="str">
        <f t="shared" si="10"/>
        <v/>
      </c>
      <c r="P33" s="94" t="str">
        <f t="shared" si="2"/>
        <v/>
      </c>
      <c r="U33" s="81"/>
      <c r="V33" s="81"/>
      <c r="W33" s="81"/>
      <c r="X33" s="81"/>
      <c r="Y33" s="81"/>
    </row>
    <row r="34" spans="1:25" ht="32.25" customHeight="1">
      <c r="A34" s="48">
        <v>27</v>
      </c>
      <c r="B34" s="9"/>
      <c r="C34" s="1"/>
      <c r="D34" s="9"/>
      <c r="E34" s="17"/>
      <c r="F34" s="120" t="str">
        <f>IFERROR(VLOOKUP(E34,テーブル48410[],2,FALSE)&amp;"","")</f>
        <v/>
      </c>
      <c r="G34" s="10"/>
      <c r="H34" s="18"/>
      <c r="I34" s="240"/>
      <c r="J34" s="47" t="str">
        <f t="shared" si="6"/>
        <v/>
      </c>
      <c r="K34" s="46" t="str">
        <f t="shared" si="7"/>
        <v/>
      </c>
      <c r="L34" s="46" t="str">
        <f t="shared" si="8"/>
        <v/>
      </c>
      <c r="M34" s="46" t="str">
        <f t="shared" si="9"/>
        <v/>
      </c>
      <c r="N34" s="45" t="str">
        <f t="shared" si="10"/>
        <v/>
      </c>
      <c r="P34" s="94" t="str">
        <f t="shared" si="2"/>
        <v/>
      </c>
      <c r="U34" s="81"/>
      <c r="V34" s="81"/>
      <c r="W34" s="81"/>
      <c r="X34" s="81"/>
      <c r="Y34" s="81"/>
    </row>
    <row r="35" spans="1:25" ht="32.25" customHeight="1">
      <c r="A35" s="48">
        <v>28</v>
      </c>
      <c r="B35" s="9"/>
      <c r="C35" s="1"/>
      <c r="D35" s="9"/>
      <c r="E35" s="17"/>
      <c r="F35" s="120" t="str">
        <f>IFERROR(VLOOKUP(E35,テーブル48410[],2,FALSE)&amp;"","")</f>
        <v/>
      </c>
      <c r="G35" s="10"/>
      <c r="H35" s="18"/>
      <c r="I35" s="240"/>
      <c r="J35" s="47" t="str">
        <f t="shared" si="6"/>
        <v/>
      </c>
      <c r="K35" s="46" t="str">
        <f t="shared" si="7"/>
        <v/>
      </c>
      <c r="L35" s="46" t="str">
        <f t="shared" si="8"/>
        <v/>
      </c>
      <c r="M35" s="46" t="str">
        <f t="shared" si="9"/>
        <v/>
      </c>
      <c r="N35" s="45" t="str">
        <f t="shared" si="10"/>
        <v/>
      </c>
      <c r="P35" s="94" t="str">
        <f t="shared" si="2"/>
        <v/>
      </c>
      <c r="U35" s="81"/>
      <c r="V35" s="81"/>
      <c r="W35" s="81"/>
      <c r="X35" s="81"/>
      <c r="Y35" s="81"/>
    </row>
    <row r="36" spans="1:25" ht="32.25" customHeight="1">
      <c r="A36" s="48">
        <v>29</v>
      </c>
      <c r="B36" s="9"/>
      <c r="C36" s="1"/>
      <c r="D36" s="9"/>
      <c r="E36" s="17"/>
      <c r="F36" s="120" t="str">
        <f>IFERROR(VLOOKUP(E36,テーブル48410[],2,FALSE)&amp;"","")</f>
        <v/>
      </c>
      <c r="G36" s="10"/>
      <c r="H36" s="18"/>
      <c r="I36" s="240"/>
      <c r="J36" s="47" t="str">
        <f t="shared" si="6"/>
        <v/>
      </c>
      <c r="K36" s="46" t="str">
        <f t="shared" si="7"/>
        <v/>
      </c>
      <c r="L36" s="46" t="str">
        <f t="shared" si="8"/>
        <v/>
      </c>
      <c r="M36" s="46" t="str">
        <f t="shared" si="9"/>
        <v/>
      </c>
      <c r="N36" s="45" t="str">
        <f t="shared" si="10"/>
        <v/>
      </c>
      <c r="P36" s="94" t="str">
        <f t="shared" si="2"/>
        <v/>
      </c>
    </row>
    <row r="37" spans="1:25" ht="32.25" customHeight="1">
      <c r="A37" s="48">
        <v>30</v>
      </c>
      <c r="B37" s="9"/>
      <c r="C37" s="1"/>
      <c r="D37" s="9"/>
      <c r="E37" s="17"/>
      <c r="F37" s="120" t="str">
        <f>IFERROR(VLOOKUP(E37,テーブル48410[],2,FALSE)&amp;"","")</f>
        <v/>
      </c>
      <c r="G37" s="10"/>
      <c r="H37" s="18"/>
      <c r="I37" s="240"/>
      <c r="J37" s="47" t="str">
        <f t="shared" si="6"/>
        <v/>
      </c>
      <c r="K37" s="46" t="str">
        <f t="shared" si="7"/>
        <v/>
      </c>
      <c r="L37" s="46" t="str">
        <f t="shared" si="8"/>
        <v/>
      </c>
      <c r="M37" s="46" t="str">
        <f t="shared" si="9"/>
        <v/>
      </c>
      <c r="N37" s="45" t="str">
        <f t="shared" si="10"/>
        <v/>
      </c>
      <c r="P37" s="94" t="str">
        <f t="shared" si="2"/>
        <v/>
      </c>
    </row>
    <row r="38" spans="1:25" ht="32.25" customHeight="1">
      <c r="A38" s="48">
        <v>31</v>
      </c>
      <c r="B38" s="9"/>
      <c r="C38" s="1"/>
      <c r="D38" s="9"/>
      <c r="E38" s="17"/>
      <c r="F38" s="120" t="str">
        <f>IFERROR(VLOOKUP(E38,テーブル48410[],2,FALSE)&amp;"","")</f>
        <v/>
      </c>
      <c r="G38" s="10"/>
      <c r="H38" s="18"/>
      <c r="I38" s="240"/>
      <c r="J38" s="47" t="str">
        <f t="shared" si="6"/>
        <v/>
      </c>
      <c r="K38" s="46" t="str">
        <f t="shared" si="7"/>
        <v/>
      </c>
      <c r="L38" s="46" t="str">
        <f t="shared" si="8"/>
        <v/>
      </c>
      <c r="M38" s="46" t="str">
        <f t="shared" si="9"/>
        <v/>
      </c>
      <c r="N38" s="45" t="str">
        <f t="shared" si="10"/>
        <v/>
      </c>
      <c r="P38" s="94" t="str">
        <f t="shared" si="2"/>
        <v/>
      </c>
    </row>
    <row r="39" spans="1:25" ht="32.25" customHeight="1">
      <c r="A39" s="48">
        <v>32</v>
      </c>
      <c r="B39" s="9"/>
      <c r="C39" s="1"/>
      <c r="D39" s="9"/>
      <c r="E39" s="17"/>
      <c r="F39" s="120" t="str">
        <f>IFERROR(VLOOKUP(E39,テーブル48410[],2,FALSE)&amp;"","")</f>
        <v/>
      </c>
      <c r="G39" s="10"/>
      <c r="H39" s="18"/>
      <c r="I39" s="240"/>
      <c r="J39" s="47" t="str">
        <f t="shared" si="6"/>
        <v/>
      </c>
      <c r="K39" s="46" t="str">
        <f t="shared" si="7"/>
        <v/>
      </c>
      <c r="L39" s="46" t="str">
        <f t="shared" si="8"/>
        <v/>
      </c>
      <c r="M39" s="46" t="str">
        <f t="shared" si="9"/>
        <v/>
      </c>
      <c r="N39" s="45" t="str">
        <f t="shared" si="10"/>
        <v/>
      </c>
      <c r="P39" s="94" t="str">
        <f t="shared" si="2"/>
        <v/>
      </c>
    </row>
    <row r="40" spans="1:25" ht="32.25" customHeight="1">
      <c r="A40" s="48">
        <v>33</v>
      </c>
      <c r="B40" s="9"/>
      <c r="C40" s="1"/>
      <c r="D40" s="9"/>
      <c r="E40" s="17"/>
      <c r="F40" s="120" t="str">
        <f>IFERROR(VLOOKUP(E40,テーブル48410[],2,FALSE)&amp;"","")</f>
        <v/>
      </c>
      <c r="G40" s="10"/>
      <c r="H40" s="18"/>
      <c r="I40" s="240"/>
      <c r="J40" s="47" t="str">
        <f t="shared" si="6"/>
        <v/>
      </c>
      <c r="K40" s="46" t="str">
        <f t="shared" si="7"/>
        <v/>
      </c>
      <c r="L40" s="46" t="str">
        <f t="shared" si="8"/>
        <v/>
      </c>
      <c r="M40" s="46" t="str">
        <f t="shared" si="9"/>
        <v/>
      </c>
      <c r="N40" s="45" t="str">
        <f t="shared" si="10"/>
        <v/>
      </c>
      <c r="P40" s="94" t="str">
        <f t="shared" si="2"/>
        <v/>
      </c>
    </row>
    <row r="41" spans="1:25" ht="32.25" customHeight="1">
      <c r="A41" s="48">
        <v>34</v>
      </c>
      <c r="B41" s="9"/>
      <c r="C41" s="1"/>
      <c r="D41" s="9"/>
      <c r="E41" s="17"/>
      <c r="F41" s="120" t="str">
        <f>IFERROR(VLOOKUP(E41,テーブル48410[],2,FALSE)&amp;"","")</f>
        <v/>
      </c>
      <c r="G41" s="10"/>
      <c r="H41" s="18"/>
      <c r="I41" s="240"/>
      <c r="J41" s="47" t="str">
        <f t="shared" si="6"/>
        <v/>
      </c>
      <c r="K41" s="46" t="str">
        <f t="shared" si="7"/>
        <v/>
      </c>
      <c r="L41" s="46" t="str">
        <f t="shared" si="8"/>
        <v/>
      </c>
      <c r="M41" s="46" t="str">
        <f t="shared" si="9"/>
        <v/>
      </c>
      <c r="N41" s="45" t="str">
        <f t="shared" si="10"/>
        <v/>
      </c>
      <c r="P41" s="94" t="str">
        <f t="shared" si="2"/>
        <v/>
      </c>
    </row>
    <row r="42" spans="1:25" ht="32.25" customHeight="1">
      <c r="A42" s="48">
        <v>35</v>
      </c>
      <c r="B42" s="9"/>
      <c r="C42" s="1"/>
      <c r="D42" s="9"/>
      <c r="E42" s="17"/>
      <c r="F42" s="120" t="str">
        <f>IFERROR(VLOOKUP(E42,テーブル48410[],2,FALSE)&amp;"","")</f>
        <v/>
      </c>
      <c r="G42" s="10"/>
      <c r="H42" s="18"/>
      <c r="I42" s="240"/>
      <c r="J42" s="47" t="str">
        <f t="shared" si="6"/>
        <v/>
      </c>
      <c r="K42" s="46" t="str">
        <f t="shared" si="7"/>
        <v/>
      </c>
      <c r="L42" s="46" t="str">
        <f t="shared" si="8"/>
        <v/>
      </c>
      <c r="M42" s="46" t="str">
        <f t="shared" si="9"/>
        <v/>
      </c>
      <c r="N42" s="45" t="str">
        <f t="shared" si="10"/>
        <v/>
      </c>
      <c r="P42" s="94" t="str">
        <f t="shared" si="2"/>
        <v/>
      </c>
    </row>
    <row r="43" spans="1:25" ht="32.25" customHeight="1">
      <c r="A43" s="48">
        <v>36</v>
      </c>
      <c r="B43" s="9"/>
      <c r="C43" s="1"/>
      <c r="D43" s="9"/>
      <c r="E43" s="17"/>
      <c r="F43" s="120" t="str">
        <f>IFERROR(VLOOKUP(E43,テーブル48410[],2,FALSE)&amp;"","")</f>
        <v/>
      </c>
      <c r="G43" s="10"/>
      <c r="H43" s="18"/>
      <c r="I43" s="240"/>
      <c r="J43" s="47" t="str">
        <f t="shared" si="6"/>
        <v/>
      </c>
      <c r="K43" s="46" t="str">
        <f t="shared" si="7"/>
        <v/>
      </c>
      <c r="L43" s="46" t="str">
        <f t="shared" si="8"/>
        <v/>
      </c>
      <c r="M43" s="46" t="str">
        <f t="shared" si="9"/>
        <v/>
      </c>
      <c r="N43" s="45" t="str">
        <f t="shared" si="10"/>
        <v/>
      </c>
      <c r="P43" s="94" t="str">
        <f t="shared" si="2"/>
        <v/>
      </c>
    </row>
    <row r="44" spans="1:25" ht="32.25" customHeight="1">
      <c r="A44" s="48">
        <v>37</v>
      </c>
      <c r="B44" s="9"/>
      <c r="C44" s="1"/>
      <c r="D44" s="9"/>
      <c r="E44" s="17"/>
      <c r="F44" s="120" t="str">
        <f>IFERROR(VLOOKUP(E44,テーブル48410[],2,FALSE)&amp;"","")</f>
        <v/>
      </c>
      <c r="G44" s="10"/>
      <c r="H44" s="18"/>
      <c r="I44" s="240"/>
      <c r="J44" s="47" t="str">
        <f t="shared" si="6"/>
        <v/>
      </c>
      <c r="K44" s="46" t="str">
        <f t="shared" si="7"/>
        <v/>
      </c>
      <c r="L44" s="46" t="str">
        <f t="shared" si="8"/>
        <v/>
      </c>
      <c r="M44" s="46" t="str">
        <f t="shared" si="9"/>
        <v/>
      </c>
      <c r="N44" s="45" t="str">
        <f t="shared" si="10"/>
        <v/>
      </c>
      <c r="P44" s="94" t="str">
        <f t="shared" si="2"/>
        <v/>
      </c>
    </row>
    <row r="45" spans="1:25" ht="32.25" customHeight="1">
      <c r="A45" s="48">
        <v>38</v>
      </c>
      <c r="B45" s="9"/>
      <c r="C45" s="1"/>
      <c r="D45" s="9"/>
      <c r="E45" s="17"/>
      <c r="F45" s="120" t="str">
        <f>IFERROR(VLOOKUP(E45,テーブル48410[],2,FALSE)&amp;"","")</f>
        <v/>
      </c>
      <c r="G45" s="10"/>
      <c r="H45" s="18"/>
      <c r="I45" s="240"/>
      <c r="J45" s="47" t="str">
        <f t="shared" si="6"/>
        <v/>
      </c>
      <c r="K45" s="46" t="str">
        <f t="shared" si="7"/>
        <v/>
      </c>
      <c r="L45" s="46" t="str">
        <f t="shared" si="8"/>
        <v/>
      </c>
      <c r="M45" s="46" t="str">
        <f t="shared" si="9"/>
        <v/>
      </c>
      <c r="N45" s="45" t="str">
        <f t="shared" si="10"/>
        <v/>
      </c>
      <c r="P45" s="94" t="str">
        <f t="shared" si="2"/>
        <v/>
      </c>
    </row>
    <row r="46" spans="1:25" ht="32.25" customHeight="1">
      <c r="A46" s="48">
        <v>39</v>
      </c>
      <c r="B46" s="9"/>
      <c r="C46" s="1"/>
      <c r="D46" s="9"/>
      <c r="E46" s="17"/>
      <c r="F46" s="120" t="str">
        <f>IFERROR(VLOOKUP(E46,テーブル48410[],2,FALSE)&amp;"","")</f>
        <v/>
      </c>
      <c r="G46" s="10"/>
      <c r="H46" s="18"/>
      <c r="I46" s="240"/>
      <c r="J46" s="47" t="str">
        <f t="shared" si="6"/>
        <v/>
      </c>
      <c r="K46" s="46" t="str">
        <f t="shared" si="7"/>
        <v/>
      </c>
      <c r="L46" s="46" t="str">
        <f t="shared" si="8"/>
        <v/>
      </c>
      <c r="M46" s="46" t="str">
        <f t="shared" si="9"/>
        <v/>
      </c>
      <c r="N46" s="45" t="str">
        <f t="shared" si="10"/>
        <v/>
      </c>
      <c r="P46" s="94" t="str">
        <f t="shared" si="2"/>
        <v/>
      </c>
    </row>
    <row r="47" spans="1:25" ht="32.25" customHeight="1">
      <c r="A47" s="48">
        <v>40</v>
      </c>
      <c r="B47" s="9"/>
      <c r="C47" s="1"/>
      <c r="D47" s="9"/>
      <c r="E47" s="17"/>
      <c r="F47" s="120" t="str">
        <f>IFERROR(VLOOKUP(E47,テーブル48410[],2,FALSE)&amp;"","")</f>
        <v/>
      </c>
      <c r="G47" s="10"/>
      <c r="H47" s="18"/>
      <c r="I47" s="240"/>
      <c r="J47" s="47" t="str">
        <f t="shared" si="6"/>
        <v/>
      </c>
      <c r="K47" s="46" t="str">
        <f t="shared" si="7"/>
        <v/>
      </c>
      <c r="L47" s="46" t="str">
        <f t="shared" si="8"/>
        <v/>
      </c>
      <c r="M47" s="46" t="str">
        <f t="shared" si="9"/>
        <v/>
      </c>
      <c r="N47" s="45" t="str">
        <f t="shared" si="10"/>
        <v/>
      </c>
      <c r="P47" s="94" t="str">
        <f t="shared" si="2"/>
        <v/>
      </c>
    </row>
    <row r="48" spans="1:25" ht="32.25" customHeight="1">
      <c r="A48" s="48">
        <v>41</v>
      </c>
      <c r="B48" s="9"/>
      <c r="C48" s="1"/>
      <c r="D48" s="9"/>
      <c r="E48" s="17"/>
      <c r="F48" s="120" t="str">
        <f>IFERROR(VLOOKUP(E48,テーブル48410[],2,FALSE)&amp;"","")</f>
        <v/>
      </c>
      <c r="G48" s="10"/>
      <c r="H48" s="18"/>
      <c r="I48" s="240"/>
      <c r="J48" s="47" t="str">
        <f t="shared" si="6"/>
        <v/>
      </c>
      <c r="K48" s="46" t="str">
        <f t="shared" si="7"/>
        <v/>
      </c>
      <c r="L48" s="46" t="str">
        <f t="shared" si="8"/>
        <v/>
      </c>
      <c r="M48" s="46" t="str">
        <f t="shared" si="9"/>
        <v/>
      </c>
      <c r="N48" s="45" t="str">
        <f t="shared" si="10"/>
        <v/>
      </c>
      <c r="P48" s="94" t="str">
        <f t="shared" si="2"/>
        <v/>
      </c>
    </row>
    <row r="49" spans="1:16" ht="32.25" customHeight="1">
      <c r="A49" s="48">
        <v>42</v>
      </c>
      <c r="B49" s="9"/>
      <c r="C49" s="1"/>
      <c r="D49" s="9"/>
      <c r="E49" s="17"/>
      <c r="F49" s="120" t="str">
        <f>IFERROR(VLOOKUP(E49,テーブル48410[],2,FALSE)&amp;"","")</f>
        <v/>
      </c>
      <c r="G49" s="10"/>
      <c r="H49" s="18"/>
      <c r="I49" s="240"/>
      <c r="J49" s="47" t="str">
        <f t="shared" si="6"/>
        <v/>
      </c>
      <c r="K49" s="46" t="str">
        <f t="shared" si="7"/>
        <v/>
      </c>
      <c r="L49" s="46" t="str">
        <f t="shared" si="8"/>
        <v/>
      </c>
      <c r="M49" s="46" t="str">
        <f t="shared" si="9"/>
        <v/>
      </c>
      <c r="N49" s="45" t="str">
        <f t="shared" si="10"/>
        <v/>
      </c>
      <c r="P49" s="94" t="str">
        <f t="shared" si="2"/>
        <v/>
      </c>
    </row>
    <row r="50" spans="1:16" ht="32.25" customHeight="1">
      <c r="A50" s="48">
        <v>43</v>
      </c>
      <c r="B50" s="9"/>
      <c r="C50" s="1"/>
      <c r="D50" s="9"/>
      <c r="E50" s="17"/>
      <c r="F50" s="120" t="str">
        <f>IFERROR(VLOOKUP(E50,テーブル48410[],2,FALSE)&amp;"","")</f>
        <v/>
      </c>
      <c r="G50" s="10"/>
      <c r="H50" s="18"/>
      <c r="I50" s="240"/>
      <c r="J50" s="47" t="str">
        <f t="shared" si="6"/>
        <v/>
      </c>
      <c r="K50" s="46" t="str">
        <f t="shared" si="7"/>
        <v/>
      </c>
      <c r="L50" s="46" t="str">
        <f t="shared" si="8"/>
        <v/>
      </c>
      <c r="M50" s="46" t="str">
        <f t="shared" si="9"/>
        <v/>
      </c>
      <c r="N50" s="45" t="str">
        <f t="shared" si="10"/>
        <v/>
      </c>
      <c r="P50" s="94" t="str">
        <f t="shared" si="2"/>
        <v/>
      </c>
    </row>
    <row r="51" spans="1:16" ht="32.25" customHeight="1">
      <c r="A51" s="48">
        <v>44</v>
      </c>
      <c r="B51" s="9"/>
      <c r="C51" s="1"/>
      <c r="D51" s="9"/>
      <c r="E51" s="17"/>
      <c r="F51" s="120" t="str">
        <f>IFERROR(VLOOKUP(E51,テーブル48410[],2,FALSE)&amp;"","")</f>
        <v/>
      </c>
      <c r="G51" s="10"/>
      <c r="H51" s="18"/>
      <c r="I51" s="240"/>
      <c r="J51" s="47" t="str">
        <f t="shared" si="6"/>
        <v/>
      </c>
      <c r="K51" s="46" t="str">
        <f t="shared" si="7"/>
        <v/>
      </c>
      <c r="L51" s="46" t="str">
        <f t="shared" si="8"/>
        <v/>
      </c>
      <c r="M51" s="46" t="str">
        <f t="shared" si="9"/>
        <v/>
      </c>
      <c r="N51" s="45" t="str">
        <f t="shared" si="10"/>
        <v/>
      </c>
      <c r="P51" s="94" t="str">
        <f t="shared" si="2"/>
        <v/>
      </c>
    </row>
    <row r="52" spans="1:16" ht="32.25" customHeight="1">
      <c r="A52" s="48">
        <v>45</v>
      </c>
      <c r="B52" s="9"/>
      <c r="C52" s="1"/>
      <c r="D52" s="9"/>
      <c r="E52" s="17"/>
      <c r="F52" s="120" t="str">
        <f>IFERROR(VLOOKUP(E52,テーブル48410[],2,FALSE)&amp;"","")</f>
        <v/>
      </c>
      <c r="G52" s="10"/>
      <c r="H52" s="18"/>
      <c r="I52" s="240"/>
      <c r="J52" s="47" t="str">
        <f t="shared" si="6"/>
        <v/>
      </c>
      <c r="K52" s="46" t="str">
        <f t="shared" si="7"/>
        <v/>
      </c>
      <c r="L52" s="46" t="str">
        <f t="shared" si="8"/>
        <v/>
      </c>
      <c r="M52" s="46" t="str">
        <f t="shared" si="9"/>
        <v/>
      </c>
      <c r="N52" s="45" t="str">
        <f t="shared" si="10"/>
        <v/>
      </c>
      <c r="P52" s="94" t="str">
        <f t="shared" si="2"/>
        <v/>
      </c>
    </row>
    <row r="53" spans="1:16" ht="32.25" customHeight="1">
      <c r="A53" s="48">
        <v>46</v>
      </c>
      <c r="B53" s="9"/>
      <c r="C53" s="1"/>
      <c r="D53" s="9"/>
      <c r="E53" s="17"/>
      <c r="F53" s="120" t="str">
        <f>IFERROR(VLOOKUP(E53,テーブル48410[],2,FALSE)&amp;"","")</f>
        <v/>
      </c>
      <c r="G53" s="10"/>
      <c r="H53" s="18"/>
      <c r="I53" s="240"/>
      <c r="J53" s="47" t="str">
        <f t="shared" si="6"/>
        <v/>
      </c>
      <c r="K53" s="46" t="str">
        <f t="shared" si="7"/>
        <v/>
      </c>
      <c r="L53" s="46" t="str">
        <f t="shared" si="8"/>
        <v/>
      </c>
      <c r="M53" s="46" t="str">
        <f t="shared" si="9"/>
        <v/>
      </c>
      <c r="N53" s="45" t="str">
        <f t="shared" si="10"/>
        <v/>
      </c>
      <c r="P53" s="94" t="str">
        <f t="shared" si="2"/>
        <v/>
      </c>
    </row>
    <row r="54" spans="1:16" ht="32.25" customHeight="1">
      <c r="A54" s="48">
        <v>47</v>
      </c>
      <c r="B54" s="9"/>
      <c r="C54" s="1"/>
      <c r="D54" s="9"/>
      <c r="E54" s="17"/>
      <c r="F54" s="120" t="str">
        <f>IFERROR(VLOOKUP(E54,テーブル48410[],2,FALSE)&amp;"","")</f>
        <v/>
      </c>
      <c r="G54" s="10"/>
      <c r="H54" s="18"/>
      <c r="I54" s="240"/>
      <c r="J54" s="47" t="str">
        <f t="shared" si="6"/>
        <v/>
      </c>
      <c r="K54" s="46" t="str">
        <f t="shared" si="7"/>
        <v/>
      </c>
      <c r="L54" s="46" t="str">
        <f t="shared" si="8"/>
        <v/>
      </c>
      <c r="M54" s="46" t="str">
        <f t="shared" si="9"/>
        <v/>
      </c>
      <c r="N54" s="45" t="str">
        <f t="shared" si="10"/>
        <v/>
      </c>
      <c r="P54" s="94" t="str">
        <f t="shared" si="2"/>
        <v/>
      </c>
    </row>
    <row r="55" spans="1:16" ht="32.25" customHeight="1">
      <c r="A55" s="48">
        <v>48</v>
      </c>
      <c r="B55" s="9"/>
      <c r="C55" s="1"/>
      <c r="D55" s="9"/>
      <c r="E55" s="17"/>
      <c r="F55" s="120" t="str">
        <f>IFERROR(VLOOKUP(E55,テーブル48410[],2,FALSE)&amp;"","")</f>
        <v/>
      </c>
      <c r="G55" s="10"/>
      <c r="H55" s="18"/>
      <c r="I55" s="240"/>
      <c r="J55" s="47" t="str">
        <f t="shared" si="6"/>
        <v/>
      </c>
      <c r="K55" s="46" t="str">
        <f t="shared" si="7"/>
        <v/>
      </c>
      <c r="L55" s="46" t="str">
        <f t="shared" si="8"/>
        <v/>
      </c>
      <c r="M55" s="46" t="str">
        <f t="shared" si="9"/>
        <v/>
      </c>
      <c r="N55" s="45" t="str">
        <f t="shared" si="10"/>
        <v/>
      </c>
      <c r="P55" s="94" t="str">
        <f t="shared" si="2"/>
        <v/>
      </c>
    </row>
    <row r="56" spans="1:16" ht="32.25" customHeight="1">
      <c r="A56" s="48">
        <v>49</v>
      </c>
      <c r="B56" s="9"/>
      <c r="C56" s="1"/>
      <c r="D56" s="9"/>
      <c r="E56" s="17"/>
      <c r="F56" s="120" t="str">
        <f>IFERROR(VLOOKUP(E56,テーブル48410[],2,FALSE)&amp;"","")</f>
        <v/>
      </c>
      <c r="G56" s="10"/>
      <c r="H56" s="18"/>
      <c r="I56" s="240"/>
      <c r="J56" s="47" t="str">
        <f t="shared" si="6"/>
        <v/>
      </c>
      <c r="K56" s="46" t="str">
        <f t="shared" si="7"/>
        <v/>
      </c>
      <c r="L56" s="46" t="str">
        <f t="shared" si="8"/>
        <v/>
      </c>
      <c r="M56" s="46" t="str">
        <f t="shared" si="9"/>
        <v/>
      </c>
      <c r="N56" s="45" t="str">
        <f t="shared" si="10"/>
        <v/>
      </c>
      <c r="P56" s="94" t="str">
        <f t="shared" si="2"/>
        <v/>
      </c>
    </row>
    <row r="57" spans="1:16" ht="32.25" customHeight="1">
      <c r="A57" s="48">
        <v>50</v>
      </c>
      <c r="B57" s="9"/>
      <c r="C57" s="1"/>
      <c r="D57" s="9"/>
      <c r="E57" s="17"/>
      <c r="F57" s="120" t="str">
        <f>IFERROR(VLOOKUP(E57,テーブル48410[],2,FALSE)&amp;"","")</f>
        <v/>
      </c>
      <c r="G57" s="10"/>
      <c r="H57" s="18"/>
      <c r="I57" s="240"/>
      <c r="J57" s="47" t="str">
        <f t="shared" si="6"/>
        <v/>
      </c>
      <c r="K57" s="46" t="str">
        <f t="shared" si="7"/>
        <v/>
      </c>
      <c r="L57" s="46" t="str">
        <f t="shared" si="8"/>
        <v/>
      </c>
      <c r="M57" s="46" t="str">
        <f t="shared" si="9"/>
        <v/>
      </c>
      <c r="N57" s="45" t="str">
        <f t="shared" si="10"/>
        <v/>
      </c>
      <c r="P57" s="94" t="str">
        <f t="shared" si="2"/>
        <v/>
      </c>
    </row>
    <row r="58" spans="1:16" ht="32.25" customHeight="1">
      <c r="A58" s="48">
        <v>51</v>
      </c>
      <c r="B58" s="9"/>
      <c r="C58" s="1"/>
      <c r="D58" s="9"/>
      <c r="E58" s="17"/>
      <c r="F58" s="120" t="str">
        <f>IFERROR(VLOOKUP(E58,テーブル48410[],2,FALSE)&amp;"","")</f>
        <v/>
      </c>
      <c r="G58" s="10"/>
      <c r="H58" s="18"/>
      <c r="I58" s="240"/>
      <c r="J58" s="47" t="str">
        <f t="shared" si="6"/>
        <v/>
      </c>
      <c r="K58" s="46" t="str">
        <f t="shared" si="7"/>
        <v/>
      </c>
      <c r="L58" s="46" t="str">
        <f t="shared" si="8"/>
        <v/>
      </c>
      <c r="M58" s="46" t="str">
        <f t="shared" si="9"/>
        <v/>
      </c>
      <c r="N58" s="45" t="str">
        <f t="shared" si="10"/>
        <v/>
      </c>
      <c r="P58" s="94" t="str">
        <f t="shared" si="2"/>
        <v/>
      </c>
    </row>
    <row r="59" spans="1:16" ht="32.25" customHeight="1">
      <c r="A59" s="48">
        <v>52</v>
      </c>
      <c r="B59" s="9"/>
      <c r="C59" s="1"/>
      <c r="D59" s="9"/>
      <c r="E59" s="17"/>
      <c r="F59" s="120" t="str">
        <f>IFERROR(VLOOKUP(E59,テーブル48410[],2,FALSE)&amp;"","")</f>
        <v/>
      </c>
      <c r="G59" s="10"/>
      <c r="H59" s="18"/>
      <c r="I59" s="240"/>
      <c r="J59" s="47" t="str">
        <f t="shared" si="6"/>
        <v/>
      </c>
      <c r="K59" s="46" t="str">
        <f t="shared" si="7"/>
        <v/>
      </c>
      <c r="L59" s="46" t="str">
        <f t="shared" si="8"/>
        <v/>
      </c>
      <c r="M59" s="46" t="str">
        <f t="shared" si="9"/>
        <v/>
      </c>
      <c r="N59" s="45" t="str">
        <f t="shared" si="10"/>
        <v/>
      </c>
      <c r="P59" s="94" t="str">
        <f t="shared" si="2"/>
        <v/>
      </c>
    </row>
    <row r="60" spans="1:16" ht="32.25" customHeight="1">
      <c r="A60" s="48">
        <v>53</v>
      </c>
      <c r="B60" s="9"/>
      <c r="C60" s="1"/>
      <c r="D60" s="9"/>
      <c r="E60" s="17"/>
      <c r="F60" s="120" t="str">
        <f>IFERROR(VLOOKUP(E60,テーブル48410[],2,FALSE)&amp;"","")</f>
        <v/>
      </c>
      <c r="G60" s="10"/>
      <c r="H60" s="18"/>
      <c r="I60" s="240"/>
      <c r="J60" s="47" t="str">
        <f t="shared" si="6"/>
        <v/>
      </c>
      <c r="K60" s="46" t="str">
        <f t="shared" si="7"/>
        <v/>
      </c>
      <c r="L60" s="46" t="str">
        <f t="shared" si="8"/>
        <v/>
      </c>
      <c r="M60" s="46" t="str">
        <f t="shared" si="9"/>
        <v/>
      </c>
      <c r="N60" s="45" t="str">
        <f t="shared" si="10"/>
        <v/>
      </c>
      <c r="P60" s="94" t="str">
        <f t="shared" si="2"/>
        <v/>
      </c>
    </row>
    <row r="61" spans="1:16" ht="32.25" customHeight="1">
      <c r="A61" s="48">
        <v>54</v>
      </c>
      <c r="B61" s="9"/>
      <c r="C61" s="1"/>
      <c r="D61" s="9"/>
      <c r="E61" s="17"/>
      <c r="F61" s="120" t="str">
        <f>IFERROR(VLOOKUP(E61,テーブル48410[],2,FALSE)&amp;"","")</f>
        <v/>
      </c>
      <c r="G61" s="10"/>
      <c r="H61" s="18"/>
      <c r="I61" s="240"/>
      <c r="J61" s="47" t="str">
        <f t="shared" si="6"/>
        <v/>
      </c>
      <c r="K61" s="46" t="str">
        <f t="shared" si="7"/>
        <v/>
      </c>
      <c r="L61" s="46" t="str">
        <f t="shared" si="8"/>
        <v/>
      </c>
      <c r="M61" s="46" t="str">
        <f t="shared" si="9"/>
        <v/>
      </c>
      <c r="N61" s="45" t="str">
        <f t="shared" si="10"/>
        <v/>
      </c>
      <c r="P61" s="94" t="str">
        <f t="shared" si="2"/>
        <v/>
      </c>
    </row>
    <row r="62" spans="1:16" ht="32.25" customHeight="1">
      <c r="A62" s="48">
        <v>55</v>
      </c>
      <c r="B62" s="9"/>
      <c r="C62" s="1"/>
      <c r="D62" s="9"/>
      <c r="E62" s="17"/>
      <c r="F62" s="120" t="str">
        <f>IFERROR(VLOOKUP(E62,テーブル48410[],2,FALSE)&amp;"","")</f>
        <v/>
      </c>
      <c r="G62" s="10"/>
      <c r="H62" s="18"/>
      <c r="I62" s="240"/>
      <c r="J62" s="47" t="str">
        <f t="shared" si="6"/>
        <v/>
      </c>
      <c r="K62" s="46" t="str">
        <f t="shared" si="7"/>
        <v/>
      </c>
      <c r="L62" s="46" t="str">
        <f t="shared" si="8"/>
        <v/>
      </c>
      <c r="M62" s="46" t="str">
        <f t="shared" si="9"/>
        <v/>
      </c>
      <c r="N62" s="45" t="str">
        <f t="shared" si="10"/>
        <v/>
      </c>
      <c r="P62" s="94" t="str">
        <f t="shared" si="2"/>
        <v/>
      </c>
    </row>
    <row r="63" spans="1:16" ht="32.25" customHeight="1">
      <c r="A63" s="48">
        <v>56</v>
      </c>
      <c r="B63" s="9"/>
      <c r="C63" s="1"/>
      <c r="D63" s="9"/>
      <c r="E63" s="17"/>
      <c r="F63" s="120" t="str">
        <f>IFERROR(VLOOKUP(E63,テーブル48410[],2,FALSE)&amp;"","")</f>
        <v/>
      </c>
      <c r="G63" s="10"/>
      <c r="H63" s="18"/>
      <c r="I63" s="240"/>
      <c r="J63" s="47" t="str">
        <f t="shared" si="6"/>
        <v/>
      </c>
      <c r="K63" s="46" t="str">
        <f t="shared" si="7"/>
        <v/>
      </c>
      <c r="L63" s="46" t="str">
        <f t="shared" si="8"/>
        <v/>
      </c>
      <c r="M63" s="46" t="str">
        <f t="shared" si="9"/>
        <v/>
      </c>
      <c r="N63" s="45" t="str">
        <f t="shared" si="10"/>
        <v/>
      </c>
      <c r="P63" s="94" t="str">
        <f t="shared" si="2"/>
        <v/>
      </c>
    </row>
    <row r="64" spans="1:16" ht="32.25" customHeight="1">
      <c r="A64" s="48">
        <v>57</v>
      </c>
      <c r="B64" s="9"/>
      <c r="C64" s="1"/>
      <c r="D64" s="9"/>
      <c r="E64" s="17"/>
      <c r="F64" s="120" t="str">
        <f>IFERROR(VLOOKUP(E64,テーブル48410[],2,FALSE)&amp;"","")</f>
        <v/>
      </c>
      <c r="G64" s="10"/>
      <c r="H64" s="18"/>
      <c r="I64" s="240"/>
      <c r="J64" s="47" t="str">
        <f t="shared" si="6"/>
        <v/>
      </c>
      <c r="K64" s="46" t="str">
        <f t="shared" si="7"/>
        <v/>
      </c>
      <c r="L64" s="46" t="str">
        <f t="shared" si="8"/>
        <v/>
      </c>
      <c r="M64" s="46" t="str">
        <f t="shared" si="9"/>
        <v/>
      </c>
      <c r="N64" s="45" t="str">
        <f t="shared" si="10"/>
        <v/>
      </c>
      <c r="P64" s="94" t="str">
        <f t="shared" si="2"/>
        <v/>
      </c>
    </row>
    <row r="65" spans="1:16" ht="32.25" customHeight="1">
      <c r="A65" s="48">
        <v>58</v>
      </c>
      <c r="B65" s="9"/>
      <c r="C65" s="1"/>
      <c r="D65" s="9"/>
      <c r="E65" s="17"/>
      <c r="F65" s="120" t="str">
        <f>IFERROR(VLOOKUP(E65,テーブル48410[],2,FALSE)&amp;"","")</f>
        <v/>
      </c>
      <c r="G65" s="10"/>
      <c r="H65" s="18"/>
      <c r="I65" s="240"/>
      <c r="J65" s="47" t="str">
        <f t="shared" si="6"/>
        <v/>
      </c>
      <c r="K65" s="46" t="str">
        <f t="shared" si="7"/>
        <v/>
      </c>
      <c r="L65" s="46" t="str">
        <f t="shared" si="8"/>
        <v/>
      </c>
      <c r="M65" s="46" t="str">
        <f t="shared" si="9"/>
        <v/>
      </c>
      <c r="N65" s="45" t="str">
        <f t="shared" si="10"/>
        <v/>
      </c>
      <c r="P65" s="94" t="str">
        <f t="shared" si="2"/>
        <v/>
      </c>
    </row>
    <row r="66" spans="1:16" ht="32.25" customHeight="1">
      <c r="A66" s="48">
        <v>59</v>
      </c>
      <c r="B66" s="9"/>
      <c r="C66" s="1"/>
      <c r="D66" s="9"/>
      <c r="E66" s="17"/>
      <c r="F66" s="120" t="str">
        <f>IFERROR(VLOOKUP(E66,テーブル48410[],2,FALSE)&amp;"","")</f>
        <v/>
      </c>
      <c r="G66" s="10"/>
      <c r="H66" s="18"/>
      <c r="I66" s="240"/>
      <c r="J66" s="47" t="str">
        <f t="shared" si="6"/>
        <v/>
      </c>
      <c r="K66" s="46" t="str">
        <f t="shared" si="7"/>
        <v/>
      </c>
      <c r="L66" s="46" t="str">
        <f t="shared" si="8"/>
        <v/>
      </c>
      <c r="M66" s="46" t="str">
        <f t="shared" si="9"/>
        <v/>
      </c>
      <c r="N66" s="45" t="str">
        <f t="shared" si="10"/>
        <v/>
      </c>
      <c r="P66" s="94" t="str">
        <f t="shared" si="2"/>
        <v/>
      </c>
    </row>
    <row r="67" spans="1:16" ht="32.25" customHeight="1">
      <c r="A67" s="48">
        <v>60</v>
      </c>
      <c r="B67" s="9"/>
      <c r="C67" s="1"/>
      <c r="D67" s="9"/>
      <c r="E67" s="17"/>
      <c r="F67" s="120" t="str">
        <f>IFERROR(VLOOKUP(E67,テーブル48410[],2,FALSE)&amp;"","")</f>
        <v/>
      </c>
      <c r="G67" s="10"/>
      <c r="H67" s="18"/>
      <c r="I67" s="240"/>
      <c r="J67" s="47" t="str">
        <f t="shared" si="6"/>
        <v/>
      </c>
      <c r="K67" s="46" t="str">
        <f t="shared" si="7"/>
        <v/>
      </c>
      <c r="L67" s="46" t="str">
        <f t="shared" si="8"/>
        <v/>
      </c>
      <c r="M67" s="46" t="str">
        <f t="shared" si="9"/>
        <v/>
      </c>
      <c r="N67" s="45" t="str">
        <f t="shared" si="10"/>
        <v/>
      </c>
      <c r="P67" s="94" t="str">
        <f t="shared" si="2"/>
        <v/>
      </c>
    </row>
    <row r="68" spans="1:16" ht="32.25" customHeight="1">
      <c r="A68" s="48">
        <v>61</v>
      </c>
      <c r="B68" s="9"/>
      <c r="C68" s="1"/>
      <c r="D68" s="9"/>
      <c r="E68" s="17"/>
      <c r="F68" s="120" t="str">
        <f>IFERROR(VLOOKUP(E68,テーブル48410[],2,FALSE)&amp;"","")</f>
        <v/>
      </c>
      <c r="G68" s="10"/>
      <c r="H68" s="18"/>
      <c r="I68" s="240"/>
      <c r="J68" s="47" t="str">
        <f t="shared" si="6"/>
        <v/>
      </c>
      <c r="K68" s="46" t="str">
        <f t="shared" si="7"/>
        <v/>
      </c>
      <c r="L68" s="46" t="str">
        <f t="shared" si="8"/>
        <v/>
      </c>
      <c r="M68" s="46" t="str">
        <f t="shared" si="9"/>
        <v/>
      </c>
      <c r="N68" s="45" t="str">
        <f t="shared" si="10"/>
        <v/>
      </c>
      <c r="P68" s="94" t="str">
        <f t="shared" si="2"/>
        <v/>
      </c>
    </row>
    <row r="69" spans="1:16" ht="32.25" customHeight="1">
      <c r="A69" s="48">
        <v>62</v>
      </c>
      <c r="B69" s="9"/>
      <c r="C69" s="1"/>
      <c r="D69" s="9"/>
      <c r="E69" s="17"/>
      <c r="F69" s="120" t="str">
        <f>IFERROR(VLOOKUP(E69,テーブル48410[],2,FALSE)&amp;"","")</f>
        <v/>
      </c>
      <c r="G69" s="10"/>
      <c r="H69" s="18"/>
      <c r="I69" s="240"/>
      <c r="J69" s="47" t="str">
        <f t="shared" si="6"/>
        <v/>
      </c>
      <c r="K69" s="46" t="str">
        <f t="shared" si="7"/>
        <v/>
      </c>
      <c r="L69" s="46" t="str">
        <f t="shared" si="8"/>
        <v/>
      </c>
      <c r="M69" s="46" t="str">
        <f t="shared" si="9"/>
        <v/>
      </c>
      <c r="N69" s="45" t="str">
        <f t="shared" si="10"/>
        <v/>
      </c>
      <c r="P69" s="94" t="str">
        <f t="shared" si="2"/>
        <v/>
      </c>
    </row>
    <row r="70" spans="1:16" ht="32.25" customHeight="1">
      <c r="A70" s="48">
        <v>63</v>
      </c>
      <c r="B70" s="9"/>
      <c r="C70" s="1"/>
      <c r="D70" s="9"/>
      <c r="E70" s="17"/>
      <c r="F70" s="120" t="str">
        <f>IFERROR(VLOOKUP(E70,テーブル48410[],2,FALSE)&amp;"","")</f>
        <v/>
      </c>
      <c r="G70" s="10"/>
      <c r="H70" s="18"/>
      <c r="I70" s="240"/>
      <c r="J70" s="47" t="str">
        <f t="shared" si="6"/>
        <v/>
      </c>
      <c r="K70" s="46" t="str">
        <f t="shared" si="7"/>
        <v/>
      </c>
      <c r="L70" s="46" t="str">
        <f t="shared" si="8"/>
        <v/>
      </c>
      <c r="M70" s="46" t="str">
        <f t="shared" si="9"/>
        <v/>
      </c>
      <c r="N70" s="45" t="str">
        <f t="shared" si="10"/>
        <v/>
      </c>
      <c r="P70" s="94" t="str">
        <f t="shared" si="2"/>
        <v/>
      </c>
    </row>
    <row r="71" spans="1:16" ht="32.25" customHeight="1">
      <c r="A71" s="48">
        <v>64</v>
      </c>
      <c r="B71" s="9"/>
      <c r="C71" s="1"/>
      <c r="D71" s="9"/>
      <c r="E71" s="17"/>
      <c r="F71" s="120" t="str">
        <f>IFERROR(VLOOKUP(E71,テーブル48410[],2,FALSE)&amp;"","")</f>
        <v/>
      </c>
      <c r="G71" s="10"/>
      <c r="H71" s="18"/>
      <c r="I71" s="240"/>
      <c r="J71" s="47" t="str">
        <f t="shared" si="6"/>
        <v/>
      </c>
      <c r="K71" s="46" t="str">
        <f t="shared" si="7"/>
        <v/>
      </c>
      <c r="L71" s="46" t="str">
        <f t="shared" si="8"/>
        <v/>
      </c>
      <c r="M71" s="46" t="str">
        <f t="shared" si="9"/>
        <v/>
      </c>
      <c r="N71" s="45" t="str">
        <f t="shared" si="10"/>
        <v/>
      </c>
      <c r="P71" s="94" t="str">
        <f t="shared" si="2"/>
        <v/>
      </c>
    </row>
    <row r="72" spans="1:16" ht="32.25" customHeight="1">
      <c r="A72" s="48">
        <v>65</v>
      </c>
      <c r="B72" s="9"/>
      <c r="C72" s="1"/>
      <c r="D72" s="9"/>
      <c r="E72" s="17"/>
      <c r="F72" s="120" t="str">
        <f>IFERROR(VLOOKUP(E72,テーブル48410[],2,FALSE)&amp;"","")</f>
        <v/>
      </c>
      <c r="G72" s="10"/>
      <c r="H72" s="18"/>
      <c r="I72" s="240"/>
      <c r="J72" s="47" t="str">
        <f t="shared" si="6"/>
        <v/>
      </c>
      <c r="K72" s="46" t="str">
        <f t="shared" si="7"/>
        <v/>
      </c>
      <c r="L72" s="46" t="str">
        <f t="shared" si="8"/>
        <v/>
      </c>
      <c r="M72" s="46" t="str">
        <f t="shared" si="9"/>
        <v/>
      </c>
      <c r="N72" s="45" t="str">
        <f t="shared" si="10"/>
        <v/>
      </c>
      <c r="P72" s="94" t="str">
        <f t="shared" ref="P72:P107" si="11">F72&amp;E72</f>
        <v/>
      </c>
    </row>
    <row r="73" spans="1:16" ht="32.25" customHeight="1">
      <c r="A73" s="48">
        <v>66</v>
      </c>
      <c r="B73" s="9"/>
      <c r="C73" s="1"/>
      <c r="D73" s="9"/>
      <c r="E73" s="17"/>
      <c r="F73" s="120" t="str">
        <f>IFERROR(VLOOKUP(E73,テーブル48410[],2,FALSE)&amp;"","")</f>
        <v/>
      </c>
      <c r="G73" s="10"/>
      <c r="H73" s="18"/>
      <c r="I73" s="240"/>
      <c r="J73" s="47" t="str">
        <f t="shared" si="6"/>
        <v/>
      </c>
      <c r="K73" s="46" t="str">
        <f t="shared" si="7"/>
        <v/>
      </c>
      <c r="L73" s="46" t="str">
        <f t="shared" si="8"/>
        <v/>
      </c>
      <c r="M73" s="46" t="str">
        <f t="shared" si="9"/>
        <v/>
      </c>
      <c r="N73" s="45" t="str">
        <f t="shared" si="10"/>
        <v/>
      </c>
      <c r="P73" s="94" t="str">
        <f t="shared" si="11"/>
        <v/>
      </c>
    </row>
    <row r="74" spans="1:16" ht="32.25" customHeight="1">
      <c r="A74" s="48">
        <v>67</v>
      </c>
      <c r="B74" s="9"/>
      <c r="C74" s="1"/>
      <c r="D74" s="9"/>
      <c r="E74" s="17"/>
      <c r="F74" s="120" t="str">
        <f>IFERROR(VLOOKUP(E74,テーブル48410[],2,FALSE)&amp;"","")</f>
        <v/>
      </c>
      <c r="G74" s="10"/>
      <c r="H74" s="18"/>
      <c r="I74" s="240"/>
      <c r="J74" s="47" t="str">
        <f t="shared" si="6"/>
        <v/>
      </c>
      <c r="K74" s="46" t="str">
        <f t="shared" si="7"/>
        <v/>
      </c>
      <c r="L74" s="46" t="str">
        <f t="shared" si="8"/>
        <v/>
      </c>
      <c r="M74" s="46" t="str">
        <f t="shared" si="9"/>
        <v/>
      </c>
      <c r="N74" s="45" t="str">
        <f t="shared" si="10"/>
        <v/>
      </c>
      <c r="P74" s="94" t="str">
        <f t="shared" si="11"/>
        <v/>
      </c>
    </row>
    <row r="75" spans="1:16" ht="32.25" customHeight="1">
      <c r="A75" s="48">
        <v>68</v>
      </c>
      <c r="B75" s="9"/>
      <c r="C75" s="1"/>
      <c r="D75" s="9"/>
      <c r="E75" s="17"/>
      <c r="F75" s="120" t="str">
        <f>IFERROR(VLOOKUP(E75,テーブル48410[],2,FALSE)&amp;"","")</f>
        <v/>
      </c>
      <c r="G75" s="10"/>
      <c r="H75" s="18"/>
      <c r="I75" s="240"/>
      <c r="J75" s="47" t="str">
        <f t="shared" si="6"/>
        <v/>
      </c>
      <c r="K75" s="46" t="str">
        <f t="shared" si="7"/>
        <v/>
      </c>
      <c r="L75" s="46" t="str">
        <f t="shared" si="8"/>
        <v/>
      </c>
      <c r="M75" s="46" t="str">
        <f t="shared" si="9"/>
        <v/>
      </c>
      <c r="N75" s="45" t="str">
        <f t="shared" si="10"/>
        <v/>
      </c>
      <c r="P75" s="94" t="str">
        <f t="shared" si="11"/>
        <v/>
      </c>
    </row>
    <row r="76" spans="1:16" ht="32.25" customHeight="1">
      <c r="A76" s="48">
        <v>69</v>
      </c>
      <c r="B76" s="9"/>
      <c r="C76" s="1"/>
      <c r="D76" s="9"/>
      <c r="E76" s="17"/>
      <c r="F76" s="120" t="str">
        <f>IFERROR(VLOOKUP(E76,テーブル48410[],2,FALSE)&amp;"","")</f>
        <v/>
      </c>
      <c r="G76" s="10"/>
      <c r="H76" s="18"/>
      <c r="I76" s="240"/>
      <c r="J76" s="47" t="str">
        <f t="shared" si="6"/>
        <v/>
      </c>
      <c r="K76" s="46" t="str">
        <f t="shared" si="7"/>
        <v/>
      </c>
      <c r="L76" s="46" t="str">
        <f t="shared" si="8"/>
        <v/>
      </c>
      <c r="M76" s="46" t="str">
        <f t="shared" si="9"/>
        <v/>
      </c>
      <c r="N76" s="45" t="str">
        <f t="shared" si="10"/>
        <v/>
      </c>
      <c r="P76" s="94" t="str">
        <f t="shared" si="11"/>
        <v/>
      </c>
    </row>
    <row r="77" spans="1:16" ht="32.25" customHeight="1">
      <c r="A77" s="48">
        <v>70</v>
      </c>
      <c r="B77" s="9"/>
      <c r="C77" s="1"/>
      <c r="D77" s="9"/>
      <c r="E77" s="17"/>
      <c r="F77" s="120" t="str">
        <f>IFERROR(VLOOKUP(E77,テーブル48410[],2,FALSE)&amp;"","")</f>
        <v/>
      </c>
      <c r="G77" s="10"/>
      <c r="H77" s="18"/>
      <c r="I77" s="240"/>
      <c r="J77" s="47" t="str">
        <f t="shared" si="6"/>
        <v/>
      </c>
      <c r="K77" s="46" t="str">
        <f t="shared" si="7"/>
        <v/>
      </c>
      <c r="L77" s="46" t="str">
        <f t="shared" si="8"/>
        <v/>
      </c>
      <c r="M77" s="46" t="str">
        <f t="shared" si="9"/>
        <v/>
      </c>
      <c r="N77" s="45" t="str">
        <f t="shared" si="10"/>
        <v/>
      </c>
      <c r="P77" s="94" t="str">
        <f t="shared" si="11"/>
        <v/>
      </c>
    </row>
    <row r="78" spans="1:16" ht="32.25" customHeight="1">
      <c r="A78" s="48">
        <v>71</v>
      </c>
      <c r="B78" s="9"/>
      <c r="C78" s="1"/>
      <c r="D78" s="9"/>
      <c r="E78" s="17"/>
      <c r="F78" s="120" t="str">
        <f>IFERROR(VLOOKUP(E78,テーブル48410[],2,FALSE)&amp;"","")</f>
        <v/>
      </c>
      <c r="G78" s="10"/>
      <c r="H78" s="18"/>
      <c r="I78" s="240"/>
      <c r="J78" s="47" t="str">
        <f t="shared" si="6"/>
        <v/>
      </c>
      <c r="K78" s="46" t="str">
        <f t="shared" si="7"/>
        <v/>
      </c>
      <c r="L78" s="46" t="str">
        <f t="shared" si="8"/>
        <v/>
      </c>
      <c r="M78" s="46" t="str">
        <f t="shared" si="9"/>
        <v/>
      </c>
      <c r="N78" s="45" t="str">
        <f t="shared" si="10"/>
        <v/>
      </c>
      <c r="P78" s="94" t="str">
        <f t="shared" si="11"/>
        <v/>
      </c>
    </row>
    <row r="79" spans="1:16" ht="32.25" customHeight="1">
      <c r="A79" s="48">
        <v>72</v>
      </c>
      <c r="B79" s="9"/>
      <c r="C79" s="1"/>
      <c r="D79" s="9"/>
      <c r="E79" s="17"/>
      <c r="F79" s="120" t="str">
        <f>IFERROR(VLOOKUP(E79,テーブル48410[],2,FALSE)&amp;"","")</f>
        <v/>
      </c>
      <c r="G79" s="10"/>
      <c r="H79" s="18"/>
      <c r="I79" s="240"/>
      <c r="J79" s="47" t="str">
        <f t="shared" si="6"/>
        <v/>
      </c>
      <c r="K79" s="46" t="str">
        <f t="shared" si="7"/>
        <v/>
      </c>
      <c r="L79" s="46" t="str">
        <f t="shared" si="8"/>
        <v/>
      </c>
      <c r="M79" s="46" t="str">
        <f t="shared" si="9"/>
        <v/>
      </c>
      <c r="N79" s="45" t="str">
        <f t="shared" si="10"/>
        <v/>
      </c>
      <c r="P79" s="94" t="str">
        <f t="shared" si="11"/>
        <v/>
      </c>
    </row>
    <row r="80" spans="1:16" ht="32.25" customHeight="1">
      <c r="A80" s="48">
        <v>73</v>
      </c>
      <c r="B80" s="9"/>
      <c r="C80" s="1"/>
      <c r="D80" s="9"/>
      <c r="E80" s="17"/>
      <c r="F80" s="120" t="str">
        <f>IFERROR(VLOOKUP(E80,テーブル48410[],2,FALSE)&amp;"","")</f>
        <v/>
      </c>
      <c r="G80" s="10"/>
      <c r="H80" s="18"/>
      <c r="I80" s="240"/>
      <c r="J80" s="47" t="str">
        <f t="shared" si="6"/>
        <v/>
      </c>
      <c r="K80" s="46" t="str">
        <f t="shared" si="7"/>
        <v/>
      </c>
      <c r="L80" s="46" t="str">
        <f t="shared" si="8"/>
        <v/>
      </c>
      <c r="M80" s="46" t="str">
        <f t="shared" si="9"/>
        <v/>
      </c>
      <c r="N80" s="45" t="str">
        <f t="shared" si="10"/>
        <v/>
      </c>
      <c r="P80" s="94" t="str">
        <f t="shared" si="11"/>
        <v/>
      </c>
    </row>
    <row r="81" spans="1:16" ht="32.25" customHeight="1">
      <c r="A81" s="48">
        <v>74</v>
      </c>
      <c r="B81" s="9"/>
      <c r="C81" s="1"/>
      <c r="D81" s="9"/>
      <c r="E81" s="17"/>
      <c r="F81" s="120" t="str">
        <f>IFERROR(VLOOKUP(E81,テーブル48410[],2,FALSE)&amp;"","")</f>
        <v/>
      </c>
      <c r="G81" s="10"/>
      <c r="H81" s="18"/>
      <c r="I81" s="240"/>
      <c r="J81" s="47" t="str">
        <f t="shared" si="6"/>
        <v/>
      </c>
      <c r="K81" s="46" t="str">
        <f t="shared" si="7"/>
        <v/>
      </c>
      <c r="L81" s="46" t="str">
        <f t="shared" si="8"/>
        <v/>
      </c>
      <c r="M81" s="46" t="str">
        <f t="shared" si="9"/>
        <v/>
      </c>
      <c r="N81" s="45" t="str">
        <f t="shared" si="10"/>
        <v/>
      </c>
      <c r="P81" s="94" t="str">
        <f t="shared" si="11"/>
        <v/>
      </c>
    </row>
    <row r="82" spans="1:16" ht="32.25" customHeight="1">
      <c r="A82" s="48">
        <v>75</v>
      </c>
      <c r="B82" s="9"/>
      <c r="C82" s="1"/>
      <c r="D82" s="9"/>
      <c r="E82" s="17"/>
      <c r="F82" s="120" t="str">
        <f>IFERROR(VLOOKUP(E82,テーブル48410[],2,FALSE)&amp;"","")</f>
        <v/>
      </c>
      <c r="G82" s="10"/>
      <c r="H82" s="18"/>
      <c r="I82" s="240"/>
      <c r="J82" s="47" t="str">
        <f t="shared" si="6"/>
        <v/>
      </c>
      <c r="K82" s="46" t="str">
        <f t="shared" si="7"/>
        <v/>
      </c>
      <c r="L82" s="46" t="str">
        <f t="shared" si="8"/>
        <v/>
      </c>
      <c r="M82" s="46" t="str">
        <f t="shared" si="9"/>
        <v/>
      </c>
      <c r="N82" s="45" t="str">
        <f t="shared" si="10"/>
        <v/>
      </c>
      <c r="P82" s="94" t="str">
        <f t="shared" si="11"/>
        <v/>
      </c>
    </row>
    <row r="83" spans="1:16" ht="32.25" customHeight="1">
      <c r="A83" s="48">
        <v>76</v>
      </c>
      <c r="B83" s="9"/>
      <c r="C83" s="1"/>
      <c r="D83" s="9"/>
      <c r="E83" s="17"/>
      <c r="F83" s="120" t="str">
        <f>IFERROR(VLOOKUP(E83,テーブル48410[],2,FALSE)&amp;"","")</f>
        <v/>
      </c>
      <c r="G83" s="10"/>
      <c r="H83" s="18"/>
      <c r="I83" s="240"/>
      <c r="J83" s="47" t="str">
        <f t="shared" si="6"/>
        <v/>
      </c>
      <c r="K83" s="46" t="str">
        <f t="shared" si="7"/>
        <v/>
      </c>
      <c r="L83" s="46" t="str">
        <f t="shared" si="8"/>
        <v/>
      </c>
      <c r="M83" s="46" t="str">
        <f t="shared" si="9"/>
        <v/>
      </c>
      <c r="N83" s="45" t="str">
        <f t="shared" si="10"/>
        <v/>
      </c>
      <c r="P83" s="94" t="str">
        <f t="shared" si="11"/>
        <v/>
      </c>
    </row>
    <row r="84" spans="1:16" ht="32.25" customHeight="1">
      <c r="A84" s="48">
        <v>77</v>
      </c>
      <c r="B84" s="9"/>
      <c r="C84" s="1"/>
      <c r="D84" s="9"/>
      <c r="E84" s="17"/>
      <c r="F84" s="120" t="str">
        <f>IFERROR(VLOOKUP(E84,テーブル48410[],2,FALSE)&amp;"","")</f>
        <v/>
      </c>
      <c r="G84" s="10"/>
      <c r="H84" s="18"/>
      <c r="I84" s="240"/>
      <c r="J84" s="47" t="str">
        <f t="shared" si="6"/>
        <v/>
      </c>
      <c r="K84" s="46" t="str">
        <f t="shared" si="7"/>
        <v/>
      </c>
      <c r="L84" s="46" t="str">
        <f t="shared" si="8"/>
        <v/>
      </c>
      <c r="M84" s="46" t="str">
        <f t="shared" si="9"/>
        <v/>
      </c>
      <c r="N84" s="45" t="str">
        <f t="shared" si="10"/>
        <v/>
      </c>
      <c r="P84" s="94" t="str">
        <f t="shared" si="11"/>
        <v/>
      </c>
    </row>
    <row r="85" spans="1:16" ht="32.25" customHeight="1">
      <c r="A85" s="48">
        <v>78</v>
      </c>
      <c r="B85" s="9"/>
      <c r="C85" s="1"/>
      <c r="D85" s="9"/>
      <c r="E85" s="17"/>
      <c r="F85" s="120" t="str">
        <f>IFERROR(VLOOKUP(E85,テーブル48410[],2,FALSE)&amp;"","")</f>
        <v/>
      </c>
      <c r="G85" s="10"/>
      <c r="H85" s="18"/>
      <c r="I85" s="240"/>
      <c r="J85" s="47" t="str">
        <f t="shared" si="6"/>
        <v/>
      </c>
      <c r="K85" s="46" t="str">
        <f t="shared" si="7"/>
        <v/>
      </c>
      <c r="L85" s="46" t="str">
        <f t="shared" si="8"/>
        <v/>
      </c>
      <c r="M85" s="46" t="str">
        <f t="shared" si="9"/>
        <v/>
      </c>
      <c r="N85" s="45" t="str">
        <f t="shared" si="10"/>
        <v/>
      </c>
      <c r="P85" s="94" t="str">
        <f t="shared" si="11"/>
        <v/>
      </c>
    </row>
    <row r="86" spans="1:16" ht="32.25" customHeight="1">
      <c r="A86" s="48">
        <v>79</v>
      </c>
      <c r="B86" s="9"/>
      <c r="C86" s="1"/>
      <c r="D86" s="9"/>
      <c r="E86" s="17"/>
      <c r="F86" s="120" t="str">
        <f>IFERROR(VLOOKUP(E86,テーブル48410[],2,FALSE)&amp;"","")</f>
        <v/>
      </c>
      <c r="G86" s="10"/>
      <c r="H86" s="18"/>
      <c r="I86" s="240"/>
      <c r="J86" s="47" t="str">
        <f t="shared" ref="J86:J107" si="12">IF(ISNUMBER(E86)*1,$AB$8,IF(E86="",""))</f>
        <v/>
      </c>
      <c r="K86" s="46" t="str">
        <f t="shared" ref="K86:K107" si="13">IF(E86="","",VLOOKUP(E86,$Z$8:$AD$10,4,0)*H86)</f>
        <v/>
      </c>
      <c r="L86" s="46" t="str">
        <f t="shared" ref="L86:L107" si="14">IF(E86="","",VLOOKUP(E86,$Z$8:$AD$10,5,0))</f>
        <v/>
      </c>
      <c r="M86" s="46" t="str">
        <f t="shared" ref="M86:M107" si="15">IFERROR(IF(AND(E86=""),"",IF(AND(E86=1,I86="負担あり"),H86*4000,IF(AND(E86=1,I86="負担なし"),0,IF(AND(E86=2,I86="負担あり"),30000,IF(AND(E86=2,I86="負担なし"),0,IF(AND(E86=3,I86="負担なし"),0,IF(AND(E86=3,I86=""),0,""))))))),"")</f>
        <v/>
      </c>
      <c r="N86" s="45" t="str">
        <f t="shared" ref="N86:N107" si="16">IF(AND(B86&lt;&gt;"",C86&lt;&gt;"",D86&lt;&gt;"",E86&lt;&gt;"",F86&lt;&gt;"",G86&lt;&gt;""),SUM(J86:M86),"")</f>
        <v/>
      </c>
      <c r="P86" s="94" t="str">
        <f t="shared" si="11"/>
        <v/>
      </c>
    </row>
    <row r="87" spans="1:16" ht="32.25" customHeight="1">
      <c r="A87" s="48">
        <v>80</v>
      </c>
      <c r="B87" s="9"/>
      <c r="C87" s="1"/>
      <c r="D87" s="9"/>
      <c r="E87" s="17"/>
      <c r="F87" s="120" t="str">
        <f>IFERROR(VLOOKUP(E87,テーブル48410[],2,FALSE)&amp;"","")</f>
        <v/>
      </c>
      <c r="G87" s="10"/>
      <c r="H87" s="18"/>
      <c r="I87" s="240"/>
      <c r="J87" s="47" t="str">
        <f t="shared" si="12"/>
        <v/>
      </c>
      <c r="K87" s="46" t="str">
        <f t="shared" si="13"/>
        <v/>
      </c>
      <c r="L87" s="46" t="str">
        <f t="shared" si="14"/>
        <v/>
      </c>
      <c r="M87" s="46" t="str">
        <f t="shared" si="15"/>
        <v/>
      </c>
      <c r="N87" s="45" t="str">
        <f t="shared" si="16"/>
        <v/>
      </c>
      <c r="P87" s="94" t="str">
        <f t="shared" si="11"/>
        <v/>
      </c>
    </row>
    <row r="88" spans="1:16" ht="32.25" customHeight="1">
      <c r="A88" s="48">
        <v>81</v>
      </c>
      <c r="B88" s="9"/>
      <c r="C88" s="1"/>
      <c r="D88" s="9"/>
      <c r="E88" s="17"/>
      <c r="F88" s="120" t="str">
        <f>IFERROR(VLOOKUP(E88,テーブル48410[],2,FALSE)&amp;"","")</f>
        <v/>
      </c>
      <c r="G88" s="10"/>
      <c r="H88" s="18"/>
      <c r="I88" s="240"/>
      <c r="J88" s="47" t="str">
        <f t="shared" si="12"/>
        <v/>
      </c>
      <c r="K88" s="46" t="str">
        <f t="shared" si="13"/>
        <v/>
      </c>
      <c r="L88" s="46" t="str">
        <f t="shared" si="14"/>
        <v/>
      </c>
      <c r="M88" s="46" t="str">
        <f t="shared" si="15"/>
        <v/>
      </c>
      <c r="N88" s="45" t="str">
        <f t="shared" si="16"/>
        <v/>
      </c>
      <c r="P88" s="94" t="str">
        <f t="shared" si="11"/>
        <v/>
      </c>
    </row>
    <row r="89" spans="1:16" ht="32.25" customHeight="1">
      <c r="A89" s="48">
        <v>82</v>
      </c>
      <c r="B89" s="9"/>
      <c r="C89" s="1"/>
      <c r="D89" s="9"/>
      <c r="E89" s="17"/>
      <c r="F89" s="120" t="str">
        <f>IFERROR(VLOOKUP(E89,テーブル48410[],2,FALSE)&amp;"","")</f>
        <v/>
      </c>
      <c r="G89" s="10"/>
      <c r="H89" s="18"/>
      <c r="I89" s="240"/>
      <c r="J89" s="47" t="str">
        <f t="shared" si="12"/>
        <v/>
      </c>
      <c r="K89" s="46" t="str">
        <f t="shared" si="13"/>
        <v/>
      </c>
      <c r="L89" s="46" t="str">
        <f t="shared" si="14"/>
        <v/>
      </c>
      <c r="M89" s="46" t="str">
        <f t="shared" si="15"/>
        <v/>
      </c>
      <c r="N89" s="45" t="str">
        <f t="shared" si="16"/>
        <v/>
      </c>
      <c r="P89" s="94" t="str">
        <f t="shared" si="11"/>
        <v/>
      </c>
    </row>
    <row r="90" spans="1:16" ht="32.25" customHeight="1">
      <c r="A90" s="48">
        <v>83</v>
      </c>
      <c r="B90" s="9"/>
      <c r="C90" s="1"/>
      <c r="D90" s="9"/>
      <c r="E90" s="17"/>
      <c r="F90" s="120" t="str">
        <f>IFERROR(VLOOKUP(E90,テーブル48410[],2,FALSE)&amp;"","")</f>
        <v/>
      </c>
      <c r="G90" s="10"/>
      <c r="H90" s="18"/>
      <c r="I90" s="240"/>
      <c r="J90" s="47" t="str">
        <f t="shared" si="12"/>
        <v/>
      </c>
      <c r="K90" s="46" t="str">
        <f t="shared" si="13"/>
        <v/>
      </c>
      <c r="L90" s="46" t="str">
        <f t="shared" si="14"/>
        <v/>
      </c>
      <c r="M90" s="46" t="str">
        <f t="shared" si="15"/>
        <v/>
      </c>
      <c r="N90" s="45" t="str">
        <f t="shared" si="16"/>
        <v/>
      </c>
      <c r="P90" s="94" t="str">
        <f t="shared" si="11"/>
        <v/>
      </c>
    </row>
    <row r="91" spans="1:16" ht="32.25" customHeight="1">
      <c r="A91" s="48">
        <v>84</v>
      </c>
      <c r="B91" s="9"/>
      <c r="C91" s="1"/>
      <c r="D91" s="9"/>
      <c r="E91" s="17"/>
      <c r="F91" s="120" t="str">
        <f>IFERROR(VLOOKUP(E91,テーブル48410[],2,FALSE)&amp;"","")</f>
        <v/>
      </c>
      <c r="G91" s="10"/>
      <c r="H91" s="18"/>
      <c r="I91" s="240"/>
      <c r="J91" s="47" t="str">
        <f t="shared" si="12"/>
        <v/>
      </c>
      <c r="K91" s="46" t="str">
        <f t="shared" si="13"/>
        <v/>
      </c>
      <c r="L91" s="46" t="str">
        <f t="shared" si="14"/>
        <v/>
      </c>
      <c r="M91" s="46" t="str">
        <f t="shared" si="15"/>
        <v/>
      </c>
      <c r="N91" s="45" t="str">
        <f t="shared" si="16"/>
        <v/>
      </c>
      <c r="P91" s="94" t="str">
        <f t="shared" si="11"/>
        <v/>
      </c>
    </row>
    <row r="92" spans="1:16" ht="32.25" customHeight="1">
      <c r="A92" s="48">
        <v>85</v>
      </c>
      <c r="B92" s="9"/>
      <c r="C92" s="1"/>
      <c r="D92" s="9"/>
      <c r="E92" s="17"/>
      <c r="F92" s="120" t="str">
        <f>IFERROR(VLOOKUP(E92,テーブル48410[],2,FALSE)&amp;"","")</f>
        <v/>
      </c>
      <c r="G92" s="10"/>
      <c r="H92" s="18"/>
      <c r="I92" s="240"/>
      <c r="J92" s="47" t="str">
        <f t="shared" si="12"/>
        <v/>
      </c>
      <c r="K92" s="46" t="str">
        <f t="shared" si="13"/>
        <v/>
      </c>
      <c r="L92" s="46" t="str">
        <f t="shared" si="14"/>
        <v/>
      </c>
      <c r="M92" s="46" t="str">
        <f t="shared" si="15"/>
        <v/>
      </c>
      <c r="N92" s="45" t="str">
        <f t="shared" si="16"/>
        <v/>
      </c>
      <c r="P92" s="94" t="str">
        <f t="shared" si="11"/>
        <v/>
      </c>
    </row>
    <row r="93" spans="1:16" ht="32.25" customHeight="1">
      <c r="A93" s="48">
        <v>86</v>
      </c>
      <c r="B93" s="9"/>
      <c r="C93" s="1"/>
      <c r="D93" s="9"/>
      <c r="E93" s="17"/>
      <c r="F93" s="120" t="str">
        <f>IFERROR(VLOOKUP(E93,テーブル48410[],2,FALSE)&amp;"","")</f>
        <v/>
      </c>
      <c r="G93" s="10"/>
      <c r="H93" s="18"/>
      <c r="I93" s="240"/>
      <c r="J93" s="47" t="str">
        <f t="shared" si="12"/>
        <v/>
      </c>
      <c r="K93" s="46" t="str">
        <f t="shared" si="13"/>
        <v/>
      </c>
      <c r="L93" s="46" t="str">
        <f t="shared" si="14"/>
        <v/>
      </c>
      <c r="M93" s="46" t="str">
        <f t="shared" si="15"/>
        <v/>
      </c>
      <c r="N93" s="45" t="str">
        <f t="shared" si="16"/>
        <v/>
      </c>
      <c r="P93" s="94" t="str">
        <f t="shared" si="11"/>
        <v/>
      </c>
    </row>
    <row r="94" spans="1:16" ht="32.25" customHeight="1">
      <c r="A94" s="48">
        <v>87</v>
      </c>
      <c r="B94" s="9"/>
      <c r="C94" s="1"/>
      <c r="D94" s="9"/>
      <c r="E94" s="17"/>
      <c r="F94" s="120" t="str">
        <f>IFERROR(VLOOKUP(E94,テーブル48410[],2,FALSE)&amp;"","")</f>
        <v/>
      </c>
      <c r="G94" s="10"/>
      <c r="H94" s="18"/>
      <c r="I94" s="240"/>
      <c r="J94" s="47" t="str">
        <f t="shared" si="12"/>
        <v/>
      </c>
      <c r="K94" s="46" t="str">
        <f t="shared" si="13"/>
        <v/>
      </c>
      <c r="L94" s="46" t="str">
        <f t="shared" si="14"/>
        <v/>
      </c>
      <c r="M94" s="46" t="str">
        <f t="shared" si="15"/>
        <v/>
      </c>
      <c r="N94" s="45" t="str">
        <f t="shared" si="16"/>
        <v/>
      </c>
      <c r="P94" s="94" t="str">
        <f t="shared" si="11"/>
        <v/>
      </c>
    </row>
    <row r="95" spans="1:16" ht="32.25" customHeight="1">
      <c r="A95" s="48">
        <v>88</v>
      </c>
      <c r="B95" s="9"/>
      <c r="C95" s="1"/>
      <c r="D95" s="9"/>
      <c r="E95" s="17"/>
      <c r="F95" s="120" t="str">
        <f>IFERROR(VLOOKUP(E95,テーブル48410[],2,FALSE)&amp;"","")</f>
        <v/>
      </c>
      <c r="G95" s="10"/>
      <c r="H95" s="18"/>
      <c r="I95" s="240"/>
      <c r="J95" s="47" t="str">
        <f t="shared" si="12"/>
        <v/>
      </c>
      <c r="K95" s="46" t="str">
        <f t="shared" si="13"/>
        <v/>
      </c>
      <c r="L95" s="46" t="str">
        <f t="shared" si="14"/>
        <v/>
      </c>
      <c r="M95" s="46" t="str">
        <f t="shared" si="15"/>
        <v/>
      </c>
      <c r="N95" s="45" t="str">
        <f t="shared" si="16"/>
        <v/>
      </c>
      <c r="P95" s="94" t="str">
        <f t="shared" si="11"/>
        <v/>
      </c>
    </row>
    <row r="96" spans="1:16" ht="32.25" customHeight="1">
      <c r="A96" s="48">
        <v>89</v>
      </c>
      <c r="B96" s="9"/>
      <c r="C96" s="1"/>
      <c r="D96" s="9"/>
      <c r="E96" s="17"/>
      <c r="F96" s="120" t="str">
        <f>IFERROR(VLOOKUP(E96,テーブル48410[],2,FALSE)&amp;"","")</f>
        <v/>
      </c>
      <c r="G96" s="10"/>
      <c r="H96" s="18"/>
      <c r="I96" s="240"/>
      <c r="J96" s="47" t="str">
        <f t="shared" si="12"/>
        <v/>
      </c>
      <c r="K96" s="46" t="str">
        <f t="shared" si="13"/>
        <v/>
      </c>
      <c r="L96" s="46" t="str">
        <f t="shared" si="14"/>
        <v/>
      </c>
      <c r="M96" s="46" t="str">
        <f t="shared" si="15"/>
        <v/>
      </c>
      <c r="N96" s="45" t="str">
        <f t="shared" si="16"/>
        <v/>
      </c>
      <c r="P96" s="94" t="str">
        <f t="shared" si="11"/>
        <v/>
      </c>
    </row>
    <row r="97" spans="1:16" ht="32.25" customHeight="1">
      <c r="A97" s="48">
        <v>90</v>
      </c>
      <c r="B97" s="9"/>
      <c r="C97" s="1"/>
      <c r="D97" s="9"/>
      <c r="E97" s="17"/>
      <c r="F97" s="120" t="str">
        <f>IFERROR(VLOOKUP(E97,テーブル48410[],2,FALSE)&amp;"","")</f>
        <v/>
      </c>
      <c r="G97" s="10"/>
      <c r="H97" s="18"/>
      <c r="I97" s="240"/>
      <c r="J97" s="47" t="str">
        <f t="shared" si="12"/>
        <v/>
      </c>
      <c r="K97" s="46" t="str">
        <f t="shared" si="13"/>
        <v/>
      </c>
      <c r="L97" s="46" t="str">
        <f t="shared" si="14"/>
        <v/>
      </c>
      <c r="M97" s="46" t="str">
        <f t="shared" si="15"/>
        <v/>
      </c>
      <c r="N97" s="45" t="str">
        <f t="shared" si="16"/>
        <v/>
      </c>
      <c r="P97" s="94" t="str">
        <f t="shared" si="11"/>
        <v/>
      </c>
    </row>
    <row r="98" spans="1:16" ht="32.25" customHeight="1">
      <c r="A98" s="48">
        <v>91</v>
      </c>
      <c r="B98" s="9"/>
      <c r="C98" s="1"/>
      <c r="D98" s="9"/>
      <c r="E98" s="17"/>
      <c r="F98" s="120" t="str">
        <f>IFERROR(VLOOKUP(E98,テーブル48410[],2,FALSE)&amp;"","")</f>
        <v/>
      </c>
      <c r="G98" s="10"/>
      <c r="H98" s="18"/>
      <c r="I98" s="240"/>
      <c r="J98" s="47" t="str">
        <f t="shared" si="12"/>
        <v/>
      </c>
      <c r="K98" s="46" t="str">
        <f t="shared" si="13"/>
        <v/>
      </c>
      <c r="L98" s="46" t="str">
        <f t="shared" si="14"/>
        <v/>
      </c>
      <c r="M98" s="46" t="str">
        <f t="shared" si="15"/>
        <v/>
      </c>
      <c r="N98" s="45" t="str">
        <f t="shared" si="16"/>
        <v/>
      </c>
      <c r="P98" s="94" t="str">
        <f t="shared" si="11"/>
        <v/>
      </c>
    </row>
    <row r="99" spans="1:16" ht="32.25" customHeight="1">
      <c r="A99" s="48">
        <v>92</v>
      </c>
      <c r="B99" s="9"/>
      <c r="C99" s="1"/>
      <c r="D99" s="9"/>
      <c r="E99" s="17"/>
      <c r="F99" s="120" t="str">
        <f>IFERROR(VLOOKUP(E99,テーブル48410[],2,FALSE)&amp;"","")</f>
        <v/>
      </c>
      <c r="G99" s="10"/>
      <c r="H99" s="18"/>
      <c r="I99" s="240"/>
      <c r="J99" s="47" t="str">
        <f t="shared" si="12"/>
        <v/>
      </c>
      <c r="K99" s="46" t="str">
        <f t="shared" si="13"/>
        <v/>
      </c>
      <c r="L99" s="46" t="str">
        <f t="shared" si="14"/>
        <v/>
      </c>
      <c r="M99" s="46" t="str">
        <f t="shared" si="15"/>
        <v/>
      </c>
      <c r="N99" s="45" t="str">
        <f t="shared" si="16"/>
        <v/>
      </c>
      <c r="P99" s="94" t="str">
        <f t="shared" si="11"/>
        <v/>
      </c>
    </row>
    <row r="100" spans="1:16" ht="32.25" customHeight="1">
      <c r="A100" s="48">
        <v>93</v>
      </c>
      <c r="B100" s="9"/>
      <c r="C100" s="1"/>
      <c r="D100" s="9"/>
      <c r="E100" s="17"/>
      <c r="F100" s="120" t="str">
        <f>IFERROR(VLOOKUP(E100,テーブル48410[],2,FALSE)&amp;"","")</f>
        <v/>
      </c>
      <c r="G100" s="10"/>
      <c r="H100" s="18"/>
      <c r="I100" s="240"/>
      <c r="J100" s="47" t="str">
        <f t="shared" si="12"/>
        <v/>
      </c>
      <c r="K100" s="46" t="str">
        <f t="shared" si="13"/>
        <v/>
      </c>
      <c r="L100" s="46" t="str">
        <f t="shared" si="14"/>
        <v/>
      </c>
      <c r="M100" s="46" t="str">
        <f t="shared" si="15"/>
        <v/>
      </c>
      <c r="N100" s="45" t="str">
        <f t="shared" si="16"/>
        <v/>
      </c>
      <c r="P100" s="94" t="str">
        <f t="shared" si="11"/>
        <v/>
      </c>
    </row>
    <row r="101" spans="1:16" ht="32.25" customHeight="1">
      <c r="A101" s="48">
        <v>94</v>
      </c>
      <c r="B101" s="9"/>
      <c r="C101" s="1"/>
      <c r="D101" s="9"/>
      <c r="E101" s="17"/>
      <c r="F101" s="120" t="str">
        <f>IFERROR(VLOOKUP(E101,テーブル48410[],2,FALSE)&amp;"","")</f>
        <v/>
      </c>
      <c r="G101" s="10"/>
      <c r="H101" s="18"/>
      <c r="I101" s="240"/>
      <c r="J101" s="47" t="str">
        <f t="shared" si="12"/>
        <v/>
      </c>
      <c r="K101" s="46" t="str">
        <f t="shared" si="13"/>
        <v/>
      </c>
      <c r="L101" s="46" t="str">
        <f t="shared" si="14"/>
        <v/>
      </c>
      <c r="M101" s="46" t="str">
        <f t="shared" si="15"/>
        <v/>
      </c>
      <c r="N101" s="45" t="str">
        <f t="shared" si="16"/>
        <v/>
      </c>
      <c r="P101" s="94" t="str">
        <f t="shared" si="11"/>
        <v/>
      </c>
    </row>
    <row r="102" spans="1:16" ht="32.25" customHeight="1">
      <c r="A102" s="48">
        <v>95</v>
      </c>
      <c r="B102" s="9"/>
      <c r="C102" s="1"/>
      <c r="D102" s="9"/>
      <c r="E102" s="17"/>
      <c r="F102" s="120" t="str">
        <f>IFERROR(VLOOKUP(E102,テーブル48410[],2,FALSE)&amp;"","")</f>
        <v/>
      </c>
      <c r="G102" s="10"/>
      <c r="H102" s="18"/>
      <c r="I102" s="240"/>
      <c r="J102" s="47" t="str">
        <f t="shared" si="12"/>
        <v/>
      </c>
      <c r="K102" s="46" t="str">
        <f t="shared" si="13"/>
        <v/>
      </c>
      <c r="L102" s="46" t="str">
        <f t="shared" si="14"/>
        <v/>
      </c>
      <c r="M102" s="46" t="str">
        <f t="shared" si="15"/>
        <v/>
      </c>
      <c r="N102" s="45" t="str">
        <f t="shared" si="16"/>
        <v/>
      </c>
      <c r="P102" s="94" t="str">
        <f t="shared" si="11"/>
        <v/>
      </c>
    </row>
    <row r="103" spans="1:16" ht="32.25" customHeight="1">
      <c r="A103" s="48">
        <v>96</v>
      </c>
      <c r="B103" s="9"/>
      <c r="C103" s="1"/>
      <c r="D103" s="9"/>
      <c r="E103" s="17"/>
      <c r="F103" s="120" t="str">
        <f>IFERROR(VLOOKUP(E103,テーブル48410[],2,FALSE)&amp;"","")</f>
        <v/>
      </c>
      <c r="G103" s="10"/>
      <c r="H103" s="18"/>
      <c r="I103" s="240"/>
      <c r="J103" s="47" t="str">
        <f t="shared" si="12"/>
        <v/>
      </c>
      <c r="K103" s="46" t="str">
        <f t="shared" si="13"/>
        <v/>
      </c>
      <c r="L103" s="46" t="str">
        <f t="shared" si="14"/>
        <v/>
      </c>
      <c r="M103" s="46" t="str">
        <f t="shared" si="15"/>
        <v/>
      </c>
      <c r="N103" s="45" t="str">
        <f t="shared" si="16"/>
        <v/>
      </c>
      <c r="P103" s="94" t="str">
        <f t="shared" si="11"/>
        <v/>
      </c>
    </row>
    <row r="104" spans="1:16" ht="32.25" customHeight="1">
      <c r="A104" s="48">
        <v>97</v>
      </c>
      <c r="B104" s="9"/>
      <c r="C104" s="1"/>
      <c r="D104" s="9"/>
      <c r="E104" s="17"/>
      <c r="F104" s="120" t="str">
        <f>IFERROR(VLOOKUP(E104,テーブル48410[],2,FALSE)&amp;"","")</f>
        <v/>
      </c>
      <c r="G104" s="10"/>
      <c r="H104" s="18"/>
      <c r="I104" s="240"/>
      <c r="J104" s="47" t="str">
        <f t="shared" si="12"/>
        <v/>
      </c>
      <c r="K104" s="46" t="str">
        <f t="shared" si="13"/>
        <v/>
      </c>
      <c r="L104" s="46" t="str">
        <f t="shared" si="14"/>
        <v/>
      </c>
      <c r="M104" s="46" t="str">
        <f t="shared" si="15"/>
        <v/>
      </c>
      <c r="N104" s="45" t="str">
        <f t="shared" si="16"/>
        <v/>
      </c>
      <c r="P104" s="94" t="str">
        <f t="shared" si="11"/>
        <v/>
      </c>
    </row>
    <row r="105" spans="1:16" ht="32.25" customHeight="1">
      <c r="A105" s="48">
        <v>98</v>
      </c>
      <c r="B105" s="9"/>
      <c r="C105" s="1"/>
      <c r="D105" s="9"/>
      <c r="E105" s="17"/>
      <c r="F105" s="120" t="str">
        <f>IFERROR(VLOOKUP(E105,テーブル48410[],2,FALSE)&amp;"","")</f>
        <v/>
      </c>
      <c r="G105" s="10"/>
      <c r="H105" s="18"/>
      <c r="I105" s="240"/>
      <c r="J105" s="47" t="str">
        <f t="shared" si="12"/>
        <v/>
      </c>
      <c r="K105" s="46" t="str">
        <f t="shared" si="13"/>
        <v/>
      </c>
      <c r="L105" s="46" t="str">
        <f t="shared" si="14"/>
        <v/>
      </c>
      <c r="M105" s="46" t="str">
        <f t="shared" si="15"/>
        <v/>
      </c>
      <c r="N105" s="45" t="str">
        <f t="shared" si="16"/>
        <v/>
      </c>
      <c r="P105" s="94" t="str">
        <f t="shared" si="11"/>
        <v/>
      </c>
    </row>
    <row r="106" spans="1:16" ht="32.25" customHeight="1">
      <c r="A106" s="48">
        <v>99</v>
      </c>
      <c r="B106" s="9"/>
      <c r="C106" s="1"/>
      <c r="D106" s="9"/>
      <c r="E106" s="17"/>
      <c r="F106" s="120" t="str">
        <f>IFERROR(VLOOKUP(E106,テーブル48410[],2,FALSE)&amp;"","")</f>
        <v/>
      </c>
      <c r="G106" s="10"/>
      <c r="H106" s="18"/>
      <c r="I106" s="240"/>
      <c r="J106" s="47" t="str">
        <f t="shared" si="12"/>
        <v/>
      </c>
      <c r="K106" s="46" t="str">
        <f t="shared" si="13"/>
        <v/>
      </c>
      <c r="L106" s="46" t="str">
        <f t="shared" si="14"/>
        <v/>
      </c>
      <c r="M106" s="46" t="str">
        <f t="shared" si="15"/>
        <v/>
      </c>
      <c r="N106" s="45" t="str">
        <f t="shared" si="16"/>
        <v/>
      </c>
      <c r="P106" s="94" t="str">
        <f t="shared" si="11"/>
        <v/>
      </c>
    </row>
    <row r="107" spans="1:16" ht="32.25" customHeight="1">
      <c r="A107" s="48">
        <v>100</v>
      </c>
      <c r="B107" s="9"/>
      <c r="C107" s="1"/>
      <c r="D107" s="9"/>
      <c r="E107" s="17"/>
      <c r="F107" s="120" t="str">
        <f>IFERROR(VLOOKUP(E107,テーブル48410[],2,FALSE)&amp;"","")</f>
        <v/>
      </c>
      <c r="G107" s="10"/>
      <c r="H107" s="18"/>
      <c r="I107" s="240"/>
      <c r="J107" s="47" t="str">
        <f t="shared" si="12"/>
        <v/>
      </c>
      <c r="K107" s="46" t="str">
        <f t="shared" si="13"/>
        <v/>
      </c>
      <c r="L107" s="46" t="str">
        <f t="shared" si="14"/>
        <v/>
      </c>
      <c r="M107" s="46" t="str">
        <f t="shared" si="15"/>
        <v/>
      </c>
      <c r="N107" s="45" t="str">
        <f t="shared" si="16"/>
        <v/>
      </c>
      <c r="P107" s="94" t="str">
        <f t="shared" si="11"/>
        <v/>
      </c>
    </row>
    <row r="116" spans="2:11">
      <c r="B116" s="44"/>
    </row>
    <row r="117" spans="2:11">
      <c r="B117" s="44"/>
    </row>
    <row r="118" spans="2:11">
      <c r="B118" s="44"/>
      <c r="E118" s="28"/>
      <c r="F118" s="40"/>
      <c r="J118" s="43"/>
      <c r="K118" s="36"/>
    </row>
    <row r="149" spans="1:5">
      <c r="A149" s="39"/>
      <c r="C149" s="40"/>
      <c r="D149" s="42"/>
      <c r="E149" s="41"/>
    </row>
    <row r="150" spans="1:5">
      <c r="A150" s="39"/>
      <c r="C150" s="40"/>
      <c r="D150" s="42"/>
      <c r="E150" s="41"/>
    </row>
    <row r="151" spans="1:5">
      <c r="A151" s="39"/>
      <c r="C151" s="40"/>
      <c r="D151" s="42"/>
      <c r="E151" s="41"/>
    </row>
    <row r="152" spans="1:5">
      <c r="A152" s="39"/>
      <c r="C152" s="40"/>
      <c r="D152" s="42"/>
      <c r="E152" s="41"/>
    </row>
    <row r="153" spans="1:5">
      <c r="A153" s="39"/>
      <c r="C153" s="40"/>
      <c r="D153" s="42"/>
      <c r="E153" s="41"/>
    </row>
    <row r="303" spans="5:6">
      <c r="E303" s="28"/>
      <c r="F303" s="33"/>
    </row>
    <row r="304" spans="5:6">
      <c r="E304" s="28"/>
      <c r="F304" s="33"/>
    </row>
    <row r="305" spans="5:6">
      <c r="E305" s="28"/>
      <c r="F305" s="33"/>
    </row>
    <row r="306" spans="5:6">
      <c r="E306" s="28"/>
      <c r="F306" s="33"/>
    </row>
    <row r="307" spans="5:6">
      <c r="E307" s="28"/>
      <c r="F307" s="33"/>
    </row>
    <row r="308" spans="5:6">
      <c r="E308" s="28"/>
      <c r="F308" s="33"/>
    </row>
    <row r="309" spans="5:6">
      <c r="E309" s="28"/>
      <c r="F309" s="33"/>
    </row>
    <row r="310" spans="5:6">
      <c r="E310" s="28"/>
      <c r="F310" s="33"/>
    </row>
    <row r="311" spans="5:6">
      <c r="E311" s="28"/>
      <c r="F311" s="33"/>
    </row>
    <row r="312" spans="5:6">
      <c r="E312" s="28"/>
      <c r="F312" s="33"/>
    </row>
    <row r="313" spans="5:6">
      <c r="E313" s="28"/>
      <c r="F313" s="33"/>
    </row>
    <row r="314" spans="5:6">
      <c r="E314" s="28"/>
      <c r="F314" s="33"/>
    </row>
    <row r="315" spans="5:6">
      <c r="E315" s="28"/>
      <c r="F315" s="33"/>
    </row>
    <row r="316" spans="5:6">
      <c r="E316" s="28"/>
      <c r="F316" s="33"/>
    </row>
    <row r="317" spans="5:6">
      <c r="E317" s="28"/>
      <c r="F317" s="33"/>
    </row>
    <row r="318" spans="5:6">
      <c r="E318" s="28"/>
      <c r="F318" s="33"/>
    </row>
    <row r="319" spans="5:6">
      <c r="E319" s="28"/>
      <c r="F319" s="33"/>
    </row>
    <row r="320" spans="5:6">
      <c r="E320" s="28"/>
      <c r="F320" s="33"/>
    </row>
    <row r="323" spans="5:6">
      <c r="E323" s="28"/>
      <c r="F323" s="33"/>
    </row>
    <row r="324" spans="5:6">
      <c r="E324" s="28"/>
      <c r="F324" s="33"/>
    </row>
    <row r="325" spans="5:6">
      <c r="E325" s="28"/>
      <c r="F325" s="33"/>
    </row>
    <row r="326" spans="5:6">
      <c r="E326" s="28"/>
      <c r="F326" s="33"/>
    </row>
    <row r="327" spans="5:6">
      <c r="E327" s="28"/>
      <c r="F327" s="33"/>
    </row>
    <row r="328" spans="5:6">
      <c r="E328" s="28"/>
      <c r="F328" s="33"/>
    </row>
  </sheetData>
  <sheetProtection password="AB11" sheet="1" objects="1" scenarios="1"/>
  <mergeCells count="8">
    <mergeCell ref="V6:Y6"/>
    <mergeCell ref="C1:D1"/>
    <mergeCell ref="E1:G2"/>
    <mergeCell ref="H1:I1"/>
    <mergeCell ref="C2:D2"/>
    <mergeCell ref="H4:N4"/>
    <mergeCell ref="B6:D6"/>
    <mergeCell ref="F6:N6"/>
  </mergeCells>
  <phoneticPr fontId="2"/>
  <conditionalFormatting sqref="K8:K107">
    <cfRule type="expression" dxfId="69" priority="6">
      <formula>FIND("3",E8)</formula>
    </cfRule>
  </conditionalFormatting>
  <conditionalFormatting sqref="K8:K107">
    <cfRule type="expression" dxfId="68" priority="7">
      <formula>FIND("2",E8)</formula>
    </cfRule>
  </conditionalFormatting>
  <conditionalFormatting sqref="L8:L107">
    <cfRule type="expression" dxfId="67" priority="8">
      <formula>FIND("1",E8)</formula>
    </cfRule>
  </conditionalFormatting>
  <conditionalFormatting sqref="I8:I107">
    <cfRule type="expression" dxfId="66" priority="1">
      <formula>FIND(3,E8)</formula>
    </cfRule>
  </conditionalFormatting>
  <conditionalFormatting sqref="H8:H107">
    <cfRule type="expression" dxfId="65" priority="4">
      <formula>FIND(3,E8)</formula>
    </cfRule>
    <cfRule type="expression" dxfId="64" priority="5">
      <formula>FIND(2,E8)</formula>
    </cfRule>
  </conditionalFormatting>
  <conditionalFormatting sqref="M8:M107">
    <cfRule type="expression" dxfId="63" priority="2">
      <formula>FIND("負担なし",I8)</formula>
    </cfRule>
    <cfRule type="expression" dxfId="62" priority="3">
      <formula>FIND(3,E8)</formula>
    </cfRule>
  </conditionalFormatting>
  <dataValidations count="3">
    <dataValidation type="list" allowBlank="1" showInputMessage="1" showErrorMessage="1" sqref="I8:I107">
      <formula1>INDIRECT(P8)</formula1>
    </dataValidation>
    <dataValidation imeMode="disabled" allowBlank="1" showInputMessage="1" showErrorMessage="1" sqref="E8:E107 H10:H107"/>
    <dataValidation type="list" allowBlank="1" showInputMessage="1" showErrorMessage="1" sqref="G8:G107">
      <formula1>INDIRECT(F8)</formula1>
    </dataValidation>
  </dataValidations>
  <pageMargins left="0.70866141732283472" right="0.70866141732283472" top="0.74803149606299213" bottom="0.74803149606299213" header="0.31496062992125984" footer="0.31496062992125984"/>
  <pageSetup paperSize="9" fitToHeight="0" orientation="landscape" cellComments="asDisplayed" r:id="rId1"/>
  <headerFooter>
    <oddFooter>&amp;C&amp;P</oddFooter>
  </headerFooter>
  <rowBreaks count="1" manualBreakCount="1">
    <brk id="17" max="16383" man="1"/>
  </rowBreaks>
  <colBreaks count="1" manualBreakCount="1">
    <brk id="14" max="1048575" man="1"/>
  </colBreaks>
  <drawing r:id="rId2"/>
  <legacyDrawing r:id="rId3"/>
  <tableParts count="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10"/>
  <sheetViews>
    <sheetView showGridLines="0" zoomScaleNormal="100" zoomScaleSheetLayoutView="100" workbookViewId="0">
      <selection sqref="A1:D1"/>
    </sheetView>
  </sheetViews>
  <sheetFormatPr defaultColWidth="9" defaultRowHeight="10.8"/>
  <cols>
    <col min="1" max="1" width="4" style="16" customWidth="1"/>
    <col min="2" max="2" width="21.3984375" style="11" customWidth="1"/>
    <col min="3" max="3" width="21.69921875" style="11" customWidth="1"/>
    <col min="4" max="4" width="33" style="13" customWidth="1"/>
    <col min="5" max="5" width="9" style="11"/>
    <col min="6" max="8" width="8.69921875" style="11" customWidth="1"/>
    <col min="9" max="16384" width="9" style="11"/>
  </cols>
  <sheetData>
    <row r="1" spans="1:4" ht="37.5" customHeight="1">
      <c r="A1" s="232" t="s">
        <v>138</v>
      </c>
      <c r="B1" s="232"/>
      <c r="C1" s="232"/>
      <c r="D1" s="232"/>
    </row>
    <row r="3" spans="1:4" ht="60" customHeight="1">
      <c r="A3" s="106">
        <v>1</v>
      </c>
      <c r="B3" s="19" t="s">
        <v>92</v>
      </c>
      <c r="C3" s="12" t="s">
        <v>88</v>
      </c>
      <c r="D3" s="12" t="s">
        <v>87</v>
      </c>
    </row>
    <row r="4" spans="1:4" s="13" customFormat="1" ht="60" customHeight="1">
      <c r="A4" s="106">
        <v>2</v>
      </c>
      <c r="B4" s="19" t="s">
        <v>89</v>
      </c>
      <c r="C4" s="12" t="s">
        <v>95</v>
      </c>
      <c r="D4" s="12" t="s">
        <v>98</v>
      </c>
    </row>
    <row r="5" spans="1:4" ht="90.75" customHeight="1">
      <c r="A5" s="106">
        <v>3</v>
      </c>
      <c r="B5" s="19" t="s">
        <v>97</v>
      </c>
      <c r="C5" s="12" t="s">
        <v>149</v>
      </c>
      <c r="D5" s="12" t="s">
        <v>100</v>
      </c>
    </row>
    <row r="6" spans="1:4" ht="60" customHeight="1">
      <c r="A6" s="106">
        <v>4</v>
      </c>
      <c r="B6" s="19" t="s">
        <v>91</v>
      </c>
      <c r="C6" s="12" t="s">
        <v>96</v>
      </c>
      <c r="D6" s="12" t="s">
        <v>94</v>
      </c>
    </row>
    <row r="7" spans="1:4" s="15" customFormat="1" ht="75" customHeight="1">
      <c r="A7" s="233">
        <v>5</v>
      </c>
      <c r="B7" s="235" t="s">
        <v>101</v>
      </c>
      <c r="C7" s="14" t="s">
        <v>150</v>
      </c>
      <c r="D7" s="14" t="s">
        <v>102</v>
      </c>
    </row>
    <row r="8" spans="1:4" s="15" customFormat="1" ht="75" customHeight="1">
      <c r="A8" s="234"/>
      <c r="B8" s="236"/>
      <c r="C8" s="14" t="s">
        <v>137</v>
      </c>
      <c r="D8" s="14" t="s">
        <v>151</v>
      </c>
    </row>
    <row r="9" spans="1:4" ht="75" customHeight="1">
      <c r="A9" s="237">
        <v>6</v>
      </c>
      <c r="B9" s="239" t="s">
        <v>90</v>
      </c>
      <c r="C9" s="12" t="s">
        <v>152</v>
      </c>
      <c r="D9" s="12" t="s">
        <v>153</v>
      </c>
    </row>
    <row r="10" spans="1:4" ht="60" customHeight="1">
      <c r="A10" s="238"/>
      <c r="B10" s="239"/>
      <c r="C10" s="12" t="s">
        <v>93</v>
      </c>
      <c r="D10" s="12" t="s">
        <v>99</v>
      </c>
    </row>
  </sheetData>
  <mergeCells count="5">
    <mergeCell ref="A1:D1"/>
    <mergeCell ref="A7:A8"/>
    <mergeCell ref="B7:B8"/>
    <mergeCell ref="A9:A10"/>
    <mergeCell ref="B9:B10"/>
  </mergeCells>
  <phoneticPr fontId="2"/>
  <pageMargins left="0.7" right="0.7" top="0.75" bottom="0.75" header="0.3" footer="0.3"/>
  <pageSetup paperSize="9" orientation="portrait" r:id="rId1"/>
  <colBreaks count="1" manualBreakCount="1">
    <brk id="4"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A1:AI41"/>
  <sheetViews>
    <sheetView zoomScaleNormal="100" zoomScaleSheetLayoutView="100" workbookViewId="0">
      <selection activeCell="AU23" sqref="AU23"/>
    </sheetView>
  </sheetViews>
  <sheetFormatPr defaultColWidth="2" defaultRowHeight="12"/>
  <cols>
    <col min="1" max="4" width="4.19921875" style="20" customWidth="1"/>
    <col min="5" max="5" width="4.09765625" style="20" customWidth="1"/>
    <col min="6" max="7" width="4.59765625" style="20" customWidth="1"/>
    <col min="8" max="11" width="2" style="20" customWidth="1"/>
    <col min="12" max="31" width="1.8984375" style="20" customWidth="1"/>
    <col min="32" max="32" width="2.09765625" style="20" customWidth="1"/>
    <col min="33" max="16384" width="2" style="20"/>
  </cols>
  <sheetData>
    <row r="1" spans="1:35" ht="19.5" customHeight="1">
      <c r="A1" s="29" t="s">
        <v>53</v>
      </c>
      <c r="C1" s="24"/>
      <c r="D1" s="24"/>
      <c r="AG1" s="32"/>
      <c r="AH1" s="32"/>
      <c r="AI1" s="32"/>
    </row>
    <row r="2" spans="1:35" ht="6" customHeight="1">
      <c r="A2" s="22"/>
      <c r="C2" s="24"/>
      <c r="D2" s="24"/>
    </row>
    <row r="3" spans="1:35" s="31" customFormat="1" ht="19.5" customHeight="1">
      <c r="A3" s="123" t="s">
        <v>132</v>
      </c>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row>
    <row r="4" spans="1:35" s="31" customFormat="1" ht="19.5" customHeight="1">
      <c r="A4" s="124" t="s">
        <v>131</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row>
    <row r="5" spans="1:35" ht="6" customHeight="1">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row>
    <row r="6" spans="1:35" ht="19.5" customHeight="1">
      <c r="C6" s="24"/>
      <c r="D6" s="24"/>
      <c r="V6" s="30" t="s">
        <v>0</v>
      </c>
      <c r="W6" s="125">
        <v>6</v>
      </c>
      <c r="X6" s="125"/>
      <c r="Y6" s="24" t="s">
        <v>1</v>
      </c>
      <c r="Z6" s="125">
        <v>2</v>
      </c>
      <c r="AA6" s="125"/>
      <c r="AB6" s="24" t="s">
        <v>2</v>
      </c>
      <c r="AC6" s="125">
        <v>22</v>
      </c>
      <c r="AD6" s="125"/>
      <c r="AE6" s="24" t="s">
        <v>3</v>
      </c>
    </row>
    <row r="7" spans="1:35" ht="19.5" customHeight="1">
      <c r="A7" s="29"/>
      <c r="B7" s="126" t="s">
        <v>19</v>
      </c>
      <c r="C7" s="126"/>
      <c r="D7" s="126"/>
      <c r="E7" s="126"/>
      <c r="F7" s="126"/>
    </row>
    <row r="8" spans="1:35" ht="51" customHeight="1">
      <c r="A8" s="28"/>
      <c r="B8" s="131" t="s">
        <v>133</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28"/>
      <c r="AF8" s="28"/>
    </row>
    <row r="9" spans="1:35" ht="6" customHeight="1">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row>
    <row r="10" spans="1:35" ht="13.5" customHeight="1">
      <c r="A10" s="132" t="s">
        <v>4</v>
      </c>
      <c r="B10" s="135" t="s">
        <v>5</v>
      </c>
      <c r="C10" s="135"/>
      <c r="D10" s="135"/>
      <c r="E10" s="135"/>
      <c r="F10" s="136" t="s">
        <v>178</v>
      </c>
      <c r="G10" s="136"/>
      <c r="H10" s="136"/>
      <c r="I10" s="136"/>
      <c r="J10" s="136"/>
      <c r="K10" s="136"/>
      <c r="L10" s="136"/>
      <c r="M10" s="136"/>
      <c r="N10" s="136"/>
      <c r="O10" s="136"/>
      <c r="P10" s="136"/>
      <c r="Q10" s="136"/>
      <c r="R10" s="136"/>
      <c r="S10" s="136"/>
      <c r="T10" s="136"/>
      <c r="U10" s="136"/>
      <c r="V10" s="136"/>
      <c r="W10" s="136"/>
      <c r="X10" s="136"/>
      <c r="Y10" s="136"/>
      <c r="Z10" s="136"/>
      <c r="AA10" s="136"/>
      <c r="AB10" s="136"/>
      <c r="AC10" s="136"/>
      <c r="AD10" s="136"/>
      <c r="AE10" s="136"/>
      <c r="AF10" s="136"/>
    </row>
    <row r="11" spans="1:35" ht="26.25" customHeight="1">
      <c r="A11" s="133"/>
      <c r="B11" s="137" t="s">
        <v>6</v>
      </c>
      <c r="C11" s="137"/>
      <c r="D11" s="137"/>
      <c r="E11" s="137"/>
      <c r="F11" s="138" t="s">
        <v>177</v>
      </c>
      <c r="G11" s="138"/>
      <c r="H11" s="138"/>
      <c r="I11" s="138"/>
      <c r="J11" s="138"/>
      <c r="K11" s="138"/>
      <c r="L11" s="138"/>
      <c r="M11" s="138"/>
      <c r="N11" s="138"/>
      <c r="O11" s="138"/>
      <c r="P11" s="138"/>
      <c r="Q11" s="138"/>
      <c r="R11" s="138"/>
      <c r="S11" s="138"/>
      <c r="T11" s="138"/>
      <c r="U11" s="138"/>
      <c r="V11" s="138"/>
      <c r="W11" s="138"/>
      <c r="X11" s="138"/>
      <c r="Y11" s="138"/>
      <c r="Z11" s="138"/>
      <c r="AA11" s="138"/>
      <c r="AB11" s="138"/>
      <c r="AC11" s="138"/>
      <c r="AD11" s="138"/>
      <c r="AE11" s="138"/>
      <c r="AF11" s="138"/>
    </row>
    <row r="12" spans="1:35" ht="13.5" customHeight="1">
      <c r="A12" s="133"/>
      <c r="B12" s="139" t="s">
        <v>65</v>
      </c>
      <c r="C12" s="140"/>
      <c r="D12" s="140"/>
      <c r="E12" s="141"/>
      <c r="F12" s="27" t="s">
        <v>71</v>
      </c>
      <c r="G12" s="122">
        <v>960</v>
      </c>
      <c r="H12" s="26" t="s">
        <v>66</v>
      </c>
      <c r="I12" s="142" t="s">
        <v>180</v>
      </c>
      <c r="J12" s="142"/>
      <c r="K12" s="142"/>
      <c r="L12" s="25" t="s">
        <v>61</v>
      </c>
      <c r="M12" s="143"/>
      <c r="N12" s="143"/>
      <c r="O12" s="143"/>
      <c r="P12" s="143"/>
      <c r="Q12" s="143"/>
      <c r="R12" s="143"/>
      <c r="S12" s="143"/>
      <c r="T12" s="143"/>
      <c r="U12" s="143"/>
      <c r="V12" s="143"/>
      <c r="W12" s="143"/>
      <c r="X12" s="143"/>
      <c r="Y12" s="143"/>
      <c r="Z12" s="143"/>
      <c r="AA12" s="143"/>
      <c r="AB12" s="143"/>
      <c r="AC12" s="143"/>
      <c r="AD12" s="143"/>
      <c r="AE12" s="143"/>
      <c r="AF12" s="144"/>
    </row>
    <row r="13" spans="1:35" ht="36.75" customHeight="1">
      <c r="A13" s="133"/>
      <c r="B13" s="145" t="s">
        <v>62</v>
      </c>
      <c r="C13" s="146"/>
      <c r="D13" s="146"/>
      <c r="E13" s="147"/>
      <c r="F13" s="127" t="s">
        <v>70</v>
      </c>
      <c r="G13" s="127"/>
      <c r="H13" s="127"/>
      <c r="I13" s="127"/>
      <c r="J13" s="127"/>
      <c r="K13" s="127"/>
      <c r="L13" s="127"/>
      <c r="M13" s="127"/>
      <c r="N13" s="127"/>
      <c r="O13" s="127"/>
      <c r="P13" s="127"/>
      <c r="Q13" s="127"/>
      <c r="R13" s="127"/>
      <c r="S13" s="127"/>
      <c r="T13" s="127"/>
      <c r="U13" s="127"/>
      <c r="V13" s="127"/>
      <c r="W13" s="127"/>
      <c r="X13" s="127"/>
      <c r="Y13" s="127"/>
      <c r="Z13" s="127"/>
      <c r="AA13" s="127"/>
      <c r="AB13" s="127"/>
      <c r="AC13" s="127"/>
      <c r="AD13" s="127"/>
      <c r="AE13" s="127"/>
      <c r="AF13" s="127"/>
    </row>
    <row r="14" spans="1:35" ht="19.5" customHeight="1">
      <c r="A14" s="133"/>
      <c r="B14" s="128" t="s">
        <v>60</v>
      </c>
      <c r="C14" s="128"/>
      <c r="D14" s="128"/>
      <c r="E14" s="128"/>
      <c r="F14" s="128" t="s">
        <v>9</v>
      </c>
      <c r="G14" s="128"/>
      <c r="H14" s="129" t="s">
        <v>68</v>
      </c>
      <c r="I14" s="129"/>
      <c r="J14" s="129"/>
      <c r="K14" s="129"/>
      <c r="L14" s="129"/>
      <c r="M14" s="129"/>
      <c r="N14" s="129"/>
      <c r="O14" s="129"/>
      <c r="P14" s="129"/>
      <c r="Q14" s="129"/>
      <c r="R14" s="128" t="s">
        <v>10</v>
      </c>
      <c r="S14" s="128"/>
      <c r="T14" s="128"/>
      <c r="U14" s="128"/>
      <c r="V14" s="128"/>
      <c r="W14" s="130" t="s">
        <v>170</v>
      </c>
      <c r="X14" s="130"/>
      <c r="Y14" s="130"/>
      <c r="Z14" s="130"/>
      <c r="AA14" s="130"/>
      <c r="AB14" s="130"/>
      <c r="AC14" s="130"/>
      <c r="AD14" s="130"/>
      <c r="AE14" s="130"/>
      <c r="AF14" s="130"/>
    </row>
    <row r="15" spans="1:35" ht="19.5" customHeight="1">
      <c r="A15" s="133"/>
      <c r="B15" s="128" t="s">
        <v>16</v>
      </c>
      <c r="C15" s="128"/>
      <c r="D15" s="128"/>
      <c r="E15" s="128"/>
      <c r="F15" s="128" t="s">
        <v>7</v>
      </c>
      <c r="G15" s="128"/>
      <c r="H15" s="148" t="s">
        <v>171</v>
      </c>
      <c r="I15" s="148"/>
      <c r="J15" s="148"/>
      <c r="K15" s="148"/>
      <c r="L15" s="148"/>
      <c r="M15" s="148"/>
      <c r="N15" s="148"/>
      <c r="O15" s="148"/>
      <c r="P15" s="148"/>
      <c r="Q15" s="148"/>
      <c r="R15" s="128" t="s">
        <v>13</v>
      </c>
      <c r="S15" s="128"/>
      <c r="T15" s="128"/>
      <c r="U15" s="128"/>
      <c r="V15" s="128"/>
      <c r="W15" s="149" t="s">
        <v>84</v>
      </c>
      <c r="X15" s="149"/>
      <c r="Y15" s="149"/>
      <c r="Z15" s="149"/>
      <c r="AA15" s="149"/>
      <c r="AB15" s="149"/>
      <c r="AC15" s="149"/>
      <c r="AD15" s="149"/>
      <c r="AE15" s="149"/>
      <c r="AF15" s="149"/>
    </row>
    <row r="16" spans="1:35" ht="19.5" customHeight="1">
      <c r="A16" s="133"/>
      <c r="B16" s="150" t="s">
        <v>58</v>
      </c>
      <c r="C16" s="150"/>
      <c r="D16" s="150"/>
      <c r="E16" s="150"/>
      <c r="F16" s="128" t="s">
        <v>9</v>
      </c>
      <c r="G16" s="128"/>
      <c r="H16" s="129" t="s">
        <v>168</v>
      </c>
      <c r="I16" s="129"/>
      <c r="J16" s="129"/>
      <c r="K16" s="129"/>
      <c r="L16" s="129"/>
      <c r="M16" s="129"/>
      <c r="N16" s="129"/>
      <c r="O16" s="129"/>
      <c r="P16" s="129"/>
      <c r="Q16" s="129"/>
      <c r="R16" s="128" t="s">
        <v>10</v>
      </c>
      <c r="S16" s="128"/>
      <c r="T16" s="128"/>
      <c r="U16" s="128"/>
      <c r="V16" s="128"/>
      <c r="W16" s="130" t="s">
        <v>69</v>
      </c>
      <c r="X16" s="130"/>
      <c r="Y16" s="130"/>
      <c r="Z16" s="130"/>
      <c r="AA16" s="130"/>
      <c r="AB16" s="130"/>
      <c r="AC16" s="130"/>
      <c r="AD16" s="130"/>
      <c r="AE16" s="130"/>
      <c r="AF16" s="130"/>
    </row>
    <row r="17" spans="1:34" ht="19.5" customHeight="1">
      <c r="A17" s="133"/>
      <c r="B17" s="150" t="s">
        <v>59</v>
      </c>
      <c r="C17" s="150"/>
      <c r="D17" s="150"/>
      <c r="E17" s="150"/>
      <c r="F17" s="128" t="s">
        <v>9</v>
      </c>
      <c r="G17" s="128"/>
      <c r="H17" s="129" t="s">
        <v>169</v>
      </c>
      <c r="I17" s="129"/>
      <c r="J17" s="129"/>
      <c r="K17" s="129"/>
      <c r="L17" s="129"/>
      <c r="M17" s="129"/>
      <c r="N17" s="129"/>
      <c r="O17" s="129"/>
      <c r="P17" s="129"/>
      <c r="Q17" s="129"/>
      <c r="R17" s="128" t="s">
        <v>10</v>
      </c>
      <c r="S17" s="128"/>
      <c r="T17" s="128"/>
      <c r="U17" s="128"/>
      <c r="V17" s="128"/>
      <c r="W17" s="130" t="s">
        <v>69</v>
      </c>
      <c r="X17" s="130"/>
      <c r="Y17" s="130"/>
      <c r="Z17" s="130"/>
      <c r="AA17" s="130"/>
      <c r="AB17" s="130"/>
      <c r="AC17" s="130"/>
      <c r="AD17" s="130"/>
      <c r="AE17" s="130"/>
      <c r="AF17" s="130"/>
    </row>
    <row r="18" spans="1:34" ht="19.5" customHeight="1">
      <c r="A18" s="133"/>
      <c r="B18" s="151" t="s">
        <v>83</v>
      </c>
      <c r="C18" s="151"/>
      <c r="D18" s="151"/>
      <c r="E18" s="151"/>
      <c r="F18" s="128" t="s">
        <v>7</v>
      </c>
      <c r="G18" s="128"/>
      <c r="H18" s="148" t="s">
        <v>172</v>
      </c>
      <c r="I18" s="148"/>
      <c r="J18" s="148"/>
      <c r="K18" s="148"/>
      <c r="L18" s="148"/>
      <c r="M18" s="148"/>
      <c r="N18" s="148"/>
      <c r="O18" s="148"/>
      <c r="P18" s="148"/>
      <c r="Q18" s="148"/>
      <c r="R18" s="128" t="s">
        <v>13</v>
      </c>
      <c r="S18" s="128"/>
      <c r="T18" s="128"/>
      <c r="U18" s="128"/>
      <c r="V18" s="128"/>
      <c r="W18" s="149" t="s">
        <v>173</v>
      </c>
      <c r="X18" s="149"/>
      <c r="Y18" s="149"/>
      <c r="Z18" s="149"/>
      <c r="AA18" s="149"/>
      <c r="AB18" s="149"/>
      <c r="AC18" s="149"/>
      <c r="AD18" s="149"/>
      <c r="AE18" s="149"/>
      <c r="AF18" s="149"/>
    </row>
    <row r="19" spans="1:34" ht="19.5" customHeight="1">
      <c r="A19" s="134"/>
      <c r="B19" s="152"/>
      <c r="C19" s="152"/>
      <c r="D19" s="152"/>
      <c r="E19" s="152"/>
      <c r="F19" s="160" t="s">
        <v>8</v>
      </c>
      <c r="G19" s="160"/>
      <c r="H19" s="161" t="s">
        <v>174</v>
      </c>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row>
    <row r="20" spans="1:34" ht="6" customHeight="1">
      <c r="A20" s="22"/>
      <c r="C20" s="24"/>
      <c r="D20" s="24"/>
    </row>
    <row r="21" spans="1:34" ht="19.5" customHeight="1" thickBot="1">
      <c r="A21" s="162" t="s">
        <v>14</v>
      </c>
      <c r="B21" s="162"/>
      <c r="C21" s="162"/>
      <c r="D21" s="162"/>
      <c r="E21" s="162"/>
      <c r="F21" s="162"/>
      <c r="G21" s="162"/>
      <c r="H21" s="162"/>
      <c r="I21" s="162"/>
      <c r="J21" s="162"/>
      <c r="K21" s="162"/>
      <c r="L21" s="162"/>
      <c r="M21" s="162"/>
      <c r="N21" s="162"/>
      <c r="O21" s="162"/>
      <c r="P21" s="162"/>
      <c r="Q21" s="162"/>
      <c r="R21" s="162"/>
      <c r="S21" s="162"/>
      <c r="T21" s="162"/>
      <c r="U21" s="162"/>
      <c r="V21" s="162"/>
      <c r="W21" s="162"/>
      <c r="X21" s="162"/>
      <c r="Y21" s="162"/>
      <c r="Z21" s="162"/>
      <c r="AA21" s="162"/>
      <c r="AB21" s="162"/>
      <c r="AC21" s="162"/>
      <c r="AD21" s="162"/>
      <c r="AE21" s="162"/>
      <c r="AF21" s="162"/>
    </row>
    <row r="22" spans="1:34" ht="19.5" customHeight="1" thickBot="1">
      <c r="A22" s="163" t="s">
        <v>15</v>
      </c>
      <c r="B22" s="164"/>
      <c r="C22" s="164"/>
      <c r="D22" s="164"/>
      <c r="E22" s="164"/>
      <c r="F22" s="164"/>
      <c r="G22" s="164"/>
      <c r="H22" s="164"/>
      <c r="I22" s="164"/>
      <c r="J22" s="164"/>
      <c r="K22" s="164"/>
      <c r="L22" s="164"/>
      <c r="M22" s="164"/>
      <c r="N22" s="164"/>
      <c r="O22" s="164"/>
      <c r="P22" s="164"/>
      <c r="Q22" s="165"/>
      <c r="R22" s="166">
        <f>'(記入例)様式第1号 別紙'!N2</f>
        <v>570000</v>
      </c>
      <c r="S22" s="166"/>
      <c r="T22" s="166"/>
      <c r="U22" s="166"/>
      <c r="V22" s="166"/>
      <c r="W22" s="166"/>
      <c r="X22" s="166"/>
      <c r="Y22" s="166"/>
      <c r="Z22" s="166"/>
      <c r="AA22" s="166"/>
      <c r="AB22" s="166"/>
      <c r="AC22" s="166"/>
      <c r="AD22" s="166"/>
      <c r="AE22" s="167" t="s">
        <v>11</v>
      </c>
      <c r="AF22" s="168"/>
    </row>
    <row r="23" spans="1:34" ht="8.25" customHeight="1">
      <c r="A23" s="24"/>
      <c r="C23" s="24"/>
      <c r="D23" s="24"/>
    </row>
    <row r="24" spans="1:34" ht="15" customHeight="1">
      <c r="A24" s="153" t="s">
        <v>54</v>
      </c>
      <c r="B24" s="156"/>
      <c r="C24" s="157"/>
      <c r="D24" s="158" t="s">
        <v>17</v>
      </c>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c r="AD24" s="158"/>
      <c r="AE24" s="158"/>
      <c r="AF24" s="159"/>
    </row>
    <row r="25" spans="1:34" ht="15" customHeight="1">
      <c r="A25" s="154"/>
      <c r="B25" s="156"/>
      <c r="C25" s="157"/>
      <c r="D25" s="158" t="s">
        <v>67</v>
      </c>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9"/>
    </row>
    <row r="26" spans="1:34" ht="15" customHeight="1">
      <c r="A26" s="155"/>
      <c r="B26" s="156"/>
      <c r="C26" s="157"/>
      <c r="D26" s="158" t="s">
        <v>18</v>
      </c>
      <c r="E26" s="158"/>
      <c r="F26" s="158"/>
      <c r="G26" s="158"/>
      <c r="H26" s="158"/>
      <c r="I26" s="158"/>
      <c r="J26" s="158"/>
      <c r="K26" s="158"/>
      <c r="L26" s="158"/>
      <c r="M26" s="158"/>
      <c r="N26" s="158"/>
      <c r="O26" s="158"/>
      <c r="P26" s="158"/>
      <c r="Q26" s="158"/>
      <c r="R26" s="158"/>
      <c r="S26" s="158"/>
      <c r="T26" s="158"/>
      <c r="U26" s="158"/>
      <c r="V26" s="158"/>
      <c r="W26" s="158"/>
      <c r="X26" s="158"/>
      <c r="Y26" s="158"/>
      <c r="Z26" s="158"/>
      <c r="AA26" s="158"/>
      <c r="AB26" s="158"/>
      <c r="AC26" s="158"/>
      <c r="AD26" s="158"/>
      <c r="AE26" s="158"/>
      <c r="AF26" s="159"/>
      <c r="AH26" s="23"/>
    </row>
    <row r="27" spans="1:34" ht="6" customHeight="1">
      <c r="A27" s="21"/>
      <c r="C27" s="24"/>
      <c r="D27" s="24"/>
    </row>
    <row r="28" spans="1:34" ht="16.5" customHeight="1">
      <c r="A28" s="169" t="s">
        <v>55</v>
      </c>
      <c r="B28" s="170" t="s">
        <v>35</v>
      </c>
      <c r="C28" s="170"/>
      <c r="D28" s="170"/>
      <c r="E28" s="170"/>
      <c r="F28" s="171" t="s">
        <v>175</v>
      </c>
      <c r="G28" s="171"/>
      <c r="H28" s="171"/>
      <c r="I28" s="171"/>
      <c r="J28" s="171"/>
      <c r="K28" s="171"/>
      <c r="L28" s="172" t="s">
        <v>34</v>
      </c>
      <c r="M28" s="172"/>
      <c r="N28" s="172"/>
      <c r="O28" s="172"/>
      <c r="P28" s="172"/>
      <c r="Q28" s="172" t="s">
        <v>36</v>
      </c>
      <c r="R28" s="172"/>
      <c r="S28" s="172"/>
      <c r="T28" s="172"/>
      <c r="U28" s="172"/>
      <c r="V28" s="172" t="s">
        <v>37</v>
      </c>
      <c r="W28" s="172"/>
      <c r="X28" s="172"/>
      <c r="Y28" s="172"/>
      <c r="Z28" s="172"/>
      <c r="AA28" s="2"/>
      <c r="AB28" s="176"/>
      <c r="AC28" s="176"/>
      <c r="AD28" s="176"/>
      <c r="AE28" s="176"/>
      <c r="AF28" s="3"/>
    </row>
    <row r="29" spans="1:34" ht="16.5" customHeight="1">
      <c r="A29" s="169"/>
      <c r="B29" s="170"/>
      <c r="C29" s="170"/>
      <c r="D29" s="170"/>
      <c r="E29" s="170"/>
      <c r="F29" s="171"/>
      <c r="G29" s="171"/>
      <c r="H29" s="171"/>
      <c r="I29" s="171"/>
      <c r="J29" s="171"/>
      <c r="K29" s="171"/>
      <c r="L29" s="178" t="s">
        <v>38</v>
      </c>
      <c r="M29" s="178"/>
      <c r="N29" s="178"/>
      <c r="O29" s="178"/>
      <c r="P29" s="178"/>
      <c r="Q29" s="178" t="s">
        <v>39</v>
      </c>
      <c r="R29" s="178"/>
      <c r="S29" s="178"/>
      <c r="T29" s="178"/>
      <c r="U29" s="178"/>
      <c r="V29" s="179" t="s">
        <v>40</v>
      </c>
      <c r="W29" s="179"/>
      <c r="X29" s="179"/>
      <c r="Y29" s="179"/>
      <c r="Z29" s="179"/>
      <c r="AA29" s="4" t="s">
        <v>45</v>
      </c>
      <c r="AB29" s="177"/>
      <c r="AC29" s="177"/>
      <c r="AD29" s="177"/>
      <c r="AE29" s="177"/>
      <c r="AF29" s="5" t="s">
        <v>61</v>
      </c>
    </row>
    <row r="30" spans="1:34" ht="16.5" customHeight="1">
      <c r="A30" s="169"/>
      <c r="B30" s="180" t="s">
        <v>49</v>
      </c>
      <c r="C30" s="180"/>
      <c r="D30" s="180"/>
      <c r="E30" s="180"/>
      <c r="F30" s="181" t="s">
        <v>176</v>
      </c>
      <c r="G30" s="181"/>
      <c r="H30" s="181"/>
      <c r="I30" s="181"/>
      <c r="J30" s="181"/>
      <c r="K30" s="181"/>
      <c r="L30" s="172" t="s">
        <v>41</v>
      </c>
      <c r="M30" s="172"/>
      <c r="N30" s="172"/>
      <c r="O30" s="172"/>
      <c r="P30" s="172"/>
      <c r="Q30" s="172" t="s">
        <v>42</v>
      </c>
      <c r="R30" s="172"/>
      <c r="S30" s="172"/>
      <c r="T30" s="172"/>
      <c r="U30" s="172"/>
      <c r="V30" s="182"/>
      <c r="W30" s="182"/>
      <c r="X30" s="182"/>
      <c r="Y30" s="182"/>
      <c r="Z30" s="182"/>
      <c r="AA30" s="2"/>
      <c r="AB30" s="176"/>
      <c r="AC30" s="176"/>
      <c r="AD30" s="176"/>
      <c r="AE30" s="176"/>
      <c r="AF30" s="3"/>
    </row>
    <row r="31" spans="1:34" ht="16.5" customHeight="1">
      <c r="A31" s="169"/>
      <c r="B31" s="173" t="s">
        <v>48</v>
      </c>
      <c r="C31" s="173"/>
      <c r="D31" s="173"/>
      <c r="E31" s="173"/>
      <c r="F31" s="181"/>
      <c r="G31" s="181"/>
      <c r="H31" s="181"/>
      <c r="I31" s="181"/>
      <c r="J31" s="181"/>
      <c r="K31" s="181"/>
      <c r="L31" s="174" t="s">
        <v>44</v>
      </c>
      <c r="M31" s="174"/>
      <c r="N31" s="174"/>
      <c r="O31" s="174"/>
      <c r="P31" s="174"/>
      <c r="Q31" s="174" t="s">
        <v>43</v>
      </c>
      <c r="R31" s="174"/>
      <c r="S31" s="174"/>
      <c r="T31" s="174"/>
      <c r="U31" s="174"/>
      <c r="V31" s="174" t="s">
        <v>40</v>
      </c>
      <c r="W31" s="174"/>
      <c r="X31" s="174"/>
      <c r="Y31" s="174"/>
      <c r="Z31" s="174"/>
      <c r="AA31" s="4" t="s">
        <v>45</v>
      </c>
      <c r="AB31" s="177"/>
      <c r="AC31" s="177"/>
      <c r="AD31" s="177"/>
      <c r="AE31" s="177"/>
      <c r="AF31" s="5" t="s">
        <v>61</v>
      </c>
    </row>
    <row r="32" spans="1:34" ht="19.5" customHeight="1">
      <c r="A32" s="169"/>
      <c r="B32" s="187" t="s">
        <v>74</v>
      </c>
      <c r="C32" s="188"/>
      <c r="D32" s="188"/>
      <c r="E32" s="188"/>
      <c r="F32" s="188"/>
      <c r="G32" s="188"/>
      <c r="H32" s="188"/>
      <c r="I32" s="188"/>
      <c r="J32" s="188"/>
      <c r="K32" s="189"/>
      <c r="L32" s="190" t="s">
        <v>46</v>
      </c>
      <c r="M32" s="191"/>
      <c r="N32" s="191"/>
      <c r="O32" s="191"/>
      <c r="P32" s="191"/>
      <c r="Q32" s="191" t="s">
        <v>47</v>
      </c>
      <c r="R32" s="191"/>
      <c r="S32" s="191"/>
      <c r="T32" s="191"/>
      <c r="U32" s="191"/>
      <c r="V32" s="191" t="s">
        <v>40</v>
      </c>
      <c r="W32" s="191"/>
      <c r="X32" s="191"/>
      <c r="Y32" s="191"/>
      <c r="Z32" s="191"/>
      <c r="AA32" s="6" t="s">
        <v>45</v>
      </c>
      <c r="AB32" s="192"/>
      <c r="AC32" s="192"/>
      <c r="AD32" s="192"/>
      <c r="AE32" s="192"/>
      <c r="AF32" s="7" t="s">
        <v>61</v>
      </c>
    </row>
    <row r="33" spans="1:32" ht="19.5" customHeight="1">
      <c r="A33" s="169"/>
      <c r="B33" s="187" t="s">
        <v>75</v>
      </c>
      <c r="C33" s="188"/>
      <c r="D33" s="188"/>
      <c r="E33" s="188"/>
      <c r="F33" s="188"/>
      <c r="G33" s="188"/>
      <c r="H33" s="188"/>
      <c r="I33" s="188"/>
      <c r="J33" s="188"/>
      <c r="K33" s="189"/>
      <c r="L33" s="193">
        <v>0</v>
      </c>
      <c r="M33" s="175"/>
      <c r="N33" s="175"/>
      <c r="O33" s="175">
        <v>1</v>
      </c>
      <c r="P33" s="175"/>
      <c r="Q33" s="175"/>
      <c r="R33" s="175">
        <v>2</v>
      </c>
      <c r="S33" s="175"/>
      <c r="T33" s="175"/>
      <c r="U33" s="175">
        <v>3</v>
      </c>
      <c r="V33" s="175"/>
      <c r="W33" s="175"/>
      <c r="X33" s="175">
        <v>4</v>
      </c>
      <c r="Y33" s="175"/>
      <c r="Z33" s="175"/>
      <c r="AA33" s="175">
        <v>5</v>
      </c>
      <c r="AB33" s="175"/>
      <c r="AC33" s="175"/>
      <c r="AD33" s="175">
        <v>6</v>
      </c>
      <c r="AE33" s="175"/>
      <c r="AF33" s="183"/>
    </row>
    <row r="34" spans="1:32" s="22" customFormat="1" ht="30" customHeight="1">
      <c r="A34" s="169"/>
      <c r="B34" s="184" t="s">
        <v>20</v>
      </c>
      <c r="C34" s="184"/>
      <c r="D34" s="184"/>
      <c r="E34" s="184"/>
      <c r="F34" s="185" t="s">
        <v>186</v>
      </c>
      <c r="G34" s="185"/>
      <c r="H34" s="185"/>
      <c r="I34" s="185"/>
      <c r="J34" s="185"/>
      <c r="K34" s="185"/>
      <c r="L34" s="186"/>
      <c r="M34" s="186"/>
      <c r="N34" s="186"/>
      <c r="O34" s="186"/>
      <c r="P34" s="186"/>
      <c r="Q34" s="186"/>
      <c r="R34" s="186"/>
      <c r="S34" s="186"/>
      <c r="T34" s="186"/>
      <c r="U34" s="186"/>
      <c r="V34" s="186"/>
      <c r="W34" s="186"/>
      <c r="X34" s="186"/>
      <c r="Y34" s="186"/>
      <c r="Z34" s="186"/>
      <c r="AA34" s="186"/>
      <c r="AB34" s="186"/>
      <c r="AC34" s="186"/>
      <c r="AD34" s="186"/>
      <c r="AE34" s="186"/>
      <c r="AF34" s="186"/>
    </row>
    <row r="35" spans="1:32" s="22" customFormat="1" ht="30" customHeight="1">
      <c r="A35" s="169"/>
      <c r="B35" s="184" t="s">
        <v>21</v>
      </c>
      <c r="C35" s="184"/>
      <c r="D35" s="184"/>
      <c r="E35" s="184"/>
      <c r="F35" s="185" t="s">
        <v>179</v>
      </c>
      <c r="G35" s="185"/>
      <c r="H35" s="185"/>
      <c r="I35" s="185"/>
      <c r="J35" s="185"/>
      <c r="K35" s="185"/>
      <c r="L35" s="185"/>
      <c r="M35" s="185"/>
      <c r="N35" s="185"/>
      <c r="O35" s="185"/>
      <c r="P35" s="185"/>
      <c r="Q35" s="185"/>
      <c r="R35" s="185"/>
      <c r="S35" s="185"/>
      <c r="T35" s="185"/>
      <c r="U35" s="185"/>
      <c r="V35" s="185"/>
      <c r="W35" s="185"/>
      <c r="X35" s="185"/>
      <c r="Y35" s="185"/>
      <c r="Z35" s="185"/>
      <c r="AA35" s="185"/>
      <c r="AB35" s="185"/>
      <c r="AC35" s="185"/>
      <c r="AD35" s="185"/>
      <c r="AE35" s="185"/>
      <c r="AF35" s="185"/>
    </row>
    <row r="36" spans="1:32" ht="6" customHeight="1">
      <c r="A36" s="21"/>
      <c r="C36" s="24"/>
      <c r="D36" s="24"/>
      <c r="H36"/>
      <c r="I36"/>
      <c r="J36"/>
      <c r="K36"/>
    </row>
    <row r="37" spans="1:32" ht="10.5" customHeight="1">
      <c r="A37" s="198" t="s">
        <v>56</v>
      </c>
      <c r="B37" s="201" t="s">
        <v>72</v>
      </c>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row>
    <row r="38" spans="1:32" ht="15" customHeight="1">
      <c r="A38" s="199"/>
      <c r="B38" s="202" t="s">
        <v>22</v>
      </c>
      <c r="C38" s="203"/>
      <c r="D38" s="203"/>
      <c r="E38" s="204"/>
      <c r="F38" s="196"/>
      <c r="G38" s="197"/>
      <c r="H38" s="208" t="s">
        <v>64</v>
      </c>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09"/>
    </row>
    <row r="39" spans="1:32" ht="19.5" customHeight="1">
      <c r="A39" s="199"/>
      <c r="B39" s="205"/>
      <c r="C39" s="206"/>
      <c r="D39" s="206"/>
      <c r="E39" s="207"/>
      <c r="F39" s="196"/>
      <c r="G39" s="197"/>
      <c r="H39" s="210" t="s">
        <v>63</v>
      </c>
      <c r="I39" s="211"/>
      <c r="J39" s="211"/>
      <c r="K39" s="211"/>
      <c r="L39" s="211"/>
      <c r="M39" s="211"/>
      <c r="N39" s="211"/>
      <c r="O39" s="211"/>
      <c r="P39" s="211"/>
      <c r="Q39" s="211"/>
      <c r="R39" s="211"/>
      <c r="S39" s="212" t="s">
        <v>73</v>
      </c>
      <c r="T39" s="212"/>
      <c r="U39" s="212"/>
      <c r="V39" s="212"/>
      <c r="W39" s="212"/>
      <c r="X39" s="212"/>
      <c r="Y39" s="212"/>
      <c r="Z39" s="212"/>
      <c r="AA39" s="212"/>
      <c r="AB39" s="212"/>
      <c r="AC39" s="212"/>
      <c r="AD39" s="212"/>
      <c r="AE39" s="212"/>
      <c r="AF39" s="213"/>
    </row>
    <row r="40" spans="1:32" ht="15" customHeight="1">
      <c r="A40" s="199"/>
      <c r="B40" s="202" t="s">
        <v>57</v>
      </c>
      <c r="C40" s="203"/>
      <c r="D40" s="203"/>
      <c r="E40" s="204"/>
      <c r="F40" s="196"/>
      <c r="G40" s="197"/>
      <c r="H40" s="194" t="s">
        <v>76</v>
      </c>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row>
    <row r="41" spans="1:32" ht="15" customHeight="1">
      <c r="A41" s="200"/>
      <c r="B41" s="214"/>
      <c r="C41" s="215"/>
      <c r="D41" s="215"/>
      <c r="E41" s="216"/>
      <c r="F41" s="196"/>
      <c r="G41" s="197"/>
      <c r="H41" s="194" t="s">
        <v>77</v>
      </c>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row>
  </sheetData>
  <mergeCells count="105">
    <mergeCell ref="A3:AF3"/>
    <mergeCell ref="A4:AF4"/>
    <mergeCell ref="W6:X6"/>
    <mergeCell ref="Z6:AA6"/>
    <mergeCell ref="AC6:AD6"/>
    <mergeCell ref="B7:F7"/>
    <mergeCell ref="F13:AF13"/>
    <mergeCell ref="B14:E14"/>
    <mergeCell ref="F14:G14"/>
    <mergeCell ref="H14:Q14"/>
    <mergeCell ref="R14:V14"/>
    <mergeCell ref="W14:AF14"/>
    <mergeCell ref="B8:AD8"/>
    <mergeCell ref="A10:A19"/>
    <mergeCell ref="B10:E10"/>
    <mergeCell ref="F10:AF10"/>
    <mergeCell ref="B11:E11"/>
    <mergeCell ref="F11:AF11"/>
    <mergeCell ref="B12:E12"/>
    <mergeCell ref="I12:K12"/>
    <mergeCell ref="M12:AF12"/>
    <mergeCell ref="B13:E13"/>
    <mergeCell ref="B15:E15"/>
    <mergeCell ref="F15:G15"/>
    <mergeCell ref="H15:Q15"/>
    <mergeCell ref="R15:V15"/>
    <mergeCell ref="W15:AF15"/>
    <mergeCell ref="B16:E16"/>
    <mergeCell ref="F16:G16"/>
    <mergeCell ref="H16:Q16"/>
    <mergeCell ref="R16:V16"/>
    <mergeCell ref="W16:AF16"/>
    <mergeCell ref="B17:E17"/>
    <mergeCell ref="F17:G17"/>
    <mergeCell ref="H17:Q17"/>
    <mergeCell ref="R17:V17"/>
    <mergeCell ref="W17:AF17"/>
    <mergeCell ref="B18:E19"/>
    <mergeCell ref="F18:G18"/>
    <mergeCell ref="H18:Q18"/>
    <mergeCell ref="R18:V18"/>
    <mergeCell ref="W18:AF18"/>
    <mergeCell ref="A24:A26"/>
    <mergeCell ref="B24:C24"/>
    <mergeCell ref="D24:AF24"/>
    <mergeCell ref="B25:C25"/>
    <mergeCell ref="D25:AF25"/>
    <mergeCell ref="B26:C26"/>
    <mergeCell ref="D26:AF26"/>
    <mergeCell ref="F19:G19"/>
    <mergeCell ref="H19:AF19"/>
    <mergeCell ref="A21:AF21"/>
    <mergeCell ref="A22:Q22"/>
    <mergeCell ref="R22:AD22"/>
    <mergeCell ref="AE22:AF22"/>
    <mergeCell ref="A28:A35"/>
    <mergeCell ref="B28:E29"/>
    <mergeCell ref="F28:K29"/>
    <mergeCell ref="L28:P28"/>
    <mergeCell ref="Q28:U28"/>
    <mergeCell ref="V28:Z28"/>
    <mergeCell ref="B31:E31"/>
    <mergeCell ref="L31:P31"/>
    <mergeCell ref="Q31:U31"/>
    <mergeCell ref="V31:Z31"/>
    <mergeCell ref="X33:Z33"/>
    <mergeCell ref="AB28:AE29"/>
    <mergeCell ref="L29:P29"/>
    <mergeCell ref="Q29:U29"/>
    <mergeCell ref="V29:Z29"/>
    <mergeCell ref="B30:E30"/>
    <mergeCell ref="F30:K31"/>
    <mergeCell ref="L30:P30"/>
    <mergeCell ref="Q30:U30"/>
    <mergeCell ref="V30:Z30"/>
    <mergeCell ref="AB30:AE31"/>
    <mergeCell ref="AA33:AC33"/>
    <mergeCell ref="AD33:AF33"/>
    <mergeCell ref="B34:E34"/>
    <mergeCell ref="F34:AF34"/>
    <mergeCell ref="B35:E35"/>
    <mergeCell ref="F35:AF35"/>
    <mergeCell ref="B32:K32"/>
    <mergeCell ref="L32:P32"/>
    <mergeCell ref="Q32:U32"/>
    <mergeCell ref="V32:Z32"/>
    <mergeCell ref="AB32:AE32"/>
    <mergeCell ref="B33:K33"/>
    <mergeCell ref="L33:N33"/>
    <mergeCell ref="O33:Q33"/>
    <mergeCell ref="R33:T33"/>
    <mergeCell ref="U33:W33"/>
    <mergeCell ref="H40:AF40"/>
    <mergeCell ref="F41:G41"/>
    <mergeCell ref="H41:AF41"/>
    <mergeCell ref="A37:A41"/>
    <mergeCell ref="B37:AF37"/>
    <mergeCell ref="B38:E39"/>
    <mergeCell ref="F38:G38"/>
    <mergeCell ref="H38:AF38"/>
    <mergeCell ref="F39:G39"/>
    <mergeCell ref="H39:R39"/>
    <mergeCell ref="S39:AF39"/>
    <mergeCell ref="B40:E41"/>
    <mergeCell ref="F40:G40"/>
  </mergeCells>
  <phoneticPr fontId="2"/>
  <dataValidations count="8">
    <dataValidation type="list" allowBlank="1" showInputMessage="1" showErrorMessage="1" sqref="M27:O27 M36:O36">
      <formula1>"　,○"</formula1>
    </dataValidation>
    <dataValidation imeMode="disabled" allowBlank="1" showInputMessage="1" showErrorMessage="1" sqref="L33:AF33 W15:AF15 W18:AF18 H18:Q18 G12 I12:M12 H15:Q15"/>
    <dataValidation imeMode="fullKatakana" allowBlank="1" showErrorMessage="1" sqref="F34:AF34"/>
    <dataValidation allowBlank="1" showErrorMessage="1" sqref="F35:AF35"/>
    <dataValidation type="list" allowBlank="1" showInputMessage="1" showErrorMessage="1" sqref="AC6">
      <formula1>",　,1,2,3,4,5,6,7,8,9,10,11,12,13,14,15,16,17,18,19,20,21,22,23,24,25,26,27,28,29,30,31"</formula1>
    </dataValidation>
    <dataValidation type="list" allowBlank="1" showInputMessage="1" showErrorMessage="1" sqref="W6:X6">
      <formula1>",　,6"</formula1>
    </dataValidation>
    <dataValidation type="list" allowBlank="1" showInputMessage="1" showErrorMessage="1" sqref="Z6:AA6">
      <formula1>",　,2,3,4"</formula1>
    </dataValidation>
    <dataValidation imeMode="fullKatakana" allowBlank="1" showInputMessage="1" showErrorMessage="1" sqref="F10:AF10"/>
  </dataValidations>
  <pageMargins left="0.9055118110236221" right="0.51181102362204722" top="0.74803149606299213" bottom="0.74803149606299213" header="0.31496062992125984" footer="0.31496062992125984"/>
  <pageSetup paperSize="9" scale="96" orientation="portrait" cellComments="asDisplayed" r:id="rId1"/>
  <ignoredErrors>
    <ignoredError sqref="I1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from>
                    <xdr:col>1</xdr:col>
                    <xdr:colOff>228600</xdr:colOff>
                    <xdr:row>23</xdr:row>
                    <xdr:rowOff>0</xdr:rowOff>
                  </from>
                  <to>
                    <xdr:col>2</xdr:col>
                    <xdr:colOff>144780</xdr:colOff>
                    <xdr:row>24</xdr:row>
                    <xdr:rowOff>7620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from>
                    <xdr:col>1</xdr:col>
                    <xdr:colOff>228600</xdr:colOff>
                    <xdr:row>23</xdr:row>
                    <xdr:rowOff>190500</xdr:rowOff>
                  </from>
                  <to>
                    <xdr:col>2</xdr:col>
                    <xdr:colOff>144780</xdr:colOff>
                    <xdr:row>25</xdr:row>
                    <xdr:rowOff>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from>
                    <xdr:col>1</xdr:col>
                    <xdr:colOff>228600</xdr:colOff>
                    <xdr:row>24</xdr:row>
                    <xdr:rowOff>190500</xdr:rowOff>
                  </from>
                  <to>
                    <xdr:col>2</xdr:col>
                    <xdr:colOff>144780</xdr:colOff>
                    <xdr:row>26</xdr:row>
                    <xdr:rowOff>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from>
                    <xdr:col>16</xdr:col>
                    <xdr:colOff>91440</xdr:colOff>
                    <xdr:row>27</xdr:row>
                    <xdr:rowOff>152400</xdr:rowOff>
                  </from>
                  <to>
                    <xdr:col>18</xdr:col>
                    <xdr:colOff>76200</xdr:colOff>
                    <xdr:row>29</xdr:row>
                    <xdr:rowOff>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from>
                    <xdr:col>21</xdr:col>
                    <xdr:colOff>91440</xdr:colOff>
                    <xdr:row>27</xdr:row>
                    <xdr:rowOff>152400</xdr:rowOff>
                  </from>
                  <to>
                    <xdr:col>23</xdr:col>
                    <xdr:colOff>76200</xdr:colOff>
                    <xdr:row>29</xdr:row>
                    <xdr:rowOff>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from>
                    <xdr:col>11</xdr:col>
                    <xdr:colOff>83820</xdr:colOff>
                    <xdr:row>27</xdr:row>
                    <xdr:rowOff>152400</xdr:rowOff>
                  </from>
                  <to>
                    <xdr:col>13</xdr:col>
                    <xdr:colOff>76200</xdr:colOff>
                    <xdr:row>29</xdr:row>
                    <xdr:rowOff>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from>
                    <xdr:col>16</xdr:col>
                    <xdr:colOff>83820</xdr:colOff>
                    <xdr:row>28</xdr:row>
                    <xdr:rowOff>182880</xdr:rowOff>
                  </from>
                  <to>
                    <xdr:col>18</xdr:col>
                    <xdr:colOff>76200</xdr:colOff>
                    <xdr:row>29</xdr:row>
                    <xdr:rowOff>198120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from>
                    <xdr:col>11</xdr:col>
                    <xdr:colOff>83820</xdr:colOff>
                    <xdr:row>28</xdr:row>
                    <xdr:rowOff>182880</xdr:rowOff>
                  </from>
                  <to>
                    <xdr:col>13</xdr:col>
                    <xdr:colOff>76200</xdr:colOff>
                    <xdr:row>29</xdr:row>
                    <xdr:rowOff>198120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from>
                    <xdr:col>16</xdr:col>
                    <xdr:colOff>91440</xdr:colOff>
                    <xdr:row>31</xdr:row>
                    <xdr:rowOff>0</xdr:rowOff>
                  </from>
                  <to>
                    <xdr:col>18</xdr:col>
                    <xdr:colOff>76200</xdr:colOff>
                    <xdr:row>31</xdr:row>
                    <xdr:rowOff>228600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from>
                    <xdr:col>21</xdr:col>
                    <xdr:colOff>91440</xdr:colOff>
                    <xdr:row>31</xdr:row>
                    <xdr:rowOff>0</xdr:rowOff>
                  </from>
                  <to>
                    <xdr:col>23</xdr:col>
                    <xdr:colOff>76200</xdr:colOff>
                    <xdr:row>31</xdr:row>
                    <xdr:rowOff>228600</xdr:rowOff>
                  </to>
                </anchor>
              </controlPr>
            </control>
          </mc:Choice>
        </mc:AlternateContent>
        <mc:AlternateContent xmlns:mc="http://schemas.openxmlformats.org/markup-compatibility/2006">
          <mc:Choice Requires="x14">
            <control shapeId="29707" r:id="rId14" name="Check Box 11">
              <controlPr defaultSize="0" autoFill="0" autoLine="0" autoPict="0">
                <anchor moveWithCells="1">
                  <from>
                    <xdr:col>11</xdr:col>
                    <xdr:colOff>83820</xdr:colOff>
                    <xdr:row>31</xdr:row>
                    <xdr:rowOff>0</xdr:rowOff>
                  </from>
                  <to>
                    <xdr:col>13</xdr:col>
                    <xdr:colOff>76200</xdr:colOff>
                    <xdr:row>31</xdr:row>
                    <xdr:rowOff>228600</xdr:rowOff>
                  </to>
                </anchor>
              </controlPr>
            </control>
          </mc:Choice>
        </mc:AlternateContent>
        <mc:AlternateContent xmlns:mc="http://schemas.openxmlformats.org/markup-compatibility/2006">
          <mc:Choice Requires="x14">
            <control shapeId="29708" r:id="rId15" name="Check Box 12">
              <controlPr defaultSize="0" autoFill="0" autoLine="0" autoPict="0">
                <anchor moveWithCells="1">
                  <from>
                    <xdr:col>11</xdr:col>
                    <xdr:colOff>83820</xdr:colOff>
                    <xdr:row>26</xdr:row>
                    <xdr:rowOff>68580</xdr:rowOff>
                  </from>
                  <to>
                    <xdr:col>13</xdr:col>
                    <xdr:colOff>76200</xdr:colOff>
                    <xdr:row>28</xdr:row>
                    <xdr:rowOff>15240</xdr:rowOff>
                  </to>
                </anchor>
              </controlPr>
            </control>
          </mc:Choice>
        </mc:AlternateContent>
        <mc:AlternateContent xmlns:mc="http://schemas.openxmlformats.org/markup-compatibility/2006">
          <mc:Choice Requires="x14">
            <control shapeId="29709" r:id="rId16" name="Check Box 13">
              <controlPr defaultSize="0" autoFill="0" autoLine="0" autoPict="0">
                <anchor moveWithCells="1">
                  <from>
                    <xdr:col>16</xdr:col>
                    <xdr:colOff>83820</xdr:colOff>
                    <xdr:row>26</xdr:row>
                    <xdr:rowOff>68580</xdr:rowOff>
                  </from>
                  <to>
                    <xdr:col>18</xdr:col>
                    <xdr:colOff>76200</xdr:colOff>
                    <xdr:row>28</xdr:row>
                    <xdr:rowOff>15240</xdr:rowOff>
                  </to>
                </anchor>
              </controlPr>
            </control>
          </mc:Choice>
        </mc:AlternateContent>
        <mc:AlternateContent xmlns:mc="http://schemas.openxmlformats.org/markup-compatibility/2006">
          <mc:Choice Requires="x14">
            <control shapeId="29710" r:id="rId17" name="Check Box 14">
              <controlPr defaultSize="0" autoFill="0" autoLine="0" autoPict="0">
                <anchor moveWithCells="1">
                  <from>
                    <xdr:col>21</xdr:col>
                    <xdr:colOff>83820</xdr:colOff>
                    <xdr:row>26</xdr:row>
                    <xdr:rowOff>68580</xdr:rowOff>
                  </from>
                  <to>
                    <xdr:col>23</xdr:col>
                    <xdr:colOff>76200</xdr:colOff>
                    <xdr:row>28</xdr:row>
                    <xdr:rowOff>15240</xdr:rowOff>
                  </to>
                </anchor>
              </controlPr>
            </control>
          </mc:Choice>
        </mc:AlternateContent>
        <mc:AlternateContent xmlns:mc="http://schemas.openxmlformats.org/markup-compatibility/2006">
          <mc:Choice Requires="x14">
            <control shapeId="29711" r:id="rId18" name="Check Box 15">
              <controlPr defaultSize="0" autoFill="0" autoLine="0" autoPict="0">
                <anchor moveWithCells="1">
                  <from>
                    <xdr:col>16</xdr:col>
                    <xdr:colOff>91440</xdr:colOff>
                    <xdr:row>29</xdr:row>
                    <xdr:rowOff>160020</xdr:rowOff>
                  </from>
                  <to>
                    <xdr:col>18</xdr:col>
                    <xdr:colOff>76200</xdr:colOff>
                    <xdr:row>31</xdr:row>
                    <xdr:rowOff>0</xdr:rowOff>
                  </to>
                </anchor>
              </controlPr>
            </control>
          </mc:Choice>
        </mc:AlternateContent>
        <mc:AlternateContent xmlns:mc="http://schemas.openxmlformats.org/markup-compatibility/2006">
          <mc:Choice Requires="x14">
            <control shapeId="29712" r:id="rId19" name="Check Box 16">
              <controlPr defaultSize="0" autoFill="0" autoLine="0" autoPict="0">
                <anchor moveWithCells="1">
                  <from>
                    <xdr:col>21</xdr:col>
                    <xdr:colOff>91440</xdr:colOff>
                    <xdr:row>29</xdr:row>
                    <xdr:rowOff>160020</xdr:rowOff>
                  </from>
                  <to>
                    <xdr:col>23</xdr:col>
                    <xdr:colOff>76200</xdr:colOff>
                    <xdr:row>31</xdr:row>
                    <xdr:rowOff>0</xdr:rowOff>
                  </to>
                </anchor>
              </controlPr>
            </control>
          </mc:Choice>
        </mc:AlternateContent>
        <mc:AlternateContent xmlns:mc="http://schemas.openxmlformats.org/markup-compatibility/2006">
          <mc:Choice Requires="x14">
            <control shapeId="29713" r:id="rId20" name="Check Box 17">
              <controlPr defaultSize="0" autoFill="0" autoLine="0" autoPict="0">
                <anchor moveWithCells="1">
                  <from>
                    <xdr:col>11</xdr:col>
                    <xdr:colOff>83820</xdr:colOff>
                    <xdr:row>29</xdr:row>
                    <xdr:rowOff>160020</xdr:rowOff>
                  </from>
                  <to>
                    <xdr:col>13</xdr:col>
                    <xdr:colOff>76200</xdr:colOff>
                    <xdr:row>31</xdr:row>
                    <xdr:rowOff>0</xdr:rowOff>
                  </to>
                </anchor>
              </controlPr>
            </control>
          </mc:Choice>
        </mc:AlternateContent>
        <mc:AlternateContent xmlns:mc="http://schemas.openxmlformats.org/markup-compatibility/2006">
          <mc:Choice Requires="x14">
            <control shapeId="29714" r:id="rId21" name="Check Box 18">
              <controlPr defaultSize="0" autoFill="0" autoLine="0" autoPict="0">
                <anchor moveWithCells="1">
                  <from>
                    <xdr:col>5</xdr:col>
                    <xdr:colOff>243840</xdr:colOff>
                    <xdr:row>38</xdr:row>
                    <xdr:rowOff>205740</xdr:rowOff>
                  </from>
                  <to>
                    <xdr:col>6</xdr:col>
                    <xdr:colOff>152400</xdr:colOff>
                    <xdr:row>40</xdr:row>
                    <xdr:rowOff>76200</xdr:rowOff>
                  </to>
                </anchor>
              </controlPr>
            </control>
          </mc:Choice>
        </mc:AlternateContent>
        <mc:AlternateContent xmlns:mc="http://schemas.openxmlformats.org/markup-compatibility/2006">
          <mc:Choice Requires="x14">
            <control shapeId="29715" r:id="rId22" name="Check Box 19">
              <controlPr defaultSize="0" autoFill="0" autoLine="0" autoPict="0">
                <anchor moveWithCells="1">
                  <from>
                    <xdr:col>5</xdr:col>
                    <xdr:colOff>243840</xdr:colOff>
                    <xdr:row>36</xdr:row>
                    <xdr:rowOff>76200</xdr:rowOff>
                  </from>
                  <to>
                    <xdr:col>6</xdr:col>
                    <xdr:colOff>152400</xdr:colOff>
                    <xdr:row>38</xdr:row>
                    <xdr:rowOff>60960</xdr:rowOff>
                  </to>
                </anchor>
              </controlPr>
            </control>
          </mc:Choice>
        </mc:AlternateContent>
        <mc:AlternateContent xmlns:mc="http://schemas.openxmlformats.org/markup-compatibility/2006">
          <mc:Choice Requires="x14">
            <control shapeId="29716" r:id="rId23" name="Check Box 20">
              <controlPr defaultSize="0" autoFill="0" autoLine="0" autoPict="0">
                <anchor moveWithCells="1">
                  <from>
                    <xdr:col>5</xdr:col>
                    <xdr:colOff>243840</xdr:colOff>
                    <xdr:row>37</xdr:row>
                    <xdr:rowOff>175260</xdr:rowOff>
                  </from>
                  <to>
                    <xdr:col>6</xdr:col>
                    <xdr:colOff>152400</xdr:colOff>
                    <xdr:row>39</xdr:row>
                    <xdr:rowOff>45720</xdr:rowOff>
                  </to>
                </anchor>
              </controlPr>
            </control>
          </mc:Choice>
        </mc:AlternateContent>
        <mc:AlternateContent xmlns:mc="http://schemas.openxmlformats.org/markup-compatibility/2006">
          <mc:Choice Requires="x14">
            <control shapeId="29717" r:id="rId24" name="Check Box 21">
              <controlPr defaultSize="0" autoFill="0" autoLine="0" autoPict="0">
                <anchor moveWithCells="1">
                  <from>
                    <xdr:col>5</xdr:col>
                    <xdr:colOff>243840</xdr:colOff>
                    <xdr:row>39</xdr:row>
                    <xdr:rowOff>144780</xdr:rowOff>
                  </from>
                  <to>
                    <xdr:col>6</xdr:col>
                    <xdr:colOff>152400</xdr:colOff>
                    <xdr:row>41</xdr:row>
                    <xdr:rowOff>60960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AE328"/>
  <sheetViews>
    <sheetView topLeftCell="A4" zoomScaleNormal="100" zoomScaleSheetLayoutView="85" workbookViewId="0">
      <selection activeCell="N7" sqref="N7"/>
    </sheetView>
  </sheetViews>
  <sheetFormatPr defaultColWidth="9" defaultRowHeight="16.2"/>
  <cols>
    <col min="1" max="1" width="3.09765625" style="40" customWidth="1"/>
    <col min="2" max="2" width="12.3984375" style="38" customWidth="1"/>
    <col min="3" max="3" width="8.09765625" style="39" customWidth="1"/>
    <col min="4" max="4" width="17.5" style="38" customWidth="1"/>
    <col min="5" max="5" width="4.5" style="37" customWidth="1"/>
    <col min="6" max="6" width="4.3984375" style="34" customWidth="1"/>
    <col min="7" max="7" width="10" style="33" customWidth="1"/>
    <col min="8" max="8" width="4.5" style="36" customWidth="1"/>
    <col min="9" max="9" width="8.09765625" style="36" customWidth="1"/>
    <col min="10" max="10" width="8.59765625" style="35" customWidth="1"/>
    <col min="11" max="13" width="8.59765625" style="23" customWidth="1"/>
    <col min="14" max="14" width="12.5" style="23" customWidth="1"/>
    <col min="15" max="15" width="12.8984375" style="33" customWidth="1"/>
    <col min="16" max="16" width="10.59765625" style="81" customWidth="1"/>
    <col min="17" max="17" width="1.3984375" style="82" customWidth="1"/>
    <col min="18" max="20" width="13.69921875" style="83" customWidth="1"/>
    <col min="21" max="21" width="1.3984375" style="82" customWidth="1"/>
    <col min="22" max="24" width="8" style="82" customWidth="1"/>
    <col min="25" max="25" width="1.3984375" style="82" customWidth="1"/>
    <col min="26" max="26" width="7" style="82" customWidth="1"/>
    <col min="27" max="27" width="11.8984375" style="82" customWidth="1"/>
    <col min="28" max="30" width="7.5" style="82" customWidth="1"/>
    <col min="31" max="31" width="21.59765625" style="82" customWidth="1"/>
    <col min="32" max="41" width="8.69921875" style="33" customWidth="1"/>
    <col min="42" max="16384" width="9" style="33"/>
  </cols>
  <sheetData>
    <row r="1" spans="1:31" ht="26.25" customHeight="1">
      <c r="A1" s="80"/>
      <c r="B1" s="80"/>
      <c r="C1" s="126" t="s">
        <v>134</v>
      </c>
      <c r="D1" s="218"/>
      <c r="E1" s="219" t="s">
        <v>31</v>
      </c>
      <c r="F1" s="220"/>
      <c r="G1" s="221"/>
      <c r="H1" s="225" t="s">
        <v>165</v>
      </c>
      <c r="I1" s="226"/>
      <c r="J1" s="79" t="s">
        <v>23</v>
      </c>
      <c r="K1" s="78" t="s">
        <v>28</v>
      </c>
      <c r="L1" s="78" t="s">
        <v>30</v>
      </c>
      <c r="M1" s="77" t="s">
        <v>136</v>
      </c>
      <c r="N1" s="76" t="s">
        <v>31</v>
      </c>
    </row>
    <row r="2" spans="1:31" ht="23.25" customHeight="1" thickBot="1">
      <c r="A2" s="80"/>
      <c r="B2" s="80"/>
      <c r="C2" s="227" t="s">
        <v>135</v>
      </c>
      <c r="D2" s="228"/>
      <c r="E2" s="222"/>
      <c r="F2" s="223"/>
      <c r="G2" s="224"/>
      <c r="H2" s="121">
        <f>COUNTIFS(N8:N107,"&gt;0")</f>
        <v>5</v>
      </c>
      <c r="I2" s="75" t="s">
        <v>33</v>
      </c>
      <c r="J2" s="74">
        <f>SUM(J8:J107)</f>
        <v>200000</v>
      </c>
      <c r="K2" s="73">
        <f>SUM(K8:K107)</f>
        <v>200000</v>
      </c>
      <c r="L2" s="73">
        <f>SUM(L8:L107)</f>
        <v>60000</v>
      </c>
      <c r="M2" s="73">
        <f>SUM(M8:M107)</f>
        <v>110000</v>
      </c>
      <c r="N2" s="72">
        <f>SUM(N8:N107)</f>
        <v>570000</v>
      </c>
    </row>
    <row r="3" spans="1:31" ht="8.25" customHeight="1">
      <c r="B3" s="71"/>
      <c r="C3" s="70"/>
      <c r="D3" s="69"/>
      <c r="E3" s="68"/>
      <c r="F3" s="68"/>
      <c r="G3" s="67"/>
      <c r="H3" s="67"/>
      <c r="I3" s="66"/>
      <c r="J3" s="65"/>
      <c r="K3" s="64"/>
      <c r="L3" s="64"/>
      <c r="M3" s="64"/>
      <c r="N3" s="63"/>
    </row>
    <row r="4" spans="1:31" ht="22.5" customHeight="1">
      <c r="A4" s="57" t="s">
        <v>86</v>
      </c>
      <c r="B4" s="61"/>
      <c r="C4" s="62"/>
      <c r="D4" s="61"/>
      <c r="E4" s="60"/>
      <c r="F4" s="59"/>
      <c r="G4" s="58" t="s">
        <v>32</v>
      </c>
      <c r="H4" s="229" t="str">
        <f>'(記入例)様式第1号 申請書兼実績報告書'!F11&amp;""</f>
        <v>社会福祉法人○○○会</v>
      </c>
      <c r="I4" s="229"/>
      <c r="J4" s="229"/>
      <c r="K4" s="229"/>
      <c r="L4" s="229"/>
      <c r="M4" s="229"/>
      <c r="N4" s="229"/>
    </row>
    <row r="5" spans="1:31" ht="8.25" customHeight="1">
      <c r="A5" s="52"/>
      <c r="B5" s="55"/>
      <c r="C5" s="56"/>
      <c r="D5" s="55"/>
      <c r="E5" s="33"/>
      <c r="F5" s="54"/>
      <c r="G5" s="53"/>
      <c r="H5" s="52"/>
      <c r="I5" s="51"/>
      <c r="J5" s="51"/>
      <c r="K5" s="51"/>
      <c r="L5" s="51"/>
      <c r="M5" s="51"/>
      <c r="N5" s="51"/>
    </row>
    <row r="6" spans="1:31" ht="12.75" customHeight="1">
      <c r="A6" s="50"/>
      <c r="B6" s="230" t="s">
        <v>50</v>
      </c>
      <c r="C6" s="230"/>
      <c r="D6" s="230"/>
      <c r="F6" s="231" t="s">
        <v>130</v>
      </c>
      <c r="G6" s="231"/>
      <c r="H6" s="231"/>
      <c r="I6" s="231"/>
      <c r="J6" s="231"/>
      <c r="K6" s="231"/>
      <c r="L6" s="231"/>
      <c r="M6" s="231"/>
      <c r="N6" s="231"/>
      <c r="P6" s="84" t="s">
        <v>85</v>
      </c>
      <c r="R6" s="85" t="s">
        <v>29</v>
      </c>
      <c r="S6" s="86"/>
      <c r="T6" s="86"/>
      <c r="V6" s="217" t="s">
        <v>148</v>
      </c>
      <c r="W6" s="217"/>
      <c r="X6" s="217"/>
      <c r="Y6" s="217"/>
      <c r="Z6" s="85" t="s">
        <v>181</v>
      </c>
      <c r="AA6" s="86"/>
      <c r="AB6" s="86"/>
      <c r="AC6" s="86"/>
      <c r="AD6" s="86"/>
      <c r="AE6" s="84"/>
    </row>
    <row r="7" spans="1:31" s="40" customFormat="1" ht="66.75" customHeight="1">
      <c r="A7" s="118" t="s">
        <v>12</v>
      </c>
      <c r="B7" s="113" t="s">
        <v>81</v>
      </c>
      <c r="C7" s="49" t="s">
        <v>82</v>
      </c>
      <c r="D7" s="113" t="s">
        <v>154</v>
      </c>
      <c r="E7" s="113" t="s">
        <v>51</v>
      </c>
      <c r="F7" s="113" t="s">
        <v>155</v>
      </c>
      <c r="G7" s="113" t="s">
        <v>156</v>
      </c>
      <c r="H7" s="113" t="s">
        <v>52</v>
      </c>
      <c r="I7" s="117" t="s">
        <v>140</v>
      </c>
      <c r="J7" s="119" t="s">
        <v>166</v>
      </c>
      <c r="K7" s="113" t="s">
        <v>157</v>
      </c>
      <c r="L7" s="113" t="s">
        <v>158</v>
      </c>
      <c r="M7" s="113" t="s">
        <v>159</v>
      </c>
      <c r="N7" s="113" t="s">
        <v>141</v>
      </c>
      <c r="P7" s="105" t="s">
        <v>139</v>
      </c>
      <c r="Q7" s="87"/>
      <c r="R7" s="88" t="s">
        <v>26</v>
      </c>
      <c r="S7" s="89" t="s">
        <v>25</v>
      </c>
      <c r="T7" s="90" t="s">
        <v>24</v>
      </c>
      <c r="U7" s="87"/>
      <c r="V7" s="88" t="s">
        <v>78</v>
      </c>
      <c r="W7" s="89" t="s">
        <v>128</v>
      </c>
      <c r="X7" s="90" t="s">
        <v>129</v>
      </c>
      <c r="Y7" s="87"/>
      <c r="Z7" s="91" t="s">
        <v>80</v>
      </c>
      <c r="AA7" s="89" t="s">
        <v>79</v>
      </c>
      <c r="AB7" s="92" t="s">
        <v>23</v>
      </c>
      <c r="AC7" s="92" t="s">
        <v>28</v>
      </c>
      <c r="AD7" s="92" t="s">
        <v>27</v>
      </c>
      <c r="AE7" s="93" t="s">
        <v>136</v>
      </c>
    </row>
    <row r="8" spans="1:31" ht="32.25" customHeight="1">
      <c r="A8" s="48">
        <v>1</v>
      </c>
      <c r="B8" s="9" t="s">
        <v>160</v>
      </c>
      <c r="C8" s="1" t="s">
        <v>162</v>
      </c>
      <c r="D8" s="9" t="s">
        <v>184</v>
      </c>
      <c r="E8" s="17">
        <v>1</v>
      </c>
      <c r="F8" s="120" t="str">
        <f>IFERROR(VLOOKUP(E8,テーブル484[],2,FALSE)&amp;"","")</f>
        <v>入所系事業所</v>
      </c>
      <c r="G8" s="10" t="s">
        <v>103</v>
      </c>
      <c r="H8" s="18">
        <v>10</v>
      </c>
      <c r="I8" s="8" t="s">
        <v>142</v>
      </c>
      <c r="J8" s="47">
        <f>IF(ISNUMBER(E8)*1,$AB$8,IF(E8="",""))</f>
        <v>40000</v>
      </c>
      <c r="K8" s="46">
        <f t="shared" ref="K8:K25" si="0">IF(E8="","",VLOOKUP(E8,$Z$8:$AD$10,4,0)*H8)</f>
        <v>100000</v>
      </c>
      <c r="L8" s="46">
        <f t="shared" ref="L8:L25" si="1">IF(E8="","",VLOOKUP(E8,$Z$8:$AD$10,5,0))</f>
        <v>0</v>
      </c>
      <c r="M8" s="46">
        <f>IFERROR(IF(AND(E8=""),"",IF(AND(E8=1,I8="負担あり"),H8*4000,IF(AND(E8=1,I8="負担なし"),0,IF(AND(E8=2,I8="負担あり"),30000,IF(AND(E8=2,I8="負担なし"),0,IF(AND(E8=3,I8="負担なし"),0,IF(AND(E8=3,I8=""),0,""))))))),"")</f>
        <v>40000</v>
      </c>
      <c r="N8" s="45">
        <f>IF(AND(B8&lt;&gt;"",C8&lt;&gt;"",D8&lt;&gt;"",E8&lt;&gt;"",F8&lt;&gt;"",G8&lt;&gt;""),SUM(I8:M8),"")</f>
        <v>180000</v>
      </c>
      <c r="P8" s="94" t="str">
        <f t="shared" ref="P8:P71" si="2">F8&amp;E8</f>
        <v>入所系事業所1</v>
      </c>
      <c r="R8" s="95"/>
      <c r="S8" s="96"/>
      <c r="T8" s="97"/>
      <c r="U8" s="87"/>
      <c r="V8" s="109"/>
      <c r="W8" s="110"/>
      <c r="X8" s="111"/>
      <c r="Y8" s="87"/>
      <c r="Z8" s="95">
        <v>1</v>
      </c>
      <c r="AA8" s="96" t="s">
        <v>26</v>
      </c>
      <c r="AB8" s="98">
        <v>40000</v>
      </c>
      <c r="AC8" s="98">
        <v>10000</v>
      </c>
      <c r="AD8" s="96"/>
      <c r="AE8" s="99" t="s">
        <v>167</v>
      </c>
    </row>
    <row r="9" spans="1:31" ht="32.25" customHeight="1">
      <c r="A9" s="48">
        <v>2</v>
      </c>
      <c r="B9" s="9" t="s">
        <v>161</v>
      </c>
      <c r="C9" s="1" t="s">
        <v>162</v>
      </c>
      <c r="D9" s="9" t="s">
        <v>185</v>
      </c>
      <c r="E9" s="17">
        <v>1</v>
      </c>
      <c r="F9" s="120" t="str">
        <f>IFERROR(VLOOKUP(E9,テーブル484[],2,FALSE)&amp;"","")</f>
        <v>入所系事業所</v>
      </c>
      <c r="G9" s="10" t="s">
        <v>106</v>
      </c>
      <c r="H9" s="18">
        <v>10</v>
      </c>
      <c r="I9" s="8" t="s">
        <v>142</v>
      </c>
      <c r="J9" s="47">
        <f t="shared" ref="J9:J25" si="3">IF(ISNUMBER(E9)*1,$AB$8,IF(E9="",""))</f>
        <v>40000</v>
      </c>
      <c r="K9" s="46">
        <f t="shared" si="0"/>
        <v>100000</v>
      </c>
      <c r="L9" s="46">
        <f t="shared" si="1"/>
        <v>0</v>
      </c>
      <c r="M9" s="46">
        <f t="shared" ref="M9:M72" si="4">IFERROR(IF(AND(E9=""),"",IF(AND(E9=1,I9="負担あり"),H9*4000,IF(AND(E9=1,I9="負担なし"),0,IF(AND(E9=2,I9="負担あり"),30000,IF(AND(E9=2,I9="負担なし"),0,IF(AND(E9=3,I9="負担なし"),0,IF(AND(E9=3,I9=""),0,""))))))),"")</f>
        <v>40000</v>
      </c>
      <c r="N9" s="45">
        <f>IF(AND(B9&lt;&gt;"",C9&lt;&gt;"",D9&lt;&gt;"",E9&lt;&gt;"",F9&lt;&gt;"",G9&lt;&gt;""),SUM(I9:M9),"")</f>
        <v>180000</v>
      </c>
      <c r="P9" s="94" t="str">
        <f t="shared" si="2"/>
        <v>入所系事業所1</v>
      </c>
      <c r="R9" s="95" t="s">
        <v>103</v>
      </c>
      <c r="S9" s="96" t="s">
        <v>104</v>
      </c>
      <c r="T9" s="97" t="s">
        <v>105</v>
      </c>
      <c r="V9" s="109" t="s">
        <v>142</v>
      </c>
      <c r="W9" s="110" t="s">
        <v>142</v>
      </c>
      <c r="X9" s="111"/>
      <c r="Z9" s="95">
        <v>2</v>
      </c>
      <c r="AA9" s="96" t="s">
        <v>25</v>
      </c>
      <c r="AB9" s="98">
        <v>40000</v>
      </c>
      <c r="AC9" s="96"/>
      <c r="AD9" s="98">
        <v>20000</v>
      </c>
      <c r="AE9" s="99" t="s">
        <v>146</v>
      </c>
    </row>
    <row r="10" spans="1:31" ht="32.25" customHeight="1">
      <c r="A10" s="48">
        <v>3</v>
      </c>
      <c r="B10" s="9" t="s">
        <v>183</v>
      </c>
      <c r="C10" s="1" t="s">
        <v>162</v>
      </c>
      <c r="D10" s="9" t="s">
        <v>164</v>
      </c>
      <c r="E10" s="17">
        <v>2</v>
      </c>
      <c r="F10" s="120" t="str">
        <f>IFERROR(VLOOKUP(E10,テーブル484[],2,FALSE)&amp;"","")</f>
        <v>通所系事業所</v>
      </c>
      <c r="G10" s="10" t="s">
        <v>104</v>
      </c>
      <c r="H10" s="18"/>
      <c r="I10" s="8" t="s">
        <v>142</v>
      </c>
      <c r="J10" s="47">
        <f t="shared" si="3"/>
        <v>40000</v>
      </c>
      <c r="K10" s="46">
        <f t="shared" si="0"/>
        <v>0</v>
      </c>
      <c r="L10" s="46">
        <f t="shared" si="1"/>
        <v>20000</v>
      </c>
      <c r="M10" s="46">
        <f t="shared" si="4"/>
        <v>30000</v>
      </c>
      <c r="N10" s="45">
        <f t="shared" ref="N10:N25" si="5">IF(AND(B10&lt;&gt;"",C10&lt;&gt;"",D10&lt;&gt;"",E10&lt;&gt;"",F10&lt;&gt;"",G10&lt;&gt;""),SUM(J10:M10),"")</f>
        <v>90000</v>
      </c>
      <c r="P10" s="94" t="str">
        <f t="shared" si="2"/>
        <v>通所系事業所2</v>
      </c>
      <c r="R10" s="95" t="s">
        <v>106</v>
      </c>
      <c r="S10" s="96" t="s">
        <v>107</v>
      </c>
      <c r="T10" s="97" t="s">
        <v>108</v>
      </c>
      <c r="V10" s="112" t="s">
        <v>147</v>
      </c>
      <c r="W10" s="114" t="s">
        <v>143</v>
      </c>
      <c r="X10" s="115" t="s">
        <v>143</v>
      </c>
      <c r="Z10" s="100">
        <v>3</v>
      </c>
      <c r="AA10" s="101" t="s">
        <v>24</v>
      </c>
      <c r="AB10" s="103">
        <v>40000</v>
      </c>
      <c r="AC10" s="101"/>
      <c r="AD10" s="103">
        <v>20000</v>
      </c>
      <c r="AE10" s="104">
        <v>0</v>
      </c>
    </row>
    <row r="11" spans="1:31" ht="32.25" customHeight="1">
      <c r="A11" s="48">
        <v>4</v>
      </c>
      <c r="B11" s="9" t="s">
        <v>182</v>
      </c>
      <c r="C11" s="1" t="s">
        <v>162</v>
      </c>
      <c r="D11" s="9" t="s">
        <v>164</v>
      </c>
      <c r="E11" s="17">
        <v>2</v>
      </c>
      <c r="F11" s="120" t="str">
        <f>IFERROR(VLOOKUP(E11,テーブル484[],2,FALSE)&amp;"","")</f>
        <v>通所系事業所</v>
      </c>
      <c r="G11" s="10" t="s">
        <v>120</v>
      </c>
      <c r="H11" s="18"/>
      <c r="I11" s="8" t="s">
        <v>143</v>
      </c>
      <c r="J11" s="47">
        <f t="shared" si="3"/>
        <v>40000</v>
      </c>
      <c r="K11" s="46">
        <f t="shared" si="0"/>
        <v>0</v>
      </c>
      <c r="L11" s="46">
        <f t="shared" si="1"/>
        <v>20000</v>
      </c>
      <c r="M11" s="46">
        <f t="shared" si="4"/>
        <v>0</v>
      </c>
      <c r="N11" s="45">
        <f t="shared" si="5"/>
        <v>60000</v>
      </c>
      <c r="P11" s="94" t="str">
        <f t="shared" si="2"/>
        <v>通所系事業所2</v>
      </c>
      <c r="R11" s="95" t="s">
        <v>109</v>
      </c>
      <c r="S11" s="96" t="s">
        <v>110</v>
      </c>
      <c r="T11" s="97" t="s">
        <v>111</v>
      </c>
    </row>
    <row r="12" spans="1:31" ht="32.25" customHeight="1">
      <c r="A12" s="48">
        <v>5</v>
      </c>
      <c r="B12" s="9" t="s">
        <v>163</v>
      </c>
      <c r="C12" s="1" t="s">
        <v>162</v>
      </c>
      <c r="D12" s="9" t="s">
        <v>164</v>
      </c>
      <c r="E12" s="17">
        <v>3</v>
      </c>
      <c r="F12" s="120" t="str">
        <f>IFERROR(VLOOKUP(E12,テーブル484[],2,FALSE)&amp;"","")</f>
        <v>訪問系事業所</v>
      </c>
      <c r="G12" s="10" t="s">
        <v>126</v>
      </c>
      <c r="H12" s="18"/>
      <c r="I12" s="8"/>
      <c r="J12" s="47">
        <f t="shared" si="3"/>
        <v>40000</v>
      </c>
      <c r="K12" s="46">
        <f t="shared" si="0"/>
        <v>0</v>
      </c>
      <c r="L12" s="46">
        <f t="shared" si="1"/>
        <v>20000</v>
      </c>
      <c r="M12" s="46">
        <f t="shared" si="4"/>
        <v>0</v>
      </c>
      <c r="N12" s="45">
        <f t="shared" si="5"/>
        <v>60000</v>
      </c>
      <c r="P12" s="94" t="str">
        <f t="shared" si="2"/>
        <v>訪問系事業所3</v>
      </c>
      <c r="R12" s="95" t="s">
        <v>112</v>
      </c>
      <c r="S12" s="96" t="s">
        <v>113</v>
      </c>
      <c r="T12" s="97" t="s">
        <v>114</v>
      </c>
    </row>
    <row r="13" spans="1:31" ht="32.25" customHeight="1">
      <c r="A13" s="48">
        <v>6</v>
      </c>
      <c r="B13" s="9"/>
      <c r="C13" s="1"/>
      <c r="D13" s="9"/>
      <c r="E13" s="17"/>
      <c r="F13" s="120" t="str">
        <f>IFERROR(VLOOKUP(E13,テーブル484[],2,FALSE)&amp;"","")</f>
        <v/>
      </c>
      <c r="G13" s="10"/>
      <c r="H13" s="18"/>
      <c r="I13" s="8"/>
      <c r="J13" s="47" t="str">
        <f t="shared" si="3"/>
        <v/>
      </c>
      <c r="K13" s="46" t="str">
        <f t="shared" si="0"/>
        <v/>
      </c>
      <c r="L13" s="46" t="str">
        <f t="shared" si="1"/>
        <v/>
      </c>
      <c r="M13" s="46" t="str">
        <f t="shared" si="4"/>
        <v/>
      </c>
      <c r="N13" s="45" t="str">
        <f t="shared" si="5"/>
        <v/>
      </c>
      <c r="P13" s="94" t="str">
        <f t="shared" si="2"/>
        <v/>
      </c>
      <c r="R13" s="95" t="s">
        <v>144</v>
      </c>
      <c r="S13" s="96" t="s">
        <v>115</v>
      </c>
      <c r="T13" s="97" t="s">
        <v>116</v>
      </c>
    </row>
    <row r="14" spans="1:31" ht="32.25" customHeight="1">
      <c r="A14" s="48">
        <v>7</v>
      </c>
      <c r="B14" s="9"/>
      <c r="C14" s="1"/>
      <c r="D14" s="9"/>
      <c r="E14" s="17"/>
      <c r="F14" s="120" t="str">
        <f>IFERROR(VLOOKUP(E14,テーブル484[],2,FALSE)&amp;"","")</f>
        <v/>
      </c>
      <c r="G14" s="10"/>
      <c r="H14" s="18"/>
      <c r="I14" s="8"/>
      <c r="J14" s="47" t="str">
        <f t="shared" si="3"/>
        <v/>
      </c>
      <c r="K14" s="46" t="str">
        <f t="shared" si="0"/>
        <v/>
      </c>
      <c r="L14" s="46" t="str">
        <f t="shared" si="1"/>
        <v/>
      </c>
      <c r="M14" s="46" t="str">
        <f t="shared" si="4"/>
        <v/>
      </c>
      <c r="N14" s="45" t="str">
        <f t="shared" si="5"/>
        <v/>
      </c>
      <c r="P14" s="94" t="str">
        <f t="shared" si="2"/>
        <v/>
      </c>
      <c r="R14" s="95" t="s">
        <v>117</v>
      </c>
      <c r="S14" s="116" t="s">
        <v>118</v>
      </c>
      <c r="T14" s="97" t="s">
        <v>119</v>
      </c>
    </row>
    <row r="15" spans="1:31" ht="32.25" customHeight="1">
      <c r="A15" s="48">
        <v>8</v>
      </c>
      <c r="B15" s="9"/>
      <c r="C15" s="1"/>
      <c r="D15" s="9"/>
      <c r="E15" s="17"/>
      <c r="F15" s="120" t="str">
        <f>IFERROR(VLOOKUP(E15,テーブル484[],2,FALSE)&amp;"","")</f>
        <v/>
      </c>
      <c r="G15" s="10"/>
      <c r="H15" s="18"/>
      <c r="I15" s="8"/>
      <c r="J15" s="47" t="str">
        <f t="shared" si="3"/>
        <v/>
      </c>
      <c r="K15" s="46" t="str">
        <f t="shared" si="0"/>
        <v/>
      </c>
      <c r="L15" s="46" t="str">
        <f t="shared" si="1"/>
        <v/>
      </c>
      <c r="M15" s="46" t="str">
        <f t="shared" si="4"/>
        <v/>
      </c>
      <c r="N15" s="45" t="str">
        <f t="shared" si="5"/>
        <v/>
      </c>
      <c r="P15" s="94" t="str">
        <f t="shared" si="2"/>
        <v/>
      </c>
      <c r="R15" s="95"/>
      <c r="S15" s="96" t="s">
        <v>120</v>
      </c>
      <c r="T15" s="97" t="s">
        <v>121</v>
      </c>
    </row>
    <row r="16" spans="1:31" ht="32.25" customHeight="1">
      <c r="A16" s="48">
        <v>9</v>
      </c>
      <c r="B16" s="9"/>
      <c r="C16" s="1"/>
      <c r="D16" s="9"/>
      <c r="E16" s="17"/>
      <c r="F16" s="120" t="str">
        <f>IFERROR(VLOOKUP(E16,テーブル484[],2,FALSE)&amp;"","")</f>
        <v/>
      </c>
      <c r="G16" s="10"/>
      <c r="H16" s="18"/>
      <c r="I16" s="8"/>
      <c r="J16" s="47" t="str">
        <f t="shared" si="3"/>
        <v/>
      </c>
      <c r="K16" s="46" t="str">
        <f t="shared" si="0"/>
        <v/>
      </c>
      <c r="L16" s="46" t="str">
        <f t="shared" si="1"/>
        <v/>
      </c>
      <c r="M16" s="46" t="str">
        <f t="shared" si="4"/>
        <v/>
      </c>
      <c r="N16" s="45" t="str">
        <f t="shared" si="5"/>
        <v/>
      </c>
      <c r="P16" s="94" t="str">
        <f t="shared" si="2"/>
        <v/>
      </c>
      <c r="R16" s="95"/>
      <c r="S16" s="96" t="s">
        <v>122</v>
      </c>
      <c r="T16" s="97" t="s">
        <v>123</v>
      </c>
    </row>
    <row r="17" spans="1:25" ht="32.25" customHeight="1">
      <c r="A17" s="48">
        <v>10</v>
      </c>
      <c r="B17" s="9"/>
      <c r="C17" s="1"/>
      <c r="D17" s="9"/>
      <c r="E17" s="17"/>
      <c r="F17" s="120" t="str">
        <f>IFERROR(VLOOKUP(E17,テーブル484[],2,FALSE)&amp;"","")</f>
        <v/>
      </c>
      <c r="G17" s="10"/>
      <c r="H17" s="18"/>
      <c r="I17" s="8"/>
      <c r="J17" s="47" t="str">
        <f t="shared" si="3"/>
        <v/>
      </c>
      <c r="K17" s="46" t="str">
        <f t="shared" si="0"/>
        <v/>
      </c>
      <c r="L17" s="46" t="str">
        <f t="shared" si="1"/>
        <v/>
      </c>
      <c r="M17" s="46" t="str">
        <f t="shared" si="4"/>
        <v/>
      </c>
      <c r="N17" s="45" t="str">
        <f t="shared" si="5"/>
        <v/>
      </c>
      <c r="P17" s="94" t="str">
        <f t="shared" si="2"/>
        <v/>
      </c>
      <c r="R17" s="95"/>
      <c r="S17" s="96"/>
      <c r="T17" s="97" t="s">
        <v>124</v>
      </c>
    </row>
    <row r="18" spans="1:25" ht="32.25" customHeight="1">
      <c r="A18" s="48">
        <v>11</v>
      </c>
      <c r="B18" s="9"/>
      <c r="C18" s="1"/>
      <c r="D18" s="9"/>
      <c r="E18" s="17"/>
      <c r="F18" s="120" t="str">
        <f>IFERROR(VLOOKUP(E18,テーブル484[],2,FALSE)&amp;"","")</f>
        <v/>
      </c>
      <c r="G18" s="10"/>
      <c r="H18" s="18"/>
      <c r="I18" s="8"/>
      <c r="J18" s="47" t="str">
        <f t="shared" si="3"/>
        <v/>
      </c>
      <c r="K18" s="46" t="str">
        <f t="shared" si="0"/>
        <v/>
      </c>
      <c r="L18" s="46" t="str">
        <f t="shared" si="1"/>
        <v/>
      </c>
      <c r="M18" s="46" t="str">
        <f t="shared" si="4"/>
        <v/>
      </c>
      <c r="N18" s="45" t="str">
        <f t="shared" si="5"/>
        <v/>
      </c>
      <c r="P18" s="94" t="str">
        <f t="shared" si="2"/>
        <v/>
      </c>
      <c r="R18" s="95"/>
      <c r="S18" s="96"/>
      <c r="T18" s="97" t="s">
        <v>125</v>
      </c>
    </row>
    <row r="19" spans="1:25" ht="32.25" customHeight="1">
      <c r="A19" s="48">
        <v>12</v>
      </c>
      <c r="B19" s="9"/>
      <c r="C19" s="1"/>
      <c r="D19" s="9"/>
      <c r="E19" s="17"/>
      <c r="F19" s="120" t="str">
        <f>IFERROR(VLOOKUP(E19,テーブル484[],2,FALSE)&amp;"","")</f>
        <v/>
      </c>
      <c r="G19" s="10"/>
      <c r="H19" s="18"/>
      <c r="I19" s="8"/>
      <c r="J19" s="47" t="str">
        <f t="shared" si="3"/>
        <v/>
      </c>
      <c r="K19" s="46" t="str">
        <f t="shared" si="0"/>
        <v/>
      </c>
      <c r="L19" s="46" t="str">
        <f t="shared" si="1"/>
        <v/>
      </c>
      <c r="M19" s="46" t="str">
        <f t="shared" si="4"/>
        <v/>
      </c>
      <c r="N19" s="45" t="str">
        <f t="shared" si="5"/>
        <v/>
      </c>
      <c r="P19" s="94" t="str">
        <f t="shared" si="2"/>
        <v/>
      </c>
      <c r="R19" s="95"/>
      <c r="S19" s="96"/>
      <c r="T19" s="97" t="s">
        <v>126</v>
      </c>
    </row>
    <row r="20" spans="1:25" ht="32.25" customHeight="1">
      <c r="A20" s="48">
        <v>13</v>
      </c>
      <c r="B20" s="9"/>
      <c r="C20" s="1"/>
      <c r="D20" s="9"/>
      <c r="E20" s="17"/>
      <c r="F20" s="120" t="str">
        <f>IFERROR(VLOOKUP(E20,テーブル484[],2,FALSE)&amp;"","")</f>
        <v/>
      </c>
      <c r="G20" s="10"/>
      <c r="H20" s="18"/>
      <c r="I20" s="8"/>
      <c r="J20" s="47" t="str">
        <f t="shared" si="3"/>
        <v/>
      </c>
      <c r="K20" s="46" t="str">
        <f t="shared" si="0"/>
        <v/>
      </c>
      <c r="L20" s="46" t="str">
        <f t="shared" si="1"/>
        <v/>
      </c>
      <c r="M20" s="46" t="str">
        <f t="shared" si="4"/>
        <v/>
      </c>
      <c r="N20" s="45" t="str">
        <f t="shared" si="5"/>
        <v/>
      </c>
      <c r="P20" s="94" t="str">
        <f t="shared" si="2"/>
        <v/>
      </c>
      <c r="R20" s="95"/>
      <c r="S20" s="96"/>
      <c r="T20" s="97" t="s">
        <v>127</v>
      </c>
    </row>
    <row r="21" spans="1:25" ht="32.25" customHeight="1">
      <c r="A21" s="48">
        <v>14</v>
      </c>
      <c r="B21" s="9"/>
      <c r="C21" s="1"/>
      <c r="D21" s="9"/>
      <c r="E21" s="17"/>
      <c r="F21" s="120" t="str">
        <f>IFERROR(VLOOKUP(E21,テーブル484[],2,FALSE)&amp;"","")</f>
        <v/>
      </c>
      <c r="G21" s="10"/>
      <c r="H21" s="18"/>
      <c r="I21" s="8"/>
      <c r="J21" s="47" t="str">
        <f t="shared" si="3"/>
        <v/>
      </c>
      <c r="K21" s="46" t="str">
        <f t="shared" si="0"/>
        <v/>
      </c>
      <c r="L21" s="46" t="str">
        <f t="shared" si="1"/>
        <v/>
      </c>
      <c r="M21" s="46" t="str">
        <f t="shared" si="4"/>
        <v/>
      </c>
      <c r="N21" s="45" t="str">
        <f t="shared" si="5"/>
        <v/>
      </c>
      <c r="P21" s="94" t="str">
        <f t="shared" si="2"/>
        <v/>
      </c>
      <c r="R21" s="100"/>
      <c r="S21" s="101"/>
      <c r="T21" s="102" t="s">
        <v>145</v>
      </c>
    </row>
    <row r="22" spans="1:25" ht="32.25" customHeight="1">
      <c r="A22" s="48">
        <v>15</v>
      </c>
      <c r="B22" s="9"/>
      <c r="C22" s="1"/>
      <c r="D22" s="9"/>
      <c r="E22" s="17"/>
      <c r="F22" s="120" t="str">
        <f>IFERROR(VLOOKUP(E22,テーブル484[],2,FALSE)&amp;"","")</f>
        <v/>
      </c>
      <c r="G22" s="10"/>
      <c r="H22" s="18"/>
      <c r="I22" s="8"/>
      <c r="J22" s="47" t="str">
        <f t="shared" si="3"/>
        <v/>
      </c>
      <c r="K22" s="46" t="str">
        <f t="shared" si="0"/>
        <v/>
      </c>
      <c r="L22" s="46" t="str">
        <f t="shared" si="1"/>
        <v/>
      </c>
      <c r="M22" s="46" t="str">
        <f t="shared" si="4"/>
        <v/>
      </c>
      <c r="N22" s="45" t="str">
        <f t="shared" si="5"/>
        <v/>
      </c>
      <c r="P22" s="94" t="str">
        <f t="shared" si="2"/>
        <v/>
      </c>
    </row>
    <row r="23" spans="1:25" ht="32.25" customHeight="1">
      <c r="A23" s="48">
        <v>16</v>
      </c>
      <c r="B23" s="9"/>
      <c r="C23" s="1"/>
      <c r="D23" s="9"/>
      <c r="E23" s="17"/>
      <c r="F23" s="120" t="str">
        <f>IFERROR(VLOOKUP(E23,テーブル484[],2,FALSE)&amp;"","")</f>
        <v/>
      </c>
      <c r="G23" s="10"/>
      <c r="H23" s="18"/>
      <c r="I23" s="8"/>
      <c r="J23" s="47" t="str">
        <f t="shared" si="3"/>
        <v/>
      </c>
      <c r="K23" s="46" t="str">
        <f t="shared" si="0"/>
        <v/>
      </c>
      <c r="L23" s="46" t="str">
        <f t="shared" si="1"/>
        <v/>
      </c>
      <c r="M23" s="46" t="str">
        <f t="shared" si="4"/>
        <v/>
      </c>
      <c r="N23" s="45" t="str">
        <f t="shared" si="5"/>
        <v/>
      </c>
      <c r="P23" s="94" t="str">
        <f t="shared" si="2"/>
        <v/>
      </c>
    </row>
    <row r="24" spans="1:25" ht="32.25" customHeight="1">
      <c r="A24" s="48">
        <v>17</v>
      </c>
      <c r="B24" s="9"/>
      <c r="C24" s="1"/>
      <c r="D24" s="9"/>
      <c r="E24" s="17"/>
      <c r="F24" s="120" t="str">
        <f>IFERROR(VLOOKUP(E24,テーブル484[],2,FALSE)&amp;"","")</f>
        <v/>
      </c>
      <c r="G24" s="10"/>
      <c r="H24" s="18"/>
      <c r="I24" s="8"/>
      <c r="J24" s="47" t="str">
        <f t="shared" si="3"/>
        <v/>
      </c>
      <c r="K24" s="46" t="str">
        <f t="shared" si="0"/>
        <v/>
      </c>
      <c r="L24" s="46" t="str">
        <f t="shared" si="1"/>
        <v/>
      </c>
      <c r="M24" s="46" t="str">
        <f t="shared" si="4"/>
        <v/>
      </c>
      <c r="N24" s="45" t="str">
        <f t="shared" si="5"/>
        <v/>
      </c>
      <c r="P24" s="94" t="str">
        <f t="shared" si="2"/>
        <v/>
      </c>
    </row>
    <row r="25" spans="1:25" ht="32.25" customHeight="1">
      <c r="A25" s="48">
        <v>18</v>
      </c>
      <c r="B25" s="9"/>
      <c r="C25" s="1"/>
      <c r="D25" s="9"/>
      <c r="E25" s="17"/>
      <c r="F25" s="120" t="str">
        <f>IFERROR(VLOOKUP(E25,テーブル484[],2,FALSE)&amp;"","")</f>
        <v/>
      </c>
      <c r="G25" s="10"/>
      <c r="H25" s="18"/>
      <c r="I25" s="8"/>
      <c r="J25" s="47" t="str">
        <f t="shared" si="3"/>
        <v/>
      </c>
      <c r="K25" s="46" t="str">
        <f t="shared" si="0"/>
        <v/>
      </c>
      <c r="L25" s="46" t="str">
        <f t="shared" si="1"/>
        <v/>
      </c>
      <c r="M25" s="46" t="str">
        <f t="shared" si="4"/>
        <v/>
      </c>
      <c r="N25" s="45" t="str">
        <f t="shared" si="5"/>
        <v/>
      </c>
      <c r="P25" s="94" t="str">
        <f t="shared" si="2"/>
        <v/>
      </c>
    </row>
    <row r="26" spans="1:25" ht="32.25" customHeight="1">
      <c r="A26" s="48">
        <v>19</v>
      </c>
      <c r="B26" s="9"/>
      <c r="C26" s="1"/>
      <c r="D26" s="9"/>
      <c r="E26" s="17"/>
      <c r="F26" s="120" t="str">
        <f>IFERROR(VLOOKUP(E26,テーブル484[],2,FALSE)&amp;"","")</f>
        <v/>
      </c>
      <c r="G26" s="10"/>
      <c r="H26" s="18"/>
      <c r="I26" s="8"/>
      <c r="J26" s="47"/>
      <c r="K26" s="46"/>
      <c r="L26" s="46"/>
      <c r="M26" s="46" t="str">
        <f t="shared" si="4"/>
        <v/>
      </c>
      <c r="N26" s="45"/>
      <c r="P26" s="94" t="str">
        <f t="shared" si="2"/>
        <v/>
      </c>
    </row>
    <row r="27" spans="1:25" ht="32.25" customHeight="1">
      <c r="A27" s="48">
        <v>20</v>
      </c>
      <c r="B27" s="9"/>
      <c r="C27" s="1"/>
      <c r="D27" s="9"/>
      <c r="E27" s="17"/>
      <c r="F27" s="120" t="str">
        <f>IFERROR(VLOOKUP(E27,テーブル484[],2,FALSE)&amp;"","")</f>
        <v/>
      </c>
      <c r="G27" s="10"/>
      <c r="H27" s="18"/>
      <c r="I27" s="8"/>
      <c r="J27" s="47"/>
      <c r="K27" s="46"/>
      <c r="L27" s="46"/>
      <c r="M27" s="46" t="str">
        <f t="shared" si="4"/>
        <v/>
      </c>
      <c r="N27" s="45"/>
      <c r="P27" s="94" t="str">
        <f t="shared" si="2"/>
        <v/>
      </c>
    </row>
    <row r="28" spans="1:25" ht="32.25" customHeight="1">
      <c r="A28" s="48">
        <v>21</v>
      </c>
      <c r="B28" s="9"/>
      <c r="C28" s="1"/>
      <c r="D28" s="9"/>
      <c r="E28" s="17"/>
      <c r="F28" s="120" t="str">
        <f>IFERROR(VLOOKUP(E28,テーブル484[],2,FALSE)&amp;"","")</f>
        <v/>
      </c>
      <c r="G28" s="10"/>
      <c r="H28" s="18"/>
      <c r="I28" s="8"/>
      <c r="J28" s="47"/>
      <c r="K28" s="46"/>
      <c r="L28" s="46"/>
      <c r="M28" s="46" t="str">
        <f t="shared" si="4"/>
        <v/>
      </c>
      <c r="N28" s="45"/>
      <c r="P28" s="94" t="str">
        <f t="shared" si="2"/>
        <v/>
      </c>
    </row>
    <row r="29" spans="1:25" ht="32.25" customHeight="1">
      <c r="A29" s="48">
        <v>22</v>
      </c>
      <c r="B29" s="9"/>
      <c r="C29" s="1"/>
      <c r="D29" s="9"/>
      <c r="E29" s="17"/>
      <c r="F29" s="120" t="str">
        <f>IFERROR(VLOOKUP(E29,テーブル484[],2,FALSE)&amp;"","")</f>
        <v/>
      </c>
      <c r="G29" s="10"/>
      <c r="H29" s="18"/>
      <c r="I29" s="8"/>
      <c r="J29" s="47"/>
      <c r="K29" s="46"/>
      <c r="L29" s="46"/>
      <c r="M29" s="46" t="str">
        <f t="shared" si="4"/>
        <v/>
      </c>
      <c r="N29" s="45"/>
      <c r="P29" s="94" t="str">
        <f t="shared" si="2"/>
        <v/>
      </c>
    </row>
    <row r="30" spans="1:25" ht="32.25" customHeight="1">
      <c r="A30" s="48">
        <v>23</v>
      </c>
      <c r="B30" s="9"/>
      <c r="C30" s="1"/>
      <c r="D30" s="9"/>
      <c r="E30" s="17"/>
      <c r="F30" s="120" t="str">
        <f>IFERROR(VLOOKUP(E30,テーブル484[],2,FALSE)&amp;"","")</f>
        <v/>
      </c>
      <c r="G30" s="10"/>
      <c r="H30" s="18"/>
      <c r="I30" s="8"/>
      <c r="J30" s="47"/>
      <c r="K30" s="46"/>
      <c r="L30" s="46"/>
      <c r="M30" s="46" t="str">
        <f t="shared" si="4"/>
        <v/>
      </c>
      <c r="N30" s="45"/>
      <c r="P30" s="94" t="str">
        <f t="shared" si="2"/>
        <v/>
      </c>
    </row>
    <row r="31" spans="1:25" ht="32.25" customHeight="1">
      <c r="A31" s="48">
        <v>24</v>
      </c>
      <c r="B31" s="9"/>
      <c r="C31" s="1"/>
      <c r="D31" s="9"/>
      <c r="E31" s="17"/>
      <c r="F31" s="120" t="str">
        <f>IFERROR(VLOOKUP(E31,テーブル484[],2,FALSE)&amp;"","")</f>
        <v/>
      </c>
      <c r="G31" s="10"/>
      <c r="H31" s="18"/>
      <c r="I31" s="8"/>
      <c r="J31" s="47"/>
      <c r="K31" s="46"/>
      <c r="L31" s="46"/>
      <c r="M31" s="46" t="str">
        <f t="shared" si="4"/>
        <v/>
      </c>
      <c r="N31" s="45"/>
      <c r="P31" s="94" t="str">
        <f t="shared" si="2"/>
        <v/>
      </c>
    </row>
    <row r="32" spans="1:25" ht="32.25" customHeight="1">
      <c r="A32" s="48">
        <v>25</v>
      </c>
      <c r="B32" s="9"/>
      <c r="C32" s="1"/>
      <c r="D32" s="9"/>
      <c r="E32" s="17"/>
      <c r="F32" s="120" t="str">
        <f>IFERROR(VLOOKUP(E32,テーブル484[],2,FALSE)&amp;"","")</f>
        <v/>
      </c>
      <c r="G32" s="10"/>
      <c r="H32" s="18"/>
      <c r="I32" s="8"/>
      <c r="J32" s="47"/>
      <c r="K32" s="46"/>
      <c r="L32" s="46"/>
      <c r="M32" s="46" t="str">
        <f t="shared" si="4"/>
        <v/>
      </c>
      <c r="N32" s="45"/>
      <c r="P32" s="94" t="str">
        <f t="shared" si="2"/>
        <v/>
      </c>
      <c r="U32" s="81"/>
      <c r="V32" s="81"/>
      <c r="W32" s="81"/>
      <c r="X32" s="81"/>
      <c r="Y32" s="81"/>
    </row>
    <row r="33" spans="1:25" ht="32.25" customHeight="1">
      <c r="A33" s="48">
        <v>26</v>
      </c>
      <c r="B33" s="9"/>
      <c r="C33" s="1"/>
      <c r="D33" s="9"/>
      <c r="E33" s="17"/>
      <c r="F33" s="120" t="str">
        <f>IFERROR(VLOOKUP(E33,テーブル484[],2,FALSE)&amp;"","")</f>
        <v/>
      </c>
      <c r="G33" s="10"/>
      <c r="H33" s="18"/>
      <c r="I33" s="8"/>
      <c r="J33" s="47"/>
      <c r="K33" s="46"/>
      <c r="L33" s="46"/>
      <c r="M33" s="46" t="str">
        <f t="shared" si="4"/>
        <v/>
      </c>
      <c r="N33" s="45"/>
      <c r="P33" s="94" t="str">
        <f t="shared" si="2"/>
        <v/>
      </c>
      <c r="U33" s="81"/>
      <c r="V33" s="81"/>
      <c r="W33" s="81"/>
      <c r="X33" s="81"/>
      <c r="Y33" s="81"/>
    </row>
    <row r="34" spans="1:25" ht="32.25" customHeight="1">
      <c r="A34" s="48">
        <v>27</v>
      </c>
      <c r="B34" s="9"/>
      <c r="C34" s="1"/>
      <c r="D34" s="9"/>
      <c r="E34" s="17"/>
      <c r="F34" s="120" t="str">
        <f>IFERROR(VLOOKUP(E34,テーブル484[],2,FALSE)&amp;"","")</f>
        <v/>
      </c>
      <c r="G34" s="10"/>
      <c r="H34" s="18"/>
      <c r="I34" s="8"/>
      <c r="J34" s="47"/>
      <c r="K34" s="46"/>
      <c r="L34" s="46"/>
      <c r="M34" s="46" t="str">
        <f t="shared" si="4"/>
        <v/>
      </c>
      <c r="N34" s="45"/>
      <c r="P34" s="94" t="str">
        <f t="shared" si="2"/>
        <v/>
      </c>
      <c r="U34" s="81"/>
      <c r="V34" s="81"/>
      <c r="W34" s="81"/>
      <c r="X34" s="81"/>
      <c r="Y34" s="81"/>
    </row>
    <row r="35" spans="1:25" ht="32.25" customHeight="1">
      <c r="A35" s="48">
        <v>28</v>
      </c>
      <c r="B35" s="9"/>
      <c r="C35" s="1"/>
      <c r="D35" s="9"/>
      <c r="E35" s="17"/>
      <c r="F35" s="120" t="str">
        <f>IFERROR(VLOOKUP(E35,テーブル484[],2,FALSE)&amp;"","")</f>
        <v/>
      </c>
      <c r="G35" s="10"/>
      <c r="H35" s="18"/>
      <c r="I35" s="8"/>
      <c r="J35" s="47"/>
      <c r="K35" s="46"/>
      <c r="L35" s="46"/>
      <c r="M35" s="46" t="str">
        <f t="shared" si="4"/>
        <v/>
      </c>
      <c r="N35" s="45"/>
      <c r="P35" s="94" t="str">
        <f t="shared" si="2"/>
        <v/>
      </c>
      <c r="U35" s="81"/>
      <c r="V35" s="81"/>
      <c r="W35" s="81"/>
      <c r="X35" s="81"/>
      <c r="Y35" s="81"/>
    </row>
    <row r="36" spans="1:25" ht="32.25" customHeight="1">
      <c r="A36" s="48">
        <v>29</v>
      </c>
      <c r="B36" s="9"/>
      <c r="C36" s="1"/>
      <c r="D36" s="9"/>
      <c r="E36" s="17"/>
      <c r="F36" s="120" t="str">
        <f>IFERROR(VLOOKUP(E36,テーブル484[],2,FALSE)&amp;"","")</f>
        <v/>
      </c>
      <c r="G36" s="10"/>
      <c r="H36" s="18"/>
      <c r="I36" s="8"/>
      <c r="J36" s="47"/>
      <c r="K36" s="46"/>
      <c r="L36" s="46"/>
      <c r="M36" s="46" t="str">
        <f t="shared" si="4"/>
        <v/>
      </c>
      <c r="N36" s="45"/>
      <c r="P36" s="94" t="str">
        <f t="shared" si="2"/>
        <v/>
      </c>
    </row>
    <row r="37" spans="1:25" ht="32.25" customHeight="1">
      <c r="A37" s="48">
        <v>30</v>
      </c>
      <c r="B37" s="9"/>
      <c r="C37" s="1"/>
      <c r="D37" s="9"/>
      <c r="E37" s="17"/>
      <c r="F37" s="120" t="str">
        <f>IFERROR(VLOOKUP(E37,テーブル484[],2,FALSE)&amp;"","")</f>
        <v/>
      </c>
      <c r="G37" s="10"/>
      <c r="H37" s="18"/>
      <c r="I37" s="8"/>
      <c r="J37" s="47"/>
      <c r="K37" s="46"/>
      <c r="L37" s="46"/>
      <c r="M37" s="46" t="str">
        <f t="shared" si="4"/>
        <v/>
      </c>
      <c r="N37" s="45"/>
      <c r="P37" s="94" t="str">
        <f t="shared" si="2"/>
        <v/>
      </c>
    </row>
    <row r="38" spans="1:25" ht="32.25" customHeight="1">
      <c r="A38" s="48">
        <v>31</v>
      </c>
      <c r="B38" s="9"/>
      <c r="C38" s="1"/>
      <c r="D38" s="9"/>
      <c r="E38" s="17"/>
      <c r="F38" s="120" t="str">
        <f>IFERROR(VLOOKUP(E38,テーブル484[],2,FALSE)&amp;"","")</f>
        <v/>
      </c>
      <c r="G38" s="10"/>
      <c r="H38" s="18"/>
      <c r="I38" s="8"/>
      <c r="J38" s="47"/>
      <c r="K38" s="46"/>
      <c r="L38" s="46"/>
      <c r="M38" s="46" t="str">
        <f t="shared" si="4"/>
        <v/>
      </c>
      <c r="N38" s="45"/>
      <c r="P38" s="94" t="str">
        <f t="shared" si="2"/>
        <v/>
      </c>
    </row>
    <row r="39" spans="1:25" ht="32.25" customHeight="1">
      <c r="A39" s="48">
        <v>32</v>
      </c>
      <c r="B39" s="9"/>
      <c r="C39" s="1"/>
      <c r="D39" s="9"/>
      <c r="E39" s="17"/>
      <c r="F39" s="120" t="str">
        <f>IFERROR(VLOOKUP(E39,テーブル484[],2,FALSE)&amp;"","")</f>
        <v/>
      </c>
      <c r="G39" s="10"/>
      <c r="H39" s="18"/>
      <c r="I39" s="8"/>
      <c r="J39" s="47"/>
      <c r="K39" s="46"/>
      <c r="L39" s="46"/>
      <c r="M39" s="46" t="str">
        <f t="shared" si="4"/>
        <v/>
      </c>
      <c r="N39" s="45"/>
      <c r="P39" s="94" t="str">
        <f t="shared" si="2"/>
        <v/>
      </c>
    </row>
    <row r="40" spans="1:25" ht="32.25" customHeight="1">
      <c r="A40" s="48">
        <v>33</v>
      </c>
      <c r="B40" s="9"/>
      <c r="C40" s="1"/>
      <c r="D40" s="9"/>
      <c r="E40" s="17"/>
      <c r="F40" s="120" t="str">
        <f>IFERROR(VLOOKUP(E40,テーブル484[],2,FALSE)&amp;"","")</f>
        <v/>
      </c>
      <c r="G40" s="10"/>
      <c r="H40" s="18"/>
      <c r="I40" s="8"/>
      <c r="J40" s="47"/>
      <c r="K40" s="46"/>
      <c r="L40" s="46"/>
      <c r="M40" s="46" t="str">
        <f t="shared" si="4"/>
        <v/>
      </c>
      <c r="N40" s="45"/>
      <c r="P40" s="94" t="str">
        <f t="shared" si="2"/>
        <v/>
      </c>
    </row>
    <row r="41" spans="1:25" ht="32.25" customHeight="1">
      <c r="A41" s="48">
        <v>34</v>
      </c>
      <c r="B41" s="9"/>
      <c r="C41" s="1"/>
      <c r="D41" s="9"/>
      <c r="E41" s="17"/>
      <c r="F41" s="120" t="str">
        <f>IFERROR(VLOOKUP(E41,テーブル484[],2,FALSE)&amp;"","")</f>
        <v/>
      </c>
      <c r="G41" s="10"/>
      <c r="H41" s="18"/>
      <c r="I41" s="8"/>
      <c r="J41" s="47"/>
      <c r="K41" s="46"/>
      <c r="L41" s="46"/>
      <c r="M41" s="46" t="str">
        <f t="shared" si="4"/>
        <v/>
      </c>
      <c r="N41" s="45"/>
      <c r="P41" s="94" t="str">
        <f t="shared" si="2"/>
        <v/>
      </c>
    </row>
    <row r="42" spans="1:25" ht="32.25" customHeight="1">
      <c r="A42" s="48">
        <v>35</v>
      </c>
      <c r="B42" s="9"/>
      <c r="C42" s="1"/>
      <c r="D42" s="9"/>
      <c r="E42" s="17"/>
      <c r="F42" s="120" t="str">
        <f>IFERROR(VLOOKUP(E42,テーブル484[],2,FALSE)&amp;"","")</f>
        <v/>
      </c>
      <c r="G42" s="10"/>
      <c r="H42" s="18"/>
      <c r="I42" s="8"/>
      <c r="J42" s="47"/>
      <c r="K42" s="46"/>
      <c r="L42" s="46"/>
      <c r="M42" s="46" t="str">
        <f t="shared" si="4"/>
        <v/>
      </c>
      <c r="N42" s="45"/>
      <c r="P42" s="94" t="str">
        <f t="shared" si="2"/>
        <v/>
      </c>
    </row>
    <row r="43" spans="1:25" ht="32.25" customHeight="1">
      <c r="A43" s="48">
        <v>36</v>
      </c>
      <c r="B43" s="9"/>
      <c r="C43" s="1"/>
      <c r="D43" s="9"/>
      <c r="E43" s="17"/>
      <c r="F43" s="120" t="str">
        <f>IFERROR(VLOOKUP(E43,テーブル484[],2,FALSE)&amp;"","")</f>
        <v/>
      </c>
      <c r="G43" s="10"/>
      <c r="H43" s="18"/>
      <c r="I43" s="8"/>
      <c r="J43" s="47"/>
      <c r="K43" s="46"/>
      <c r="L43" s="46"/>
      <c r="M43" s="46" t="str">
        <f t="shared" si="4"/>
        <v/>
      </c>
      <c r="N43" s="45"/>
      <c r="P43" s="94" t="str">
        <f t="shared" si="2"/>
        <v/>
      </c>
    </row>
    <row r="44" spans="1:25" ht="32.25" customHeight="1">
      <c r="A44" s="48">
        <v>37</v>
      </c>
      <c r="B44" s="9"/>
      <c r="C44" s="1"/>
      <c r="D44" s="9"/>
      <c r="E44" s="17"/>
      <c r="F44" s="120" t="str">
        <f>IFERROR(VLOOKUP(E44,テーブル484[],2,FALSE)&amp;"","")</f>
        <v/>
      </c>
      <c r="G44" s="10"/>
      <c r="H44" s="18"/>
      <c r="I44" s="8"/>
      <c r="J44" s="47"/>
      <c r="K44" s="46"/>
      <c r="L44" s="46"/>
      <c r="M44" s="46" t="str">
        <f t="shared" si="4"/>
        <v/>
      </c>
      <c r="N44" s="45"/>
      <c r="P44" s="94" t="str">
        <f t="shared" si="2"/>
        <v/>
      </c>
    </row>
    <row r="45" spans="1:25" ht="32.25" customHeight="1">
      <c r="A45" s="48">
        <v>38</v>
      </c>
      <c r="B45" s="9"/>
      <c r="C45" s="1"/>
      <c r="D45" s="9"/>
      <c r="E45" s="17"/>
      <c r="F45" s="120" t="str">
        <f>IFERROR(VLOOKUP(E45,テーブル484[],2,FALSE)&amp;"","")</f>
        <v/>
      </c>
      <c r="G45" s="10"/>
      <c r="H45" s="18"/>
      <c r="I45" s="8"/>
      <c r="J45" s="47"/>
      <c r="K45" s="46"/>
      <c r="L45" s="46"/>
      <c r="M45" s="46" t="str">
        <f t="shared" si="4"/>
        <v/>
      </c>
      <c r="N45" s="45"/>
      <c r="P45" s="94" t="str">
        <f t="shared" si="2"/>
        <v/>
      </c>
    </row>
    <row r="46" spans="1:25" ht="32.25" customHeight="1">
      <c r="A46" s="48">
        <v>39</v>
      </c>
      <c r="B46" s="9"/>
      <c r="C46" s="1"/>
      <c r="D46" s="9"/>
      <c r="E46" s="17"/>
      <c r="F46" s="120" t="str">
        <f>IFERROR(VLOOKUP(E46,テーブル484[],2,FALSE)&amp;"","")</f>
        <v/>
      </c>
      <c r="G46" s="10"/>
      <c r="H46" s="18"/>
      <c r="I46" s="8"/>
      <c r="J46" s="47"/>
      <c r="K46" s="46"/>
      <c r="L46" s="46"/>
      <c r="M46" s="46" t="str">
        <f t="shared" si="4"/>
        <v/>
      </c>
      <c r="N46" s="45"/>
      <c r="P46" s="94" t="str">
        <f t="shared" si="2"/>
        <v/>
      </c>
    </row>
    <row r="47" spans="1:25" ht="32.25" customHeight="1">
      <c r="A47" s="48">
        <v>40</v>
      </c>
      <c r="B47" s="9"/>
      <c r="C47" s="1"/>
      <c r="D47" s="9"/>
      <c r="E47" s="17"/>
      <c r="F47" s="120" t="str">
        <f>IFERROR(VLOOKUP(E47,テーブル484[],2,FALSE)&amp;"","")</f>
        <v/>
      </c>
      <c r="G47" s="10"/>
      <c r="H47" s="18"/>
      <c r="I47" s="8"/>
      <c r="J47" s="47"/>
      <c r="K47" s="46"/>
      <c r="L47" s="46"/>
      <c r="M47" s="46" t="str">
        <f t="shared" si="4"/>
        <v/>
      </c>
      <c r="N47" s="45"/>
      <c r="P47" s="94" t="str">
        <f t="shared" si="2"/>
        <v/>
      </c>
    </row>
    <row r="48" spans="1:25" ht="32.25" customHeight="1">
      <c r="A48" s="48">
        <v>41</v>
      </c>
      <c r="B48" s="9"/>
      <c r="C48" s="1"/>
      <c r="D48" s="9"/>
      <c r="E48" s="17"/>
      <c r="F48" s="120" t="str">
        <f>IFERROR(VLOOKUP(E48,テーブル484[],2,FALSE)&amp;"","")</f>
        <v/>
      </c>
      <c r="G48" s="10"/>
      <c r="H48" s="18"/>
      <c r="I48" s="8"/>
      <c r="J48" s="47"/>
      <c r="K48" s="46"/>
      <c r="L48" s="46"/>
      <c r="M48" s="46" t="str">
        <f t="shared" si="4"/>
        <v/>
      </c>
      <c r="N48" s="45"/>
      <c r="P48" s="94" t="str">
        <f t="shared" si="2"/>
        <v/>
      </c>
    </row>
    <row r="49" spans="1:16" ht="32.25" customHeight="1">
      <c r="A49" s="48">
        <v>42</v>
      </c>
      <c r="B49" s="9"/>
      <c r="C49" s="1"/>
      <c r="D49" s="9"/>
      <c r="E49" s="17"/>
      <c r="F49" s="120" t="str">
        <f>IFERROR(VLOOKUP(E49,テーブル484[],2,FALSE)&amp;"","")</f>
        <v/>
      </c>
      <c r="G49" s="10"/>
      <c r="H49" s="18"/>
      <c r="I49" s="8"/>
      <c r="J49" s="47"/>
      <c r="K49" s="46"/>
      <c r="L49" s="46"/>
      <c r="M49" s="46" t="str">
        <f t="shared" si="4"/>
        <v/>
      </c>
      <c r="N49" s="45"/>
      <c r="P49" s="94" t="str">
        <f t="shared" si="2"/>
        <v/>
      </c>
    </row>
    <row r="50" spans="1:16" ht="32.25" customHeight="1">
      <c r="A50" s="48">
        <v>43</v>
      </c>
      <c r="B50" s="9"/>
      <c r="C50" s="1"/>
      <c r="D50" s="9"/>
      <c r="E50" s="17"/>
      <c r="F50" s="120" t="str">
        <f>IFERROR(VLOOKUP(E50,テーブル484[],2,FALSE)&amp;"","")</f>
        <v/>
      </c>
      <c r="G50" s="10"/>
      <c r="H50" s="18"/>
      <c r="I50" s="8"/>
      <c r="J50" s="47"/>
      <c r="K50" s="46"/>
      <c r="L50" s="46"/>
      <c r="M50" s="46" t="str">
        <f t="shared" si="4"/>
        <v/>
      </c>
      <c r="N50" s="45"/>
      <c r="P50" s="94" t="str">
        <f t="shared" si="2"/>
        <v/>
      </c>
    </row>
    <row r="51" spans="1:16" ht="32.25" customHeight="1">
      <c r="A51" s="48">
        <v>44</v>
      </c>
      <c r="B51" s="9"/>
      <c r="C51" s="1"/>
      <c r="D51" s="9"/>
      <c r="E51" s="17"/>
      <c r="F51" s="120" t="str">
        <f>IFERROR(VLOOKUP(E51,テーブル484[],2,FALSE)&amp;"","")</f>
        <v/>
      </c>
      <c r="G51" s="10"/>
      <c r="H51" s="18"/>
      <c r="I51" s="8"/>
      <c r="J51" s="47"/>
      <c r="K51" s="46"/>
      <c r="L51" s="46"/>
      <c r="M51" s="46" t="str">
        <f t="shared" si="4"/>
        <v/>
      </c>
      <c r="N51" s="45"/>
      <c r="P51" s="94" t="str">
        <f t="shared" si="2"/>
        <v/>
      </c>
    </row>
    <row r="52" spans="1:16" ht="32.25" customHeight="1">
      <c r="A52" s="48">
        <v>45</v>
      </c>
      <c r="B52" s="9"/>
      <c r="C52" s="1"/>
      <c r="D52" s="9"/>
      <c r="E52" s="17"/>
      <c r="F52" s="120" t="str">
        <f>IFERROR(VLOOKUP(E52,テーブル484[],2,FALSE)&amp;"","")</f>
        <v/>
      </c>
      <c r="G52" s="10"/>
      <c r="H52" s="18"/>
      <c r="I52" s="8"/>
      <c r="J52" s="47"/>
      <c r="K52" s="46"/>
      <c r="L52" s="46"/>
      <c r="M52" s="46" t="str">
        <f t="shared" si="4"/>
        <v/>
      </c>
      <c r="N52" s="45"/>
      <c r="P52" s="94" t="str">
        <f t="shared" si="2"/>
        <v/>
      </c>
    </row>
    <row r="53" spans="1:16" ht="32.25" customHeight="1">
      <c r="A53" s="48">
        <v>46</v>
      </c>
      <c r="B53" s="9"/>
      <c r="C53" s="1"/>
      <c r="D53" s="9"/>
      <c r="E53" s="17"/>
      <c r="F53" s="120" t="str">
        <f>IFERROR(VLOOKUP(E53,テーブル484[],2,FALSE)&amp;"","")</f>
        <v/>
      </c>
      <c r="G53" s="10"/>
      <c r="H53" s="18"/>
      <c r="I53" s="8"/>
      <c r="J53" s="47"/>
      <c r="K53" s="46"/>
      <c r="L53" s="46"/>
      <c r="M53" s="46" t="str">
        <f t="shared" si="4"/>
        <v/>
      </c>
      <c r="N53" s="45"/>
      <c r="P53" s="94" t="str">
        <f t="shared" si="2"/>
        <v/>
      </c>
    </row>
    <row r="54" spans="1:16" ht="32.25" customHeight="1">
      <c r="A54" s="48">
        <v>47</v>
      </c>
      <c r="B54" s="9"/>
      <c r="C54" s="1"/>
      <c r="D54" s="9"/>
      <c r="E54" s="17"/>
      <c r="F54" s="120" t="str">
        <f>IFERROR(VLOOKUP(E54,テーブル484[],2,FALSE)&amp;"","")</f>
        <v/>
      </c>
      <c r="G54" s="10"/>
      <c r="H54" s="18"/>
      <c r="I54" s="8"/>
      <c r="J54" s="47"/>
      <c r="K54" s="46"/>
      <c r="L54" s="46"/>
      <c r="M54" s="46" t="str">
        <f t="shared" si="4"/>
        <v/>
      </c>
      <c r="N54" s="45"/>
      <c r="P54" s="94" t="str">
        <f t="shared" si="2"/>
        <v/>
      </c>
    </row>
    <row r="55" spans="1:16" ht="32.25" customHeight="1">
      <c r="A55" s="48">
        <v>48</v>
      </c>
      <c r="B55" s="9"/>
      <c r="C55" s="1"/>
      <c r="D55" s="9"/>
      <c r="E55" s="17"/>
      <c r="F55" s="120" t="str">
        <f>IFERROR(VLOOKUP(E55,テーブル484[],2,FALSE)&amp;"","")</f>
        <v/>
      </c>
      <c r="G55" s="10"/>
      <c r="H55" s="18"/>
      <c r="I55" s="8"/>
      <c r="J55" s="47"/>
      <c r="K55" s="46"/>
      <c r="L55" s="46"/>
      <c r="M55" s="46" t="str">
        <f t="shared" si="4"/>
        <v/>
      </c>
      <c r="N55" s="45"/>
      <c r="P55" s="94" t="str">
        <f t="shared" si="2"/>
        <v/>
      </c>
    </row>
    <row r="56" spans="1:16" ht="32.25" customHeight="1">
      <c r="A56" s="48">
        <v>49</v>
      </c>
      <c r="B56" s="9"/>
      <c r="C56" s="1"/>
      <c r="D56" s="9"/>
      <c r="E56" s="17"/>
      <c r="F56" s="120" t="str">
        <f>IFERROR(VLOOKUP(E56,テーブル484[],2,FALSE)&amp;"","")</f>
        <v/>
      </c>
      <c r="G56" s="10"/>
      <c r="H56" s="18"/>
      <c r="I56" s="8"/>
      <c r="J56" s="47"/>
      <c r="K56" s="46"/>
      <c r="L56" s="46"/>
      <c r="M56" s="46" t="str">
        <f t="shared" si="4"/>
        <v/>
      </c>
      <c r="N56" s="45"/>
      <c r="P56" s="94" t="str">
        <f t="shared" si="2"/>
        <v/>
      </c>
    </row>
    <row r="57" spans="1:16" ht="32.25" customHeight="1">
      <c r="A57" s="48">
        <v>50</v>
      </c>
      <c r="B57" s="9"/>
      <c r="C57" s="1"/>
      <c r="D57" s="9"/>
      <c r="E57" s="17"/>
      <c r="F57" s="120" t="str">
        <f>IFERROR(VLOOKUP(E57,テーブル484[],2,FALSE)&amp;"","")</f>
        <v/>
      </c>
      <c r="G57" s="10"/>
      <c r="H57" s="18"/>
      <c r="I57" s="8"/>
      <c r="J57" s="47"/>
      <c r="K57" s="46"/>
      <c r="L57" s="46"/>
      <c r="M57" s="46" t="str">
        <f t="shared" si="4"/>
        <v/>
      </c>
      <c r="N57" s="45"/>
      <c r="P57" s="94" t="str">
        <f t="shared" si="2"/>
        <v/>
      </c>
    </row>
    <row r="58" spans="1:16" ht="32.25" customHeight="1">
      <c r="A58" s="48">
        <v>51</v>
      </c>
      <c r="B58" s="9"/>
      <c r="C58" s="1"/>
      <c r="D58" s="9"/>
      <c r="E58" s="17"/>
      <c r="F58" s="120" t="str">
        <f>IFERROR(VLOOKUP(E58,テーブル484[],2,FALSE)&amp;"","")</f>
        <v/>
      </c>
      <c r="G58" s="10"/>
      <c r="H58" s="18"/>
      <c r="I58" s="8"/>
      <c r="J58" s="47"/>
      <c r="K58" s="46"/>
      <c r="L58" s="46"/>
      <c r="M58" s="46" t="str">
        <f t="shared" si="4"/>
        <v/>
      </c>
      <c r="N58" s="45"/>
      <c r="P58" s="94" t="str">
        <f t="shared" si="2"/>
        <v/>
      </c>
    </row>
    <row r="59" spans="1:16" ht="32.25" customHeight="1">
      <c r="A59" s="48">
        <v>52</v>
      </c>
      <c r="B59" s="9"/>
      <c r="C59" s="1"/>
      <c r="D59" s="9"/>
      <c r="E59" s="17"/>
      <c r="F59" s="120" t="str">
        <f>IFERROR(VLOOKUP(E59,テーブル484[],2,FALSE)&amp;"","")</f>
        <v/>
      </c>
      <c r="G59" s="10"/>
      <c r="H59" s="18"/>
      <c r="I59" s="8"/>
      <c r="J59" s="47"/>
      <c r="K59" s="46"/>
      <c r="L59" s="46"/>
      <c r="M59" s="46" t="str">
        <f t="shared" si="4"/>
        <v/>
      </c>
      <c r="N59" s="45"/>
      <c r="P59" s="94" t="str">
        <f t="shared" si="2"/>
        <v/>
      </c>
    </row>
    <row r="60" spans="1:16" ht="32.25" customHeight="1">
      <c r="A60" s="48">
        <v>53</v>
      </c>
      <c r="B60" s="9"/>
      <c r="C60" s="1"/>
      <c r="D60" s="9"/>
      <c r="E60" s="17"/>
      <c r="F60" s="120" t="str">
        <f>IFERROR(VLOOKUP(E60,テーブル484[],2,FALSE)&amp;"","")</f>
        <v/>
      </c>
      <c r="G60" s="10"/>
      <c r="H60" s="18"/>
      <c r="I60" s="8"/>
      <c r="J60" s="47"/>
      <c r="K60" s="46"/>
      <c r="L60" s="46"/>
      <c r="M60" s="46" t="str">
        <f t="shared" si="4"/>
        <v/>
      </c>
      <c r="N60" s="45"/>
      <c r="P60" s="94" t="str">
        <f t="shared" si="2"/>
        <v/>
      </c>
    </row>
    <row r="61" spans="1:16" ht="32.25" customHeight="1">
      <c r="A61" s="48">
        <v>54</v>
      </c>
      <c r="B61" s="9"/>
      <c r="C61" s="1"/>
      <c r="D61" s="9"/>
      <c r="E61" s="17"/>
      <c r="F61" s="120" t="str">
        <f>IFERROR(VLOOKUP(E61,テーブル484[],2,FALSE)&amp;"","")</f>
        <v/>
      </c>
      <c r="G61" s="10"/>
      <c r="H61" s="18"/>
      <c r="I61" s="8"/>
      <c r="J61" s="47"/>
      <c r="K61" s="46"/>
      <c r="L61" s="46"/>
      <c r="M61" s="46" t="str">
        <f t="shared" si="4"/>
        <v/>
      </c>
      <c r="N61" s="45"/>
      <c r="P61" s="94" t="str">
        <f t="shared" si="2"/>
        <v/>
      </c>
    </row>
    <row r="62" spans="1:16" ht="32.25" customHeight="1">
      <c r="A62" s="48">
        <v>55</v>
      </c>
      <c r="B62" s="9"/>
      <c r="C62" s="1"/>
      <c r="D62" s="9"/>
      <c r="E62" s="17"/>
      <c r="F62" s="120" t="str">
        <f>IFERROR(VLOOKUP(E62,テーブル484[],2,FALSE)&amp;"","")</f>
        <v/>
      </c>
      <c r="G62" s="10"/>
      <c r="H62" s="18"/>
      <c r="I62" s="8"/>
      <c r="J62" s="47"/>
      <c r="K62" s="46"/>
      <c r="L62" s="46"/>
      <c r="M62" s="46" t="str">
        <f t="shared" si="4"/>
        <v/>
      </c>
      <c r="N62" s="45"/>
      <c r="P62" s="94" t="str">
        <f t="shared" si="2"/>
        <v/>
      </c>
    </row>
    <row r="63" spans="1:16" ht="32.25" customHeight="1">
      <c r="A63" s="48">
        <v>56</v>
      </c>
      <c r="B63" s="9"/>
      <c r="C63" s="1"/>
      <c r="D63" s="9"/>
      <c r="E63" s="17"/>
      <c r="F63" s="120" t="str">
        <f>IFERROR(VLOOKUP(E63,テーブル484[],2,FALSE)&amp;"","")</f>
        <v/>
      </c>
      <c r="G63" s="10"/>
      <c r="H63" s="18"/>
      <c r="I63" s="8"/>
      <c r="J63" s="47"/>
      <c r="K63" s="46"/>
      <c r="L63" s="46"/>
      <c r="M63" s="46" t="str">
        <f t="shared" si="4"/>
        <v/>
      </c>
      <c r="N63" s="45"/>
      <c r="P63" s="94" t="str">
        <f t="shared" si="2"/>
        <v/>
      </c>
    </row>
    <row r="64" spans="1:16" ht="32.25" customHeight="1">
      <c r="A64" s="48">
        <v>57</v>
      </c>
      <c r="B64" s="9"/>
      <c r="C64" s="1"/>
      <c r="D64" s="9"/>
      <c r="E64" s="17"/>
      <c r="F64" s="120" t="str">
        <f>IFERROR(VLOOKUP(E64,テーブル484[],2,FALSE)&amp;"","")</f>
        <v/>
      </c>
      <c r="G64" s="10"/>
      <c r="H64" s="18"/>
      <c r="I64" s="8"/>
      <c r="J64" s="47"/>
      <c r="K64" s="46"/>
      <c r="L64" s="46"/>
      <c r="M64" s="46" t="str">
        <f t="shared" si="4"/>
        <v/>
      </c>
      <c r="N64" s="45"/>
      <c r="P64" s="94" t="str">
        <f t="shared" si="2"/>
        <v/>
      </c>
    </row>
    <row r="65" spans="1:16" ht="32.25" customHeight="1">
      <c r="A65" s="48">
        <v>58</v>
      </c>
      <c r="B65" s="9"/>
      <c r="C65" s="1"/>
      <c r="D65" s="9"/>
      <c r="E65" s="17"/>
      <c r="F65" s="120" t="str">
        <f>IFERROR(VLOOKUP(E65,テーブル484[],2,FALSE)&amp;"","")</f>
        <v/>
      </c>
      <c r="G65" s="10"/>
      <c r="H65" s="18"/>
      <c r="I65" s="8"/>
      <c r="J65" s="47"/>
      <c r="K65" s="46"/>
      <c r="L65" s="46"/>
      <c r="M65" s="46" t="str">
        <f t="shared" si="4"/>
        <v/>
      </c>
      <c r="N65" s="45"/>
      <c r="P65" s="94" t="str">
        <f t="shared" si="2"/>
        <v/>
      </c>
    </row>
    <row r="66" spans="1:16" ht="32.25" customHeight="1">
      <c r="A66" s="48">
        <v>59</v>
      </c>
      <c r="B66" s="9"/>
      <c r="C66" s="1"/>
      <c r="D66" s="9"/>
      <c r="E66" s="17"/>
      <c r="F66" s="120" t="str">
        <f>IFERROR(VLOOKUP(E66,テーブル484[],2,FALSE)&amp;"","")</f>
        <v/>
      </c>
      <c r="G66" s="10"/>
      <c r="H66" s="18"/>
      <c r="I66" s="8"/>
      <c r="J66" s="47"/>
      <c r="K66" s="46"/>
      <c r="L66" s="46"/>
      <c r="M66" s="46" t="str">
        <f t="shared" si="4"/>
        <v/>
      </c>
      <c r="N66" s="45"/>
      <c r="P66" s="94" t="str">
        <f t="shared" si="2"/>
        <v/>
      </c>
    </row>
    <row r="67" spans="1:16" ht="32.25" customHeight="1">
      <c r="A67" s="48">
        <v>60</v>
      </c>
      <c r="B67" s="9"/>
      <c r="C67" s="1"/>
      <c r="D67" s="9"/>
      <c r="E67" s="17"/>
      <c r="F67" s="120" t="str">
        <f>IFERROR(VLOOKUP(E67,テーブル484[],2,FALSE)&amp;"","")</f>
        <v/>
      </c>
      <c r="G67" s="10"/>
      <c r="H67" s="18"/>
      <c r="I67" s="8"/>
      <c r="J67" s="47"/>
      <c r="K67" s="46"/>
      <c r="L67" s="46"/>
      <c r="M67" s="46" t="str">
        <f t="shared" si="4"/>
        <v/>
      </c>
      <c r="N67" s="45"/>
      <c r="P67" s="94" t="str">
        <f t="shared" si="2"/>
        <v/>
      </c>
    </row>
    <row r="68" spans="1:16" ht="32.25" customHeight="1">
      <c r="A68" s="48">
        <v>61</v>
      </c>
      <c r="B68" s="9"/>
      <c r="C68" s="1"/>
      <c r="D68" s="9"/>
      <c r="E68" s="17"/>
      <c r="F68" s="120" t="str">
        <f>IFERROR(VLOOKUP(E68,テーブル484[],2,FALSE)&amp;"","")</f>
        <v/>
      </c>
      <c r="G68" s="10"/>
      <c r="H68" s="18"/>
      <c r="I68" s="8"/>
      <c r="J68" s="47"/>
      <c r="K68" s="46"/>
      <c r="L68" s="46"/>
      <c r="M68" s="46" t="str">
        <f t="shared" si="4"/>
        <v/>
      </c>
      <c r="N68" s="45"/>
      <c r="P68" s="94" t="str">
        <f t="shared" si="2"/>
        <v/>
      </c>
    </row>
    <row r="69" spans="1:16" ht="32.25" customHeight="1">
      <c r="A69" s="48">
        <v>62</v>
      </c>
      <c r="B69" s="9"/>
      <c r="C69" s="1"/>
      <c r="D69" s="9"/>
      <c r="E69" s="17"/>
      <c r="F69" s="120" t="str">
        <f>IFERROR(VLOOKUP(E69,テーブル484[],2,FALSE)&amp;"","")</f>
        <v/>
      </c>
      <c r="G69" s="10"/>
      <c r="H69" s="18"/>
      <c r="I69" s="8"/>
      <c r="J69" s="47"/>
      <c r="K69" s="46"/>
      <c r="L69" s="46"/>
      <c r="M69" s="46" t="str">
        <f t="shared" si="4"/>
        <v/>
      </c>
      <c r="N69" s="45"/>
      <c r="P69" s="94" t="str">
        <f t="shared" si="2"/>
        <v/>
      </c>
    </row>
    <row r="70" spans="1:16" ht="32.25" customHeight="1">
      <c r="A70" s="48">
        <v>63</v>
      </c>
      <c r="B70" s="9"/>
      <c r="C70" s="1"/>
      <c r="D70" s="9"/>
      <c r="E70" s="17"/>
      <c r="F70" s="120" t="str">
        <f>IFERROR(VLOOKUP(E70,テーブル484[],2,FALSE)&amp;"","")</f>
        <v/>
      </c>
      <c r="G70" s="10"/>
      <c r="H70" s="18"/>
      <c r="I70" s="8"/>
      <c r="J70" s="47"/>
      <c r="K70" s="46"/>
      <c r="L70" s="46"/>
      <c r="M70" s="46" t="str">
        <f t="shared" si="4"/>
        <v/>
      </c>
      <c r="N70" s="45"/>
      <c r="P70" s="94" t="str">
        <f t="shared" si="2"/>
        <v/>
      </c>
    </row>
    <row r="71" spans="1:16" ht="32.25" customHeight="1">
      <c r="A71" s="48">
        <v>64</v>
      </c>
      <c r="B71" s="9"/>
      <c r="C71" s="1"/>
      <c r="D71" s="9"/>
      <c r="E71" s="17"/>
      <c r="F71" s="120" t="str">
        <f>IFERROR(VLOOKUP(E71,テーブル484[],2,FALSE)&amp;"","")</f>
        <v/>
      </c>
      <c r="G71" s="10"/>
      <c r="H71" s="18"/>
      <c r="I71" s="8"/>
      <c r="J71" s="47"/>
      <c r="K71" s="46"/>
      <c r="L71" s="46"/>
      <c r="M71" s="46" t="str">
        <f t="shared" si="4"/>
        <v/>
      </c>
      <c r="N71" s="45"/>
      <c r="P71" s="94" t="str">
        <f t="shared" si="2"/>
        <v/>
      </c>
    </row>
    <row r="72" spans="1:16" ht="32.25" customHeight="1">
      <c r="A72" s="48">
        <v>65</v>
      </c>
      <c r="B72" s="9"/>
      <c r="C72" s="1"/>
      <c r="D72" s="9"/>
      <c r="E72" s="17"/>
      <c r="F72" s="120" t="str">
        <f>IFERROR(VLOOKUP(E72,テーブル484[],2,FALSE)&amp;"","")</f>
        <v/>
      </c>
      <c r="G72" s="10"/>
      <c r="H72" s="18"/>
      <c r="I72" s="8"/>
      <c r="J72" s="47"/>
      <c r="K72" s="46"/>
      <c r="L72" s="46"/>
      <c r="M72" s="46" t="str">
        <f t="shared" si="4"/>
        <v/>
      </c>
      <c r="N72" s="45"/>
      <c r="P72" s="94" t="str">
        <f t="shared" ref="P72:P107" si="6">F72&amp;E72</f>
        <v/>
      </c>
    </row>
    <row r="73" spans="1:16" ht="32.25" customHeight="1">
      <c r="A73" s="48">
        <v>66</v>
      </c>
      <c r="B73" s="9"/>
      <c r="C73" s="1"/>
      <c r="D73" s="9"/>
      <c r="E73" s="17"/>
      <c r="F73" s="120" t="str">
        <f>IFERROR(VLOOKUP(E73,テーブル484[],2,FALSE)&amp;"","")</f>
        <v/>
      </c>
      <c r="G73" s="10"/>
      <c r="H73" s="18"/>
      <c r="I73" s="8"/>
      <c r="J73" s="47" t="str">
        <f t="shared" ref="J73:J107" si="7">IF(ISNUMBER(E73)*1,$AB$8,IF(E73="",""))</f>
        <v/>
      </c>
      <c r="K73" s="46" t="str">
        <f t="shared" ref="K73:K107" si="8">IF(E73="","",VLOOKUP(E73,$Z$8:$AD$10,4,0)*H73)</f>
        <v/>
      </c>
      <c r="L73" s="46" t="str">
        <f t="shared" ref="L73:L107" si="9">IF(E73="","",VLOOKUP(E73,$Z$8:$AD$10,5,0))</f>
        <v/>
      </c>
      <c r="M73" s="46" t="str">
        <f t="shared" ref="M73:M107" si="10">IFERROR(IF(AND(E73=""),"",IF(AND(E73=1,I73="負担あり"),H73*4000,IF(AND(E73=1,I73="負担なし"),0,IF(AND(E73=2,I73="負担あり"),30000,IF(AND(E73=2,I73="負担なし"),0,IF(AND(E73=3,I73="負担なし"),0,IF(AND(E73=3,I73=""),0,""))))))),"")</f>
        <v/>
      </c>
      <c r="N73" s="45" t="str">
        <f t="shared" ref="N73:N107" si="11">IF(AND(B73&lt;&gt;"",C73&lt;&gt;"",D73&lt;&gt;"",E73&lt;&gt;"",F73&lt;&gt;"",G73&lt;&gt;""),SUM(J73:M73),"")</f>
        <v/>
      </c>
      <c r="P73" s="94" t="str">
        <f t="shared" si="6"/>
        <v/>
      </c>
    </row>
    <row r="74" spans="1:16" ht="32.25" customHeight="1">
      <c r="A74" s="48">
        <v>67</v>
      </c>
      <c r="B74" s="9"/>
      <c r="C74" s="1"/>
      <c r="D74" s="9"/>
      <c r="E74" s="17"/>
      <c r="F74" s="120" t="str">
        <f>IFERROR(VLOOKUP(E74,テーブル484[],2,FALSE)&amp;"","")</f>
        <v/>
      </c>
      <c r="G74" s="10"/>
      <c r="H74" s="18"/>
      <c r="I74" s="8"/>
      <c r="J74" s="47" t="str">
        <f t="shared" si="7"/>
        <v/>
      </c>
      <c r="K74" s="46" t="str">
        <f t="shared" si="8"/>
        <v/>
      </c>
      <c r="L74" s="46" t="str">
        <f t="shared" si="9"/>
        <v/>
      </c>
      <c r="M74" s="46" t="str">
        <f t="shared" si="10"/>
        <v/>
      </c>
      <c r="N74" s="45" t="str">
        <f t="shared" si="11"/>
        <v/>
      </c>
      <c r="P74" s="94" t="str">
        <f t="shared" si="6"/>
        <v/>
      </c>
    </row>
    <row r="75" spans="1:16" ht="32.25" customHeight="1">
      <c r="A75" s="48">
        <v>68</v>
      </c>
      <c r="B75" s="9"/>
      <c r="C75" s="1"/>
      <c r="D75" s="9"/>
      <c r="E75" s="17"/>
      <c r="F75" s="120" t="str">
        <f>IFERROR(VLOOKUP(E75,テーブル484[],2,FALSE)&amp;"","")</f>
        <v/>
      </c>
      <c r="G75" s="10"/>
      <c r="H75" s="18"/>
      <c r="I75" s="8"/>
      <c r="J75" s="47" t="str">
        <f t="shared" si="7"/>
        <v/>
      </c>
      <c r="K75" s="46" t="str">
        <f t="shared" si="8"/>
        <v/>
      </c>
      <c r="L75" s="46" t="str">
        <f t="shared" si="9"/>
        <v/>
      </c>
      <c r="M75" s="46" t="str">
        <f t="shared" si="10"/>
        <v/>
      </c>
      <c r="N75" s="45" t="str">
        <f t="shared" si="11"/>
        <v/>
      </c>
      <c r="P75" s="94" t="str">
        <f t="shared" si="6"/>
        <v/>
      </c>
    </row>
    <row r="76" spans="1:16" ht="32.25" customHeight="1">
      <c r="A76" s="48">
        <v>69</v>
      </c>
      <c r="B76" s="9"/>
      <c r="C76" s="1"/>
      <c r="D76" s="9"/>
      <c r="E76" s="17"/>
      <c r="F76" s="120" t="str">
        <f>IFERROR(VLOOKUP(E76,テーブル484[],2,FALSE)&amp;"","")</f>
        <v/>
      </c>
      <c r="G76" s="10"/>
      <c r="H76" s="18"/>
      <c r="I76" s="8"/>
      <c r="J76" s="47" t="str">
        <f t="shared" si="7"/>
        <v/>
      </c>
      <c r="K76" s="46" t="str">
        <f t="shared" si="8"/>
        <v/>
      </c>
      <c r="L76" s="46" t="str">
        <f t="shared" si="9"/>
        <v/>
      </c>
      <c r="M76" s="46" t="str">
        <f t="shared" si="10"/>
        <v/>
      </c>
      <c r="N76" s="45" t="str">
        <f t="shared" si="11"/>
        <v/>
      </c>
      <c r="P76" s="94" t="str">
        <f t="shared" si="6"/>
        <v/>
      </c>
    </row>
    <row r="77" spans="1:16" ht="32.25" customHeight="1">
      <c r="A77" s="48">
        <v>70</v>
      </c>
      <c r="B77" s="9"/>
      <c r="C77" s="1"/>
      <c r="D77" s="9"/>
      <c r="E77" s="17"/>
      <c r="F77" s="120" t="str">
        <f>IFERROR(VLOOKUP(E77,テーブル484[],2,FALSE)&amp;"","")</f>
        <v/>
      </c>
      <c r="G77" s="10"/>
      <c r="H77" s="18"/>
      <c r="I77" s="8"/>
      <c r="J77" s="47" t="str">
        <f t="shared" si="7"/>
        <v/>
      </c>
      <c r="K77" s="46" t="str">
        <f t="shared" si="8"/>
        <v/>
      </c>
      <c r="L77" s="46" t="str">
        <f t="shared" si="9"/>
        <v/>
      </c>
      <c r="M77" s="46" t="str">
        <f t="shared" si="10"/>
        <v/>
      </c>
      <c r="N77" s="45" t="str">
        <f t="shared" si="11"/>
        <v/>
      </c>
      <c r="P77" s="94" t="str">
        <f t="shared" si="6"/>
        <v/>
      </c>
    </row>
    <row r="78" spans="1:16" ht="32.25" customHeight="1">
      <c r="A78" s="48">
        <v>71</v>
      </c>
      <c r="B78" s="9"/>
      <c r="C78" s="1"/>
      <c r="D78" s="9"/>
      <c r="E78" s="17"/>
      <c r="F78" s="120" t="str">
        <f>IFERROR(VLOOKUP(E78,テーブル484[],2,FALSE)&amp;"","")</f>
        <v/>
      </c>
      <c r="G78" s="10"/>
      <c r="H78" s="18"/>
      <c r="I78" s="8"/>
      <c r="J78" s="47" t="str">
        <f t="shared" si="7"/>
        <v/>
      </c>
      <c r="K78" s="46" t="str">
        <f t="shared" si="8"/>
        <v/>
      </c>
      <c r="L78" s="46" t="str">
        <f t="shared" si="9"/>
        <v/>
      </c>
      <c r="M78" s="46" t="str">
        <f t="shared" si="10"/>
        <v/>
      </c>
      <c r="N78" s="45" t="str">
        <f t="shared" si="11"/>
        <v/>
      </c>
      <c r="P78" s="94" t="str">
        <f t="shared" si="6"/>
        <v/>
      </c>
    </row>
    <row r="79" spans="1:16" ht="32.25" customHeight="1">
      <c r="A79" s="48">
        <v>72</v>
      </c>
      <c r="B79" s="9"/>
      <c r="C79" s="1"/>
      <c r="D79" s="9"/>
      <c r="E79" s="17"/>
      <c r="F79" s="120" t="str">
        <f>IFERROR(VLOOKUP(E79,テーブル484[],2,FALSE)&amp;"","")</f>
        <v/>
      </c>
      <c r="G79" s="10"/>
      <c r="H79" s="18"/>
      <c r="I79" s="8"/>
      <c r="J79" s="47" t="str">
        <f t="shared" si="7"/>
        <v/>
      </c>
      <c r="K79" s="46" t="str">
        <f t="shared" si="8"/>
        <v/>
      </c>
      <c r="L79" s="46" t="str">
        <f t="shared" si="9"/>
        <v/>
      </c>
      <c r="M79" s="46" t="str">
        <f t="shared" si="10"/>
        <v/>
      </c>
      <c r="N79" s="45" t="str">
        <f t="shared" si="11"/>
        <v/>
      </c>
      <c r="P79" s="94" t="str">
        <f t="shared" si="6"/>
        <v/>
      </c>
    </row>
    <row r="80" spans="1:16" ht="32.25" customHeight="1">
      <c r="A80" s="48">
        <v>73</v>
      </c>
      <c r="B80" s="9"/>
      <c r="C80" s="1"/>
      <c r="D80" s="9"/>
      <c r="E80" s="17"/>
      <c r="F80" s="120" t="str">
        <f>IFERROR(VLOOKUP(E80,テーブル484[],2,FALSE)&amp;"","")</f>
        <v/>
      </c>
      <c r="G80" s="10"/>
      <c r="H80" s="18"/>
      <c r="I80" s="8"/>
      <c r="J80" s="47" t="str">
        <f t="shared" si="7"/>
        <v/>
      </c>
      <c r="K80" s="46" t="str">
        <f t="shared" si="8"/>
        <v/>
      </c>
      <c r="L80" s="46" t="str">
        <f t="shared" si="9"/>
        <v/>
      </c>
      <c r="M80" s="46" t="str">
        <f t="shared" si="10"/>
        <v/>
      </c>
      <c r="N80" s="45" t="str">
        <f t="shared" si="11"/>
        <v/>
      </c>
      <c r="P80" s="94" t="str">
        <f t="shared" si="6"/>
        <v/>
      </c>
    </row>
    <row r="81" spans="1:16" ht="32.25" customHeight="1">
      <c r="A81" s="48">
        <v>74</v>
      </c>
      <c r="B81" s="9"/>
      <c r="C81" s="1"/>
      <c r="D81" s="9"/>
      <c r="E81" s="17"/>
      <c r="F81" s="120" t="str">
        <f>IFERROR(VLOOKUP(E81,テーブル484[],2,FALSE)&amp;"","")</f>
        <v/>
      </c>
      <c r="G81" s="10"/>
      <c r="H81" s="18"/>
      <c r="I81" s="8"/>
      <c r="J81" s="47" t="str">
        <f t="shared" si="7"/>
        <v/>
      </c>
      <c r="K81" s="46" t="str">
        <f t="shared" si="8"/>
        <v/>
      </c>
      <c r="L81" s="46" t="str">
        <f t="shared" si="9"/>
        <v/>
      </c>
      <c r="M81" s="46" t="str">
        <f t="shared" si="10"/>
        <v/>
      </c>
      <c r="N81" s="45" t="str">
        <f t="shared" si="11"/>
        <v/>
      </c>
      <c r="P81" s="94" t="str">
        <f t="shared" si="6"/>
        <v/>
      </c>
    </row>
    <row r="82" spans="1:16" ht="32.25" customHeight="1">
      <c r="A82" s="48">
        <v>75</v>
      </c>
      <c r="B82" s="9"/>
      <c r="C82" s="1"/>
      <c r="D82" s="9"/>
      <c r="E82" s="17"/>
      <c r="F82" s="120" t="str">
        <f>IFERROR(VLOOKUP(E82,テーブル484[],2,FALSE)&amp;"","")</f>
        <v/>
      </c>
      <c r="G82" s="10"/>
      <c r="H82" s="18"/>
      <c r="I82" s="8"/>
      <c r="J82" s="47" t="str">
        <f t="shared" si="7"/>
        <v/>
      </c>
      <c r="K82" s="46" t="str">
        <f t="shared" si="8"/>
        <v/>
      </c>
      <c r="L82" s="46" t="str">
        <f t="shared" si="9"/>
        <v/>
      </c>
      <c r="M82" s="46" t="str">
        <f t="shared" si="10"/>
        <v/>
      </c>
      <c r="N82" s="45" t="str">
        <f t="shared" si="11"/>
        <v/>
      </c>
      <c r="P82" s="94" t="str">
        <f t="shared" si="6"/>
        <v/>
      </c>
    </row>
    <row r="83" spans="1:16" ht="32.25" customHeight="1">
      <c r="A83" s="48">
        <v>76</v>
      </c>
      <c r="B83" s="9"/>
      <c r="C83" s="1"/>
      <c r="D83" s="9"/>
      <c r="E83" s="17"/>
      <c r="F83" s="120" t="str">
        <f>IFERROR(VLOOKUP(E83,テーブル484[],2,FALSE)&amp;"","")</f>
        <v/>
      </c>
      <c r="G83" s="10"/>
      <c r="H83" s="18"/>
      <c r="I83" s="8"/>
      <c r="J83" s="47" t="str">
        <f t="shared" si="7"/>
        <v/>
      </c>
      <c r="K83" s="46" t="str">
        <f t="shared" si="8"/>
        <v/>
      </c>
      <c r="L83" s="46" t="str">
        <f t="shared" si="9"/>
        <v/>
      </c>
      <c r="M83" s="46" t="str">
        <f t="shared" si="10"/>
        <v/>
      </c>
      <c r="N83" s="45" t="str">
        <f t="shared" si="11"/>
        <v/>
      </c>
      <c r="P83" s="94" t="str">
        <f t="shared" si="6"/>
        <v/>
      </c>
    </row>
    <row r="84" spans="1:16" ht="32.25" customHeight="1">
      <c r="A84" s="48">
        <v>77</v>
      </c>
      <c r="B84" s="9"/>
      <c r="C84" s="1"/>
      <c r="D84" s="9"/>
      <c r="E84" s="17"/>
      <c r="F84" s="120" t="str">
        <f>IFERROR(VLOOKUP(E84,テーブル484[],2,FALSE)&amp;"","")</f>
        <v/>
      </c>
      <c r="G84" s="10"/>
      <c r="H84" s="18"/>
      <c r="I84" s="8"/>
      <c r="J84" s="47" t="str">
        <f t="shared" si="7"/>
        <v/>
      </c>
      <c r="K84" s="46" t="str">
        <f t="shared" si="8"/>
        <v/>
      </c>
      <c r="L84" s="46" t="str">
        <f t="shared" si="9"/>
        <v/>
      </c>
      <c r="M84" s="46" t="str">
        <f t="shared" si="10"/>
        <v/>
      </c>
      <c r="N84" s="45" t="str">
        <f t="shared" si="11"/>
        <v/>
      </c>
      <c r="P84" s="94" t="str">
        <f t="shared" si="6"/>
        <v/>
      </c>
    </row>
    <row r="85" spans="1:16" ht="32.25" customHeight="1">
      <c r="A85" s="48">
        <v>78</v>
      </c>
      <c r="B85" s="9"/>
      <c r="C85" s="1"/>
      <c r="D85" s="9"/>
      <c r="E85" s="17"/>
      <c r="F85" s="120" t="str">
        <f>IFERROR(VLOOKUP(E85,テーブル484[],2,FALSE)&amp;"","")</f>
        <v/>
      </c>
      <c r="G85" s="10"/>
      <c r="H85" s="18"/>
      <c r="I85" s="8"/>
      <c r="J85" s="47" t="str">
        <f t="shared" si="7"/>
        <v/>
      </c>
      <c r="K85" s="46" t="str">
        <f t="shared" si="8"/>
        <v/>
      </c>
      <c r="L85" s="46" t="str">
        <f t="shared" si="9"/>
        <v/>
      </c>
      <c r="M85" s="46" t="str">
        <f t="shared" si="10"/>
        <v/>
      </c>
      <c r="N85" s="45" t="str">
        <f t="shared" si="11"/>
        <v/>
      </c>
      <c r="P85" s="94" t="str">
        <f t="shared" si="6"/>
        <v/>
      </c>
    </row>
    <row r="86" spans="1:16" ht="32.25" customHeight="1">
      <c r="A86" s="48">
        <v>79</v>
      </c>
      <c r="B86" s="9"/>
      <c r="C86" s="1"/>
      <c r="D86" s="9"/>
      <c r="E86" s="17"/>
      <c r="F86" s="120" t="str">
        <f>IFERROR(VLOOKUP(E86,テーブル484[],2,FALSE)&amp;"","")</f>
        <v/>
      </c>
      <c r="G86" s="10"/>
      <c r="H86" s="18"/>
      <c r="I86" s="8"/>
      <c r="J86" s="47" t="str">
        <f t="shared" si="7"/>
        <v/>
      </c>
      <c r="K86" s="46" t="str">
        <f t="shared" si="8"/>
        <v/>
      </c>
      <c r="L86" s="46" t="str">
        <f t="shared" si="9"/>
        <v/>
      </c>
      <c r="M86" s="46" t="str">
        <f t="shared" si="10"/>
        <v/>
      </c>
      <c r="N86" s="45" t="str">
        <f t="shared" si="11"/>
        <v/>
      </c>
      <c r="P86" s="94" t="str">
        <f t="shared" si="6"/>
        <v/>
      </c>
    </row>
    <row r="87" spans="1:16" ht="32.25" customHeight="1">
      <c r="A87" s="48">
        <v>80</v>
      </c>
      <c r="B87" s="9"/>
      <c r="C87" s="1"/>
      <c r="D87" s="9"/>
      <c r="E87" s="17"/>
      <c r="F87" s="120" t="str">
        <f>IFERROR(VLOOKUP(E87,テーブル484[],2,FALSE)&amp;"","")</f>
        <v/>
      </c>
      <c r="G87" s="10"/>
      <c r="H87" s="18"/>
      <c r="I87" s="8"/>
      <c r="J87" s="47" t="str">
        <f t="shared" si="7"/>
        <v/>
      </c>
      <c r="K87" s="46" t="str">
        <f t="shared" si="8"/>
        <v/>
      </c>
      <c r="L87" s="46" t="str">
        <f t="shared" si="9"/>
        <v/>
      </c>
      <c r="M87" s="46" t="str">
        <f t="shared" si="10"/>
        <v/>
      </c>
      <c r="N87" s="45" t="str">
        <f t="shared" si="11"/>
        <v/>
      </c>
      <c r="P87" s="94" t="str">
        <f t="shared" si="6"/>
        <v/>
      </c>
    </row>
    <row r="88" spans="1:16" ht="32.25" customHeight="1">
      <c r="A88" s="48">
        <v>81</v>
      </c>
      <c r="B88" s="9"/>
      <c r="C88" s="1"/>
      <c r="D88" s="9"/>
      <c r="E88" s="17"/>
      <c r="F88" s="120" t="str">
        <f>IFERROR(VLOOKUP(E88,テーブル484[],2,FALSE)&amp;"","")</f>
        <v/>
      </c>
      <c r="G88" s="10"/>
      <c r="H88" s="18"/>
      <c r="I88" s="8"/>
      <c r="J88" s="47" t="str">
        <f t="shared" si="7"/>
        <v/>
      </c>
      <c r="K88" s="46" t="str">
        <f t="shared" si="8"/>
        <v/>
      </c>
      <c r="L88" s="46" t="str">
        <f t="shared" si="9"/>
        <v/>
      </c>
      <c r="M88" s="46" t="str">
        <f t="shared" si="10"/>
        <v/>
      </c>
      <c r="N88" s="45" t="str">
        <f t="shared" si="11"/>
        <v/>
      </c>
      <c r="P88" s="94" t="str">
        <f t="shared" si="6"/>
        <v/>
      </c>
    </row>
    <row r="89" spans="1:16" ht="32.25" customHeight="1">
      <c r="A89" s="48">
        <v>82</v>
      </c>
      <c r="B89" s="9"/>
      <c r="C89" s="1"/>
      <c r="D89" s="9"/>
      <c r="E89" s="17"/>
      <c r="F89" s="120" t="str">
        <f>IFERROR(VLOOKUP(E89,テーブル484[],2,FALSE)&amp;"","")</f>
        <v/>
      </c>
      <c r="G89" s="10"/>
      <c r="H89" s="18"/>
      <c r="I89" s="8"/>
      <c r="J89" s="47" t="str">
        <f t="shared" si="7"/>
        <v/>
      </c>
      <c r="K89" s="46" t="str">
        <f t="shared" si="8"/>
        <v/>
      </c>
      <c r="L89" s="46" t="str">
        <f t="shared" si="9"/>
        <v/>
      </c>
      <c r="M89" s="46" t="str">
        <f t="shared" si="10"/>
        <v/>
      </c>
      <c r="N89" s="45" t="str">
        <f t="shared" si="11"/>
        <v/>
      </c>
      <c r="P89" s="94" t="str">
        <f t="shared" si="6"/>
        <v/>
      </c>
    </row>
    <row r="90" spans="1:16" ht="32.25" customHeight="1">
      <c r="A90" s="48">
        <v>83</v>
      </c>
      <c r="B90" s="9"/>
      <c r="C90" s="1"/>
      <c r="D90" s="9"/>
      <c r="E90" s="17"/>
      <c r="F90" s="120" t="str">
        <f>IFERROR(VLOOKUP(E90,テーブル484[],2,FALSE)&amp;"","")</f>
        <v/>
      </c>
      <c r="G90" s="10"/>
      <c r="H90" s="18"/>
      <c r="I90" s="8"/>
      <c r="J90" s="47" t="str">
        <f t="shared" si="7"/>
        <v/>
      </c>
      <c r="K90" s="46" t="str">
        <f t="shared" si="8"/>
        <v/>
      </c>
      <c r="L90" s="46" t="str">
        <f t="shared" si="9"/>
        <v/>
      </c>
      <c r="M90" s="46" t="str">
        <f t="shared" si="10"/>
        <v/>
      </c>
      <c r="N90" s="45" t="str">
        <f t="shared" si="11"/>
        <v/>
      </c>
      <c r="P90" s="94" t="str">
        <f t="shared" si="6"/>
        <v/>
      </c>
    </row>
    <row r="91" spans="1:16" ht="32.25" customHeight="1">
      <c r="A91" s="48">
        <v>84</v>
      </c>
      <c r="B91" s="9"/>
      <c r="C91" s="1"/>
      <c r="D91" s="9"/>
      <c r="E91" s="17"/>
      <c r="F91" s="120" t="str">
        <f>IFERROR(VLOOKUP(E91,テーブル484[],2,FALSE)&amp;"","")</f>
        <v/>
      </c>
      <c r="G91" s="10"/>
      <c r="H91" s="18"/>
      <c r="I91" s="8"/>
      <c r="J91" s="47" t="str">
        <f t="shared" si="7"/>
        <v/>
      </c>
      <c r="K91" s="46" t="str">
        <f t="shared" si="8"/>
        <v/>
      </c>
      <c r="L91" s="46" t="str">
        <f t="shared" si="9"/>
        <v/>
      </c>
      <c r="M91" s="46" t="str">
        <f t="shared" si="10"/>
        <v/>
      </c>
      <c r="N91" s="45" t="str">
        <f t="shared" si="11"/>
        <v/>
      </c>
      <c r="P91" s="94" t="str">
        <f t="shared" si="6"/>
        <v/>
      </c>
    </row>
    <row r="92" spans="1:16" ht="32.25" customHeight="1">
      <c r="A92" s="48">
        <v>85</v>
      </c>
      <c r="B92" s="9"/>
      <c r="C92" s="1"/>
      <c r="D92" s="9"/>
      <c r="E92" s="17"/>
      <c r="F92" s="120" t="str">
        <f>IFERROR(VLOOKUP(E92,テーブル484[],2,FALSE)&amp;"","")</f>
        <v/>
      </c>
      <c r="G92" s="10"/>
      <c r="H92" s="18"/>
      <c r="I92" s="8"/>
      <c r="J92" s="47" t="str">
        <f t="shared" si="7"/>
        <v/>
      </c>
      <c r="K92" s="46" t="str">
        <f t="shared" si="8"/>
        <v/>
      </c>
      <c r="L92" s="46" t="str">
        <f t="shared" si="9"/>
        <v/>
      </c>
      <c r="M92" s="46" t="str">
        <f t="shared" si="10"/>
        <v/>
      </c>
      <c r="N92" s="45" t="str">
        <f t="shared" si="11"/>
        <v/>
      </c>
      <c r="P92" s="94" t="str">
        <f t="shared" si="6"/>
        <v/>
      </c>
    </row>
    <row r="93" spans="1:16" ht="32.25" customHeight="1">
      <c r="A93" s="48">
        <v>86</v>
      </c>
      <c r="B93" s="9"/>
      <c r="C93" s="1"/>
      <c r="D93" s="9"/>
      <c r="E93" s="17"/>
      <c r="F93" s="120" t="str">
        <f>IFERROR(VLOOKUP(E93,テーブル484[],2,FALSE)&amp;"","")</f>
        <v/>
      </c>
      <c r="G93" s="10"/>
      <c r="H93" s="18"/>
      <c r="I93" s="8"/>
      <c r="J93" s="47" t="str">
        <f t="shared" si="7"/>
        <v/>
      </c>
      <c r="K93" s="46" t="str">
        <f t="shared" si="8"/>
        <v/>
      </c>
      <c r="L93" s="46" t="str">
        <f t="shared" si="9"/>
        <v/>
      </c>
      <c r="M93" s="46" t="str">
        <f t="shared" si="10"/>
        <v/>
      </c>
      <c r="N93" s="45" t="str">
        <f t="shared" si="11"/>
        <v/>
      </c>
      <c r="P93" s="94" t="str">
        <f t="shared" si="6"/>
        <v/>
      </c>
    </row>
    <row r="94" spans="1:16" ht="32.25" customHeight="1">
      <c r="A94" s="48">
        <v>87</v>
      </c>
      <c r="B94" s="9"/>
      <c r="C94" s="1"/>
      <c r="D94" s="9"/>
      <c r="E94" s="17"/>
      <c r="F94" s="120" t="str">
        <f>IFERROR(VLOOKUP(E94,テーブル484[],2,FALSE)&amp;"","")</f>
        <v/>
      </c>
      <c r="G94" s="10"/>
      <c r="H94" s="18"/>
      <c r="I94" s="8"/>
      <c r="J94" s="47" t="str">
        <f t="shared" si="7"/>
        <v/>
      </c>
      <c r="K94" s="46" t="str">
        <f t="shared" si="8"/>
        <v/>
      </c>
      <c r="L94" s="46" t="str">
        <f t="shared" si="9"/>
        <v/>
      </c>
      <c r="M94" s="46" t="str">
        <f t="shared" si="10"/>
        <v/>
      </c>
      <c r="N94" s="45" t="str">
        <f t="shared" si="11"/>
        <v/>
      </c>
      <c r="P94" s="94" t="str">
        <f t="shared" si="6"/>
        <v/>
      </c>
    </row>
    <row r="95" spans="1:16" ht="32.25" customHeight="1">
      <c r="A95" s="48">
        <v>88</v>
      </c>
      <c r="B95" s="9"/>
      <c r="C95" s="1"/>
      <c r="D95" s="9"/>
      <c r="E95" s="17"/>
      <c r="F95" s="120" t="str">
        <f>IFERROR(VLOOKUP(E95,テーブル484[],2,FALSE)&amp;"","")</f>
        <v/>
      </c>
      <c r="G95" s="10"/>
      <c r="H95" s="18"/>
      <c r="I95" s="8"/>
      <c r="J95" s="47" t="str">
        <f t="shared" si="7"/>
        <v/>
      </c>
      <c r="K95" s="46" t="str">
        <f t="shared" si="8"/>
        <v/>
      </c>
      <c r="L95" s="46" t="str">
        <f t="shared" si="9"/>
        <v/>
      </c>
      <c r="M95" s="46" t="str">
        <f t="shared" si="10"/>
        <v/>
      </c>
      <c r="N95" s="45" t="str">
        <f t="shared" si="11"/>
        <v/>
      </c>
      <c r="P95" s="94" t="str">
        <f t="shared" si="6"/>
        <v/>
      </c>
    </row>
    <row r="96" spans="1:16" ht="32.25" customHeight="1">
      <c r="A96" s="48">
        <v>89</v>
      </c>
      <c r="B96" s="9"/>
      <c r="C96" s="1"/>
      <c r="D96" s="9"/>
      <c r="E96" s="17"/>
      <c r="F96" s="120" t="str">
        <f>IFERROR(VLOOKUP(E96,テーブル484[],2,FALSE)&amp;"","")</f>
        <v/>
      </c>
      <c r="G96" s="10"/>
      <c r="H96" s="18"/>
      <c r="I96" s="8"/>
      <c r="J96" s="47" t="str">
        <f t="shared" si="7"/>
        <v/>
      </c>
      <c r="K96" s="46" t="str">
        <f t="shared" si="8"/>
        <v/>
      </c>
      <c r="L96" s="46" t="str">
        <f t="shared" si="9"/>
        <v/>
      </c>
      <c r="M96" s="46" t="str">
        <f t="shared" si="10"/>
        <v/>
      </c>
      <c r="N96" s="45" t="str">
        <f t="shared" si="11"/>
        <v/>
      </c>
      <c r="P96" s="94" t="str">
        <f t="shared" si="6"/>
        <v/>
      </c>
    </row>
    <row r="97" spans="1:16" ht="32.25" customHeight="1">
      <c r="A97" s="48">
        <v>90</v>
      </c>
      <c r="B97" s="9"/>
      <c r="C97" s="1"/>
      <c r="D97" s="9"/>
      <c r="E97" s="17"/>
      <c r="F97" s="120" t="str">
        <f>IFERROR(VLOOKUP(E97,テーブル484[],2,FALSE)&amp;"","")</f>
        <v/>
      </c>
      <c r="G97" s="10"/>
      <c r="H97" s="18"/>
      <c r="I97" s="8"/>
      <c r="J97" s="47" t="str">
        <f t="shared" si="7"/>
        <v/>
      </c>
      <c r="K97" s="46" t="str">
        <f t="shared" si="8"/>
        <v/>
      </c>
      <c r="L97" s="46" t="str">
        <f t="shared" si="9"/>
        <v/>
      </c>
      <c r="M97" s="46" t="str">
        <f t="shared" si="10"/>
        <v/>
      </c>
      <c r="N97" s="45" t="str">
        <f t="shared" si="11"/>
        <v/>
      </c>
      <c r="P97" s="94" t="str">
        <f t="shared" si="6"/>
        <v/>
      </c>
    </row>
    <row r="98" spans="1:16" ht="32.25" customHeight="1">
      <c r="A98" s="48">
        <v>91</v>
      </c>
      <c r="B98" s="9"/>
      <c r="C98" s="1"/>
      <c r="D98" s="9"/>
      <c r="E98" s="17"/>
      <c r="F98" s="120" t="str">
        <f>IFERROR(VLOOKUP(E98,テーブル484[],2,FALSE)&amp;"","")</f>
        <v/>
      </c>
      <c r="G98" s="10"/>
      <c r="H98" s="18"/>
      <c r="I98" s="8"/>
      <c r="J98" s="47" t="str">
        <f t="shared" si="7"/>
        <v/>
      </c>
      <c r="K98" s="46" t="str">
        <f t="shared" si="8"/>
        <v/>
      </c>
      <c r="L98" s="46" t="str">
        <f t="shared" si="9"/>
        <v/>
      </c>
      <c r="M98" s="46" t="str">
        <f t="shared" si="10"/>
        <v/>
      </c>
      <c r="N98" s="45" t="str">
        <f t="shared" si="11"/>
        <v/>
      </c>
      <c r="P98" s="94" t="str">
        <f t="shared" si="6"/>
        <v/>
      </c>
    </row>
    <row r="99" spans="1:16" ht="32.25" customHeight="1">
      <c r="A99" s="48">
        <v>92</v>
      </c>
      <c r="B99" s="9"/>
      <c r="C99" s="1"/>
      <c r="D99" s="9"/>
      <c r="E99" s="17"/>
      <c r="F99" s="120" t="str">
        <f>IFERROR(VLOOKUP(E99,テーブル484[],2,FALSE)&amp;"","")</f>
        <v/>
      </c>
      <c r="G99" s="10"/>
      <c r="H99" s="18"/>
      <c r="I99" s="8"/>
      <c r="J99" s="47" t="str">
        <f t="shared" si="7"/>
        <v/>
      </c>
      <c r="K99" s="46" t="str">
        <f t="shared" si="8"/>
        <v/>
      </c>
      <c r="L99" s="46" t="str">
        <f t="shared" si="9"/>
        <v/>
      </c>
      <c r="M99" s="46" t="str">
        <f t="shared" si="10"/>
        <v/>
      </c>
      <c r="N99" s="45" t="str">
        <f t="shared" si="11"/>
        <v/>
      </c>
      <c r="P99" s="94" t="str">
        <f t="shared" si="6"/>
        <v/>
      </c>
    </row>
    <row r="100" spans="1:16" ht="32.25" customHeight="1">
      <c r="A100" s="48">
        <v>93</v>
      </c>
      <c r="B100" s="9"/>
      <c r="C100" s="1"/>
      <c r="D100" s="9"/>
      <c r="E100" s="17"/>
      <c r="F100" s="120" t="str">
        <f>IFERROR(VLOOKUP(E100,テーブル484[],2,FALSE)&amp;"","")</f>
        <v/>
      </c>
      <c r="G100" s="10"/>
      <c r="H100" s="18"/>
      <c r="I100" s="8"/>
      <c r="J100" s="47" t="str">
        <f t="shared" si="7"/>
        <v/>
      </c>
      <c r="K100" s="46" t="str">
        <f t="shared" si="8"/>
        <v/>
      </c>
      <c r="L100" s="46" t="str">
        <f t="shared" si="9"/>
        <v/>
      </c>
      <c r="M100" s="46" t="str">
        <f t="shared" si="10"/>
        <v/>
      </c>
      <c r="N100" s="45" t="str">
        <f t="shared" si="11"/>
        <v/>
      </c>
      <c r="P100" s="94" t="str">
        <f t="shared" si="6"/>
        <v/>
      </c>
    </row>
    <row r="101" spans="1:16" ht="32.25" customHeight="1">
      <c r="A101" s="48">
        <v>94</v>
      </c>
      <c r="B101" s="9"/>
      <c r="C101" s="1"/>
      <c r="D101" s="9"/>
      <c r="E101" s="17"/>
      <c r="F101" s="120" t="str">
        <f>IFERROR(VLOOKUP(E101,テーブル484[],2,FALSE)&amp;"","")</f>
        <v/>
      </c>
      <c r="G101" s="10"/>
      <c r="H101" s="18"/>
      <c r="I101" s="8"/>
      <c r="J101" s="47" t="str">
        <f t="shared" si="7"/>
        <v/>
      </c>
      <c r="K101" s="46" t="str">
        <f t="shared" si="8"/>
        <v/>
      </c>
      <c r="L101" s="46" t="str">
        <f t="shared" si="9"/>
        <v/>
      </c>
      <c r="M101" s="46" t="str">
        <f t="shared" si="10"/>
        <v/>
      </c>
      <c r="N101" s="45" t="str">
        <f t="shared" si="11"/>
        <v/>
      </c>
      <c r="P101" s="94" t="str">
        <f t="shared" si="6"/>
        <v/>
      </c>
    </row>
    <row r="102" spans="1:16" ht="32.25" customHeight="1">
      <c r="A102" s="48">
        <v>95</v>
      </c>
      <c r="B102" s="9"/>
      <c r="C102" s="1"/>
      <c r="D102" s="9"/>
      <c r="E102" s="17"/>
      <c r="F102" s="120" t="str">
        <f>IFERROR(VLOOKUP(E102,テーブル484[],2,FALSE)&amp;"","")</f>
        <v/>
      </c>
      <c r="G102" s="10"/>
      <c r="H102" s="18"/>
      <c r="I102" s="8"/>
      <c r="J102" s="47" t="str">
        <f t="shared" si="7"/>
        <v/>
      </c>
      <c r="K102" s="46" t="str">
        <f t="shared" si="8"/>
        <v/>
      </c>
      <c r="L102" s="46" t="str">
        <f t="shared" si="9"/>
        <v/>
      </c>
      <c r="M102" s="46" t="str">
        <f t="shared" si="10"/>
        <v/>
      </c>
      <c r="N102" s="45" t="str">
        <f t="shared" si="11"/>
        <v/>
      </c>
      <c r="P102" s="94" t="str">
        <f t="shared" si="6"/>
        <v/>
      </c>
    </row>
    <row r="103" spans="1:16" ht="32.25" customHeight="1">
      <c r="A103" s="48">
        <v>96</v>
      </c>
      <c r="B103" s="9"/>
      <c r="C103" s="1"/>
      <c r="D103" s="9"/>
      <c r="E103" s="17"/>
      <c r="F103" s="120" t="str">
        <f>IFERROR(VLOOKUP(E103,テーブル484[],2,FALSE)&amp;"","")</f>
        <v/>
      </c>
      <c r="G103" s="10"/>
      <c r="H103" s="18"/>
      <c r="I103" s="8"/>
      <c r="J103" s="47" t="str">
        <f t="shared" si="7"/>
        <v/>
      </c>
      <c r="K103" s="46" t="str">
        <f t="shared" si="8"/>
        <v/>
      </c>
      <c r="L103" s="46" t="str">
        <f t="shared" si="9"/>
        <v/>
      </c>
      <c r="M103" s="46" t="str">
        <f t="shared" si="10"/>
        <v/>
      </c>
      <c r="N103" s="45" t="str">
        <f t="shared" si="11"/>
        <v/>
      </c>
      <c r="P103" s="94" t="str">
        <f t="shared" si="6"/>
        <v/>
      </c>
    </row>
    <row r="104" spans="1:16" ht="32.25" customHeight="1">
      <c r="A104" s="48">
        <v>97</v>
      </c>
      <c r="B104" s="9"/>
      <c r="C104" s="1"/>
      <c r="D104" s="9"/>
      <c r="E104" s="17"/>
      <c r="F104" s="120" t="str">
        <f>IFERROR(VLOOKUP(E104,テーブル484[],2,FALSE)&amp;"","")</f>
        <v/>
      </c>
      <c r="G104" s="10"/>
      <c r="H104" s="18"/>
      <c r="I104" s="8"/>
      <c r="J104" s="47" t="str">
        <f t="shared" si="7"/>
        <v/>
      </c>
      <c r="K104" s="46" t="str">
        <f t="shared" si="8"/>
        <v/>
      </c>
      <c r="L104" s="46" t="str">
        <f t="shared" si="9"/>
        <v/>
      </c>
      <c r="M104" s="46" t="str">
        <f t="shared" si="10"/>
        <v/>
      </c>
      <c r="N104" s="45" t="str">
        <f t="shared" si="11"/>
        <v/>
      </c>
      <c r="P104" s="94" t="str">
        <f t="shared" si="6"/>
        <v/>
      </c>
    </row>
    <row r="105" spans="1:16" ht="32.25" customHeight="1">
      <c r="A105" s="48">
        <v>98</v>
      </c>
      <c r="B105" s="9"/>
      <c r="C105" s="1"/>
      <c r="D105" s="9"/>
      <c r="E105" s="17"/>
      <c r="F105" s="120" t="str">
        <f>IFERROR(VLOOKUP(E105,テーブル484[],2,FALSE)&amp;"","")</f>
        <v/>
      </c>
      <c r="G105" s="10"/>
      <c r="H105" s="18"/>
      <c r="I105" s="8"/>
      <c r="J105" s="47" t="str">
        <f t="shared" si="7"/>
        <v/>
      </c>
      <c r="K105" s="46" t="str">
        <f t="shared" si="8"/>
        <v/>
      </c>
      <c r="L105" s="46" t="str">
        <f t="shared" si="9"/>
        <v/>
      </c>
      <c r="M105" s="46" t="str">
        <f t="shared" si="10"/>
        <v/>
      </c>
      <c r="N105" s="45" t="str">
        <f t="shared" si="11"/>
        <v/>
      </c>
      <c r="P105" s="94" t="str">
        <f t="shared" si="6"/>
        <v/>
      </c>
    </row>
    <row r="106" spans="1:16" ht="32.25" customHeight="1">
      <c r="A106" s="48">
        <v>99</v>
      </c>
      <c r="B106" s="9"/>
      <c r="C106" s="1"/>
      <c r="D106" s="9"/>
      <c r="E106" s="17"/>
      <c r="F106" s="120" t="str">
        <f>IFERROR(VLOOKUP(E106,テーブル484[],2,FALSE)&amp;"","")</f>
        <v/>
      </c>
      <c r="G106" s="10"/>
      <c r="H106" s="18"/>
      <c r="I106" s="8"/>
      <c r="J106" s="47" t="str">
        <f t="shared" si="7"/>
        <v/>
      </c>
      <c r="K106" s="46" t="str">
        <f t="shared" si="8"/>
        <v/>
      </c>
      <c r="L106" s="46" t="str">
        <f t="shared" si="9"/>
        <v/>
      </c>
      <c r="M106" s="46" t="str">
        <f t="shared" si="10"/>
        <v/>
      </c>
      <c r="N106" s="45" t="str">
        <f t="shared" si="11"/>
        <v/>
      </c>
      <c r="P106" s="94" t="str">
        <f t="shared" si="6"/>
        <v/>
      </c>
    </row>
    <row r="107" spans="1:16" ht="32.25" customHeight="1">
      <c r="A107" s="48">
        <v>100</v>
      </c>
      <c r="B107" s="9"/>
      <c r="C107" s="1"/>
      <c r="D107" s="9"/>
      <c r="E107" s="17"/>
      <c r="F107" s="120" t="str">
        <f>IFERROR(VLOOKUP(E107,テーブル484[],2,FALSE)&amp;"","")</f>
        <v/>
      </c>
      <c r="G107" s="10"/>
      <c r="H107" s="18"/>
      <c r="I107" s="8"/>
      <c r="J107" s="47" t="str">
        <f t="shared" si="7"/>
        <v/>
      </c>
      <c r="K107" s="46" t="str">
        <f t="shared" si="8"/>
        <v/>
      </c>
      <c r="L107" s="46" t="str">
        <f t="shared" si="9"/>
        <v/>
      </c>
      <c r="M107" s="46" t="str">
        <f t="shared" si="10"/>
        <v/>
      </c>
      <c r="N107" s="45" t="str">
        <f t="shared" si="11"/>
        <v/>
      </c>
      <c r="P107" s="94" t="str">
        <f t="shared" si="6"/>
        <v/>
      </c>
    </row>
    <row r="116" spans="2:11">
      <c r="B116" s="44"/>
    </row>
    <row r="117" spans="2:11">
      <c r="B117" s="44"/>
    </row>
    <row r="118" spans="2:11">
      <c r="B118" s="44"/>
      <c r="E118" s="28"/>
      <c r="F118" s="40"/>
      <c r="J118" s="43"/>
      <c r="K118" s="36"/>
    </row>
    <row r="149" spans="1:5">
      <c r="A149" s="39"/>
      <c r="C149" s="40"/>
      <c r="D149" s="42"/>
      <c r="E149" s="41"/>
    </row>
    <row r="150" spans="1:5">
      <c r="A150" s="39"/>
      <c r="C150" s="40"/>
      <c r="D150" s="42"/>
      <c r="E150" s="41"/>
    </row>
    <row r="151" spans="1:5">
      <c r="A151" s="39"/>
      <c r="C151" s="40"/>
      <c r="D151" s="42"/>
      <c r="E151" s="41"/>
    </row>
    <row r="152" spans="1:5">
      <c r="A152" s="39"/>
      <c r="C152" s="40"/>
      <c r="D152" s="42"/>
      <c r="E152" s="41"/>
    </row>
    <row r="153" spans="1:5">
      <c r="A153" s="39"/>
      <c r="C153" s="40"/>
      <c r="D153" s="42"/>
      <c r="E153" s="41"/>
    </row>
    <row r="303" spans="5:6">
      <c r="E303" s="28"/>
      <c r="F303" s="33"/>
    </row>
    <row r="304" spans="5:6">
      <c r="E304" s="28"/>
      <c r="F304" s="33"/>
    </row>
    <row r="305" spans="5:6">
      <c r="E305" s="28"/>
      <c r="F305" s="33"/>
    </row>
    <row r="306" spans="5:6">
      <c r="E306" s="28"/>
      <c r="F306" s="33"/>
    </row>
    <row r="307" spans="5:6">
      <c r="E307" s="28"/>
      <c r="F307" s="33"/>
    </row>
    <row r="308" spans="5:6">
      <c r="E308" s="28"/>
      <c r="F308" s="33"/>
    </row>
    <row r="309" spans="5:6">
      <c r="E309" s="28"/>
      <c r="F309" s="33"/>
    </row>
    <row r="310" spans="5:6">
      <c r="E310" s="28"/>
      <c r="F310" s="33"/>
    </row>
    <row r="311" spans="5:6">
      <c r="E311" s="28"/>
      <c r="F311" s="33"/>
    </row>
    <row r="312" spans="5:6">
      <c r="E312" s="28"/>
      <c r="F312" s="33"/>
    </row>
    <row r="313" spans="5:6">
      <c r="E313" s="28"/>
      <c r="F313" s="33"/>
    </row>
    <row r="314" spans="5:6">
      <c r="E314" s="28"/>
      <c r="F314" s="33"/>
    </row>
    <row r="315" spans="5:6">
      <c r="E315" s="28"/>
      <c r="F315" s="33"/>
    </row>
    <row r="316" spans="5:6">
      <c r="E316" s="28"/>
      <c r="F316" s="33"/>
    </row>
    <row r="317" spans="5:6">
      <c r="E317" s="28"/>
      <c r="F317" s="33"/>
    </row>
    <row r="318" spans="5:6">
      <c r="E318" s="28"/>
      <c r="F318" s="33"/>
    </row>
    <row r="319" spans="5:6">
      <c r="E319" s="28"/>
      <c r="F319" s="33"/>
    </row>
    <row r="320" spans="5:6">
      <c r="E320" s="28"/>
      <c r="F320" s="33"/>
    </row>
    <row r="323" spans="5:6">
      <c r="E323" s="28"/>
      <c r="F323" s="33"/>
    </row>
    <row r="324" spans="5:6">
      <c r="E324" s="28"/>
      <c r="F324" s="33"/>
    </row>
    <row r="325" spans="5:6">
      <c r="E325" s="28"/>
      <c r="F325" s="33"/>
    </row>
    <row r="326" spans="5:6">
      <c r="E326" s="28"/>
      <c r="F326" s="33"/>
    </row>
    <row r="327" spans="5:6">
      <c r="E327" s="28"/>
      <c r="F327" s="33"/>
    </row>
    <row r="328" spans="5:6">
      <c r="E328" s="28"/>
      <c r="F328" s="33"/>
    </row>
  </sheetData>
  <mergeCells count="8">
    <mergeCell ref="E1:G2"/>
    <mergeCell ref="H1:I1"/>
    <mergeCell ref="V6:Y6"/>
    <mergeCell ref="B6:D6"/>
    <mergeCell ref="F6:N6"/>
    <mergeCell ref="H4:N4"/>
    <mergeCell ref="C1:D1"/>
    <mergeCell ref="C2:D2"/>
  </mergeCells>
  <phoneticPr fontId="2"/>
  <conditionalFormatting sqref="K8:K107">
    <cfRule type="expression" dxfId="34" priority="8">
      <formula>FIND("3",E8)</formula>
    </cfRule>
  </conditionalFormatting>
  <conditionalFormatting sqref="K8:K107">
    <cfRule type="expression" dxfId="33" priority="9">
      <formula>FIND("2",E8)</formula>
    </cfRule>
  </conditionalFormatting>
  <conditionalFormatting sqref="L8:L107">
    <cfRule type="expression" dxfId="32" priority="10">
      <formula>FIND("1",E8)</formula>
    </cfRule>
  </conditionalFormatting>
  <conditionalFormatting sqref="I8:I107">
    <cfRule type="expression" dxfId="31" priority="1">
      <formula>FIND(3,E8)</formula>
    </cfRule>
  </conditionalFormatting>
  <conditionalFormatting sqref="H8:H107">
    <cfRule type="expression" dxfId="30" priority="4">
      <formula>FIND(3,E8)</formula>
    </cfRule>
    <cfRule type="expression" dxfId="29" priority="5">
      <formula>FIND(2,E8)</formula>
    </cfRule>
  </conditionalFormatting>
  <conditionalFormatting sqref="M8:M107">
    <cfRule type="expression" dxfId="28" priority="2">
      <formula>FIND("負担なし",I8)</formula>
    </cfRule>
    <cfRule type="expression" dxfId="27" priority="3">
      <formula>FIND(3,E8)</formula>
    </cfRule>
  </conditionalFormatting>
  <dataValidations count="3">
    <dataValidation type="list" allowBlank="1" showInputMessage="1" showErrorMessage="1" sqref="G8:G107">
      <formula1>INDIRECT(F8)</formula1>
    </dataValidation>
    <dataValidation imeMode="disabled" allowBlank="1" showInputMessage="1" showErrorMessage="1" sqref="E8:E107 H10:H107"/>
    <dataValidation type="list" allowBlank="1" showInputMessage="1" showErrorMessage="1" sqref="I8:I107">
      <formula1>INDIRECT(P8)</formula1>
    </dataValidation>
  </dataValidations>
  <pageMargins left="0.70866141732283472" right="0.70866141732283472" top="0.74803149606299213" bottom="0.74803149606299213" header="0.31496062992125984" footer="0.31496062992125984"/>
  <pageSetup paperSize="9" scale="90" fitToHeight="0" orientation="landscape" cellComments="asDisplayed" r:id="rId1"/>
  <headerFooter>
    <oddFooter>&amp;C&amp;P</oddFooter>
  </headerFooter>
  <rowBreaks count="1" manualBreakCount="1">
    <brk id="17" max="16383" man="1"/>
  </rowBreaks>
  <colBreaks count="1" manualBreakCount="1">
    <brk id="14" max="1048575" man="1"/>
  </colBreaks>
  <drawing r:id="rId2"/>
  <legacyDrawing r:id="rId3"/>
  <tableParts count="3">
    <tablePart r:id="rId4"/>
    <tablePart r:id="rId5"/>
    <tablePart r:id="rId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20</vt:i4>
      </vt:variant>
    </vt:vector>
  </HeadingPairs>
  <TitlesOfParts>
    <vt:vector size="25" baseType="lpstr">
      <vt:lpstr>様式第1号 申請書兼実績報告書</vt:lpstr>
      <vt:lpstr>様式第1号 別紙</vt:lpstr>
      <vt:lpstr>入力上の注意</vt:lpstr>
      <vt:lpstr>(記入例)様式第1号 申請書兼実績報告書</vt:lpstr>
      <vt:lpstr>(記入例)様式第1号 別紙</vt:lpstr>
      <vt:lpstr>'(記入例)様式第1号 別紙'!Print_Area</vt:lpstr>
      <vt:lpstr>'様式第1号 別紙'!Print_Area</vt:lpstr>
      <vt:lpstr>'様式第1号 申請書兼実績報告書'!通所系事業所</vt:lpstr>
      <vt:lpstr>'様式第1号 別紙'!通所系事業所</vt:lpstr>
      <vt:lpstr>通所系事業所</vt:lpstr>
      <vt:lpstr>'様式第1号 申請書兼実績報告書'!通所系事業所2</vt:lpstr>
      <vt:lpstr>'様式第1号 別紙'!通所系事業所2</vt:lpstr>
      <vt:lpstr>通所系事業所2</vt:lpstr>
      <vt:lpstr>'様式第1号 申請書兼実績報告書'!入所系事業所</vt:lpstr>
      <vt:lpstr>'様式第1号 別紙'!入所系事業所</vt:lpstr>
      <vt:lpstr>入所系事業所</vt:lpstr>
      <vt:lpstr>'様式第1号 申請書兼実績報告書'!入所系事業所1</vt:lpstr>
      <vt:lpstr>'様式第1号 別紙'!入所系事業所1</vt:lpstr>
      <vt:lpstr>入所系事業所1</vt:lpstr>
      <vt:lpstr>'様式第1号 申請書兼実績報告書'!訪問系事業所</vt:lpstr>
      <vt:lpstr>'様式第1号 別紙'!訪問系事業所</vt:lpstr>
      <vt:lpstr>訪問系事業所</vt:lpstr>
      <vt:lpstr>'様式第1号 申請書兼実績報告書'!訪問系事業所3</vt:lpstr>
      <vt:lpstr>'様式第1号 別紙'!訪問系事業所3</vt:lpstr>
      <vt:lpstr>訪問系事業所3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毅之</dc:creator>
  <cp:lastModifiedBy>佐藤 毅之</cp:lastModifiedBy>
  <cp:lastPrinted>2024-02-05T01:29:21Z</cp:lastPrinted>
  <dcterms:created xsi:type="dcterms:W3CDTF">2022-09-13T02:25:29Z</dcterms:created>
  <dcterms:modified xsi:type="dcterms:W3CDTF">2024-02-05T05:21:11Z</dcterms:modified>
</cp:coreProperties>
</file>