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a3\文書サーバー\経理係 （新サーバー）\フォルダ2024【経営】\R6 本局会計\R6 電気供給業務（WTO）\02 入札\"/>
    </mc:Choice>
  </mc:AlternateContent>
  <bookViews>
    <workbookView xWindow="0" yWindow="0" windowWidth="20490" windowHeight="7245" tabRatio="568" activeTab="1"/>
  </bookViews>
  <sheets>
    <sheet name="業務用電力" sheetId="2" r:id="rId1"/>
    <sheet name="業務用季節別時間帯別電力" sheetId="5" r:id="rId2"/>
  </sheets>
  <definedNames>
    <definedName name="_xlnm._FilterDatabase" localSheetId="1" hidden="1">業務用季節別時間帯別電力!$A$4:$S$18</definedName>
    <definedName name="_xlnm._FilterDatabase" localSheetId="0" hidden="1">業務用電力!$A$8:$AA$20</definedName>
    <definedName name="_xlnm.Print_Area" localSheetId="1">業務用季節別時間帯別電力!$A$1:$V$34</definedName>
    <definedName name="_xlnm.Print_Area" localSheetId="0">業務用電力!$A$1:$U$26</definedName>
    <definedName name="_xlnm.Print_Titles" localSheetId="0">業務用電力!$7:$8</definedName>
  </definedNames>
  <calcPr calcId="162913"/>
</workbook>
</file>

<file path=xl/calcChain.xml><?xml version="1.0" encoding="utf-8"?>
<calcChain xmlns="http://schemas.openxmlformats.org/spreadsheetml/2006/main">
  <c r="E12" i="2" l="1"/>
  <c r="Q11" i="2"/>
  <c r="J10" i="5"/>
  <c r="I10" i="5"/>
  <c r="H10" i="5"/>
  <c r="C20" i="2"/>
  <c r="C16" i="2"/>
  <c r="C2" i="5"/>
  <c r="E28" i="5"/>
  <c r="C28" i="5"/>
  <c r="Q19" i="2"/>
  <c r="Q15" i="2"/>
  <c r="R30" i="5"/>
  <c r="Q30" i="5"/>
  <c r="P30" i="5"/>
  <c r="O30" i="5"/>
  <c r="N30" i="5"/>
  <c r="M30" i="5"/>
  <c r="L30" i="5"/>
  <c r="K30" i="5"/>
  <c r="J30" i="5"/>
  <c r="I30" i="5"/>
  <c r="H30" i="5"/>
  <c r="G30" i="5"/>
  <c r="S29" i="5"/>
  <c r="S28" i="5"/>
  <c r="R26" i="5"/>
  <c r="Q26" i="5"/>
  <c r="P26" i="5"/>
  <c r="O26" i="5"/>
  <c r="N26" i="5"/>
  <c r="M26" i="5"/>
  <c r="L26" i="5"/>
  <c r="K26" i="5"/>
  <c r="J26" i="5"/>
  <c r="I26" i="5"/>
  <c r="H26" i="5"/>
  <c r="G26" i="5"/>
  <c r="S25" i="5"/>
  <c r="S24" i="5"/>
  <c r="J22" i="5"/>
  <c r="I22" i="5"/>
  <c r="H22" i="5"/>
  <c r="S21" i="5"/>
  <c r="S20" i="5"/>
  <c r="R18" i="5"/>
  <c r="Q18" i="5"/>
  <c r="P18" i="5"/>
  <c r="O18" i="5"/>
  <c r="N18" i="5"/>
  <c r="M18" i="5"/>
  <c r="L18" i="5"/>
  <c r="K18" i="5"/>
  <c r="J18" i="5"/>
  <c r="I18" i="5"/>
  <c r="H18" i="5"/>
  <c r="G18" i="5"/>
  <c r="R14" i="5"/>
  <c r="Q14" i="5"/>
  <c r="P14" i="5"/>
  <c r="O14" i="5"/>
  <c r="N14" i="5"/>
  <c r="M14" i="5"/>
  <c r="L14" i="5"/>
  <c r="K14" i="5"/>
  <c r="J14" i="5"/>
  <c r="I14" i="5"/>
  <c r="H14" i="5"/>
  <c r="G14" i="5"/>
  <c r="C16" i="5"/>
  <c r="S9" i="5"/>
  <c r="S13" i="5"/>
  <c r="S17" i="5"/>
  <c r="P20" i="2"/>
  <c r="O20" i="2"/>
  <c r="N20" i="2"/>
  <c r="M20" i="2"/>
  <c r="L20" i="2"/>
  <c r="K20" i="2"/>
  <c r="J20" i="2"/>
  <c r="I20" i="2"/>
  <c r="H20" i="2"/>
  <c r="G20" i="2"/>
  <c r="F20" i="2"/>
  <c r="E20" i="2"/>
  <c r="P16" i="2"/>
  <c r="O16" i="2"/>
  <c r="N16" i="2"/>
  <c r="M16" i="2"/>
  <c r="L16" i="2"/>
  <c r="K16" i="2"/>
  <c r="J16" i="2"/>
  <c r="I16" i="2"/>
  <c r="H16" i="2"/>
  <c r="G16" i="2"/>
  <c r="F16" i="2"/>
  <c r="E16" i="2"/>
  <c r="P12" i="2"/>
  <c r="O12" i="2"/>
  <c r="N12" i="2"/>
  <c r="M12" i="2"/>
  <c r="L12" i="2"/>
  <c r="K12" i="2"/>
  <c r="J12" i="2"/>
  <c r="I12" i="2"/>
  <c r="H12" i="2"/>
  <c r="G12" i="2"/>
  <c r="F12" i="2"/>
  <c r="C12" i="2"/>
  <c r="S16" i="5"/>
  <c r="S12" i="5"/>
  <c r="S8" i="5"/>
  <c r="Q18" i="2"/>
  <c r="Q14" i="2"/>
  <c r="Q10" i="2"/>
  <c r="S10" i="5" l="1"/>
  <c r="S30" i="5"/>
  <c r="S26" i="5"/>
  <c r="S22" i="5"/>
  <c r="S18" i="5"/>
  <c r="S14" i="5"/>
  <c r="Q20" i="2"/>
  <c r="S20" i="2" s="1"/>
  <c r="Q16" i="2"/>
  <c r="S16" i="2" s="1"/>
  <c r="Q12" i="2"/>
  <c r="S12" i="2" s="1"/>
  <c r="U30" i="5" l="1"/>
  <c r="U18" i="5"/>
  <c r="F33" i="5" l="1"/>
  <c r="H33" i="5" s="1"/>
  <c r="M33" i="5" s="1"/>
  <c r="R33" i="5" s="1"/>
</calcChain>
</file>

<file path=xl/sharedStrings.xml><?xml version="1.0" encoding="utf-8"?>
<sst xmlns="http://schemas.openxmlformats.org/spreadsheetml/2006/main" count="143" uniqueCount="100">
  <si>
    <t>対象施設</t>
    <rPh sb="0" eb="2">
      <t>タイショウ</t>
    </rPh>
    <rPh sb="2" eb="4">
      <t>シセツ</t>
    </rPh>
    <phoneticPr fontId="2"/>
  </si>
  <si>
    <t>８月</t>
  </si>
  <si>
    <t>９月</t>
  </si>
  <si>
    <t>（税抜額）</t>
    <rPh sb="1" eb="2">
      <t>ゼイ</t>
    </rPh>
    <rPh sb="2" eb="3">
      <t>バツ</t>
    </rPh>
    <rPh sb="3" eb="4">
      <t>ガク</t>
    </rPh>
    <phoneticPr fontId="6"/>
  </si>
  <si>
    <t>≒</t>
    <phoneticPr fontId="2"/>
  </si>
  <si>
    <t>電力量料金</t>
    <rPh sb="0" eb="3">
      <t>デンリョクリョウ</t>
    </rPh>
    <rPh sb="3" eb="5">
      <t>リョウキン</t>
    </rPh>
    <phoneticPr fontId="2"/>
  </si>
  <si>
    <t>供給期間</t>
    <rPh sb="0" eb="2">
      <t>キョウキュウ</t>
    </rPh>
    <rPh sb="2" eb="4">
      <t>キカン</t>
    </rPh>
    <phoneticPr fontId="2"/>
  </si>
  <si>
    <t>１　業務用電力</t>
    <phoneticPr fontId="2"/>
  </si>
  <si>
    <t>計</t>
    <rPh sb="0" eb="1">
      <t>ケイ</t>
    </rPh>
    <phoneticPr fontId="2"/>
  </si>
  <si>
    <t>総合計</t>
    <rPh sb="0" eb="1">
      <t>ソウ</t>
    </rPh>
    <rPh sb="1" eb="3">
      <t>ゴウケイ</t>
    </rPh>
    <phoneticPr fontId="2"/>
  </si>
  <si>
    <t>（消費税）</t>
    <phoneticPr fontId="7"/>
  </si>
  <si>
    <t>A+B</t>
  </si>
  <si>
    <t>円</t>
    <rPh sb="0" eb="1">
      <t>エン</t>
    </rPh>
    <phoneticPr fontId="7"/>
  </si>
  <si>
    <t>５月</t>
    <rPh sb="1" eb="2">
      <t>ガツ</t>
    </rPh>
    <phoneticPr fontId="2"/>
  </si>
  <si>
    <t>①</t>
    <phoneticPr fontId="7"/>
  </si>
  <si>
    <t>②＝（①の1円未満切捨て）</t>
    <rPh sb="6" eb="9">
      <t>エンミマン</t>
    </rPh>
    <rPh sb="9" eb="11">
      <t>キリス</t>
    </rPh>
    <phoneticPr fontId="7"/>
  </si>
  <si>
    <r>
      <t>基本料金</t>
    </r>
    <r>
      <rPr>
        <sz val="11"/>
        <rFont val="ＭＳ Ｐゴシック"/>
        <family val="3"/>
        <charset val="128"/>
      </rPr>
      <t>A</t>
    </r>
    <rPh sb="0" eb="2">
      <t>キホン</t>
    </rPh>
    <rPh sb="2" eb="4">
      <t>リョウキン</t>
    </rPh>
    <phoneticPr fontId="2"/>
  </si>
  <si>
    <r>
      <t>電力量料金</t>
    </r>
    <r>
      <rPr>
        <sz val="11"/>
        <rFont val="ＭＳ Ｐゴシック"/>
        <family val="3"/>
        <charset val="128"/>
      </rPr>
      <t>B</t>
    </r>
    <rPh sb="0" eb="3">
      <t>デンリョクリョウ</t>
    </rPh>
    <rPh sb="3" eb="5">
      <t>リョウキン</t>
    </rPh>
    <phoneticPr fontId="2"/>
  </si>
  <si>
    <t>④＝(②－③)</t>
    <phoneticPr fontId="7"/>
  </si>
  <si>
    <t>７月</t>
    <phoneticPr fontId="2"/>
  </si>
  <si>
    <t>10月</t>
    <phoneticPr fontId="2"/>
  </si>
  <si>
    <t>11月</t>
    <phoneticPr fontId="2"/>
  </si>
  <si>
    <t>12月</t>
    <phoneticPr fontId="2"/>
  </si>
  <si>
    <t>２月</t>
    <phoneticPr fontId="2"/>
  </si>
  <si>
    <t>３月</t>
    <phoneticPr fontId="2"/>
  </si>
  <si>
    <t>４月</t>
    <phoneticPr fontId="2"/>
  </si>
  <si>
    <t>③＝(②／1.10）1円未満四捨五入</t>
    <rPh sb="11" eb="12">
      <t>エン</t>
    </rPh>
    <rPh sb="12" eb="14">
      <t>ミマン</t>
    </rPh>
    <rPh sb="14" eb="18">
      <t>シシャゴニュウ</t>
    </rPh>
    <phoneticPr fontId="7"/>
  </si>
  <si>
    <t>福島県
ふたば医療センター
附属病院</t>
    <rPh sb="0" eb="3">
      <t>フクシマケン</t>
    </rPh>
    <rPh sb="7" eb="9">
      <t>イリョウ</t>
    </rPh>
    <rPh sb="14" eb="16">
      <t>フゾク</t>
    </rPh>
    <rPh sb="16" eb="18">
      <t>ビョウイン</t>
    </rPh>
    <phoneticPr fontId="2"/>
  </si>
  <si>
    <t>福島県
ふたば医療センター
附属ふたば復興診療所</t>
    <rPh sb="0" eb="3">
      <t>フクシマケン</t>
    </rPh>
    <rPh sb="7" eb="9">
      <t>イリョウ</t>
    </rPh>
    <rPh sb="14" eb="16">
      <t>フゾク</t>
    </rPh>
    <rPh sb="19" eb="21">
      <t>フッコウ</t>
    </rPh>
    <rPh sb="21" eb="24">
      <t>シンリョウショ</t>
    </rPh>
    <phoneticPr fontId="2"/>
  </si>
  <si>
    <t>福島県県立宮下病院</t>
    <rPh sb="0" eb="3">
      <t>フクシマケン</t>
    </rPh>
    <rPh sb="3" eb="5">
      <t>ケンリツ</t>
    </rPh>
    <rPh sb="5" eb="7">
      <t>ミヤシタ</t>
    </rPh>
    <rPh sb="7" eb="9">
      <t>ビョウイン</t>
    </rPh>
    <phoneticPr fontId="2"/>
  </si>
  <si>
    <t>件名：福島県立病院（診療所）５施設の電気供給業務</t>
    <rPh sb="0" eb="2">
      <t>ケンメイ</t>
    </rPh>
    <rPh sb="3" eb="5">
      <t>フクシマ</t>
    </rPh>
    <rPh sb="5" eb="7">
      <t>ケンリツ</t>
    </rPh>
    <rPh sb="7" eb="9">
      <t>ビョウイン</t>
    </rPh>
    <rPh sb="10" eb="13">
      <t>シンリョウショ</t>
    </rPh>
    <rPh sb="15" eb="17">
      <t>シセツ</t>
    </rPh>
    <rPh sb="18" eb="20">
      <t>デンキ</t>
    </rPh>
    <rPh sb="20" eb="22">
      <t>キョウキュウ</t>
    </rPh>
    <rPh sb="22" eb="24">
      <t>ギョウム</t>
    </rPh>
    <phoneticPr fontId="2"/>
  </si>
  <si>
    <t>基本料金単価
（円／kW）
ａ</t>
    <phoneticPr fontId="2"/>
  </si>
  <si>
    <t>契約電力（kW)
ｂ</t>
    <phoneticPr fontId="2"/>
  </si>
  <si>
    <t>○○割引（円）
ｃ</t>
    <rPh sb="2" eb="4">
      <t>ワリビキ</t>
    </rPh>
    <rPh sb="5" eb="6">
      <t>エン</t>
    </rPh>
    <phoneticPr fontId="2"/>
  </si>
  <si>
    <t>基本料金計（円）
ａ×ｂ×12月－ｃ</t>
    <rPh sb="15" eb="16">
      <t>ツキ</t>
    </rPh>
    <phoneticPr fontId="2"/>
  </si>
  <si>
    <t>電力量料金単価
（円／kWh）
ｄ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2"/>
  </si>
  <si>
    <t>予定使用電力量
（kWh）
ｅ</t>
    <rPh sb="0" eb="2">
      <t>ヨテイ</t>
    </rPh>
    <rPh sb="2" eb="4">
      <t>シヨウ</t>
    </rPh>
    <rPh sb="4" eb="6">
      <t>デンリョク</t>
    </rPh>
    <rPh sb="6" eb="7">
      <t>リョウ</t>
    </rPh>
    <phoneticPr fontId="2"/>
  </si>
  <si>
    <t>○○割引（円）
ｆ</t>
    <rPh sb="2" eb="4">
      <t>ワリビキ</t>
    </rPh>
    <rPh sb="5" eb="6">
      <t>エン</t>
    </rPh>
    <phoneticPr fontId="2"/>
  </si>
  <si>
    <t>電力量料金計
（円）
　ｄ×ｅ－ｆ</t>
    <rPh sb="0" eb="2">
      <t>デンリョク</t>
    </rPh>
    <rPh sb="2" eb="3">
      <t>リョウ</t>
    </rPh>
    <rPh sb="3" eb="5">
      <t>リョウキン</t>
    </rPh>
    <rPh sb="5" eb="6">
      <t>ケイ</t>
    </rPh>
    <rPh sb="8" eb="9">
      <t>エン</t>
    </rPh>
    <phoneticPr fontId="2"/>
  </si>
  <si>
    <t>２　業務用季節別時間帯別電力</t>
    <rPh sb="2" eb="5">
      <t>ギョウムヨウ</t>
    </rPh>
    <rPh sb="5" eb="7">
      <t>キセツ</t>
    </rPh>
    <rPh sb="7" eb="8">
      <t>ベツ</t>
    </rPh>
    <rPh sb="8" eb="11">
      <t>ジカンタイ</t>
    </rPh>
    <rPh sb="11" eb="12">
      <t>ベツ</t>
    </rPh>
    <rPh sb="12" eb="14">
      <t>デンリョク</t>
    </rPh>
    <phoneticPr fontId="2"/>
  </si>
  <si>
    <t>○○割引（円）
ｃ</t>
    <rPh sb="2" eb="4">
      <t>ワリビキ</t>
    </rPh>
    <rPh sb="5" eb="6">
      <t>エン</t>
    </rPh>
    <phoneticPr fontId="7"/>
  </si>
  <si>
    <t>基本料金計（円）
a×b×12月－c</t>
    <phoneticPr fontId="2"/>
  </si>
  <si>
    <t>基本料金単価
（円／kW）
ａ</t>
    <phoneticPr fontId="2"/>
  </si>
  <si>
    <t>契約電力（kW)
ｂ</t>
    <phoneticPr fontId="2"/>
  </si>
  <si>
    <t>契約電力（kW)
ｂ</t>
    <phoneticPr fontId="2"/>
  </si>
  <si>
    <t>福島県立
南会津病院</t>
    <rPh sb="0" eb="2">
      <t>フクシマ</t>
    </rPh>
    <rPh sb="2" eb="4">
      <t>ケンリツ</t>
    </rPh>
    <rPh sb="5" eb="6">
      <t>ミナミ</t>
    </rPh>
    <rPh sb="6" eb="8">
      <t>アイヅ</t>
    </rPh>
    <rPh sb="8" eb="10">
      <t>ビョウイン</t>
    </rPh>
    <phoneticPr fontId="2"/>
  </si>
  <si>
    <t>５　総合計　　　※　（１）～（5）の合計</t>
    <rPh sb="2" eb="3">
      <t>ソウ</t>
    </rPh>
    <rPh sb="3" eb="5">
      <t>ゴウケイ</t>
    </rPh>
    <rPh sb="18" eb="20">
      <t>ゴウケイ</t>
    </rPh>
    <phoneticPr fontId="2"/>
  </si>
  <si>
    <t>【消費税抜き】</t>
    <rPh sb="1" eb="4">
      <t>ショウヒゼイ</t>
    </rPh>
    <rPh sb="4" eb="5">
      <t>ヌ</t>
    </rPh>
    <phoneticPr fontId="7"/>
  </si>
  <si>
    <t>【消費税込み】</t>
    <rPh sb="1" eb="4">
      <t>ショウヒゼイ</t>
    </rPh>
    <rPh sb="4" eb="5">
      <t>コ</t>
    </rPh>
    <phoneticPr fontId="7"/>
  </si>
  <si>
    <r>
      <t>基本料金</t>
    </r>
    <r>
      <rPr>
        <sz val="11"/>
        <rFont val="ＭＳ Ｐゴシック"/>
        <family val="3"/>
        <charset val="128"/>
      </rPr>
      <t>A
【常時電力】</t>
    </r>
    <rPh sb="0" eb="2">
      <t>キホン</t>
    </rPh>
    <rPh sb="2" eb="4">
      <t>リョウキン</t>
    </rPh>
    <rPh sb="7" eb="9">
      <t>ジョウジ</t>
    </rPh>
    <rPh sb="9" eb="11">
      <t>デンリョク</t>
    </rPh>
    <phoneticPr fontId="2"/>
  </si>
  <si>
    <t>基本料金Ｂ
【予備線】</t>
    <rPh sb="0" eb="2">
      <t>キホン</t>
    </rPh>
    <rPh sb="2" eb="4">
      <t>リョウキン</t>
    </rPh>
    <rPh sb="7" eb="9">
      <t>ヨビ</t>
    </rPh>
    <rPh sb="9" eb="10">
      <t>セン</t>
    </rPh>
    <phoneticPr fontId="7"/>
  </si>
  <si>
    <t>基本料金単価
（円／kW）
d</t>
  </si>
  <si>
    <t>基本料金単価
（円／kW）
d</t>
    <phoneticPr fontId="2"/>
  </si>
  <si>
    <t>契約電力（kW)
e</t>
  </si>
  <si>
    <t>契約電力（kW)
e</t>
    <phoneticPr fontId="2"/>
  </si>
  <si>
    <t>○○割引（円）
f</t>
    <rPh sb="2" eb="4">
      <t>ワリビキ</t>
    </rPh>
    <rPh sb="5" eb="6">
      <t>エン</t>
    </rPh>
    <phoneticPr fontId="7"/>
  </si>
  <si>
    <t>基本料金計（円）
d×e×12月－f</t>
  </si>
  <si>
    <t>基本料金計（円）
d×e×12月－f</t>
    <phoneticPr fontId="2"/>
  </si>
  <si>
    <t>ピーク時間電力量料金単価
（円／kWh）　g</t>
    <rPh sb="3" eb="5">
      <t>ジカン</t>
    </rPh>
    <rPh sb="5" eb="7">
      <t>デンリョク</t>
    </rPh>
    <rPh sb="7" eb="8">
      <t>リョウ</t>
    </rPh>
    <rPh sb="8" eb="10">
      <t>リョウキン</t>
    </rPh>
    <rPh sb="10" eb="12">
      <t>タンカ</t>
    </rPh>
    <rPh sb="14" eb="15">
      <t>エン</t>
    </rPh>
    <phoneticPr fontId="2"/>
  </si>
  <si>
    <t>ピーク時間予定使用電力量
（kWh）　h</t>
    <rPh sb="5" eb="7">
      <t>ヨテイ</t>
    </rPh>
    <rPh sb="7" eb="9">
      <t>シヨウ</t>
    </rPh>
    <rPh sb="9" eb="11">
      <t>デンリョク</t>
    </rPh>
    <rPh sb="11" eb="12">
      <t>リョウ</t>
    </rPh>
    <phoneticPr fontId="2"/>
  </si>
  <si>
    <t>○○割引（円）i</t>
    <rPh sb="2" eb="4">
      <t>ワリビキ</t>
    </rPh>
    <rPh sb="5" eb="6">
      <t>エン</t>
    </rPh>
    <phoneticPr fontId="7"/>
  </si>
  <si>
    <t>ピーク時間電力量料金計
（円）　g×h-i</t>
    <rPh sb="5" eb="7">
      <t>デンリョク</t>
    </rPh>
    <rPh sb="7" eb="8">
      <t>リョウ</t>
    </rPh>
    <rPh sb="8" eb="10">
      <t>リョウキン</t>
    </rPh>
    <rPh sb="10" eb="11">
      <t>ケイ</t>
    </rPh>
    <rPh sb="13" eb="14">
      <t>エン</t>
    </rPh>
    <phoneticPr fontId="2"/>
  </si>
  <si>
    <t>昼間時間電力量料金単価
（円／kWh）　j</t>
    <rPh sb="0" eb="2">
      <t>ヒルマ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1">
      <t>タンカ</t>
    </rPh>
    <rPh sb="13" eb="14">
      <t>エン</t>
    </rPh>
    <phoneticPr fontId="2"/>
  </si>
  <si>
    <t>昼間時間予定使用電力量
（kWh）　k</t>
    <rPh sb="0" eb="2">
      <t>ヒルマ</t>
    </rPh>
    <rPh sb="2" eb="4">
      <t>ジカン</t>
    </rPh>
    <rPh sb="4" eb="6">
      <t>ヨテイ</t>
    </rPh>
    <rPh sb="6" eb="8">
      <t>シヨウ</t>
    </rPh>
    <rPh sb="8" eb="10">
      <t>デンリョク</t>
    </rPh>
    <rPh sb="10" eb="11">
      <t>リョウ</t>
    </rPh>
    <phoneticPr fontId="2"/>
  </si>
  <si>
    <t>○○割引（円）l</t>
    <rPh sb="2" eb="4">
      <t>ワリビキ</t>
    </rPh>
    <rPh sb="5" eb="6">
      <t>エン</t>
    </rPh>
    <phoneticPr fontId="7"/>
  </si>
  <si>
    <t>昼間時間電力量料金計
（円）　j×k-l</t>
    <rPh sb="0" eb="2">
      <t>ヒルマ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0">
      <t>ケイ</t>
    </rPh>
    <rPh sb="12" eb="13">
      <t>エン</t>
    </rPh>
    <phoneticPr fontId="2"/>
  </si>
  <si>
    <t>夜間時間電力量料金単価
（円／kWh）　m</t>
    <rPh sb="0" eb="2">
      <t>ヤカン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1">
      <t>タンカ</t>
    </rPh>
    <rPh sb="13" eb="14">
      <t>エン</t>
    </rPh>
    <phoneticPr fontId="2"/>
  </si>
  <si>
    <t>夜間時間予定使用電力量
（kWh）　n</t>
    <rPh sb="0" eb="2">
      <t>ヤカン</t>
    </rPh>
    <rPh sb="2" eb="4">
      <t>ジカン</t>
    </rPh>
    <rPh sb="4" eb="6">
      <t>ヨテイ</t>
    </rPh>
    <rPh sb="6" eb="8">
      <t>シヨウ</t>
    </rPh>
    <rPh sb="8" eb="10">
      <t>デンリョク</t>
    </rPh>
    <rPh sb="10" eb="11">
      <t>リョウ</t>
    </rPh>
    <phoneticPr fontId="2"/>
  </si>
  <si>
    <t>○○割引（円）o</t>
    <rPh sb="2" eb="4">
      <t>ワリビキ</t>
    </rPh>
    <rPh sb="5" eb="6">
      <t>エン</t>
    </rPh>
    <phoneticPr fontId="7"/>
  </si>
  <si>
    <t>夜間時間電力量料金計
（円）　m×n-o</t>
    <rPh sb="0" eb="2">
      <t>ヤカン</t>
    </rPh>
    <rPh sb="2" eb="4">
      <t>ジカン</t>
    </rPh>
    <rPh sb="4" eb="6">
      <t>デンリョク</t>
    </rPh>
    <rPh sb="6" eb="7">
      <t>リョウ</t>
    </rPh>
    <rPh sb="7" eb="9">
      <t>リョウキン</t>
    </rPh>
    <rPh sb="9" eb="10">
      <t>ケイ</t>
    </rPh>
    <rPh sb="12" eb="13">
      <t>エン</t>
    </rPh>
    <phoneticPr fontId="2"/>
  </si>
  <si>
    <t>C</t>
    <phoneticPr fontId="7"/>
  </si>
  <si>
    <t>Ｄ</t>
    <phoneticPr fontId="7"/>
  </si>
  <si>
    <t>Ｅ</t>
    <phoneticPr fontId="7"/>
  </si>
  <si>
    <t>A＋B＋C＋D＋Ｅ</t>
    <phoneticPr fontId="7"/>
  </si>
  <si>
    <t>Ｃ</t>
    <phoneticPr fontId="7"/>
  </si>
  <si>
    <t>Ｄ</t>
    <phoneticPr fontId="7"/>
  </si>
  <si>
    <t>Ｅ</t>
    <phoneticPr fontId="7"/>
  </si>
  <si>
    <t>A＋B＋C＋D＋Ｅ</t>
    <phoneticPr fontId="7"/>
  </si>
  <si>
    <t>(4)</t>
    <phoneticPr fontId="7"/>
  </si>
  <si>
    <t>(5)</t>
    <phoneticPr fontId="7"/>
  </si>
  <si>
    <t>内訳書（１／２）</t>
    <rPh sb="0" eb="3">
      <t>ウチワケショ</t>
    </rPh>
    <phoneticPr fontId="2"/>
  </si>
  <si>
    <t>内訳書（２／２）</t>
    <rPh sb="0" eb="3">
      <t>ウチワケショ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</si>
  <si>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</si>
  <si>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●太線の欄にもれなく入力してください。なお、各単価は小数点以下第二位まで入力できます。</t>
    <rPh sb="1" eb="3">
      <t>フトセン</t>
    </rPh>
    <rPh sb="4" eb="5">
      <t>ラン</t>
    </rPh>
    <rPh sb="10" eb="12">
      <t>ニュウリョク</t>
    </rPh>
    <rPh sb="22" eb="23">
      <t>カク</t>
    </rPh>
    <rPh sb="23" eb="25">
      <t>タンカ</t>
    </rPh>
    <rPh sb="26" eb="29">
      <t>ショウスウテン</t>
    </rPh>
    <rPh sb="29" eb="31">
      <t>イカ</t>
    </rPh>
    <rPh sb="31" eb="32">
      <t>ダイ</t>
    </rPh>
    <rPh sb="32" eb="33">
      <t>2</t>
    </rPh>
    <rPh sb="33" eb="34">
      <t>イ</t>
    </rPh>
    <rPh sb="36" eb="38">
      <t>ニュウリョク</t>
    </rPh>
    <phoneticPr fontId="2"/>
  </si>
  <si>
    <t>●各料金の「○○割引」は該当がある場合、入力してください。</t>
    <rPh sb="1" eb="2">
      <t>カク</t>
    </rPh>
    <rPh sb="2" eb="4">
      <t>リョウキン</t>
    </rPh>
    <rPh sb="8" eb="10">
      <t>ワリビキ</t>
    </rPh>
    <phoneticPr fontId="2"/>
  </si>
  <si>
    <t>●各料金の単価には、燃料調整費及び再生可能エネルギー発電促進賦課金の額を含みません。</t>
    <rPh sb="1" eb="4">
      <t>カクリョウキン</t>
    </rPh>
    <rPh sb="5" eb="7">
      <t>タンカ</t>
    </rPh>
    <rPh sb="10" eb="12">
      <t>ネンリョウ</t>
    </rPh>
    <rPh sb="12" eb="15">
      <t>チョウセイヒ</t>
    </rPh>
    <rPh sb="15" eb="16">
      <t>オヨ</t>
    </rPh>
    <rPh sb="17" eb="19">
      <t>サイセイ</t>
    </rPh>
    <rPh sb="19" eb="21">
      <t>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2"/>
  </si>
  <si>
    <t>●内訳書に入力された単価（割引料金を含む）を基に算出した合計（税込）＝基本料金の計＋従量料金の計で、電気需給契約を締結します。必ず正確な単価を入力してください。</t>
    <rPh sb="1" eb="4">
      <t>ウチワケショ</t>
    </rPh>
    <rPh sb="5" eb="7">
      <t>ニュウリョク</t>
    </rPh>
    <rPh sb="10" eb="12">
      <t>タンカ</t>
    </rPh>
    <rPh sb="13" eb="15">
      <t>ワリビキ</t>
    </rPh>
    <rPh sb="15" eb="17">
      <t>リョウキン</t>
    </rPh>
    <rPh sb="18" eb="19">
      <t>フク</t>
    </rPh>
    <rPh sb="22" eb="23">
      <t>モト</t>
    </rPh>
    <rPh sb="24" eb="26">
      <t>サンシュツ</t>
    </rPh>
    <rPh sb="28" eb="30">
      <t>ゴウケイ</t>
    </rPh>
    <rPh sb="31" eb="33">
      <t>ゼイコミ</t>
    </rPh>
    <rPh sb="35" eb="37">
      <t>キホン</t>
    </rPh>
    <rPh sb="37" eb="39">
      <t>リョウキン</t>
    </rPh>
    <rPh sb="40" eb="41">
      <t>ケイ</t>
    </rPh>
    <rPh sb="42" eb="44">
      <t>ジュウリョウ</t>
    </rPh>
    <rPh sb="44" eb="46">
      <t>リョウキン</t>
    </rPh>
    <rPh sb="47" eb="48">
      <t>ケイ</t>
    </rPh>
    <rPh sb="50" eb="52">
      <t>デンキ</t>
    </rPh>
    <rPh sb="52" eb="54">
      <t>ジュキュウ</t>
    </rPh>
    <rPh sb="54" eb="56">
      <t>ケイヤク</t>
    </rPh>
    <rPh sb="57" eb="59">
      <t>テイケツ</t>
    </rPh>
    <rPh sb="63" eb="64">
      <t>カナラ</t>
    </rPh>
    <rPh sb="65" eb="67">
      <t>セイカク</t>
    </rPh>
    <rPh sb="68" eb="70">
      <t>タンカ</t>
    </rPh>
    <rPh sb="71" eb="73">
      <t>ニュウリョク</t>
    </rPh>
    <phoneticPr fontId="2"/>
  </si>
  <si>
    <t>●自動計算された各項目の金額に誤りがないか、必ず検算してください。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2"/>
  </si>
  <si>
    <t>※次項「業務用季節別時間帯電力」も同じ</t>
    <rPh sb="1" eb="3">
      <t>ジコウ</t>
    </rPh>
    <rPh sb="4" eb="7">
      <t>ギョウムヨウ</t>
    </rPh>
    <rPh sb="7" eb="9">
      <t>キセツ</t>
    </rPh>
    <rPh sb="9" eb="10">
      <t>ベツ</t>
    </rPh>
    <rPh sb="10" eb="13">
      <t>ジカンタイ</t>
    </rPh>
    <rPh sb="13" eb="15">
      <t>デンリョク</t>
    </rPh>
    <rPh sb="17" eb="18">
      <t>オナ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</si>
  <si>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</si>
  <si>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７月</t>
  </si>
  <si>
    <t>10月</t>
  </si>
  <si>
    <t>11月</t>
  </si>
  <si>
    <t>12月</t>
  </si>
  <si>
    <t>２月</t>
  </si>
  <si>
    <t>３月</t>
  </si>
  <si>
    <t>４月</t>
  </si>
  <si>
    <t>６年６月</t>
    <rPh sb="3" eb="4">
      <t>ガツ</t>
    </rPh>
    <phoneticPr fontId="2"/>
  </si>
  <si>
    <t>７年１月</t>
    <rPh sb="1" eb="2">
      <t>ネン</t>
    </rPh>
    <rPh sb="3" eb="4">
      <t>ガツ</t>
    </rPh>
    <phoneticPr fontId="2"/>
  </si>
  <si>
    <t>福島県立
ふくしま医療
センター
こころの杜</t>
    <rPh sb="0" eb="2">
      <t>フクシマ</t>
    </rPh>
    <rPh sb="2" eb="4">
      <t>ケンリツ</t>
    </rPh>
    <rPh sb="9" eb="11">
      <t>イリョウ</t>
    </rPh>
    <rPh sb="21" eb="22">
      <t>モリ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</si>
</sst>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0_);\(0\)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0" fontId="8" fillId="0" borderId="0" xfId="0" applyFont="1" applyProtection="1">
      <alignment vertical="center"/>
    </xf>
    <xf numFmtId="40" fontId="4" fillId="0" borderId="2" xfId="2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40" fontId="8" fillId="0" borderId="3" xfId="2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right" vertical="center" shrinkToFit="1"/>
    </xf>
    <xf numFmtId="38" fontId="8" fillId="0" borderId="4" xfId="2" applyNumberFormat="1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shrinkToFit="1"/>
    </xf>
    <xf numFmtId="0" fontId="4" fillId="0" borderId="5" xfId="0" applyFont="1" applyFill="1" applyBorder="1" applyAlignment="1" applyProtection="1">
      <alignment vertical="center" shrinkToFit="1"/>
    </xf>
    <xf numFmtId="4" fontId="4" fillId="2" borderId="6" xfId="0" applyNumberFormat="1" applyFont="1" applyFill="1" applyBorder="1" applyAlignment="1" applyProtection="1">
      <alignment vertical="center" shrinkToFit="1"/>
      <protection locked="0"/>
    </xf>
    <xf numFmtId="38" fontId="14" fillId="0" borderId="7" xfId="2" applyFont="1" applyFill="1" applyBorder="1" applyProtection="1">
      <alignment vertical="center"/>
    </xf>
    <xf numFmtId="38" fontId="14" fillId="0" borderId="8" xfId="2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177" fontId="0" fillId="0" borderId="0" xfId="0" applyNumberForma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56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7" fontId="5" fillId="0" borderId="0" xfId="0" applyNumberFormat="1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177" fontId="4" fillId="0" borderId="0" xfId="0" applyNumberFormat="1" applyFont="1" applyFill="1" applyProtection="1">
      <alignment vertical="center"/>
    </xf>
    <xf numFmtId="0" fontId="17" fillId="0" borderId="0" xfId="0" applyFont="1" applyFill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77" fontId="4" fillId="0" borderId="0" xfId="0" applyNumberFormat="1" applyFont="1" applyFill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 shrinkToFit="1"/>
    </xf>
    <xf numFmtId="0" fontId="4" fillId="0" borderId="13" xfId="0" applyFont="1" applyFill="1" applyBorder="1" applyAlignment="1" applyProtection="1">
      <alignment horizontal="center" vertical="center"/>
    </xf>
    <xf numFmtId="176" fontId="0" fillId="0" borderId="0" xfId="0" applyNumberFormat="1" applyFill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 shrinkToFit="1"/>
    </xf>
    <xf numFmtId="0" fontId="9" fillId="0" borderId="14" xfId="0" applyFont="1" applyFill="1" applyBorder="1" applyAlignment="1" applyProtection="1">
      <alignment horizontal="center" vertical="center" wrapText="1"/>
    </xf>
    <xf numFmtId="38" fontId="4" fillId="0" borderId="15" xfId="0" applyNumberFormat="1" applyFont="1" applyFill="1" applyBorder="1" applyAlignment="1" applyProtection="1">
      <alignment horizontal="right" vertical="center" shrinkToFit="1"/>
    </xf>
    <xf numFmtId="38" fontId="4" fillId="0" borderId="0" xfId="0" applyNumberFormat="1" applyFont="1" applyFill="1" applyBorder="1" applyAlignment="1" applyProtection="1">
      <alignment horizontal="right" vertical="center" shrinkToFit="1"/>
    </xf>
    <xf numFmtId="0" fontId="11" fillId="0" borderId="0" xfId="0" applyFont="1" applyFill="1" applyBorder="1" applyAlignment="1" applyProtection="1">
      <alignment horizontal="left" vertical="center"/>
    </xf>
    <xf numFmtId="40" fontId="4" fillId="0" borderId="16" xfId="2" applyNumberFormat="1" applyFont="1" applyFill="1" applyBorder="1" applyAlignment="1" applyProtection="1">
      <alignment horizontal="right" vertical="center" shrinkToFit="1"/>
    </xf>
    <xf numFmtId="40" fontId="4" fillId="0" borderId="17" xfId="2" applyNumberFormat="1" applyFont="1" applyFill="1" applyBorder="1" applyAlignment="1" applyProtection="1">
      <alignment horizontal="right" vertical="center" shrinkToFit="1"/>
    </xf>
    <xf numFmtId="40" fontId="4" fillId="0" borderId="0" xfId="1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 shrinkToFit="1"/>
    </xf>
    <xf numFmtId="40" fontId="4" fillId="0" borderId="0" xfId="2" applyNumberFormat="1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40" fontId="11" fillId="0" borderId="18" xfId="1" applyNumberFormat="1" applyFont="1" applyFill="1" applyBorder="1" applyAlignment="1" applyProtection="1">
      <alignment vertical="center" shrinkToFit="1"/>
    </xf>
    <xf numFmtId="177" fontId="4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ill="1" applyBorder="1" applyProtection="1">
      <alignment vertical="center"/>
    </xf>
    <xf numFmtId="40" fontId="4" fillId="0" borderId="19" xfId="2" applyNumberFormat="1" applyFont="1" applyFill="1" applyBorder="1" applyAlignment="1" applyProtection="1">
      <alignment horizontal="right" vertical="center" shrinkToFit="1"/>
    </xf>
    <xf numFmtId="0" fontId="4" fillId="0" borderId="20" xfId="0" applyFont="1" applyFill="1" applyBorder="1" applyAlignment="1" applyProtection="1">
      <alignment horizontal="center" vertical="center" wrapText="1" shrinkToFit="1"/>
    </xf>
    <xf numFmtId="0" fontId="9" fillId="0" borderId="21" xfId="0" applyFont="1" applyFill="1" applyBorder="1" applyAlignment="1" applyProtection="1">
      <alignment horizontal="center" vertical="center" wrapText="1" shrinkToFit="1"/>
    </xf>
    <xf numFmtId="40" fontId="4" fillId="2" borderId="6" xfId="2" applyNumberFormat="1" applyFont="1" applyFill="1" applyBorder="1" applyAlignment="1" applyProtection="1">
      <alignment horizontal="right" vertical="center"/>
      <protection locked="0"/>
    </xf>
    <xf numFmtId="40" fontId="4" fillId="3" borderId="22" xfId="2" applyNumberFormat="1" applyFont="1" applyFill="1" applyBorder="1" applyAlignment="1" applyProtection="1">
      <alignment horizontal="right" vertical="center" shrinkToFit="1"/>
    </xf>
    <xf numFmtId="40" fontId="9" fillId="3" borderId="22" xfId="1" applyNumberFormat="1" applyFont="1" applyFill="1" applyBorder="1" applyAlignment="1" applyProtection="1">
      <alignment vertical="center" shrinkToFit="1"/>
    </xf>
    <xf numFmtId="0" fontId="9" fillId="0" borderId="23" xfId="0" applyFont="1" applyFill="1" applyBorder="1" applyAlignment="1" applyProtection="1">
      <alignment horizontal="center" vertical="center" wrapText="1"/>
    </xf>
    <xf numFmtId="40" fontId="4" fillId="0" borderId="10" xfId="2" applyNumberFormat="1" applyFont="1" applyBorder="1" applyAlignment="1" applyProtection="1">
      <alignment horizontal="right" vertical="center" shrinkToFit="1"/>
    </xf>
    <xf numFmtId="38" fontId="4" fillId="0" borderId="7" xfId="2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center" vertical="center" wrapText="1"/>
    </xf>
    <xf numFmtId="38" fontId="4" fillId="0" borderId="15" xfId="0" applyNumberFormat="1" applyFont="1" applyBorder="1" applyAlignment="1" applyProtection="1">
      <alignment horizontal="right" vertical="center" shrinkToFit="1"/>
    </xf>
    <xf numFmtId="0" fontId="10" fillId="0" borderId="24" xfId="0" applyFont="1" applyBorder="1" applyAlignment="1" applyProtection="1">
      <alignment horizontal="center" vertical="center" wrapText="1" shrinkToFit="1"/>
    </xf>
    <xf numFmtId="40" fontId="4" fillId="0" borderId="16" xfId="2" applyNumberFormat="1" applyFont="1" applyBorder="1" applyAlignment="1" applyProtection="1">
      <alignment horizontal="right" vertical="center" shrinkToFit="1"/>
    </xf>
    <xf numFmtId="40" fontId="4" fillId="0" borderId="25" xfId="2" applyNumberFormat="1" applyFont="1" applyFill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center" vertical="center"/>
    </xf>
    <xf numFmtId="40" fontId="4" fillId="0" borderId="27" xfId="2" applyNumberFormat="1" applyFont="1" applyFill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40" fontId="4" fillId="0" borderId="29" xfId="2" applyNumberFormat="1" applyFont="1" applyFill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horizontal="center" vertical="center" wrapText="1" shrinkToFit="1"/>
    </xf>
    <xf numFmtId="40" fontId="4" fillId="0" borderId="30" xfId="2" applyNumberFormat="1" applyFont="1" applyBorder="1" applyAlignment="1" applyProtection="1">
      <alignment horizontal="right" vertical="center" shrinkToFit="1"/>
    </xf>
    <xf numFmtId="40" fontId="4" fillId="0" borderId="31" xfId="2" applyNumberFormat="1" applyFont="1" applyBorder="1" applyAlignment="1" applyProtection="1">
      <alignment horizontal="right" vertical="center" shrinkToFit="1"/>
    </xf>
    <xf numFmtId="0" fontId="4" fillId="0" borderId="32" xfId="0" applyFont="1" applyBorder="1" applyAlignment="1" applyProtection="1">
      <alignment horizontal="center" vertical="center"/>
    </xf>
    <xf numFmtId="40" fontId="4" fillId="0" borderId="33" xfId="2" applyNumberFormat="1" applyFont="1" applyBorder="1" applyAlignment="1" applyProtection="1">
      <alignment horizontal="right" vertical="center" shrinkToFit="1"/>
    </xf>
    <xf numFmtId="40" fontId="4" fillId="0" borderId="34" xfId="2" applyNumberFormat="1" applyFont="1" applyBorder="1" applyAlignment="1" applyProtection="1">
      <alignment horizontal="right" vertical="center" shrinkToFit="1"/>
    </xf>
    <xf numFmtId="40" fontId="4" fillId="0" borderId="35" xfId="2" applyNumberFormat="1" applyFont="1" applyFill="1" applyBorder="1" applyAlignment="1" applyProtection="1">
      <alignment horizontal="right" vertical="center" shrinkToFit="1"/>
    </xf>
    <xf numFmtId="40" fontId="4" fillId="0" borderId="8" xfId="2" applyNumberFormat="1" applyFont="1" applyFill="1" applyBorder="1" applyAlignment="1" applyProtection="1">
      <alignment horizontal="right" vertical="center" shrinkToFit="1"/>
    </xf>
    <xf numFmtId="40" fontId="4" fillId="0" borderId="10" xfId="2" applyNumberFormat="1" applyFont="1" applyFill="1" applyBorder="1" applyAlignment="1" applyProtection="1">
      <alignment horizontal="right" vertical="center" shrinkToFit="1"/>
    </xf>
    <xf numFmtId="0" fontId="4" fillId="0" borderId="36" xfId="0" applyFont="1" applyFill="1" applyBorder="1" applyAlignment="1" applyProtection="1">
      <alignment horizontal="center" vertical="center" wrapText="1" shrinkToFit="1"/>
    </xf>
    <xf numFmtId="40" fontId="4" fillId="3" borderId="37" xfId="2" applyNumberFormat="1" applyFont="1" applyFill="1" applyBorder="1" applyAlignment="1" applyProtection="1">
      <alignment horizontal="right" vertical="center" shrinkToFit="1"/>
    </xf>
    <xf numFmtId="0" fontId="9" fillId="0" borderId="38" xfId="0" applyFont="1" applyFill="1" applyBorder="1" applyAlignment="1" applyProtection="1">
      <alignment horizontal="center" vertical="center" wrapText="1" shrinkToFit="1"/>
    </xf>
    <xf numFmtId="40" fontId="4" fillId="3" borderId="39" xfId="2" applyNumberFormat="1" applyFont="1" applyFill="1" applyBorder="1" applyAlignment="1" applyProtection="1">
      <alignment horizontal="right" vertical="center" shrinkToFit="1"/>
    </xf>
    <xf numFmtId="0" fontId="12" fillId="0" borderId="0" xfId="0" applyFont="1" applyFill="1" applyAlignment="1" applyProtection="1">
      <alignment horizontal="left" vertical="center"/>
    </xf>
    <xf numFmtId="40" fontId="4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0" fontId="4" fillId="0" borderId="0" xfId="1" applyNumberFormat="1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/>
    <xf numFmtId="0" fontId="15" fillId="0" borderId="0" xfId="0" quotePrefix="1" applyFont="1" applyAlignment="1" applyProtection="1">
      <alignment horizontal="right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4" fillId="2" borderId="14" xfId="0" applyFont="1" applyFill="1" applyBorder="1" applyAlignment="1" applyProtection="1">
      <alignment horizontal="center" vertical="center" wrapText="1" shrinkToFi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40" fontId="4" fillId="2" borderId="50" xfId="2" applyNumberFormat="1" applyFont="1" applyFill="1" applyBorder="1" applyAlignment="1" applyProtection="1">
      <alignment horizontal="right" vertical="center"/>
      <protection locked="0"/>
    </xf>
    <xf numFmtId="40" fontId="14" fillId="2" borderId="50" xfId="0" applyNumberFormat="1" applyFont="1" applyFill="1" applyBorder="1" applyProtection="1">
      <alignment vertical="center"/>
      <protection locked="0"/>
    </xf>
    <xf numFmtId="40" fontId="14" fillId="0" borderId="11" xfId="0" applyNumberFormat="1" applyFont="1" applyBorder="1" applyProtection="1">
      <alignment vertical="center"/>
    </xf>
    <xf numFmtId="4" fontId="14" fillId="0" borderId="11" xfId="0" applyNumberFormat="1" applyFont="1" applyBorder="1" applyProtection="1">
      <alignment vertical="center"/>
    </xf>
    <xf numFmtId="40" fontId="4" fillId="0" borderId="11" xfId="0" applyNumberFormat="1" applyFont="1" applyBorder="1" applyAlignment="1" applyProtection="1">
      <alignment horizontal="right" vertical="center" shrinkToFit="1"/>
    </xf>
    <xf numFmtId="40" fontId="4" fillId="2" borderId="74" xfId="0" applyNumberFormat="1" applyFont="1" applyFill="1" applyBorder="1" applyAlignment="1" applyProtection="1">
      <alignment vertical="center" shrinkToFit="1"/>
      <protection locked="0"/>
    </xf>
    <xf numFmtId="40" fontId="14" fillId="2" borderId="50" xfId="2" applyNumberFormat="1" applyFont="1" applyFill="1" applyBorder="1" applyProtection="1">
      <alignment vertical="center"/>
      <protection locked="0"/>
    </xf>
    <xf numFmtId="40" fontId="14" fillId="2" borderId="75" xfId="2" applyNumberFormat="1" applyFont="1" applyFill="1" applyBorder="1" applyProtection="1">
      <alignment vertical="center"/>
      <protection locked="0"/>
    </xf>
    <xf numFmtId="40" fontId="4" fillId="4" borderId="76" xfId="0" applyNumberFormat="1" applyFont="1" applyFill="1" applyBorder="1" applyAlignment="1" applyProtection="1">
      <alignment horizontal="right" vertical="center" shrinkToFit="1"/>
    </xf>
    <xf numFmtId="176" fontId="9" fillId="3" borderId="22" xfId="0" applyNumberFormat="1" applyFont="1" applyFill="1" applyBorder="1" applyProtection="1">
      <alignment vertical="center"/>
    </xf>
    <xf numFmtId="0" fontId="13" fillId="0" borderId="0" xfId="0" applyFont="1" applyFill="1" applyAlignment="1" applyProtection="1">
      <alignment horizontal="center" vertical="top"/>
    </xf>
    <xf numFmtId="0" fontId="4" fillId="0" borderId="40" xfId="0" applyFont="1" applyFill="1" applyBorder="1" applyAlignment="1" applyProtection="1">
      <alignment horizontal="center" vertical="center" wrapText="1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46" xfId="0" applyFont="1" applyFill="1" applyBorder="1" applyAlignment="1" applyProtection="1">
      <alignment horizontal="center" vertical="center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wrapText="1"/>
    </xf>
    <xf numFmtId="0" fontId="4" fillId="0" borderId="5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49" fontId="4" fillId="0" borderId="50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51" xfId="0" applyFont="1" applyBorder="1" applyAlignment="1" applyProtection="1">
      <alignment horizontal="center" vertical="center"/>
    </xf>
    <xf numFmtId="38" fontId="9" fillId="0" borderId="5" xfId="2" applyNumberFormat="1" applyFont="1" applyBorder="1" applyAlignment="1" applyProtection="1">
      <alignment horizontal="center" vertical="center" shrinkToFit="1"/>
    </xf>
    <xf numFmtId="38" fontId="9" fillId="0" borderId="15" xfId="2" applyNumberFormat="1" applyFont="1" applyBorder="1" applyAlignment="1" applyProtection="1">
      <alignment horizontal="center" vertical="center" shrinkToFit="1"/>
    </xf>
    <xf numFmtId="40" fontId="9" fillId="2" borderId="62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63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64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/>
    </xf>
    <xf numFmtId="38" fontId="8" fillId="0" borderId="52" xfId="2" applyNumberFormat="1" applyFont="1" applyBorder="1" applyAlignment="1" applyProtection="1">
      <alignment horizontal="right" vertical="center"/>
    </xf>
    <xf numFmtId="38" fontId="8" fillId="0" borderId="53" xfId="2" applyNumberFormat="1" applyFont="1" applyBorder="1" applyAlignment="1" applyProtection="1">
      <alignment horizontal="right" vertical="center"/>
    </xf>
    <xf numFmtId="38" fontId="8" fillId="0" borderId="54" xfId="2" applyNumberFormat="1" applyFont="1" applyBorder="1" applyAlignment="1" applyProtection="1">
      <alignment horizontal="right" vertical="center"/>
    </xf>
    <xf numFmtId="38" fontId="8" fillId="3" borderId="52" xfId="2" applyNumberFormat="1" applyFont="1" applyFill="1" applyBorder="1" applyAlignment="1" applyProtection="1">
      <alignment vertical="center"/>
    </xf>
    <xf numFmtId="38" fontId="8" fillId="3" borderId="53" xfId="2" applyNumberFormat="1" applyFont="1" applyFill="1" applyBorder="1" applyAlignment="1" applyProtection="1">
      <alignment vertical="center"/>
    </xf>
    <xf numFmtId="0" fontId="4" fillId="0" borderId="59" xfId="0" applyFont="1" applyBorder="1" applyAlignment="1" applyProtection="1">
      <alignment horizontal="center" vertical="center"/>
    </xf>
    <xf numFmtId="40" fontId="4" fillId="3" borderId="56" xfId="2" applyNumberFormat="1" applyFont="1" applyFill="1" applyBorder="1" applyAlignment="1" applyProtection="1">
      <alignment vertical="center" shrinkToFit="1"/>
    </xf>
    <xf numFmtId="40" fontId="4" fillId="3" borderId="57" xfId="2" applyNumberFormat="1" applyFont="1" applyFill="1" applyBorder="1" applyAlignment="1" applyProtection="1">
      <alignment vertical="center" shrinkToFit="1"/>
    </xf>
    <xf numFmtId="40" fontId="4" fillId="3" borderId="58" xfId="2" applyNumberFormat="1" applyFont="1" applyFill="1" applyBorder="1" applyAlignment="1" applyProtection="1">
      <alignment vertical="center" shrinkToFit="1"/>
    </xf>
    <xf numFmtId="40" fontId="4" fillId="2" borderId="15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11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15" xfId="2" applyNumberFormat="1" applyFont="1" applyFill="1" applyBorder="1" applyAlignment="1" applyProtection="1">
      <alignment horizontal="center" vertical="center" shrinkToFit="1"/>
      <protection locked="0"/>
    </xf>
    <xf numFmtId="40" fontId="9" fillId="2" borderId="11" xfId="2" applyNumberFormat="1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wrapText="1" shrinkToFit="1"/>
    </xf>
    <xf numFmtId="0" fontId="9" fillId="0" borderId="20" xfId="0" applyFont="1" applyBorder="1" applyAlignment="1" applyProtection="1">
      <alignment horizontal="center" vertical="center" wrapText="1" shrinkToFit="1"/>
    </xf>
    <xf numFmtId="40" fontId="9" fillId="3" borderId="56" xfId="2" applyNumberFormat="1" applyFont="1" applyFill="1" applyBorder="1" applyAlignment="1" applyProtection="1">
      <alignment vertical="center" shrinkToFit="1"/>
    </xf>
    <xf numFmtId="40" fontId="9" fillId="3" borderId="57" xfId="2" applyNumberFormat="1" applyFont="1" applyFill="1" applyBorder="1" applyAlignment="1" applyProtection="1">
      <alignment vertical="center" shrinkToFit="1"/>
    </xf>
    <xf numFmtId="40" fontId="9" fillId="3" borderId="58" xfId="2" applyNumberFormat="1" applyFont="1" applyFill="1" applyBorder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 wrapText="1" shrinkToFit="1"/>
    </xf>
    <xf numFmtId="0" fontId="4" fillId="0" borderId="6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 shrinkToFit="1"/>
    </xf>
    <xf numFmtId="0" fontId="4" fillId="0" borderId="55" xfId="0" applyFont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wrapText="1" shrinkToFit="1"/>
    </xf>
    <xf numFmtId="38" fontId="4" fillId="0" borderId="5" xfId="2" applyNumberFormat="1" applyFont="1" applyBorder="1" applyAlignment="1" applyProtection="1">
      <alignment horizontal="center" vertical="center" shrinkToFit="1"/>
    </xf>
    <xf numFmtId="38" fontId="4" fillId="0" borderId="15" xfId="2" applyNumberFormat="1" applyFont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wrapText="1" shrinkToFit="1"/>
      <protection locked="0"/>
    </xf>
    <xf numFmtId="40" fontId="4" fillId="2" borderId="62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63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64" xfId="2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wrapText="1" shrinkToFit="1"/>
      <protection locked="0"/>
    </xf>
    <xf numFmtId="0" fontId="9" fillId="0" borderId="14" xfId="0" applyFont="1" applyFill="1" applyBorder="1" applyAlignment="1" applyProtection="1">
      <alignment horizontal="center" vertical="center" wrapText="1" shrinkToFit="1"/>
    </xf>
    <xf numFmtId="0" fontId="4" fillId="0" borderId="20" xfId="0" applyFont="1" applyBorder="1" applyAlignment="1" applyProtection="1">
      <alignment horizontal="center" vertical="center" wrapText="1" shrinkToFit="1"/>
    </xf>
    <xf numFmtId="0" fontId="9" fillId="0" borderId="61" xfId="0" applyFont="1" applyBorder="1" applyAlignment="1" applyProtection="1">
      <alignment horizontal="center" vertical="center" wrapText="1" shrinkToFit="1"/>
    </xf>
    <xf numFmtId="0" fontId="2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40" fontId="4" fillId="2" borderId="40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41" xfId="2" applyNumberFormat="1" applyFont="1" applyFill="1" applyBorder="1" applyAlignment="1" applyProtection="1">
      <alignment horizontal="center" vertical="center" shrinkToFit="1"/>
      <protection locked="0"/>
    </xf>
    <xf numFmtId="40" fontId="4" fillId="2" borderId="43" xfId="2" applyNumberFormat="1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40" fontId="9" fillId="4" borderId="65" xfId="2" applyNumberFormat="1" applyFont="1" applyFill="1" applyBorder="1" applyAlignment="1" applyProtection="1">
      <alignment horizontal="center" vertical="center" shrinkToFit="1"/>
    </xf>
    <xf numFmtId="40" fontId="9" fillId="4" borderId="66" xfId="2" applyNumberFormat="1" applyFont="1" applyFill="1" applyBorder="1" applyAlignment="1" applyProtection="1">
      <alignment horizontal="center" vertical="center" shrinkToFit="1"/>
    </xf>
    <xf numFmtId="40" fontId="9" fillId="4" borderId="67" xfId="2" applyNumberFormat="1" applyFont="1" applyFill="1" applyBorder="1" applyAlignment="1" applyProtection="1">
      <alignment horizontal="center" vertical="center" shrinkToFit="1"/>
    </xf>
    <xf numFmtId="38" fontId="9" fillId="4" borderId="68" xfId="2" applyNumberFormat="1" applyFont="1" applyFill="1" applyBorder="1" applyAlignment="1" applyProtection="1">
      <alignment horizontal="center" vertical="center" shrinkToFit="1"/>
    </xf>
    <xf numFmtId="38" fontId="9" fillId="4" borderId="69" xfId="2" applyNumberFormat="1" applyFont="1" applyFill="1" applyBorder="1" applyAlignment="1" applyProtection="1">
      <alignment horizontal="center" vertical="center" shrinkToFit="1"/>
    </xf>
    <xf numFmtId="38" fontId="9" fillId="4" borderId="70" xfId="2" applyNumberFormat="1" applyFont="1" applyFill="1" applyBorder="1" applyAlignment="1" applyProtection="1">
      <alignment horizontal="center" vertical="center" shrinkToFit="1"/>
    </xf>
    <xf numFmtId="40" fontId="9" fillId="4" borderId="71" xfId="2" applyNumberFormat="1" applyFont="1" applyFill="1" applyBorder="1" applyAlignment="1" applyProtection="1">
      <alignment vertical="center" shrinkToFit="1"/>
    </xf>
    <xf numFmtId="40" fontId="9" fillId="4" borderId="72" xfId="2" applyNumberFormat="1" applyFont="1" applyFill="1" applyBorder="1" applyAlignment="1" applyProtection="1">
      <alignment vertical="center" shrinkToFit="1"/>
    </xf>
    <xf numFmtId="40" fontId="9" fillId="4" borderId="73" xfId="2" applyNumberFormat="1" applyFont="1" applyFill="1" applyBorder="1" applyAlignment="1" applyProtection="1">
      <alignment vertical="center" shrinkToFit="1"/>
    </xf>
  </cellXfs>
  <cellStyles count="4">
    <cellStyle name="桁区切り" xfId="1" builtinId="6"/>
    <cellStyle name="桁区切り 2" xfId="2"/>
    <cellStyle name="桁区切り 4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view="pageBreakPreview" topLeftCell="A4" zoomScale="75" zoomScaleNormal="90" zoomScaleSheetLayoutView="75" workbookViewId="0">
      <selection activeCell="E11" sqref="E11"/>
    </sheetView>
  </sheetViews>
  <sheetFormatPr defaultRowHeight="13.5" x14ac:dyDescent="0.15"/>
  <cols>
    <col min="1" max="1" width="21.875" style="22" customWidth="1"/>
    <col min="2" max="2" width="18.625" style="22" customWidth="1"/>
    <col min="3" max="3" width="13.625" style="22" customWidth="1"/>
    <col min="4" max="4" width="21.625" style="22" customWidth="1"/>
    <col min="5" max="16" width="9.625" style="22" customWidth="1"/>
    <col min="17" max="17" width="14.125" style="22" customWidth="1"/>
    <col min="18" max="18" width="1.875" style="23" customWidth="1"/>
    <col min="19" max="19" width="14.375" style="22" customWidth="1"/>
    <col min="20" max="20" width="2.375" style="22" customWidth="1"/>
    <col min="21" max="21" width="8.375" style="24" bestFit="1" customWidth="1"/>
    <col min="22" max="22" width="9.5" style="22" customWidth="1"/>
    <col min="23" max="16384" width="9" style="22"/>
  </cols>
  <sheetData>
    <row r="1" spans="1:27" ht="9" customHeight="1" x14ac:dyDescent="0.15"/>
    <row r="2" spans="1:27" s="29" customFormat="1" ht="47.25" customHeight="1" thickBot="1" x14ac:dyDescent="0.2">
      <c r="A2" s="118" t="s">
        <v>80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25"/>
      <c r="S2" s="26"/>
      <c r="T2" s="27"/>
      <c r="U2" s="28"/>
      <c r="V2" s="27"/>
      <c r="W2" s="27"/>
      <c r="X2" s="27"/>
      <c r="Y2" s="27"/>
      <c r="Z2" s="27"/>
      <c r="AA2" s="27"/>
    </row>
    <row r="3" spans="1:27" s="29" customFormat="1" ht="41.25" customHeight="1" thickBot="1" x14ac:dyDescent="0.2">
      <c r="A3" s="102" t="s">
        <v>82</v>
      </c>
      <c r="B3" s="131"/>
      <c r="C3" s="132"/>
      <c r="D3" s="132"/>
      <c r="E3" s="132"/>
      <c r="F3" s="132"/>
      <c r="G3" s="132"/>
      <c r="H3" s="132"/>
      <c r="I3" s="132"/>
      <c r="J3" s="133"/>
      <c r="K3" s="31"/>
      <c r="L3" s="31"/>
      <c r="M3" s="31"/>
      <c r="R3" s="32"/>
      <c r="U3" s="33"/>
    </row>
    <row r="4" spans="1:27" s="29" customFormat="1" ht="16.5" customHeight="1" x14ac:dyDescent="0.15">
      <c r="A4" s="30"/>
      <c r="B4" s="17"/>
      <c r="C4" s="17"/>
      <c r="D4" s="17"/>
      <c r="E4" s="17"/>
      <c r="F4" s="95"/>
      <c r="G4" s="95"/>
      <c r="H4" s="96"/>
      <c r="I4" s="96"/>
      <c r="J4" s="96"/>
      <c r="K4" s="96"/>
      <c r="L4" s="97"/>
      <c r="M4" s="97"/>
      <c r="N4" s="97"/>
      <c r="R4" s="32"/>
      <c r="U4" s="33"/>
    </row>
    <row r="5" spans="1:27" ht="44.25" customHeight="1" x14ac:dyDescent="0.15">
      <c r="A5" s="34" t="s">
        <v>30</v>
      </c>
    </row>
    <row r="6" spans="1:27" ht="27" customHeight="1" thickBot="1" x14ac:dyDescent="0.2">
      <c r="A6" s="94" t="s">
        <v>7</v>
      </c>
      <c r="B6" s="30"/>
      <c r="C6" s="30"/>
    </row>
    <row r="7" spans="1:27" ht="27.75" customHeight="1" x14ac:dyDescent="0.15">
      <c r="A7" s="124" t="s">
        <v>0</v>
      </c>
      <c r="B7" s="126" t="s">
        <v>16</v>
      </c>
      <c r="C7" s="127"/>
      <c r="D7" s="126" t="s">
        <v>17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27"/>
      <c r="R7" s="35"/>
      <c r="S7" s="36"/>
      <c r="T7" s="35"/>
    </row>
    <row r="8" spans="1:27" ht="29.25" customHeight="1" thickBot="1" x14ac:dyDescent="0.2">
      <c r="A8" s="125"/>
      <c r="B8" s="128"/>
      <c r="C8" s="129"/>
      <c r="D8" s="37" t="s">
        <v>6</v>
      </c>
      <c r="E8" s="38" t="s">
        <v>97</v>
      </c>
      <c r="F8" s="39" t="s">
        <v>19</v>
      </c>
      <c r="G8" s="39" t="s">
        <v>1</v>
      </c>
      <c r="H8" s="39" t="s">
        <v>2</v>
      </c>
      <c r="I8" s="39" t="s">
        <v>20</v>
      </c>
      <c r="J8" s="39" t="s">
        <v>21</v>
      </c>
      <c r="K8" s="39" t="s">
        <v>22</v>
      </c>
      <c r="L8" s="38" t="s">
        <v>98</v>
      </c>
      <c r="M8" s="39" t="s">
        <v>23</v>
      </c>
      <c r="N8" s="39" t="s">
        <v>24</v>
      </c>
      <c r="O8" s="39" t="s">
        <v>25</v>
      </c>
      <c r="P8" s="38" t="s">
        <v>13</v>
      </c>
      <c r="Q8" s="40" t="s">
        <v>8</v>
      </c>
      <c r="R8" s="41"/>
      <c r="S8" s="42"/>
      <c r="T8" s="41"/>
      <c r="U8" s="43"/>
    </row>
    <row r="9" spans="1:27" ht="45.75" customHeight="1" thickBot="1" x14ac:dyDescent="0.2">
      <c r="A9" s="123" t="s">
        <v>29</v>
      </c>
      <c r="B9" s="44" t="s">
        <v>31</v>
      </c>
      <c r="C9" s="19"/>
      <c r="D9" s="68" t="s">
        <v>35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45"/>
      <c r="R9" s="41"/>
      <c r="T9" s="41"/>
      <c r="U9" s="43"/>
      <c r="V9" s="46"/>
    </row>
    <row r="10" spans="1:27" ht="45.75" customHeight="1" x14ac:dyDescent="0.15">
      <c r="A10" s="120"/>
      <c r="B10" s="47" t="s">
        <v>32</v>
      </c>
      <c r="C10" s="18">
        <v>87</v>
      </c>
      <c r="D10" s="48" t="s">
        <v>36</v>
      </c>
      <c r="E10" s="20">
        <v>19600</v>
      </c>
      <c r="F10" s="20">
        <v>25500</v>
      </c>
      <c r="G10" s="20">
        <v>26200</v>
      </c>
      <c r="H10" s="20">
        <v>19800</v>
      </c>
      <c r="I10" s="20">
        <v>21200</v>
      </c>
      <c r="J10" s="20">
        <v>22600</v>
      </c>
      <c r="K10" s="20">
        <v>30500</v>
      </c>
      <c r="L10" s="20">
        <v>36700</v>
      </c>
      <c r="M10" s="20">
        <v>30200</v>
      </c>
      <c r="N10" s="21">
        <v>26600</v>
      </c>
      <c r="O10" s="21">
        <v>20200</v>
      </c>
      <c r="P10" s="21">
        <v>18300</v>
      </c>
      <c r="Q10" s="49">
        <f>SUM(E10:P10)</f>
        <v>297400</v>
      </c>
      <c r="R10" s="50"/>
      <c r="S10" s="51"/>
      <c r="T10" s="50"/>
      <c r="U10" s="33"/>
      <c r="V10" s="46"/>
    </row>
    <row r="11" spans="1:27" ht="45.75" customHeight="1" thickBot="1" x14ac:dyDescent="0.2">
      <c r="A11" s="120"/>
      <c r="B11" s="104" t="s">
        <v>33</v>
      </c>
      <c r="C11" s="113"/>
      <c r="D11" s="105" t="s">
        <v>37</v>
      </c>
      <c r="E11" s="114"/>
      <c r="F11" s="114"/>
      <c r="G11" s="114"/>
      <c r="H11" s="114"/>
      <c r="I11" s="114"/>
      <c r="J11" s="114"/>
      <c r="K11" s="114"/>
      <c r="L11" s="114"/>
      <c r="M11" s="115"/>
      <c r="N11" s="114"/>
      <c r="O11" s="114"/>
      <c r="P11" s="114"/>
      <c r="Q11" s="116">
        <f>ROUND(SUM(E11:P11),2)</f>
        <v>0</v>
      </c>
      <c r="R11" s="50"/>
      <c r="S11" s="51" t="s">
        <v>11</v>
      </c>
      <c r="T11" s="50"/>
      <c r="U11" s="33"/>
      <c r="V11" s="46"/>
    </row>
    <row r="12" spans="1:27" ht="45.75" customHeight="1" thickTop="1" thickBot="1" x14ac:dyDescent="0.2">
      <c r="A12" s="122"/>
      <c r="B12" s="63" t="s">
        <v>34</v>
      </c>
      <c r="C12" s="66">
        <f>C9*C10*12-C11</f>
        <v>0</v>
      </c>
      <c r="D12" s="64" t="s">
        <v>38</v>
      </c>
      <c r="E12" s="89">
        <f>E9*E10-E11</f>
        <v>0</v>
      </c>
      <c r="F12" s="89">
        <f t="shared" ref="F12:P12" si="0">F9*F10-F11</f>
        <v>0</v>
      </c>
      <c r="G12" s="89">
        <f t="shared" si="0"/>
        <v>0</v>
      </c>
      <c r="H12" s="89">
        <f t="shared" si="0"/>
        <v>0</v>
      </c>
      <c r="I12" s="89">
        <f t="shared" si="0"/>
        <v>0</v>
      </c>
      <c r="J12" s="89">
        <f t="shared" si="0"/>
        <v>0</v>
      </c>
      <c r="K12" s="89">
        <f t="shared" si="0"/>
        <v>0</v>
      </c>
      <c r="L12" s="89">
        <f t="shared" si="0"/>
        <v>0</v>
      </c>
      <c r="M12" s="89">
        <f t="shared" si="0"/>
        <v>0</v>
      </c>
      <c r="N12" s="88">
        <f t="shared" si="0"/>
        <v>0</v>
      </c>
      <c r="O12" s="88">
        <f t="shared" si="0"/>
        <v>0</v>
      </c>
      <c r="P12" s="87">
        <f t="shared" si="0"/>
        <v>0</v>
      </c>
      <c r="Q12" s="66">
        <f>SUM(E12:P12)</f>
        <v>0</v>
      </c>
      <c r="R12" s="54"/>
      <c r="S12" s="67">
        <f>C12+Q12</f>
        <v>0</v>
      </c>
      <c r="T12" s="54"/>
      <c r="U12" s="43">
        <v>-1</v>
      </c>
      <c r="V12" s="46"/>
    </row>
    <row r="13" spans="1:27" ht="45.75" customHeight="1" thickBot="1" x14ac:dyDescent="0.2">
      <c r="A13" s="119" t="s">
        <v>27</v>
      </c>
      <c r="B13" s="44" t="s">
        <v>31</v>
      </c>
      <c r="C13" s="19"/>
      <c r="D13" s="68" t="s">
        <v>35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45"/>
      <c r="R13" s="41"/>
      <c r="T13" s="41"/>
      <c r="U13" s="43"/>
      <c r="V13" s="46"/>
    </row>
    <row r="14" spans="1:27" ht="45.75" customHeight="1" x14ac:dyDescent="0.15">
      <c r="A14" s="120"/>
      <c r="B14" s="47" t="s">
        <v>44</v>
      </c>
      <c r="C14" s="18">
        <v>161</v>
      </c>
      <c r="D14" s="48" t="s">
        <v>36</v>
      </c>
      <c r="E14" s="20">
        <v>40200</v>
      </c>
      <c r="F14" s="20">
        <v>49400</v>
      </c>
      <c r="G14" s="20">
        <v>54200</v>
      </c>
      <c r="H14" s="20">
        <v>43700</v>
      </c>
      <c r="I14" s="20">
        <v>48100</v>
      </c>
      <c r="J14" s="20">
        <v>52600</v>
      </c>
      <c r="K14" s="20">
        <v>75300</v>
      </c>
      <c r="L14" s="20">
        <v>81900</v>
      </c>
      <c r="M14" s="20">
        <v>71700</v>
      </c>
      <c r="N14" s="21">
        <v>65600</v>
      </c>
      <c r="O14" s="21">
        <v>51700</v>
      </c>
      <c r="P14" s="21">
        <v>40800</v>
      </c>
      <c r="Q14" s="49">
        <f>SUM(E14:P14)</f>
        <v>675200</v>
      </c>
      <c r="R14" s="50"/>
      <c r="S14" s="51"/>
      <c r="T14" s="50"/>
      <c r="U14" s="33"/>
      <c r="V14" s="46"/>
    </row>
    <row r="15" spans="1:27" ht="45.75" customHeight="1" thickBot="1" x14ac:dyDescent="0.2">
      <c r="A15" s="120"/>
      <c r="B15" s="104" t="s">
        <v>33</v>
      </c>
      <c r="C15" s="113"/>
      <c r="D15" s="105" t="s">
        <v>37</v>
      </c>
      <c r="E15" s="114"/>
      <c r="F15" s="114"/>
      <c r="G15" s="114"/>
      <c r="H15" s="114"/>
      <c r="I15" s="114"/>
      <c r="J15" s="114"/>
      <c r="K15" s="114"/>
      <c r="L15" s="114"/>
      <c r="M15" s="115"/>
      <c r="N15" s="114"/>
      <c r="O15" s="114"/>
      <c r="P15" s="114"/>
      <c r="Q15" s="116">
        <f>SUM(E15:P15)</f>
        <v>0</v>
      </c>
      <c r="R15" s="50"/>
      <c r="S15" s="51" t="s">
        <v>11</v>
      </c>
      <c r="T15" s="50"/>
      <c r="U15" s="33"/>
      <c r="V15" s="46"/>
    </row>
    <row r="16" spans="1:27" ht="45.75" customHeight="1" thickTop="1" thickBot="1" x14ac:dyDescent="0.2">
      <c r="A16" s="121"/>
      <c r="B16" s="90" t="s">
        <v>34</v>
      </c>
      <c r="C16" s="91">
        <f>C13*C14*12-C15</f>
        <v>0</v>
      </c>
      <c r="D16" s="92" t="s">
        <v>38</v>
      </c>
      <c r="E16" s="89">
        <f>E13*E14-E15</f>
        <v>0</v>
      </c>
      <c r="F16" s="89">
        <f t="shared" ref="F16:P16" si="1">F13*F14-F15</f>
        <v>0</v>
      </c>
      <c r="G16" s="89">
        <f t="shared" si="1"/>
        <v>0</v>
      </c>
      <c r="H16" s="89">
        <f t="shared" si="1"/>
        <v>0</v>
      </c>
      <c r="I16" s="89">
        <f t="shared" si="1"/>
        <v>0</v>
      </c>
      <c r="J16" s="89">
        <f t="shared" si="1"/>
        <v>0</v>
      </c>
      <c r="K16" s="89">
        <f t="shared" si="1"/>
        <v>0</v>
      </c>
      <c r="L16" s="89">
        <f t="shared" si="1"/>
        <v>0</v>
      </c>
      <c r="M16" s="89">
        <f t="shared" si="1"/>
        <v>0</v>
      </c>
      <c r="N16" s="88">
        <f t="shared" si="1"/>
        <v>0</v>
      </c>
      <c r="O16" s="88">
        <f t="shared" si="1"/>
        <v>0</v>
      </c>
      <c r="P16" s="87">
        <f t="shared" si="1"/>
        <v>0</v>
      </c>
      <c r="Q16" s="91">
        <f>SUM(E16:P16)</f>
        <v>0</v>
      </c>
      <c r="R16" s="54"/>
      <c r="S16" s="67">
        <f>C16+Q16</f>
        <v>0</v>
      </c>
      <c r="T16" s="54"/>
      <c r="U16" s="43">
        <v>-2</v>
      </c>
      <c r="V16" s="46"/>
    </row>
    <row r="17" spans="1:22" ht="45.75" customHeight="1" thickTop="1" thickBot="1" x14ac:dyDescent="0.2">
      <c r="A17" s="119" t="s">
        <v>28</v>
      </c>
      <c r="B17" s="44" t="s">
        <v>31</v>
      </c>
      <c r="C17" s="19"/>
      <c r="D17" s="68" t="s">
        <v>35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45"/>
      <c r="R17" s="41"/>
      <c r="T17" s="41"/>
      <c r="U17" s="43"/>
      <c r="V17" s="46"/>
    </row>
    <row r="18" spans="1:22" ht="45.75" customHeight="1" x14ac:dyDescent="0.15">
      <c r="A18" s="120"/>
      <c r="B18" s="47" t="s">
        <v>32</v>
      </c>
      <c r="C18" s="18">
        <v>36</v>
      </c>
      <c r="D18" s="48" t="s">
        <v>36</v>
      </c>
      <c r="E18" s="20">
        <v>4000</v>
      </c>
      <c r="F18" s="20">
        <v>5100</v>
      </c>
      <c r="G18" s="20">
        <v>5700</v>
      </c>
      <c r="H18" s="20">
        <v>4200</v>
      </c>
      <c r="I18" s="20">
        <v>4200</v>
      </c>
      <c r="J18" s="20">
        <v>4600</v>
      </c>
      <c r="K18" s="20">
        <v>7400</v>
      </c>
      <c r="L18" s="20">
        <v>9300</v>
      </c>
      <c r="M18" s="20">
        <v>8500</v>
      </c>
      <c r="N18" s="21">
        <v>7600</v>
      </c>
      <c r="O18" s="21">
        <v>5000</v>
      </c>
      <c r="P18" s="21">
        <v>3600</v>
      </c>
      <c r="Q18" s="49">
        <f>SUM(E18:P18)</f>
        <v>69200</v>
      </c>
      <c r="R18" s="50"/>
      <c r="S18" s="51"/>
      <c r="T18" s="50"/>
      <c r="U18" s="33"/>
      <c r="V18" s="46"/>
    </row>
    <row r="19" spans="1:22" ht="45.75" customHeight="1" thickBot="1" x14ac:dyDescent="0.2">
      <c r="A19" s="120"/>
      <c r="B19" s="104" t="s">
        <v>33</v>
      </c>
      <c r="C19" s="113"/>
      <c r="D19" s="105" t="s">
        <v>37</v>
      </c>
      <c r="E19" s="114"/>
      <c r="F19" s="114"/>
      <c r="G19" s="114"/>
      <c r="H19" s="114"/>
      <c r="I19" s="114"/>
      <c r="J19" s="114"/>
      <c r="K19" s="114"/>
      <c r="L19" s="114"/>
      <c r="M19" s="115"/>
      <c r="N19" s="114"/>
      <c r="O19" s="114"/>
      <c r="P19" s="114"/>
      <c r="Q19" s="116">
        <f>SUM(E19:P19)</f>
        <v>0</v>
      </c>
      <c r="R19" s="50"/>
      <c r="S19" s="51" t="s">
        <v>11</v>
      </c>
      <c r="T19" s="50"/>
      <c r="U19" s="33"/>
      <c r="V19" s="46"/>
    </row>
    <row r="20" spans="1:22" ht="45.75" customHeight="1" thickTop="1" thickBot="1" x14ac:dyDescent="0.2">
      <c r="A20" s="122"/>
      <c r="B20" s="63" t="s">
        <v>34</v>
      </c>
      <c r="C20" s="93">
        <f>C17*C18*12-C19</f>
        <v>0</v>
      </c>
      <c r="D20" s="64" t="s">
        <v>38</v>
      </c>
      <c r="E20" s="52">
        <f>E17*E18-E19</f>
        <v>0</v>
      </c>
      <c r="F20" s="52">
        <f t="shared" ref="F20:P20" si="2">F17*F18-F19</f>
        <v>0</v>
      </c>
      <c r="G20" s="52">
        <f t="shared" si="2"/>
        <v>0</v>
      </c>
      <c r="H20" s="52">
        <f t="shared" si="2"/>
        <v>0</v>
      </c>
      <c r="I20" s="52">
        <f t="shared" si="2"/>
        <v>0</v>
      </c>
      <c r="J20" s="52">
        <f t="shared" si="2"/>
        <v>0</v>
      </c>
      <c r="K20" s="52">
        <f t="shared" si="2"/>
        <v>0</v>
      </c>
      <c r="L20" s="52">
        <f t="shared" si="2"/>
        <v>0</v>
      </c>
      <c r="M20" s="52">
        <f t="shared" si="2"/>
        <v>0</v>
      </c>
      <c r="N20" s="53">
        <f t="shared" si="2"/>
        <v>0</v>
      </c>
      <c r="O20" s="53">
        <f t="shared" si="2"/>
        <v>0</v>
      </c>
      <c r="P20" s="62">
        <f t="shared" si="2"/>
        <v>0</v>
      </c>
      <c r="Q20" s="66">
        <f>SUM(E20:P20)</f>
        <v>0</v>
      </c>
      <c r="R20" s="54"/>
      <c r="S20" s="67">
        <f>C20+Q20</f>
        <v>0</v>
      </c>
      <c r="T20" s="54"/>
      <c r="U20" s="43">
        <v>-3</v>
      </c>
      <c r="V20" s="46"/>
    </row>
    <row r="21" spans="1:22" s="23" customFormat="1" ht="13.5" customHeight="1" thickTop="1" x14ac:dyDescent="0.15">
      <c r="A21" s="55"/>
      <c r="B21" s="56"/>
      <c r="C21" s="57"/>
      <c r="D21" s="5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4"/>
      <c r="S21" s="59"/>
      <c r="T21" s="54"/>
      <c r="U21" s="60"/>
      <c r="V21" s="61"/>
    </row>
    <row r="22" spans="1:22" ht="18" customHeight="1" x14ac:dyDescent="0.15">
      <c r="A22" s="103" t="s">
        <v>83</v>
      </c>
    </row>
    <row r="23" spans="1:22" ht="18" customHeight="1" x14ac:dyDescent="0.15">
      <c r="A23" s="103" t="s">
        <v>84</v>
      </c>
    </row>
    <row r="24" spans="1:22" ht="18" customHeight="1" x14ac:dyDescent="0.15">
      <c r="A24" s="103" t="s">
        <v>85</v>
      </c>
    </row>
    <row r="25" spans="1:22" ht="18" customHeight="1" x14ac:dyDescent="0.15">
      <c r="A25" s="103" t="s">
        <v>86</v>
      </c>
    </row>
    <row r="26" spans="1:22" ht="18" customHeight="1" x14ac:dyDescent="0.15">
      <c r="A26" s="103" t="s">
        <v>87</v>
      </c>
      <c r="N26" s="22" t="s">
        <v>88</v>
      </c>
    </row>
  </sheetData>
  <sheetProtection password="B330" sheet="1" selectLockedCells="1"/>
  <mergeCells count="8">
    <mergeCell ref="A2:Q2"/>
    <mergeCell ref="A13:A16"/>
    <mergeCell ref="A17:A20"/>
    <mergeCell ref="A9:A12"/>
    <mergeCell ref="A7:A8"/>
    <mergeCell ref="B7:C8"/>
    <mergeCell ref="D7:Q7"/>
    <mergeCell ref="B3:J3"/>
  </mergeCells>
  <phoneticPr fontId="2"/>
  <dataValidations count="1">
    <dataValidation imeMode="disabled" allowBlank="1" showInputMessage="1" showErrorMessage="1" sqref="S7:S8 E10:T21 E9:R9 T9 F4:L4"/>
  </dataValidations>
  <pageMargins left="0.63" right="0.24" top="0.72" bottom="0.48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view="pageBreakPreview" zoomScale="75" zoomScaleNormal="90" zoomScaleSheetLayoutView="75" workbookViewId="0">
      <selection activeCell="R29" sqref="R29"/>
    </sheetView>
  </sheetViews>
  <sheetFormatPr defaultRowHeight="13.5" x14ac:dyDescent="0.15"/>
  <cols>
    <col min="1" max="1" width="14.625" style="1" customWidth="1"/>
    <col min="2" max="2" width="16.375" style="1" customWidth="1"/>
    <col min="3" max="3" width="13.5" style="1" customWidth="1"/>
    <col min="4" max="4" width="16.375" style="1" customWidth="1"/>
    <col min="5" max="5" width="12.75" style="1" customWidth="1"/>
    <col min="6" max="6" width="24.625" style="1" customWidth="1"/>
    <col min="7" max="7" width="9" style="1" customWidth="1"/>
    <col min="8" max="18" width="9" style="1"/>
    <col min="19" max="19" width="14" style="1" customWidth="1"/>
    <col min="20" max="20" width="2.5" style="1" customWidth="1"/>
    <col min="21" max="21" width="16.75" style="1" customWidth="1"/>
    <col min="22" max="22" width="1.75" style="1" customWidth="1"/>
    <col min="23" max="23" width="6.5" style="1" bestFit="1" customWidth="1"/>
    <col min="24" max="16384" width="9" style="1"/>
  </cols>
  <sheetData>
    <row r="1" spans="1:21" ht="35.25" customHeight="1" thickBot="1" x14ac:dyDescent="0.2">
      <c r="A1" s="196" t="s">
        <v>81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1" ht="36" customHeight="1" thickBot="1" x14ac:dyDescent="0.2">
      <c r="A2" s="197" t="s">
        <v>89</v>
      </c>
      <c r="B2" s="197"/>
      <c r="C2" s="198">
        <f>業務用電力!B3</f>
        <v>0</v>
      </c>
      <c r="D2" s="199"/>
      <c r="E2" s="199"/>
      <c r="F2" s="199"/>
      <c r="G2" s="199"/>
      <c r="H2" s="199"/>
      <c r="I2" s="200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1" s="6" customFormat="1" ht="33.75" customHeight="1" thickBot="1" x14ac:dyDescent="0.2">
      <c r="A3" s="134" t="s">
        <v>39</v>
      </c>
      <c r="B3" s="134"/>
      <c r="C3" s="134"/>
      <c r="D3" s="98"/>
      <c r="E3" s="98"/>
    </row>
    <row r="4" spans="1:21" ht="18.75" customHeight="1" x14ac:dyDescent="0.15">
      <c r="A4" s="138" t="s">
        <v>0</v>
      </c>
      <c r="B4" s="141" t="s">
        <v>49</v>
      </c>
      <c r="C4" s="142"/>
      <c r="D4" s="204" t="s">
        <v>50</v>
      </c>
      <c r="E4" s="205" t="s">
        <v>50</v>
      </c>
      <c r="F4" s="149" t="s">
        <v>5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  <c r="T4" s="7"/>
      <c r="U4" s="7"/>
    </row>
    <row r="5" spans="1:21" x14ac:dyDescent="0.15">
      <c r="A5" s="139"/>
      <c r="B5" s="143"/>
      <c r="C5" s="144"/>
      <c r="D5" s="206"/>
      <c r="E5" s="207"/>
      <c r="F5" s="152" t="s">
        <v>6</v>
      </c>
      <c r="G5" s="147" t="s">
        <v>97</v>
      </c>
      <c r="H5" s="135" t="s">
        <v>90</v>
      </c>
      <c r="I5" s="135" t="s">
        <v>1</v>
      </c>
      <c r="J5" s="135" t="s">
        <v>2</v>
      </c>
      <c r="K5" s="135" t="s">
        <v>91</v>
      </c>
      <c r="L5" s="135" t="s">
        <v>92</v>
      </c>
      <c r="M5" s="135" t="s">
        <v>93</v>
      </c>
      <c r="N5" s="147" t="s">
        <v>98</v>
      </c>
      <c r="O5" s="135" t="s">
        <v>94</v>
      </c>
      <c r="P5" s="135" t="s">
        <v>95</v>
      </c>
      <c r="Q5" s="135" t="s">
        <v>96</v>
      </c>
      <c r="R5" s="147" t="s">
        <v>13</v>
      </c>
      <c r="S5" s="144" t="s">
        <v>8</v>
      </c>
      <c r="T5" s="7"/>
      <c r="U5" s="7"/>
    </row>
    <row r="6" spans="1:21" ht="14.25" thickBot="1" x14ac:dyDescent="0.2">
      <c r="A6" s="140"/>
      <c r="B6" s="145"/>
      <c r="C6" s="146"/>
      <c r="D6" s="208"/>
      <c r="E6" s="209"/>
      <c r="F6" s="153"/>
      <c r="G6" s="148"/>
      <c r="H6" s="137"/>
      <c r="I6" s="137"/>
      <c r="J6" s="137"/>
      <c r="K6" s="136"/>
      <c r="L6" s="136"/>
      <c r="M6" s="136"/>
      <c r="N6" s="148"/>
      <c r="O6" s="136"/>
      <c r="P6" s="136"/>
      <c r="Q6" s="136"/>
      <c r="R6" s="148"/>
      <c r="S6" s="154"/>
      <c r="T6" s="7"/>
      <c r="U6" s="7"/>
    </row>
    <row r="7" spans="1:21" ht="27.75" customHeight="1" thickBot="1" x14ac:dyDescent="0.2">
      <c r="A7" s="180" t="s">
        <v>99</v>
      </c>
      <c r="B7" s="183" t="s">
        <v>42</v>
      </c>
      <c r="C7" s="201"/>
      <c r="D7" s="195" t="s">
        <v>52</v>
      </c>
      <c r="E7" s="210"/>
      <c r="F7" s="79" t="s">
        <v>58</v>
      </c>
      <c r="G7" s="77"/>
      <c r="H7" s="65"/>
      <c r="I7" s="65"/>
      <c r="J7" s="65"/>
      <c r="K7" s="80"/>
      <c r="L7" s="75"/>
      <c r="M7" s="75"/>
      <c r="N7" s="75"/>
      <c r="O7" s="75"/>
      <c r="P7" s="75"/>
      <c r="Q7" s="75"/>
      <c r="R7" s="75"/>
      <c r="S7" s="76"/>
      <c r="T7" s="7"/>
      <c r="U7" s="7"/>
    </row>
    <row r="8" spans="1:21" ht="27.75" customHeight="1" x14ac:dyDescent="0.15">
      <c r="A8" s="181"/>
      <c r="B8" s="184"/>
      <c r="C8" s="202"/>
      <c r="D8" s="174"/>
      <c r="E8" s="211"/>
      <c r="F8" s="8" t="s">
        <v>59</v>
      </c>
      <c r="G8" s="10"/>
      <c r="H8" s="70">
        <v>17300</v>
      </c>
      <c r="I8" s="70">
        <v>18400</v>
      </c>
      <c r="J8" s="70">
        <v>16200</v>
      </c>
      <c r="K8" s="10"/>
      <c r="L8" s="10"/>
      <c r="M8" s="10"/>
      <c r="N8" s="10"/>
      <c r="O8" s="10"/>
      <c r="P8" s="10"/>
      <c r="Q8" s="10"/>
      <c r="R8" s="10"/>
      <c r="S8" s="72">
        <f>SUM(G8:R8)</f>
        <v>51900</v>
      </c>
      <c r="T8" s="7"/>
      <c r="U8" s="7"/>
    </row>
    <row r="9" spans="1:21" ht="27.75" customHeight="1" thickBot="1" x14ac:dyDescent="0.2">
      <c r="A9" s="181"/>
      <c r="B9" s="184"/>
      <c r="C9" s="203"/>
      <c r="D9" s="174"/>
      <c r="E9" s="212"/>
      <c r="F9" s="106" t="s">
        <v>60</v>
      </c>
      <c r="G9" s="10"/>
      <c r="H9" s="108"/>
      <c r="I9" s="108"/>
      <c r="J9" s="108"/>
      <c r="K9" s="10"/>
      <c r="L9" s="10"/>
      <c r="M9" s="10"/>
      <c r="N9" s="10"/>
      <c r="O9" s="10"/>
      <c r="P9" s="10"/>
      <c r="Q9" s="10"/>
      <c r="R9" s="10"/>
      <c r="S9" s="112">
        <f>SUM(G9:R9)</f>
        <v>0</v>
      </c>
      <c r="T9" s="7"/>
      <c r="U9" s="7"/>
    </row>
    <row r="10" spans="1:21" ht="27.75" customHeight="1" thickTop="1" thickBot="1" x14ac:dyDescent="0.2">
      <c r="A10" s="181"/>
      <c r="B10" s="185" t="s">
        <v>43</v>
      </c>
      <c r="C10" s="186">
        <v>600</v>
      </c>
      <c r="D10" s="179" t="s">
        <v>54</v>
      </c>
      <c r="E10" s="213"/>
      <c r="F10" s="73" t="s">
        <v>61</v>
      </c>
      <c r="G10" s="85"/>
      <c r="H10" s="69">
        <f>H7*H8-H9</f>
        <v>0</v>
      </c>
      <c r="I10" s="69">
        <f>I7*I8-I9</f>
        <v>0</v>
      </c>
      <c r="J10" s="69">
        <f>J7*J8-J9</f>
        <v>0</v>
      </c>
      <c r="K10" s="85"/>
      <c r="L10" s="85"/>
      <c r="M10" s="85"/>
      <c r="N10" s="85"/>
      <c r="O10" s="85"/>
      <c r="P10" s="85"/>
      <c r="Q10" s="85"/>
      <c r="R10" s="86"/>
      <c r="S10" s="66">
        <f>SUM(G10:R10)</f>
        <v>0</v>
      </c>
      <c r="T10" s="7" t="s">
        <v>70</v>
      </c>
      <c r="U10" s="7"/>
    </row>
    <row r="11" spans="1:21" ht="27.75" customHeight="1" thickBot="1" x14ac:dyDescent="0.2">
      <c r="A11" s="181"/>
      <c r="B11" s="185"/>
      <c r="C11" s="187"/>
      <c r="D11" s="179"/>
      <c r="E11" s="214"/>
      <c r="F11" s="78" t="s">
        <v>62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84"/>
      <c r="T11" s="7"/>
      <c r="U11" s="7"/>
    </row>
    <row r="12" spans="1:21" ht="27.75" customHeight="1" x14ac:dyDescent="0.15">
      <c r="A12" s="181"/>
      <c r="B12" s="185"/>
      <c r="C12" s="187"/>
      <c r="D12" s="179"/>
      <c r="E12" s="214"/>
      <c r="F12" s="71" t="s">
        <v>63</v>
      </c>
      <c r="G12" s="70">
        <v>53900</v>
      </c>
      <c r="H12" s="70">
        <v>51300</v>
      </c>
      <c r="I12" s="70">
        <v>54200</v>
      </c>
      <c r="J12" s="70">
        <v>48600</v>
      </c>
      <c r="K12" s="70">
        <v>57100</v>
      </c>
      <c r="L12" s="70">
        <v>62000</v>
      </c>
      <c r="M12" s="70">
        <v>92400</v>
      </c>
      <c r="N12" s="70">
        <v>91400</v>
      </c>
      <c r="O12" s="70">
        <v>88100</v>
      </c>
      <c r="P12" s="70">
        <v>66200</v>
      </c>
      <c r="Q12" s="70">
        <v>42400</v>
      </c>
      <c r="R12" s="70">
        <v>32200</v>
      </c>
      <c r="S12" s="72">
        <f>SUM(G12:R12)</f>
        <v>739800</v>
      </c>
      <c r="T12" s="7"/>
      <c r="U12" s="7"/>
    </row>
    <row r="13" spans="1:21" ht="27.75" customHeight="1" thickBot="1" x14ac:dyDescent="0.2">
      <c r="A13" s="181"/>
      <c r="B13" s="188" t="s">
        <v>40</v>
      </c>
      <c r="C13" s="170"/>
      <c r="D13" s="193" t="s">
        <v>55</v>
      </c>
      <c r="E13" s="214"/>
      <c r="F13" s="107" t="s">
        <v>64</v>
      </c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12">
        <f>SUM(G13:R13)</f>
        <v>0</v>
      </c>
      <c r="T13" s="7"/>
      <c r="U13" s="7"/>
    </row>
    <row r="14" spans="1:21" ht="27.75" customHeight="1" thickTop="1" thickBot="1" x14ac:dyDescent="0.2">
      <c r="A14" s="181"/>
      <c r="B14" s="188"/>
      <c r="C14" s="170"/>
      <c r="D14" s="193"/>
      <c r="E14" s="214"/>
      <c r="F14" s="73" t="s">
        <v>65</v>
      </c>
      <c r="G14" s="69">
        <f>G11*G12-G13</f>
        <v>0</v>
      </c>
      <c r="H14" s="69">
        <f t="shared" ref="H14:R14" si="0">H11*H12-H13</f>
        <v>0</v>
      </c>
      <c r="I14" s="69">
        <f t="shared" si="0"/>
        <v>0</v>
      </c>
      <c r="J14" s="69">
        <f t="shared" si="0"/>
        <v>0</v>
      </c>
      <c r="K14" s="69">
        <f t="shared" si="0"/>
        <v>0</v>
      </c>
      <c r="L14" s="69">
        <f t="shared" si="0"/>
        <v>0</v>
      </c>
      <c r="M14" s="69">
        <f t="shared" si="0"/>
        <v>0</v>
      </c>
      <c r="N14" s="69">
        <f t="shared" si="0"/>
        <v>0</v>
      </c>
      <c r="O14" s="69">
        <f t="shared" si="0"/>
        <v>0</v>
      </c>
      <c r="P14" s="69">
        <f t="shared" si="0"/>
        <v>0</v>
      </c>
      <c r="Q14" s="69">
        <f t="shared" si="0"/>
        <v>0</v>
      </c>
      <c r="R14" s="82">
        <f t="shared" si="0"/>
        <v>0</v>
      </c>
      <c r="S14" s="66">
        <f>SUM(G14:R14)</f>
        <v>0</v>
      </c>
      <c r="T14" s="7" t="s">
        <v>71</v>
      </c>
      <c r="U14" s="7"/>
    </row>
    <row r="15" spans="1:21" ht="27.75" customHeight="1" thickBot="1" x14ac:dyDescent="0.2">
      <c r="A15" s="181"/>
      <c r="B15" s="188"/>
      <c r="C15" s="171"/>
      <c r="D15" s="193"/>
      <c r="E15" s="215"/>
      <c r="F15" s="78" t="s">
        <v>66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84"/>
      <c r="T15" s="7"/>
      <c r="U15" s="7"/>
    </row>
    <row r="16" spans="1:21" ht="27.75" customHeight="1" thickTop="1" x14ac:dyDescent="0.15">
      <c r="A16" s="181"/>
      <c r="B16" s="184" t="s">
        <v>41</v>
      </c>
      <c r="C16" s="167">
        <f>C7*C10*12-C13</f>
        <v>0</v>
      </c>
      <c r="D16" s="174" t="s">
        <v>57</v>
      </c>
      <c r="E16" s="216"/>
      <c r="F16" s="8" t="s">
        <v>67</v>
      </c>
      <c r="G16" s="70">
        <v>31300</v>
      </c>
      <c r="H16" s="70">
        <v>46000</v>
      </c>
      <c r="I16" s="70">
        <v>46300</v>
      </c>
      <c r="J16" s="70">
        <v>47900</v>
      </c>
      <c r="K16" s="70">
        <v>46500</v>
      </c>
      <c r="L16" s="70">
        <v>51700</v>
      </c>
      <c r="M16" s="70">
        <v>77700</v>
      </c>
      <c r="N16" s="70">
        <v>90300</v>
      </c>
      <c r="O16" s="70">
        <v>70700</v>
      </c>
      <c r="P16" s="70">
        <v>55500</v>
      </c>
      <c r="Q16" s="70">
        <v>39800</v>
      </c>
      <c r="R16" s="70">
        <v>33600</v>
      </c>
      <c r="S16" s="72">
        <f>SUM(G16:R16)</f>
        <v>637300</v>
      </c>
      <c r="T16" s="7"/>
      <c r="U16" s="101" t="s">
        <v>78</v>
      </c>
    </row>
    <row r="17" spans="1:23" ht="27.75" customHeight="1" thickBot="1" x14ac:dyDescent="0.2">
      <c r="A17" s="181"/>
      <c r="B17" s="184"/>
      <c r="C17" s="168"/>
      <c r="D17" s="174"/>
      <c r="E17" s="217"/>
      <c r="F17" s="106" t="s">
        <v>68</v>
      </c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11">
        <f>SUM(G17:R17)</f>
        <v>0</v>
      </c>
      <c r="U17" s="1" t="s">
        <v>73</v>
      </c>
    </row>
    <row r="18" spans="1:23" ht="27.75" customHeight="1" thickTop="1" thickBot="1" x14ac:dyDescent="0.2">
      <c r="A18" s="182"/>
      <c r="B18" s="194"/>
      <c r="C18" s="169"/>
      <c r="D18" s="175"/>
      <c r="E18" s="218"/>
      <c r="F18" s="81" t="s">
        <v>69</v>
      </c>
      <c r="G18" s="74">
        <f>G15*G16-G17</f>
        <v>0</v>
      </c>
      <c r="H18" s="74">
        <f t="shared" ref="H18:R18" si="1">H15*H16-H17</f>
        <v>0</v>
      </c>
      <c r="I18" s="74">
        <f t="shared" si="1"/>
        <v>0</v>
      </c>
      <c r="J18" s="74">
        <f t="shared" si="1"/>
        <v>0</v>
      </c>
      <c r="K18" s="74">
        <f t="shared" si="1"/>
        <v>0</v>
      </c>
      <c r="L18" s="74">
        <f t="shared" si="1"/>
        <v>0</v>
      </c>
      <c r="M18" s="74">
        <f t="shared" si="1"/>
        <v>0</v>
      </c>
      <c r="N18" s="74">
        <f t="shared" si="1"/>
        <v>0</v>
      </c>
      <c r="O18" s="74">
        <f t="shared" si="1"/>
        <v>0</v>
      </c>
      <c r="P18" s="74">
        <f t="shared" si="1"/>
        <v>0</v>
      </c>
      <c r="Q18" s="74">
        <f t="shared" si="1"/>
        <v>0</v>
      </c>
      <c r="R18" s="83">
        <f t="shared" si="1"/>
        <v>0</v>
      </c>
      <c r="S18" s="66">
        <f>SUM(G18:R18)</f>
        <v>0</v>
      </c>
      <c r="T18" s="7" t="s">
        <v>72</v>
      </c>
      <c r="U18" s="117">
        <f>C16+S10+S14+S18</f>
        <v>0</v>
      </c>
      <c r="W18" s="5"/>
    </row>
    <row r="19" spans="1:23" ht="27.75" customHeight="1" thickTop="1" thickBot="1" x14ac:dyDescent="0.2">
      <c r="A19" s="180" t="s">
        <v>45</v>
      </c>
      <c r="B19" s="183" t="s">
        <v>42</v>
      </c>
      <c r="C19" s="189"/>
      <c r="D19" s="195" t="s">
        <v>51</v>
      </c>
      <c r="E19" s="157"/>
      <c r="F19" s="79" t="s">
        <v>58</v>
      </c>
      <c r="G19" s="77"/>
      <c r="H19" s="65"/>
      <c r="I19" s="65"/>
      <c r="J19" s="65"/>
      <c r="K19" s="80"/>
      <c r="L19" s="75"/>
      <c r="M19" s="75"/>
      <c r="N19" s="75"/>
      <c r="O19" s="75"/>
      <c r="P19" s="75"/>
      <c r="Q19" s="75"/>
      <c r="R19" s="75"/>
      <c r="S19" s="76"/>
      <c r="T19" s="7"/>
      <c r="U19" s="7"/>
    </row>
    <row r="20" spans="1:23" ht="27.75" customHeight="1" x14ac:dyDescent="0.15">
      <c r="A20" s="181"/>
      <c r="B20" s="184"/>
      <c r="C20" s="190"/>
      <c r="D20" s="174"/>
      <c r="E20" s="158"/>
      <c r="F20" s="8" t="s">
        <v>59</v>
      </c>
      <c r="G20" s="10"/>
      <c r="H20" s="70">
        <v>17200</v>
      </c>
      <c r="I20" s="70">
        <v>18800</v>
      </c>
      <c r="J20" s="70">
        <v>16500</v>
      </c>
      <c r="K20" s="10"/>
      <c r="L20" s="10"/>
      <c r="M20" s="10"/>
      <c r="N20" s="10"/>
      <c r="O20" s="10"/>
      <c r="P20" s="10"/>
      <c r="Q20" s="10"/>
      <c r="R20" s="10"/>
      <c r="S20" s="72">
        <f>SUM(G20:R20)</f>
        <v>52500</v>
      </c>
      <c r="T20" s="7"/>
      <c r="U20" s="7"/>
    </row>
    <row r="21" spans="1:23" ht="27.75" customHeight="1" thickBot="1" x14ac:dyDescent="0.2">
      <c r="A21" s="181"/>
      <c r="B21" s="184"/>
      <c r="C21" s="191"/>
      <c r="D21" s="174"/>
      <c r="E21" s="159"/>
      <c r="F21" s="106" t="s">
        <v>60</v>
      </c>
      <c r="G21" s="10"/>
      <c r="H21" s="108"/>
      <c r="I21" s="108"/>
      <c r="J21" s="108"/>
      <c r="K21" s="10"/>
      <c r="L21" s="10"/>
      <c r="M21" s="10"/>
      <c r="N21" s="10"/>
      <c r="O21" s="10"/>
      <c r="P21" s="10"/>
      <c r="Q21" s="10"/>
      <c r="R21" s="10"/>
      <c r="S21" s="112">
        <f>SUM(G21:R21)</f>
        <v>0</v>
      </c>
      <c r="T21" s="7"/>
      <c r="U21" s="7"/>
    </row>
    <row r="22" spans="1:23" ht="27.75" customHeight="1" thickTop="1" thickBot="1" x14ac:dyDescent="0.2">
      <c r="A22" s="181"/>
      <c r="B22" s="185" t="s">
        <v>43</v>
      </c>
      <c r="C22" s="186">
        <v>287</v>
      </c>
      <c r="D22" s="179" t="s">
        <v>53</v>
      </c>
      <c r="E22" s="155">
        <v>287</v>
      </c>
      <c r="F22" s="73" t="s">
        <v>61</v>
      </c>
      <c r="G22" s="85"/>
      <c r="H22" s="69">
        <f>H19*H20-H21</f>
        <v>0</v>
      </c>
      <c r="I22" s="69">
        <f>I19*I20-I21</f>
        <v>0</v>
      </c>
      <c r="J22" s="69">
        <f>J19*J20-J21</f>
        <v>0</v>
      </c>
      <c r="K22" s="85"/>
      <c r="L22" s="85"/>
      <c r="M22" s="85"/>
      <c r="N22" s="85"/>
      <c r="O22" s="85"/>
      <c r="P22" s="85"/>
      <c r="Q22" s="85"/>
      <c r="R22" s="86"/>
      <c r="S22" s="66">
        <f>SUM(G22:R22)</f>
        <v>0</v>
      </c>
      <c r="T22" s="7" t="s">
        <v>74</v>
      </c>
      <c r="U22" s="7"/>
    </row>
    <row r="23" spans="1:23" ht="27.75" customHeight="1" thickBot="1" x14ac:dyDescent="0.2">
      <c r="A23" s="181"/>
      <c r="B23" s="185"/>
      <c r="C23" s="187"/>
      <c r="D23" s="179"/>
      <c r="E23" s="156"/>
      <c r="F23" s="78" t="s">
        <v>62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84"/>
      <c r="T23" s="7"/>
      <c r="U23" s="100"/>
    </row>
    <row r="24" spans="1:23" ht="27.75" customHeight="1" x14ac:dyDescent="0.15">
      <c r="A24" s="181"/>
      <c r="B24" s="185"/>
      <c r="C24" s="187"/>
      <c r="D24" s="179"/>
      <c r="E24" s="156"/>
      <c r="F24" s="71" t="s">
        <v>63</v>
      </c>
      <c r="G24" s="70">
        <v>68800</v>
      </c>
      <c r="H24" s="70">
        <v>57000</v>
      </c>
      <c r="I24" s="70">
        <v>61600</v>
      </c>
      <c r="J24" s="70">
        <v>50000</v>
      </c>
      <c r="K24" s="70">
        <v>59700</v>
      </c>
      <c r="L24" s="70">
        <v>60900</v>
      </c>
      <c r="M24" s="70">
        <v>68000</v>
      </c>
      <c r="N24" s="70">
        <v>64200</v>
      </c>
      <c r="O24" s="70">
        <v>63700</v>
      </c>
      <c r="P24" s="70">
        <v>67700</v>
      </c>
      <c r="Q24" s="70">
        <v>54200</v>
      </c>
      <c r="R24" s="70">
        <v>47800</v>
      </c>
      <c r="S24" s="72">
        <f>SUM(G24:R24)</f>
        <v>723600</v>
      </c>
      <c r="T24" s="7"/>
      <c r="U24" s="7"/>
    </row>
    <row r="25" spans="1:23" ht="27.75" customHeight="1" thickBot="1" x14ac:dyDescent="0.2">
      <c r="A25" s="181"/>
      <c r="B25" s="188" t="s">
        <v>40</v>
      </c>
      <c r="C25" s="170"/>
      <c r="D25" s="192" t="s">
        <v>55</v>
      </c>
      <c r="E25" s="172"/>
      <c r="F25" s="107" t="s">
        <v>64</v>
      </c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12">
        <f>SUM(G25:R25)</f>
        <v>0</v>
      </c>
      <c r="T25" s="7"/>
      <c r="U25" s="7"/>
    </row>
    <row r="26" spans="1:23" ht="27.75" customHeight="1" thickTop="1" thickBot="1" x14ac:dyDescent="0.2">
      <c r="A26" s="181"/>
      <c r="B26" s="188"/>
      <c r="C26" s="170"/>
      <c r="D26" s="192"/>
      <c r="E26" s="172"/>
      <c r="F26" s="73" t="s">
        <v>65</v>
      </c>
      <c r="G26" s="69">
        <f t="shared" ref="G26:R26" si="2">G23*G24-G25</f>
        <v>0</v>
      </c>
      <c r="H26" s="69">
        <f t="shared" si="2"/>
        <v>0</v>
      </c>
      <c r="I26" s="69">
        <f t="shared" si="2"/>
        <v>0</v>
      </c>
      <c r="J26" s="69">
        <f t="shared" si="2"/>
        <v>0</v>
      </c>
      <c r="K26" s="69">
        <f t="shared" si="2"/>
        <v>0</v>
      </c>
      <c r="L26" s="69">
        <f t="shared" si="2"/>
        <v>0</v>
      </c>
      <c r="M26" s="69">
        <f t="shared" si="2"/>
        <v>0</v>
      </c>
      <c r="N26" s="69">
        <f t="shared" si="2"/>
        <v>0</v>
      </c>
      <c r="O26" s="69">
        <f t="shared" si="2"/>
        <v>0</v>
      </c>
      <c r="P26" s="69">
        <f t="shared" si="2"/>
        <v>0</v>
      </c>
      <c r="Q26" s="69">
        <f t="shared" si="2"/>
        <v>0</v>
      </c>
      <c r="R26" s="82">
        <f t="shared" si="2"/>
        <v>0</v>
      </c>
      <c r="S26" s="66">
        <f>SUM(G26:R26)</f>
        <v>0</v>
      </c>
      <c r="T26" s="7" t="s">
        <v>75</v>
      </c>
      <c r="U26" s="7"/>
    </row>
    <row r="27" spans="1:23" ht="27.75" customHeight="1" thickBot="1" x14ac:dyDescent="0.2">
      <c r="A27" s="181"/>
      <c r="B27" s="188"/>
      <c r="C27" s="171"/>
      <c r="D27" s="192"/>
      <c r="E27" s="173"/>
      <c r="F27" s="78" t="s">
        <v>66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84"/>
      <c r="T27" s="7"/>
      <c r="U27" s="7"/>
    </row>
    <row r="28" spans="1:23" ht="27.75" customHeight="1" thickTop="1" x14ac:dyDescent="0.15">
      <c r="A28" s="181"/>
      <c r="B28" s="184" t="s">
        <v>41</v>
      </c>
      <c r="C28" s="167">
        <f>C19*C22*12-C25</f>
        <v>0</v>
      </c>
      <c r="D28" s="174" t="s">
        <v>56</v>
      </c>
      <c r="E28" s="176">
        <f>E19*E22*12-E25</f>
        <v>0</v>
      </c>
      <c r="F28" s="8" t="s">
        <v>67</v>
      </c>
      <c r="G28" s="70">
        <v>38500</v>
      </c>
      <c r="H28" s="70">
        <v>51200</v>
      </c>
      <c r="I28" s="70">
        <v>51600</v>
      </c>
      <c r="J28" s="70">
        <v>43900</v>
      </c>
      <c r="K28" s="70">
        <v>44300</v>
      </c>
      <c r="L28" s="70">
        <v>54300</v>
      </c>
      <c r="M28" s="70">
        <v>64400</v>
      </c>
      <c r="N28" s="70">
        <v>70900</v>
      </c>
      <c r="O28" s="70">
        <v>58600</v>
      </c>
      <c r="P28" s="70">
        <v>56800</v>
      </c>
      <c r="Q28" s="70">
        <v>50100</v>
      </c>
      <c r="R28" s="70">
        <v>47700</v>
      </c>
      <c r="S28" s="72">
        <f>SUM(G28:R28)</f>
        <v>632300</v>
      </c>
      <c r="T28" s="7"/>
      <c r="U28" s="101" t="s">
        <v>79</v>
      </c>
    </row>
    <row r="29" spans="1:23" ht="27.75" customHeight="1" thickBot="1" x14ac:dyDescent="0.2">
      <c r="A29" s="181"/>
      <c r="B29" s="184"/>
      <c r="C29" s="168"/>
      <c r="D29" s="174"/>
      <c r="E29" s="177"/>
      <c r="F29" s="106" t="s">
        <v>68</v>
      </c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10">
        <f>SUM(G29:R29)</f>
        <v>0</v>
      </c>
      <c r="U29" s="1" t="s">
        <v>77</v>
      </c>
    </row>
    <row r="30" spans="1:23" ht="27.75" customHeight="1" thickTop="1" thickBot="1" x14ac:dyDescent="0.2">
      <c r="A30" s="182"/>
      <c r="B30" s="194"/>
      <c r="C30" s="169"/>
      <c r="D30" s="175"/>
      <c r="E30" s="178"/>
      <c r="F30" s="81" t="s">
        <v>69</v>
      </c>
      <c r="G30" s="74">
        <f t="shared" ref="G30:R30" si="3">G27*G28-G29</f>
        <v>0</v>
      </c>
      <c r="H30" s="74">
        <f t="shared" si="3"/>
        <v>0</v>
      </c>
      <c r="I30" s="74">
        <f t="shared" si="3"/>
        <v>0</v>
      </c>
      <c r="J30" s="74">
        <f t="shared" si="3"/>
        <v>0</v>
      </c>
      <c r="K30" s="74">
        <f t="shared" si="3"/>
        <v>0</v>
      </c>
      <c r="L30" s="74">
        <f t="shared" si="3"/>
        <v>0</v>
      </c>
      <c r="M30" s="74">
        <f t="shared" si="3"/>
        <v>0</v>
      </c>
      <c r="N30" s="74">
        <f t="shared" si="3"/>
        <v>0</v>
      </c>
      <c r="O30" s="74">
        <f t="shared" si="3"/>
        <v>0</v>
      </c>
      <c r="P30" s="74">
        <f t="shared" si="3"/>
        <v>0</v>
      </c>
      <c r="Q30" s="74">
        <f t="shared" si="3"/>
        <v>0</v>
      </c>
      <c r="R30" s="83">
        <f t="shared" si="3"/>
        <v>0</v>
      </c>
      <c r="S30" s="66">
        <f>SUM(G30:R30)</f>
        <v>0</v>
      </c>
      <c r="T30" s="7" t="s">
        <v>76</v>
      </c>
      <c r="U30" s="117">
        <f>C28+S22+S26+S30+E28</f>
        <v>0</v>
      </c>
      <c r="W30" s="5"/>
    </row>
    <row r="32" spans="1:23" s="2" customFormat="1" ht="20.25" customHeight="1" thickBot="1" x14ac:dyDescent="0.2">
      <c r="A32" s="3" t="s">
        <v>46</v>
      </c>
      <c r="B32" s="4"/>
      <c r="C32" s="4"/>
      <c r="D32" s="4"/>
      <c r="E32" s="4"/>
      <c r="F32" s="4"/>
      <c r="G32" s="4"/>
      <c r="H32" s="166" t="s">
        <v>48</v>
      </c>
      <c r="I32" s="166"/>
      <c r="J32" s="166"/>
      <c r="K32" s="4"/>
      <c r="L32" s="4"/>
      <c r="M32" s="166" t="s">
        <v>47</v>
      </c>
      <c r="N32" s="166"/>
      <c r="O32" s="166"/>
    </row>
    <row r="33" spans="1:21" s="9" customFormat="1" ht="29.25" customHeight="1" thickTop="1" thickBot="1" x14ac:dyDescent="0.2">
      <c r="A33" s="11"/>
      <c r="B33" s="12" t="s">
        <v>9</v>
      </c>
      <c r="C33" s="11"/>
      <c r="D33" s="12"/>
      <c r="E33" s="11"/>
      <c r="F33" s="13">
        <f>業務用電力!S12+業務用電力!S16+業務用電力!S20+業務用季節別時間帯別電力!U18+業務用季節別時間帯別電力!U30</f>
        <v>0</v>
      </c>
      <c r="G33" s="11" t="s">
        <v>4</v>
      </c>
      <c r="H33" s="161">
        <f>ROUNDDOWN(F33,0)</f>
        <v>0</v>
      </c>
      <c r="I33" s="162"/>
      <c r="J33" s="163"/>
      <c r="K33" s="9" t="s">
        <v>12</v>
      </c>
      <c r="L33" s="14" t="s">
        <v>3</v>
      </c>
      <c r="M33" s="164">
        <f>ROUND(H33/1.1,0)</f>
        <v>0</v>
      </c>
      <c r="N33" s="165"/>
      <c r="O33" s="165"/>
      <c r="P33" s="15"/>
      <c r="Q33" s="14" t="s">
        <v>10</v>
      </c>
      <c r="R33" s="161">
        <f>H33-M33</f>
        <v>0</v>
      </c>
      <c r="S33" s="162"/>
      <c r="T33" s="163"/>
    </row>
    <row r="34" spans="1:21" s="99" customFormat="1" ht="28.5" customHeight="1" thickTop="1" x14ac:dyDescent="0.15">
      <c r="F34" s="16" t="s">
        <v>14</v>
      </c>
      <c r="G34" s="16"/>
      <c r="H34" s="16"/>
      <c r="I34" s="16" t="s">
        <v>15</v>
      </c>
      <c r="J34" s="16"/>
      <c r="K34" s="16"/>
      <c r="L34" s="16"/>
      <c r="M34" s="160" t="s">
        <v>26</v>
      </c>
      <c r="N34" s="160"/>
      <c r="O34" s="160"/>
      <c r="Q34" s="16"/>
      <c r="R34" s="160" t="s">
        <v>18</v>
      </c>
      <c r="S34" s="160"/>
      <c r="T34" s="160"/>
      <c r="U34" s="16"/>
    </row>
  </sheetData>
  <sheetProtection password="B330" sheet="1" selectLockedCells="1"/>
  <mergeCells count="63">
    <mergeCell ref="A1:U1"/>
    <mergeCell ref="A2:B2"/>
    <mergeCell ref="C2:I2"/>
    <mergeCell ref="A7:A18"/>
    <mergeCell ref="B10:B12"/>
    <mergeCell ref="C10:C12"/>
    <mergeCell ref="N5:N6"/>
    <mergeCell ref="B7:B9"/>
    <mergeCell ref="C7:C9"/>
    <mergeCell ref="B13:B15"/>
    <mergeCell ref="D4:E6"/>
    <mergeCell ref="E7:E9"/>
    <mergeCell ref="E10:E12"/>
    <mergeCell ref="E13:E15"/>
    <mergeCell ref="E16:E18"/>
    <mergeCell ref="D7:D9"/>
    <mergeCell ref="D10:D12"/>
    <mergeCell ref="C13:C15"/>
    <mergeCell ref="A19:A30"/>
    <mergeCell ref="B19:B21"/>
    <mergeCell ref="B22:B24"/>
    <mergeCell ref="C22:C24"/>
    <mergeCell ref="B25:B27"/>
    <mergeCell ref="C19:C21"/>
    <mergeCell ref="D22:D24"/>
    <mergeCell ref="D25:D27"/>
    <mergeCell ref="D13:D15"/>
    <mergeCell ref="D16:D18"/>
    <mergeCell ref="B16:B18"/>
    <mergeCell ref="C16:C18"/>
    <mergeCell ref="B28:B30"/>
    <mergeCell ref="D19:D21"/>
    <mergeCell ref="C28:C30"/>
    <mergeCell ref="C25:C27"/>
    <mergeCell ref="E25:E27"/>
    <mergeCell ref="D28:D30"/>
    <mergeCell ref="E28:E30"/>
    <mergeCell ref="E22:E24"/>
    <mergeCell ref="E19:E21"/>
    <mergeCell ref="I5:I6"/>
    <mergeCell ref="M34:O34"/>
    <mergeCell ref="R34:T34"/>
    <mergeCell ref="H33:J33"/>
    <mergeCell ref="R33:T33"/>
    <mergeCell ref="O5:O6"/>
    <mergeCell ref="M33:O33"/>
    <mergeCell ref="H32:J32"/>
    <mergeCell ref="M32:O32"/>
    <mergeCell ref="A3:C3"/>
    <mergeCell ref="Q5:Q6"/>
    <mergeCell ref="J5:J6"/>
    <mergeCell ref="A4:A6"/>
    <mergeCell ref="B4:C6"/>
    <mergeCell ref="M5:M6"/>
    <mergeCell ref="G5:G6"/>
    <mergeCell ref="P5:P6"/>
    <mergeCell ref="F4:S4"/>
    <mergeCell ref="F5:F6"/>
    <mergeCell ref="H5:H6"/>
    <mergeCell ref="K5:K6"/>
    <mergeCell ref="R5:R6"/>
    <mergeCell ref="S5:S6"/>
    <mergeCell ref="L5:L6"/>
  </mergeCells>
  <phoneticPr fontId="7"/>
  <dataValidations count="1">
    <dataValidation imeMode="disabled" allowBlank="1" showInputMessage="1" showErrorMessage="1" sqref="G18:S28 G7:S16 G30:S30"/>
  </dataValidations>
  <pageMargins left="0.70866141732283472" right="0.35433070866141736" top="0.66" bottom="0.22" header="0.31496062992125984" footer="0.16"/>
  <pageSetup paperSize="9" scale="57" orientation="landscape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業務用電力</vt:lpstr>
      <vt:lpstr>業務用季節別時間帯別電力</vt:lpstr>
      <vt:lpstr>業務用季節別時間帯別電力!Print_Area</vt:lpstr>
      <vt:lpstr>業務用電力!Print_Area</vt:lpstr>
      <vt:lpstr>業務用電力!Print_Titles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小杉 豊</cp:lastModifiedBy>
  <cp:lastPrinted>2020-03-06T02:57:24Z</cp:lastPrinted>
  <dcterms:created xsi:type="dcterms:W3CDTF">2012-07-13T00:31:36Z</dcterms:created>
  <dcterms:modified xsi:type="dcterms:W3CDTF">2024-02-06T05:29:47Z</dcterms:modified>
</cp:coreProperties>
</file>