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552" yWindow="1068" windowWidth="27360" windowHeight="14928" tabRatio="867"/>
  </bookViews>
  <sheets>
    <sheet name="基本情報入力シート" sheetId="73" r:id="rId1"/>
    <sheet name="別紙様式2-1（交付金）" sheetId="78" r:id="rId2"/>
    <sheet name="別紙様式2-2（交付金）" sheetId="79" r:id="rId3"/>
    <sheet name="第１号様式（交付申請書）" sheetId="84" r:id="rId4"/>
    <sheet name="口座振込申出書" sheetId="83" r:id="rId5"/>
    <sheet name="【参考】数式用" sheetId="81" r:id="rId6"/>
    <sheet name="【県で使用】転記用データ" sheetId="85" state="hidden" r:id="rId7"/>
    <sheet name="【県で使用・インプットデータ】416" sheetId="87" state="hidden" r:id="rId8"/>
  </sheets>
  <externalReferences>
    <externalReference r:id="rId9"/>
  </externalReferences>
  <definedNames>
    <definedName name="_" localSheetId="3">[1]事業分類・区分!#REF!</definedName>
    <definedName name="_１_ア_小児初期救急センター運営事業" localSheetId="3">[1]【参考】算出区分!#REF!</definedName>
    <definedName name="_１_イ_共同利用型病院運営事業" localSheetId="3">[1]【参考】算出区分!#REF!</definedName>
    <definedName name="_１_ウ_ヘリコプター等添乗医師等確保事業" localSheetId="3">[1]【参考】算出区分!#REF!</definedName>
    <definedName name="_１_エ_救命救急センター運営事業" localSheetId="3">[1]【参考】算出区分!#REF!</definedName>
    <definedName name="_１_オ_小児救命救急センター運営事業" localSheetId="3">[1]【参考】算出区分!#REF!</definedName>
    <definedName name="_１_カ_ドクターヘリ導入促進事業" localSheetId="3">[1]【参考】算出区分!#REF!</definedName>
    <definedName name="_１_キ_救急救命士病院実習受入促進事業" localSheetId="3">[1]【参考】算出区分!#REF!</definedName>
    <definedName name="_１_ク_自動体外式除細動器_ＡＥＤ_の普及啓発事業" localSheetId="3">[1]【参考】算出区分!#REF!</definedName>
    <definedName name="_１_ケ_救急医療情報センター_広域災害・救急医療情報システム_運営事業" localSheetId="3">[1]【参考】算出区分!#REF!</definedName>
    <definedName name="_１_コ_救急・周産期医療情報システム機能強化事業" localSheetId="3">[1]【参考】算出区分!#REF!</definedName>
    <definedName name="_１_サ_救急患者退院コーディネーター事業" localSheetId="3">[1]【参考】算出区分!#REF!</definedName>
    <definedName name="_２_ア_周産期医療対策事業" localSheetId="3">[1]【参考】算出区分!#REF!</definedName>
    <definedName name="_２_イ_周産期母子医療センター運営事業" localSheetId="3">[1]【参考】算出区分!#REF!</definedName>
    <definedName name="_２_ウ_ＮＩＣＵ等長期入院児支援事業_ア_地域療育支援施設運営事業" localSheetId="3">[1]【参考】算出区分!#REF!</definedName>
    <definedName name="_２_ウ_ＮＩＣＵ等長期入院児支援事業_ア_地域療育支援施設運営事業_イ_日中一時支援事業" localSheetId="3">[1]【参考】算出区分!#REF!</definedName>
    <definedName name="_３_ア_外国人看護師候補者就労研修支援事業" localSheetId="3">[1]【参考】算出区分!#REF!</definedName>
    <definedName name="_３_イ_看護職員就業相談員派遣面接相談事業" localSheetId="3">[1]【参考】算出区分!#REF!</definedName>
    <definedName name="_３_ウ_助産師出向支援導入事業" localSheetId="3">[1]【参考】算出区分!#REF!</definedName>
    <definedName name="_４_歯科医療安全管理体制推進特別事業" localSheetId="3">[1]【参考】算出区分!#REF!</definedName>
    <definedName name="_５_院内感染地域支援ネットワ_ク事業" localSheetId="3">[1]【参考】算出区分!#REF!</definedName>
    <definedName name="_６_医療連携体制推進事業" localSheetId="3">[1]【参考】算出区分!#REF!</definedName>
    <definedName name="_７_ア_ア_休日夜間急患センター設備整備事業" localSheetId="3">[1]【参考】算出区分!#REF!</definedName>
    <definedName name="_７_ア_イ_小児初期救急センター設備整備事業" localSheetId="3">[1]【参考】算出区分!#REF!</definedName>
    <definedName name="_７_ア_ウ_病院群輪番制病院及び共同利用型病院設備整備事業" localSheetId="3">[1]【参考】算出区分!#REF!</definedName>
    <definedName name="_７_ア_エ_救命救急センター設備整備事業" localSheetId="3">[1]【参考】算出区分!#REF!</definedName>
    <definedName name="_７_ア_オ_高度救命救急センター設備整備事業" localSheetId="3">[1]【参考】算出区分!#REF!</definedName>
    <definedName name="_７_ア_カ_小児救急医療拠点病院設備整備事業" localSheetId="3">[1]【参考】算出区分!#REF!</definedName>
    <definedName name="_７_ア_キ_小児集中治療室設備整備事業" localSheetId="3">[1]【参考】算出区分!#REF!</definedName>
    <definedName name="_７_イ_小児救急遠隔医療設備整備事業" localSheetId="3">[1]【参考】算出区分!#REF!</definedName>
    <definedName name="_７_ウ_ア_小児医療施設設備整備事業" localSheetId="3">[1]【参考】算出区分!#REF!</definedName>
    <definedName name="_７_ウ_イ_周産期医療施設設備整備事業" localSheetId="3">[1]【参考】算出区分!#REF!</definedName>
    <definedName name="_７_ウ_ウ_地域療育支援施設設備整備事業" localSheetId="3">[1]【参考】算出区分!#REF!</definedName>
    <definedName name="_７_エ_共同利用施設設備整備事業_ア_公的医療機関等による共同利用施設" localSheetId="3">[1]【参考】算出区分!#REF!</definedName>
    <definedName name="_７_エ_共同利用施設設備整備事業_イ_地域医療支援病院の共同利用部門" localSheetId="3">[1]【参考】算出区分!#REF!</definedName>
    <definedName name="_７_オ_ウ_ＮＢＣ災害・テロ対策設備整備事業" localSheetId="3">[1]【参考】算出区分!#REF!</definedName>
    <definedName name="_７_オ_エ_航空搬送拠点臨時医療施設設備整備事業" localSheetId="3">[1]【参考】算出区分!#REF!</definedName>
    <definedName name="_７_ク_院内感染対策設備整備事業" localSheetId="3">[1]【参考】算出区分!#REF!</definedName>
    <definedName name="_７_ケ_環境調整室設備整備事業" localSheetId="3">[1]【参考】算出区分!#REF!</definedName>
    <definedName name="_７_コ_内視鏡訓練施設設備整備事業" localSheetId="3">[1]【参考】算出区分!#REF!</definedName>
    <definedName name="_７_サ_医療機関アクセス支援車整備事業" localSheetId="3">[1]【参考】算出区分!#REF!</definedName>
    <definedName name="_８_アスベスト除去等整備促進事業" localSheetId="3">[1]【参考】算出区分!#REF!</definedName>
    <definedName name="_xlnm._FilterDatabase" localSheetId="6" hidden="1">【県で使用】転記用データ!$A$62:$G$102</definedName>
    <definedName name="_xlnm._FilterDatabase" localSheetId="5" hidden="1">【参考】数式用!#REF!</definedName>
    <definedName name="ＨＬＡ検査センター設備整備事業" localSheetId="3">[1]事業分類・区分!#REF!</definedName>
    <definedName name="ＮＢＣ災害・テロ対策設備整備事業" localSheetId="3">[1]事業分類・区分!#REF!</definedName>
    <definedName name="ＮＩＣＵ等長期入院児支援事業" localSheetId="3">[1]事業分類・区分!#REF!</definedName>
    <definedName name="_xlnm.Print_Area" localSheetId="6">【県で使用】転記用データ!$A$1:$CF$102</definedName>
    <definedName name="_xlnm.Print_Area" localSheetId="7">【県で使用・インプットデータ】416!$A$1:$AF$2</definedName>
    <definedName name="_xlnm.Print_Area" localSheetId="5">【参考】数式用!$A$1:$B$22</definedName>
    <definedName name="_xlnm.Print_Area" localSheetId="0">基本情報入力シート!$A$1:$AB$60</definedName>
    <definedName name="_xlnm.Print_Area" localSheetId="4">口座振込申出書!$A$1:$L$24</definedName>
    <definedName name="_xlnm.Print_Area" localSheetId="3">'第１号様式（交付申請書）'!$A$1:$S$41</definedName>
    <definedName name="_xlnm.Print_Area" localSheetId="1">'別紙様式2-1（交付金）'!$A$1:$AJ$98</definedName>
    <definedName name="_xlnm.Print_Area" localSheetId="2">'別紙様式2-2（交付金）'!$A$1:$X$31</definedName>
    <definedName name="_xlnm.Print_Titles" localSheetId="6">【県で使用】転記用データ!$1:$2</definedName>
    <definedName name="_xlnm.Print_Titles" localSheetId="2">'別紙様式2-2（交付金）'!$9:$11</definedName>
    <definedName name="アスベスト除去等整備促進事業" localSheetId="3">[1]事業分類・区分!#REF!</definedName>
    <definedName name="アスベスト対策事業" localSheetId="3">[1]事業分類・区分!#REF!</definedName>
    <definedName name="サービス名" localSheetId="5">【参考】数式用!$A$3:$A$22</definedName>
    <definedName name="ドクターヘリ導入促進事業" localSheetId="3">[1]事業分類・区分!#REF!</definedName>
    <definedName name="ヘリコプター等添乗医師等確保事業" localSheetId="3">[1]事業分類・区分!#REF!</definedName>
    <definedName name="愛知県">【参考】数式用!$G$993:$G$1046</definedName>
    <definedName name="愛媛県">【参考】数式用!$G$1422:$G$1441</definedName>
    <definedName name="医療機関アクセス支援車整備事業" localSheetId="3">[1]事業分類・区分!#REF!</definedName>
    <definedName name="医療連携体制推進事業" localSheetId="3">[1]事業分類・区分!#REF!</definedName>
    <definedName name="茨城県">【参考】数式用!$G$415:$G$458</definedName>
    <definedName name="院内感染対策設備整備事業" localSheetId="3">[1]事業分類・区分!#REF!</definedName>
    <definedName name="院内感染地域支援ネットワーク事業" localSheetId="3">[1]事業分類・区分!#REF!</definedName>
    <definedName name="岡山県">【参考】数式用!$G$1312:$G$1338</definedName>
    <definedName name="沖縄県">【参考】数式用!$G$1709:$G$1749</definedName>
    <definedName name="外国人看護師候補者就労研修支援事業" localSheetId="3">[1]事業分類・区分!#REF!</definedName>
    <definedName name="環境調整室設備整備事業" localSheetId="3">[1]事業分類・区分!#REF!</definedName>
    <definedName name="看護職員確保対策事業" localSheetId="3">[1]事業分類・区分!#REF!</definedName>
    <definedName name="看護職員就業相談員派遣面接相談事業" localSheetId="3">[1]事業分類・区分!#REF!</definedName>
    <definedName name="岩手県">【参考】数式用!$G$228:$G$260</definedName>
    <definedName name="岐阜県">【参考】数式用!$G$916:$G$957</definedName>
    <definedName name="休日夜間急患センター設備整備事業" localSheetId="3">[1]事業分類・区分!#REF!</definedName>
    <definedName name="宮崎県">【参考】数式用!$G$1640:$G$1665</definedName>
    <definedName name="宮城県">【参考】数式用!$G$261:$G$295</definedName>
    <definedName name="救急・周産期医療情報システム機能強化事業" localSheetId="3">[1]事業分類・区分!#REF!</definedName>
    <definedName name="救急医療情報センター_広域災害・救急医療情報システム_運営事業" localSheetId="3">[1]事業分類・区分!#REF!</definedName>
    <definedName name="救急医療対策事業" localSheetId="3">[1]事業分類・区分!#REF!</definedName>
    <definedName name="救急患者退院コーディネーター事業" localSheetId="3">[1]事業分類・区分!#REF!</definedName>
    <definedName name="救急救命士病院実習受入促進事業" localSheetId="3">[1]事業分類・区分!#REF!</definedName>
    <definedName name="救命救急センター運営事業" localSheetId="3">[1]事業分類・区分!#REF!</definedName>
    <definedName name="救命救急センター設備整備事業" localSheetId="3">[1]事業分類・区分!#REF!</definedName>
    <definedName name="京都府">【参考】数式用!$G$1095:$G$1120</definedName>
    <definedName name="共同利用型病院運営事業" localSheetId="3">[1]事業分類・区分!#REF!</definedName>
    <definedName name="共同利用施設設備整備事業_公的医療機関等による共同利用施設_" localSheetId="3">[1]事業分類・区分!#REF!</definedName>
    <definedName name="共同利用施設設備整備事業_地域医療支援病院の共同利用部門_" localSheetId="3">[1]事業分類・区分!#REF!</definedName>
    <definedName name="熊本県">【参考】数式用!$G$1577:$G$1621</definedName>
    <definedName name="群馬県">【参考】数式用!$G$484:$G$518</definedName>
    <definedName name="広島県">【参考】数式用!$G$1339:$G$1361</definedName>
    <definedName name="航空搬送拠点臨時医療施設設備整備事業" localSheetId="3">[1]事業分類・区分!#REF!</definedName>
    <definedName name="香川県">【参考】数式用!$G$1405:$G$1421</definedName>
    <definedName name="高知県">【参考】数式用!$G$1442:$G$1475</definedName>
    <definedName name="高度救命救急センター設備整備事業" localSheetId="3">[1]事業分類・区分!#REF!</definedName>
    <definedName name="佐賀県">【参考】数式用!$G$1536:$G$1555</definedName>
    <definedName name="埼玉県">【参考】数式用!$G$519:$G$581</definedName>
    <definedName name="三重県">【参考】数式用!$G$1047:$G$1075</definedName>
    <definedName name="山形県">【参考】数式用!$G$321:$G$355</definedName>
    <definedName name="山口県">【参考】数式用!$G$1362:$G$1380</definedName>
    <definedName name="山梨県">【参考】数式用!$G$812:$G$838</definedName>
    <definedName name="歯科医療安全管理体制推進特別事業" localSheetId="3">[1]事業分類・区分!#REF!</definedName>
    <definedName name="歯科保健医療対策事業" localSheetId="3">[1]事業分類・区分!#REF!</definedName>
    <definedName name="滋賀県">【参考】数式用!$G$1076:$G$1094</definedName>
    <definedName name="自動体外式除細動器_ＡＥＤ_の普及啓発事業" localSheetId="3">[1]事業分類・区分!#REF!</definedName>
    <definedName name="鹿児島県">【参考】数式用!$G$1666:$G$1708</definedName>
    <definedName name="周産期医療施設設備整備事業" localSheetId="3">[1]事業分類・区分!#REF!</definedName>
    <definedName name="周産期医療対策事業" localSheetId="3">[1]事業分類・区分!#REF!</definedName>
    <definedName name="周産期医療対策事業等" localSheetId="3">[1]事業分類・区分!#REF!</definedName>
    <definedName name="周産期母子医療センター運営事業" localSheetId="3">[1]事業分類・区分!#REF!</definedName>
    <definedName name="秋田県">【参考】数式用!$G$296:$G$320</definedName>
    <definedName name="助産師出向等支援導入事業" localSheetId="3">[1]事業分類・区分!#REF!</definedName>
    <definedName name="小児医療施設設備整備事業" localSheetId="3">[1]事業分類・区分!#REF!</definedName>
    <definedName name="小児救急医療拠点病院設備整備事業" localSheetId="3">[1]事業分類・区分!#REF!</definedName>
    <definedName name="小児救急遠隔医療設備整備事業" localSheetId="3">[1]事業分類・区分!#REF!</definedName>
    <definedName name="小児救命救急センター運営事業" localSheetId="3">[1]事業分類・区分!#REF!</definedName>
    <definedName name="小児集中治療室設備整備事業" localSheetId="3">[1]事業分類・区分!#REF!</definedName>
    <definedName name="小児初期救急センター運営事業" localSheetId="3">[1]事業分類・区分!#REF!</definedName>
    <definedName name="小児初期救急センター設備整備事業" localSheetId="3">[1]事業分類・区分!#REF!</definedName>
    <definedName name="新潟県">【参考】数式用!$G$731:$G$760</definedName>
    <definedName name="神奈川県">【参考】数式用!$G$698:$G$730</definedName>
    <definedName name="人工腎臓装置不足地域設備整備事業" localSheetId="3">[1]事業分類・区分!#REF!</definedName>
    <definedName name="青森県">【参考】数式用!$G$188:$G$227</definedName>
    <definedName name="静岡県">【参考】数式用!$G$958:$G$992</definedName>
    <definedName name="石川県">【参考】数式用!$G$776:$G$794</definedName>
    <definedName name="千葉県">【参考】数式用!$G$582:$G$635</definedName>
    <definedName name="大阪府">【参考】数式用!$G$1121:$G$1163</definedName>
    <definedName name="大分県">【参考】数式用!$G$1622:$G$1639</definedName>
    <definedName name="地域医療対策事業" localSheetId="3">[1]事業分類・区分!#REF!</definedName>
    <definedName name="地域療育支援施設設備整備事業" localSheetId="3">[1]事業分類・区分!#REF!</definedName>
    <definedName name="長崎県">【参考】数式用!$G$1556:$G$1576</definedName>
    <definedName name="長野県">【参考】数式用!$G$839:$G$915</definedName>
    <definedName name="鳥取県">【参考】数式用!$G$1274:$G$1292</definedName>
    <definedName name="島根県">【参考】数式用!$G$1293:$G$1311</definedName>
    <definedName name="東京都">【参考】数式用!$G$636:$G$697</definedName>
    <definedName name="徳島県">【参考】数式用!$G$1381:$G$1404</definedName>
    <definedName name="栃木県">【参考】数式用!$G$459:$G$483</definedName>
    <definedName name="奈良県">【参考】数式用!$G$1205:$G$1243</definedName>
    <definedName name="内視鏡訓練施設設備整備事業" localSheetId="3">[1]事業分類・区分!#REF!</definedName>
    <definedName name="病院群輪番制病院及び共同利用型病院設備整備事業" localSheetId="3">[1]事業分類・区分!#REF!</definedName>
    <definedName name="富山県">【参考】数式用!$G$761:$G$775</definedName>
    <definedName name="福井県">【参考】数式用!$G$795:$G$811</definedName>
    <definedName name="福岡県">【参考】数式用!$G$1476:$G$1535</definedName>
    <definedName name="福島県">【参考】数式用!$G$356:$G$414</definedName>
    <definedName name="兵庫県">【参考】数式用!$G$1164:$G$1204</definedName>
    <definedName name="北海道">【参考】数式用!$G$3:$G$187</definedName>
    <definedName name="和歌山県">【参考】数式用!$G$1244:$G$1273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1" i="84" l="1"/>
  <c r="Y1" i="87"/>
  <c r="X1" i="87"/>
  <c r="W1" i="87"/>
  <c r="U1" i="87"/>
  <c r="V1" i="87"/>
  <c r="G10" i="78" l="1"/>
  <c r="G9" i="78"/>
  <c r="AC25" i="73"/>
  <c r="G3" i="85" s="1"/>
  <c r="L1" i="87"/>
  <c r="M1" i="87"/>
  <c r="N1" i="87"/>
  <c r="O1" i="87"/>
  <c r="P1" i="87"/>
  <c r="Q1" i="87"/>
  <c r="R102" i="85" l="1"/>
  <c r="O102" i="85"/>
  <c r="N102" i="85"/>
  <c r="M102" i="85"/>
  <c r="L102" i="85"/>
  <c r="C102" i="85"/>
  <c r="R101" i="85"/>
  <c r="O101" i="85"/>
  <c r="N101" i="85"/>
  <c r="M101" i="85"/>
  <c r="L101" i="85"/>
  <c r="C101" i="85"/>
  <c r="R100" i="85"/>
  <c r="O100" i="85"/>
  <c r="N100" i="85"/>
  <c r="M100" i="85"/>
  <c r="L100" i="85"/>
  <c r="C100" i="85"/>
  <c r="R99" i="85"/>
  <c r="O99" i="85"/>
  <c r="N99" i="85"/>
  <c r="M99" i="85"/>
  <c r="L99" i="85"/>
  <c r="C99" i="85"/>
  <c r="R98" i="85"/>
  <c r="O98" i="85"/>
  <c r="N98" i="85"/>
  <c r="M98" i="85"/>
  <c r="L98" i="85"/>
  <c r="C98" i="85"/>
  <c r="R97" i="85"/>
  <c r="O97" i="85"/>
  <c r="N97" i="85"/>
  <c r="M97" i="85"/>
  <c r="L97" i="85"/>
  <c r="C97" i="85"/>
  <c r="R96" i="85"/>
  <c r="O96" i="85"/>
  <c r="N96" i="85"/>
  <c r="M96" i="85"/>
  <c r="L96" i="85"/>
  <c r="C96" i="85"/>
  <c r="R95" i="85"/>
  <c r="O95" i="85"/>
  <c r="N95" i="85"/>
  <c r="M95" i="85"/>
  <c r="L95" i="85"/>
  <c r="C95" i="85"/>
  <c r="R94" i="85"/>
  <c r="O94" i="85"/>
  <c r="N94" i="85"/>
  <c r="M94" i="85"/>
  <c r="L94" i="85"/>
  <c r="C94" i="85"/>
  <c r="R93" i="85"/>
  <c r="O93" i="85"/>
  <c r="N93" i="85"/>
  <c r="M93" i="85"/>
  <c r="L93" i="85"/>
  <c r="C93" i="85"/>
  <c r="R92" i="85"/>
  <c r="O92" i="85"/>
  <c r="N92" i="85"/>
  <c r="M92" i="85"/>
  <c r="L92" i="85"/>
  <c r="C92" i="85"/>
  <c r="R91" i="85"/>
  <c r="O91" i="85"/>
  <c r="N91" i="85"/>
  <c r="M91" i="85"/>
  <c r="L91" i="85"/>
  <c r="C91" i="85"/>
  <c r="R90" i="85"/>
  <c r="O90" i="85"/>
  <c r="N90" i="85"/>
  <c r="M90" i="85"/>
  <c r="L90" i="85"/>
  <c r="C90" i="85"/>
  <c r="R89" i="85"/>
  <c r="O89" i="85"/>
  <c r="N89" i="85"/>
  <c r="M89" i="85"/>
  <c r="L89" i="85"/>
  <c r="C89" i="85"/>
  <c r="R88" i="85"/>
  <c r="O88" i="85"/>
  <c r="N88" i="85"/>
  <c r="M88" i="85"/>
  <c r="L88" i="85"/>
  <c r="C88" i="85"/>
  <c r="R87" i="85"/>
  <c r="O87" i="85"/>
  <c r="N87" i="85"/>
  <c r="M87" i="85"/>
  <c r="L87" i="85"/>
  <c r="C87" i="85"/>
  <c r="R86" i="85"/>
  <c r="O86" i="85"/>
  <c r="N86" i="85"/>
  <c r="M86" i="85"/>
  <c r="L86" i="85"/>
  <c r="C86" i="85"/>
  <c r="R85" i="85"/>
  <c r="O85" i="85"/>
  <c r="N85" i="85"/>
  <c r="M85" i="85"/>
  <c r="L85" i="85"/>
  <c r="C85" i="85"/>
  <c r="R84" i="85"/>
  <c r="O84" i="85"/>
  <c r="N84" i="85"/>
  <c r="M84" i="85"/>
  <c r="L84" i="85"/>
  <c r="C84" i="85"/>
  <c r="R83" i="85"/>
  <c r="O83" i="85"/>
  <c r="N83" i="85"/>
  <c r="M83" i="85"/>
  <c r="L83" i="85"/>
  <c r="C83" i="85"/>
  <c r="R82" i="85"/>
  <c r="O82" i="85"/>
  <c r="N82" i="85"/>
  <c r="M82" i="85"/>
  <c r="L82" i="85"/>
  <c r="C82" i="85"/>
  <c r="R81" i="85"/>
  <c r="O81" i="85"/>
  <c r="N81" i="85"/>
  <c r="M81" i="85"/>
  <c r="L81" i="85"/>
  <c r="C81" i="85"/>
  <c r="R80" i="85"/>
  <c r="O80" i="85"/>
  <c r="N80" i="85"/>
  <c r="M80" i="85"/>
  <c r="L80" i="85"/>
  <c r="C80" i="85"/>
  <c r="R79" i="85"/>
  <c r="O79" i="85"/>
  <c r="N79" i="85"/>
  <c r="M79" i="85"/>
  <c r="L79" i="85"/>
  <c r="C79" i="85"/>
  <c r="R78" i="85"/>
  <c r="O78" i="85"/>
  <c r="N78" i="85"/>
  <c r="M78" i="85"/>
  <c r="L78" i="85"/>
  <c r="C78" i="85"/>
  <c r="R77" i="85"/>
  <c r="O77" i="85"/>
  <c r="N77" i="85"/>
  <c r="M77" i="85"/>
  <c r="L77" i="85"/>
  <c r="C77" i="85"/>
  <c r="R76" i="85"/>
  <c r="O76" i="85"/>
  <c r="N76" i="85"/>
  <c r="M76" i="85"/>
  <c r="L76" i="85"/>
  <c r="C76" i="85"/>
  <c r="R75" i="85"/>
  <c r="O75" i="85"/>
  <c r="N75" i="85"/>
  <c r="M75" i="85"/>
  <c r="L75" i="85"/>
  <c r="C75" i="85"/>
  <c r="R74" i="85"/>
  <c r="O74" i="85"/>
  <c r="N74" i="85"/>
  <c r="M74" i="85"/>
  <c r="L74" i="85"/>
  <c r="C74" i="85"/>
  <c r="R73" i="85"/>
  <c r="O73" i="85"/>
  <c r="N73" i="85"/>
  <c r="M73" i="85"/>
  <c r="L73" i="85"/>
  <c r="C73" i="85"/>
  <c r="R72" i="85"/>
  <c r="O72" i="85"/>
  <c r="N72" i="85"/>
  <c r="M72" i="85"/>
  <c r="L72" i="85"/>
  <c r="C72" i="85"/>
  <c r="R71" i="85"/>
  <c r="O71" i="85"/>
  <c r="N71" i="85"/>
  <c r="M71" i="85"/>
  <c r="L71" i="85"/>
  <c r="C71" i="85"/>
  <c r="R70" i="85"/>
  <c r="O70" i="85"/>
  <c r="N70" i="85"/>
  <c r="M70" i="85"/>
  <c r="L70" i="85"/>
  <c r="C70" i="85"/>
  <c r="R69" i="85"/>
  <c r="O69" i="85"/>
  <c r="N69" i="85"/>
  <c r="M69" i="85"/>
  <c r="L69" i="85"/>
  <c r="C69" i="85"/>
  <c r="R68" i="85"/>
  <c r="O68" i="85"/>
  <c r="N68" i="85"/>
  <c r="M68" i="85"/>
  <c r="L68" i="85"/>
  <c r="C68" i="85"/>
  <c r="R67" i="85"/>
  <c r="O67" i="85"/>
  <c r="N67" i="85"/>
  <c r="M67" i="85"/>
  <c r="L67" i="85"/>
  <c r="C67" i="85"/>
  <c r="R66" i="85"/>
  <c r="O66" i="85"/>
  <c r="N66" i="85"/>
  <c r="M66" i="85"/>
  <c r="L66" i="85"/>
  <c r="C66" i="85"/>
  <c r="R65" i="85"/>
  <c r="O65" i="85"/>
  <c r="N65" i="85"/>
  <c r="M65" i="85"/>
  <c r="L65" i="85"/>
  <c r="C65" i="85"/>
  <c r="R64" i="85"/>
  <c r="O64" i="85"/>
  <c r="N64" i="85"/>
  <c r="M64" i="85"/>
  <c r="L64" i="85"/>
  <c r="C64" i="85"/>
  <c r="R63" i="85"/>
  <c r="O63" i="85"/>
  <c r="N63" i="85"/>
  <c r="M63" i="85"/>
  <c r="L63" i="85"/>
  <c r="C63" i="85"/>
  <c r="R62" i="85"/>
  <c r="O62" i="85"/>
  <c r="N62" i="85"/>
  <c r="M62" i="85"/>
  <c r="L62" i="85"/>
  <c r="C62" i="85"/>
  <c r="R61" i="85"/>
  <c r="O61" i="85"/>
  <c r="N61" i="85"/>
  <c r="M61" i="85"/>
  <c r="L61" i="85"/>
  <c r="C61" i="85"/>
  <c r="R60" i="85"/>
  <c r="O60" i="85"/>
  <c r="N60" i="85"/>
  <c r="M60" i="85"/>
  <c r="L60" i="85"/>
  <c r="C60" i="85"/>
  <c r="R59" i="85"/>
  <c r="O59" i="85"/>
  <c r="N59" i="85"/>
  <c r="M59" i="85"/>
  <c r="L59" i="85"/>
  <c r="C59" i="85"/>
  <c r="R58" i="85"/>
  <c r="O58" i="85"/>
  <c r="N58" i="85"/>
  <c r="M58" i="85"/>
  <c r="L58" i="85"/>
  <c r="C58" i="85"/>
  <c r="R57" i="85"/>
  <c r="O57" i="85"/>
  <c r="N57" i="85"/>
  <c r="M57" i="85"/>
  <c r="L57" i="85"/>
  <c r="C57" i="85"/>
  <c r="R56" i="85"/>
  <c r="O56" i="85"/>
  <c r="N56" i="85"/>
  <c r="M56" i="85"/>
  <c r="L56" i="85"/>
  <c r="C56" i="85"/>
  <c r="R55" i="85"/>
  <c r="O55" i="85"/>
  <c r="N55" i="85"/>
  <c r="M55" i="85"/>
  <c r="L55" i="85"/>
  <c r="C55" i="85"/>
  <c r="R54" i="85"/>
  <c r="O54" i="85"/>
  <c r="N54" i="85"/>
  <c r="M54" i="85"/>
  <c r="L54" i="85"/>
  <c r="C54" i="85"/>
  <c r="R53" i="85"/>
  <c r="O53" i="85"/>
  <c r="N53" i="85"/>
  <c r="M53" i="85"/>
  <c r="L53" i="85"/>
  <c r="C53" i="85"/>
  <c r="R52" i="85"/>
  <c r="O52" i="85"/>
  <c r="N52" i="85"/>
  <c r="M52" i="85"/>
  <c r="L52" i="85"/>
  <c r="C52" i="85"/>
  <c r="R51" i="85"/>
  <c r="O51" i="85"/>
  <c r="N51" i="85"/>
  <c r="M51" i="85"/>
  <c r="L51" i="85"/>
  <c r="C51" i="85"/>
  <c r="R50" i="85"/>
  <c r="O50" i="85"/>
  <c r="N50" i="85"/>
  <c r="M50" i="85"/>
  <c r="L50" i="85"/>
  <c r="C50" i="85"/>
  <c r="R49" i="85"/>
  <c r="O49" i="85"/>
  <c r="N49" i="85"/>
  <c r="M49" i="85"/>
  <c r="L49" i="85"/>
  <c r="C49" i="85"/>
  <c r="R48" i="85"/>
  <c r="O48" i="85"/>
  <c r="N48" i="85"/>
  <c r="M48" i="85"/>
  <c r="L48" i="85"/>
  <c r="C48" i="85"/>
  <c r="R47" i="85"/>
  <c r="O47" i="85"/>
  <c r="N47" i="85"/>
  <c r="M47" i="85"/>
  <c r="L47" i="85"/>
  <c r="C47" i="85"/>
  <c r="R46" i="85"/>
  <c r="O46" i="85"/>
  <c r="N46" i="85"/>
  <c r="M46" i="85"/>
  <c r="L46" i="85"/>
  <c r="C46" i="85"/>
  <c r="R45" i="85"/>
  <c r="O45" i="85"/>
  <c r="N45" i="85"/>
  <c r="M45" i="85"/>
  <c r="L45" i="85"/>
  <c r="C45" i="85"/>
  <c r="R44" i="85"/>
  <c r="O44" i="85"/>
  <c r="N44" i="85"/>
  <c r="M44" i="85"/>
  <c r="L44" i="85"/>
  <c r="C44" i="85"/>
  <c r="R43" i="85"/>
  <c r="O43" i="85"/>
  <c r="N43" i="85"/>
  <c r="M43" i="85"/>
  <c r="L43" i="85"/>
  <c r="C43" i="85"/>
  <c r="R42" i="85"/>
  <c r="O42" i="85"/>
  <c r="N42" i="85"/>
  <c r="M42" i="85"/>
  <c r="L42" i="85"/>
  <c r="C42" i="85"/>
  <c r="R41" i="85"/>
  <c r="O41" i="85"/>
  <c r="N41" i="85"/>
  <c r="M41" i="85"/>
  <c r="L41" i="85"/>
  <c r="C41" i="85"/>
  <c r="R40" i="85"/>
  <c r="O40" i="85"/>
  <c r="N40" i="85"/>
  <c r="M40" i="85"/>
  <c r="L40" i="85"/>
  <c r="C40" i="85"/>
  <c r="R39" i="85"/>
  <c r="O39" i="85"/>
  <c r="N39" i="85"/>
  <c r="M39" i="85"/>
  <c r="L39" i="85"/>
  <c r="C39" i="85"/>
  <c r="R38" i="85"/>
  <c r="O38" i="85"/>
  <c r="N38" i="85"/>
  <c r="M38" i="85"/>
  <c r="L38" i="85"/>
  <c r="C38" i="85"/>
  <c r="R37" i="85"/>
  <c r="O37" i="85"/>
  <c r="N37" i="85"/>
  <c r="M37" i="85"/>
  <c r="L37" i="85"/>
  <c r="C37" i="85"/>
  <c r="R36" i="85"/>
  <c r="O36" i="85"/>
  <c r="N36" i="85"/>
  <c r="M36" i="85"/>
  <c r="L36" i="85"/>
  <c r="C36" i="85"/>
  <c r="R35" i="85"/>
  <c r="O35" i="85"/>
  <c r="N35" i="85"/>
  <c r="M35" i="85"/>
  <c r="L35" i="85"/>
  <c r="C35" i="85"/>
  <c r="R34" i="85"/>
  <c r="O34" i="85"/>
  <c r="N34" i="85"/>
  <c r="M34" i="85"/>
  <c r="L34" i="85"/>
  <c r="C34" i="85"/>
  <c r="R33" i="85"/>
  <c r="O33" i="85"/>
  <c r="N33" i="85"/>
  <c r="M33" i="85"/>
  <c r="L33" i="85"/>
  <c r="C33" i="85"/>
  <c r="R32" i="85"/>
  <c r="O32" i="85"/>
  <c r="N32" i="85"/>
  <c r="M32" i="85"/>
  <c r="L32" i="85"/>
  <c r="C32" i="85"/>
  <c r="R31" i="85"/>
  <c r="O31" i="85"/>
  <c r="N31" i="85"/>
  <c r="M31" i="85"/>
  <c r="L31" i="85"/>
  <c r="C31" i="85"/>
  <c r="R30" i="85"/>
  <c r="O30" i="85"/>
  <c r="N30" i="85"/>
  <c r="M30" i="85"/>
  <c r="L30" i="85"/>
  <c r="C30" i="85"/>
  <c r="R29" i="85"/>
  <c r="O29" i="85"/>
  <c r="N29" i="85"/>
  <c r="M29" i="85"/>
  <c r="L29" i="85"/>
  <c r="C29" i="85"/>
  <c r="R28" i="85"/>
  <c r="O28" i="85"/>
  <c r="N28" i="85"/>
  <c r="M28" i="85"/>
  <c r="L28" i="85"/>
  <c r="C28" i="85"/>
  <c r="R27" i="85"/>
  <c r="O27" i="85"/>
  <c r="N27" i="85"/>
  <c r="M27" i="85"/>
  <c r="L27" i="85"/>
  <c r="C27" i="85"/>
  <c r="R26" i="85"/>
  <c r="O26" i="85"/>
  <c r="N26" i="85"/>
  <c r="M26" i="85"/>
  <c r="L26" i="85"/>
  <c r="C26" i="85"/>
  <c r="R25" i="85"/>
  <c r="O25" i="85"/>
  <c r="N25" i="85"/>
  <c r="M25" i="85"/>
  <c r="L25" i="85"/>
  <c r="C25" i="85"/>
  <c r="R24" i="85"/>
  <c r="O24" i="85"/>
  <c r="N24" i="85"/>
  <c r="M24" i="85"/>
  <c r="L24" i="85"/>
  <c r="C24" i="85"/>
  <c r="R23" i="85"/>
  <c r="O23" i="85"/>
  <c r="N23" i="85"/>
  <c r="M23" i="85"/>
  <c r="L23" i="85"/>
  <c r="C23" i="85"/>
  <c r="R22" i="85"/>
  <c r="O22" i="85"/>
  <c r="N22" i="85"/>
  <c r="M22" i="85"/>
  <c r="L22" i="85"/>
  <c r="C22" i="85"/>
  <c r="R21" i="85"/>
  <c r="O21" i="85"/>
  <c r="N21" i="85"/>
  <c r="M21" i="85"/>
  <c r="L21" i="85"/>
  <c r="C21" i="85"/>
  <c r="R20" i="85"/>
  <c r="O20" i="85"/>
  <c r="N20" i="85"/>
  <c r="M20" i="85"/>
  <c r="L20" i="85"/>
  <c r="C20" i="85"/>
  <c r="R19" i="85"/>
  <c r="O19" i="85"/>
  <c r="N19" i="85"/>
  <c r="M19" i="85"/>
  <c r="L19" i="85"/>
  <c r="C19" i="85"/>
  <c r="R18" i="85"/>
  <c r="O18" i="85"/>
  <c r="N18" i="85"/>
  <c r="M18" i="85"/>
  <c r="L18" i="85"/>
  <c r="C18" i="85"/>
  <c r="R17" i="85"/>
  <c r="O17" i="85"/>
  <c r="N17" i="85"/>
  <c r="M17" i="85"/>
  <c r="L17" i="85"/>
  <c r="C17" i="85"/>
  <c r="R16" i="85"/>
  <c r="O16" i="85"/>
  <c r="N16" i="85"/>
  <c r="M16" i="85"/>
  <c r="L16" i="85"/>
  <c r="C16" i="85"/>
  <c r="R15" i="85"/>
  <c r="O15" i="85"/>
  <c r="N15" i="85"/>
  <c r="M15" i="85"/>
  <c r="L15" i="85"/>
  <c r="C15" i="85"/>
  <c r="R14" i="85"/>
  <c r="O14" i="85"/>
  <c r="N14" i="85"/>
  <c r="M14" i="85"/>
  <c r="L14" i="85"/>
  <c r="C14" i="85"/>
  <c r="R13" i="85"/>
  <c r="O13" i="85"/>
  <c r="N13" i="85"/>
  <c r="M13" i="85"/>
  <c r="L13" i="85"/>
  <c r="C13" i="85"/>
  <c r="R12" i="85"/>
  <c r="O12" i="85"/>
  <c r="N12" i="85"/>
  <c r="M12" i="85"/>
  <c r="L12" i="85"/>
  <c r="C12" i="85"/>
  <c r="R11" i="85"/>
  <c r="O11" i="85"/>
  <c r="N11" i="85"/>
  <c r="M11" i="85"/>
  <c r="L11" i="85"/>
  <c r="C11" i="85"/>
  <c r="R10" i="85"/>
  <c r="O10" i="85"/>
  <c r="N10" i="85"/>
  <c r="M10" i="85"/>
  <c r="L10" i="85"/>
  <c r="C10" i="85"/>
  <c r="R9" i="85"/>
  <c r="O9" i="85"/>
  <c r="N9" i="85"/>
  <c r="M9" i="85"/>
  <c r="L9" i="85"/>
  <c r="C9" i="85"/>
  <c r="R8" i="85"/>
  <c r="O8" i="85"/>
  <c r="N8" i="85"/>
  <c r="M8" i="85"/>
  <c r="L8" i="85"/>
  <c r="C8" i="85"/>
  <c r="R7" i="85"/>
  <c r="O7" i="85"/>
  <c r="N7" i="85"/>
  <c r="M7" i="85"/>
  <c r="L7" i="85"/>
  <c r="C7" i="85"/>
  <c r="R6" i="85"/>
  <c r="O6" i="85"/>
  <c r="N6" i="85"/>
  <c r="M6" i="85"/>
  <c r="L6" i="85"/>
  <c r="C6" i="85"/>
  <c r="R5" i="85"/>
  <c r="O5" i="85"/>
  <c r="N5" i="85"/>
  <c r="M5" i="85"/>
  <c r="L5" i="85"/>
  <c r="C5" i="85"/>
  <c r="O4" i="85"/>
  <c r="N4" i="85"/>
  <c r="L4" i="85"/>
  <c r="C4" i="85"/>
  <c r="U3" i="85"/>
  <c r="T3" i="85"/>
  <c r="S3" i="85"/>
  <c r="O3" i="85"/>
  <c r="N3" i="85"/>
  <c r="L3" i="85"/>
  <c r="K3" i="85"/>
  <c r="J3" i="85"/>
  <c r="I3" i="85"/>
  <c r="F3" i="85"/>
  <c r="E3" i="85"/>
  <c r="D3" i="85"/>
  <c r="C3" i="85"/>
  <c r="BS4" i="85"/>
  <c r="BR4" i="85"/>
  <c r="BP4" i="85"/>
  <c r="BN4" i="85"/>
  <c r="BL4" i="85"/>
  <c r="BJ4" i="85"/>
  <c r="BT4" i="85" s="1"/>
  <c r="BH4" i="85"/>
  <c r="BG4" i="85"/>
  <c r="BF4" i="85"/>
  <c r="BE4" i="85"/>
  <c r="BD4" i="85"/>
  <c r="BA4" i="85"/>
  <c r="AU4" i="85"/>
  <c r="BB4" i="85" s="1"/>
  <c r="AO4" i="85"/>
  <c r="AI4" i="85"/>
  <c r="AD4" i="85"/>
  <c r="BT3" i="85"/>
  <c r="BS3" i="85"/>
  <c r="BR3" i="85"/>
  <c r="BP3" i="85"/>
  <c r="BN3" i="85"/>
  <c r="BL3" i="85"/>
  <c r="BJ3" i="85"/>
  <c r="BH3" i="85"/>
  <c r="BG3" i="85"/>
  <c r="BF3" i="85"/>
  <c r="BE3" i="85"/>
  <c r="BD3" i="85"/>
  <c r="BA3" i="85"/>
  <c r="AU3" i="85"/>
  <c r="AO3" i="85"/>
  <c r="BB3" i="85" s="1"/>
  <c r="AI3" i="85"/>
  <c r="AD3" i="85"/>
  <c r="BC3" i="85" l="1"/>
  <c r="BV3" i="85" s="1"/>
  <c r="BY3" i="85"/>
  <c r="BU3" i="85"/>
  <c r="BU4" i="85"/>
  <c r="BC4" i="85"/>
  <c r="BV4" i="85" s="1"/>
  <c r="BY4" i="85"/>
  <c r="BZ4" i="85" s="1"/>
  <c r="CA4" i="85" s="1"/>
  <c r="G12" i="78"/>
  <c r="BZ3" i="85" l="1"/>
  <c r="CA3" i="85" s="1"/>
  <c r="X111" i="79"/>
  <c r="X110" i="79"/>
  <c r="X109" i="79"/>
  <c r="X108" i="79"/>
  <c r="X107" i="79"/>
  <c r="X106" i="79"/>
  <c r="X105" i="79"/>
  <c r="X104" i="79"/>
  <c r="X103" i="79"/>
  <c r="X102" i="79"/>
  <c r="X101" i="79"/>
  <c r="X100" i="79"/>
  <c r="X99" i="79"/>
  <c r="X98" i="79"/>
  <c r="X97" i="79"/>
  <c r="X96" i="79"/>
  <c r="X95" i="79"/>
  <c r="X94" i="79"/>
  <c r="X93" i="79"/>
  <c r="X92" i="79"/>
  <c r="X91" i="79"/>
  <c r="X90" i="79"/>
  <c r="X89" i="79"/>
  <c r="X88" i="79"/>
  <c r="X87" i="79"/>
  <c r="X86" i="79"/>
  <c r="X85" i="79"/>
  <c r="X84" i="79"/>
  <c r="X83" i="79"/>
  <c r="X82" i="79"/>
  <c r="X81" i="79"/>
  <c r="X80" i="79"/>
  <c r="X79" i="79"/>
  <c r="X78" i="79"/>
  <c r="X77" i="79"/>
  <c r="X76" i="79"/>
  <c r="X75" i="79"/>
  <c r="X74" i="79"/>
  <c r="X73" i="79"/>
  <c r="X72" i="79"/>
  <c r="X71" i="79"/>
  <c r="X70" i="79"/>
  <c r="X69" i="79"/>
  <c r="X68" i="79"/>
  <c r="X67" i="79"/>
  <c r="X66" i="79"/>
  <c r="X65" i="79"/>
  <c r="X64" i="79"/>
  <c r="X63" i="79"/>
  <c r="X62" i="79"/>
  <c r="X61" i="79"/>
  <c r="X60" i="79"/>
  <c r="X59" i="79"/>
  <c r="X58" i="79"/>
  <c r="X57" i="79"/>
  <c r="X56" i="79"/>
  <c r="X55" i="79"/>
  <c r="X54" i="79"/>
  <c r="X53" i="79"/>
  <c r="X52" i="79"/>
  <c r="X51" i="79"/>
  <c r="X50" i="79"/>
  <c r="X49" i="79"/>
  <c r="X48" i="79"/>
  <c r="X47" i="79"/>
  <c r="X46" i="79"/>
  <c r="X45" i="79"/>
  <c r="X44" i="79"/>
  <c r="X43" i="79"/>
  <c r="X42" i="79"/>
  <c r="X41" i="79"/>
  <c r="X40" i="79"/>
  <c r="X39" i="79"/>
  <c r="X38" i="79"/>
  <c r="X37" i="79"/>
  <c r="X36" i="79"/>
  <c r="X35" i="79"/>
  <c r="X34" i="79"/>
  <c r="X33" i="79"/>
  <c r="X32" i="79"/>
  <c r="X31" i="79"/>
  <c r="X30" i="79"/>
  <c r="X29" i="79"/>
  <c r="X28" i="79"/>
  <c r="X27" i="79"/>
  <c r="X26" i="79"/>
  <c r="X25" i="79"/>
  <c r="X24" i="79"/>
  <c r="X23" i="79"/>
  <c r="X22" i="79"/>
  <c r="X21" i="79"/>
  <c r="X20" i="79"/>
  <c r="X19" i="79"/>
  <c r="X18" i="79"/>
  <c r="X17" i="79"/>
  <c r="X16" i="79"/>
  <c r="X15" i="79"/>
  <c r="X14" i="79"/>
  <c r="AC143" i="73" l="1"/>
  <c r="AC142" i="73"/>
  <c r="AC141" i="73"/>
  <c r="AC140" i="73"/>
  <c r="AC139" i="73"/>
  <c r="AC138" i="73"/>
  <c r="AC137" i="73"/>
  <c r="AC136" i="73"/>
  <c r="AC135" i="73"/>
  <c r="AC134" i="73"/>
  <c r="AC133" i="73"/>
  <c r="AC132" i="73"/>
  <c r="AC131" i="73"/>
  <c r="AC130" i="73"/>
  <c r="AC129" i="73"/>
  <c r="AC128" i="73"/>
  <c r="AC127" i="73"/>
  <c r="AC126" i="73"/>
  <c r="AC125" i="73"/>
  <c r="AC124" i="73"/>
  <c r="AC123" i="73"/>
  <c r="AC122" i="73"/>
  <c r="AC121" i="73"/>
  <c r="AC120" i="73"/>
  <c r="AC119" i="73"/>
  <c r="AC118" i="73"/>
  <c r="AC117" i="73"/>
  <c r="AC116" i="73"/>
  <c r="AC115" i="73"/>
  <c r="AC114" i="73"/>
  <c r="AC113" i="73"/>
  <c r="AC112" i="73"/>
  <c r="AC111" i="73"/>
  <c r="AC110" i="73"/>
  <c r="AC109" i="73"/>
  <c r="AC108" i="73"/>
  <c r="AC107" i="73"/>
  <c r="AC106" i="73"/>
  <c r="AC105" i="73"/>
  <c r="AC104" i="73"/>
  <c r="AC103" i="73"/>
  <c r="AC102" i="73"/>
  <c r="AC101" i="73"/>
  <c r="AC100" i="73"/>
  <c r="AC99" i="73"/>
  <c r="AC98" i="73"/>
  <c r="AC97" i="73"/>
  <c r="AC96" i="73"/>
  <c r="AC95" i="73"/>
  <c r="AC94" i="73"/>
  <c r="AC93" i="73"/>
  <c r="AC92" i="73"/>
  <c r="AC91" i="73"/>
  <c r="AC90" i="73"/>
  <c r="AC89" i="73"/>
  <c r="AC88" i="73"/>
  <c r="AC87" i="73"/>
  <c r="AC86" i="73"/>
  <c r="AC85" i="73"/>
  <c r="AC84" i="73"/>
  <c r="AC83" i="73"/>
  <c r="AC82" i="73"/>
  <c r="AC81" i="73"/>
  <c r="AC80" i="73"/>
  <c r="AC79" i="73"/>
  <c r="AC78" i="73"/>
  <c r="AC77" i="73"/>
  <c r="AC76" i="73"/>
  <c r="AC75" i="73"/>
  <c r="AC74" i="73"/>
  <c r="AC73" i="73"/>
  <c r="AC72" i="73"/>
  <c r="AC71" i="73"/>
  <c r="AC70" i="73"/>
  <c r="AC69" i="73"/>
  <c r="AC68" i="73"/>
  <c r="AC67" i="73"/>
  <c r="AC66" i="73"/>
  <c r="AC65" i="73"/>
  <c r="AC64" i="73"/>
  <c r="AC63" i="73"/>
  <c r="AC62" i="73"/>
  <c r="AC61" i="73"/>
  <c r="AC60" i="73"/>
  <c r="AC59" i="73"/>
  <c r="AC58" i="73"/>
  <c r="AC57" i="73"/>
  <c r="AC56" i="73"/>
  <c r="AC55" i="73"/>
  <c r="AC54" i="73"/>
  <c r="AC53" i="73"/>
  <c r="AC52" i="73"/>
  <c r="AC51" i="73"/>
  <c r="AC50" i="73"/>
  <c r="AC49" i="73"/>
  <c r="AC48" i="73"/>
  <c r="AC47" i="73"/>
  <c r="AC46" i="73"/>
  <c r="AC45" i="73"/>
  <c r="M4" i="85" s="1"/>
  <c r="AC44" i="73"/>
  <c r="M3" i="85" s="1"/>
  <c r="E10" i="83" l="1"/>
  <c r="D1" i="87" s="1"/>
  <c r="E9" i="83"/>
  <c r="I1" i="87" s="1"/>
  <c r="E8" i="83"/>
  <c r="H1" i="87" s="1"/>
  <c r="E7" i="83"/>
  <c r="E6" i="83"/>
  <c r="G1" i="87" s="1"/>
  <c r="E5" i="83"/>
  <c r="F1" i="87" s="1"/>
  <c r="E4" i="83"/>
  <c r="L3" i="83"/>
  <c r="K3" i="83"/>
  <c r="J3" i="83"/>
  <c r="I3" i="83"/>
  <c r="G3" i="83"/>
  <c r="F3" i="83"/>
  <c r="E3" i="83"/>
  <c r="Z69" i="78"/>
  <c r="S69" i="78"/>
  <c r="L2" i="83" l="1"/>
  <c r="O11" i="84"/>
  <c r="K11" i="84"/>
  <c r="K10" i="84"/>
  <c r="Q4" i="84"/>
  <c r="O4" i="84"/>
  <c r="X1" i="79"/>
  <c r="AJ97" i="78" l="1"/>
  <c r="U4" i="84"/>
  <c r="P3" i="85" s="1"/>
  <c r="U20" i="78" l="1"/>
  <c r="AI48" i="78" a="1"/>
  <c r="AI48" i="78" s="1"/>
  <c r="W15" i="79"/>
  <c r="W16" i="79"/>
  <c r="W17" i="79"/>
  <c r="W18" i="79"/>
  <c r="W19" i="79"/>
  <c r="W20" i="79"/>
  <c r="W21" i="79"/>
  <c r="W22" i="79"/>
  <c r="W23" i="79"/>
  <c r="W24" i="79"/>
  <c r="W25" i="79"/>
  <c r="W26" i="79"/>
  <c r="W27" i="79"/>
  <c r="W28" i="79"/>
  <c r="W29" i="79"/>
  <c r="W30" i="79"/>
  <c r="W31" i="79"/>
  <c r="W32" i="79"/>
  <c r="W33" i="79"/>
  <c r="W34" i="79"/>
  <c r="W35" i="79"/>
  <c r="W36" i="79"/>
  <c r="W37" i="79"/>
  <c r="W38" i="79"/>
  <c r="W39" i="79"/>
  <c r="W40" i="79"/>
  <c r="W41" i="79"/>
  <c r="W42" i="79"/>
  <c r="W43" i="79"/>
  <c r="W44" i="79"/>
  <c r="W45" i="79"/>
  <c r="W46" i="79"/>
  <c r="W47" i="79"/>
  <c r="W48" i="79"/>
  <c r="W49" i="79"/>
  <c r="W50" i="79"/>
  <c r="W51" i="79"/>
  <c r="W52" i="79"/>
  <c r="W53" i="79"/>
  <c r="W54" i="79"/>
  <c r="W55" i="79"/>
  <c r="W56" i="79"/>
  <c r="W57" i="79"/>
  <c r="W58" i="79"/>
  <c r="W59" i="79"/>
  <c r="W60" i="79"/>
  <c r="W61" i="79"/>
  <c r="W62" i="79"/>
  <c r="W63" i="79"/>
  <c r="W64" i="79"/>
  <c r="W65" i="79"/>
  <c r="W66" i="79"/>
  <c r="W67" i="79"/>
  <c r="W68" i="79"/>
  <c r="W69" i="79"/>
  <c r="W70" i="79"/>
  <c r="W71" i="79"/>
  <c r="W72" i="79"/>
  <c r="W73" i="79"/>
  <c r="W74" i="79"/>
  <c r="W75" i="79"/>
  <c r="W76" i="79"/>
  <c r="W77" i="79"/>
  <c r="W78" i="79"/>
  <c r="W79" i="79"/>
  <c r="W80" i="79"/>
  <c r="W81" i="79"/>
  <c r="W82" i="79"/>
  <c r="W83" i="79"/>
  <c r="W84" i="79"/>
  <c r="W85" i="79"/>
  <c r="W86" i="79"/>
  <c r="W87" i="79"/>
  <c r="W88" i="79"/>
  <c r="W89" i="79"/>
  <c r="W90" i="79"/>
  <c r="W91" i="79"/>
  <c r="W92" i="79"/>
  <c r="W93" i="79"/>
  <c r="W94" i="79"/>
  <c r="W95" i="79"/>
  <c r="W96" i="79"/>
  <c r="W97" i="79"/>
  <c r="W98" i="79"/>
  <c r="W99" i="79"/>
  <c r="W100" i="79"/>
  <c r="W101" i="79"/>
  <c r="W102" i="79"/>
  <c r="W103" i="79"/>
  <c r="W104" i="79"/>
  <c r="W105" i="79"/>
  <c r="W106" i="79"/>
  <c r="W107" i="79"/>
  <c r="W108" i="79"/>
  <c r="W109" i="79"/>
  <c r="W110" i="79"/>
  <c r="W111" i="79"/>
  <c r="AB44" i="73" l="1"/>
  <c r="AJ77" i="78" s="1"/>
  <c r="AI37" i="78" l="1"/>
  <c r="X33" i="78" l="1"/>
  <c r="I12" i="79"/>
  <c r="K13" i="78" l="1"/>
  <c r="G6" i="78"/>
  <c r="G11" i="78"/>
  <c r="V23" i="78" l="1"/>
  <c r="U21" i="78"/>
  <c r="AJ87" i="78"/>
  <c r="AJ90" i="78"/>
  <c r="U18" i="79" l="1"/>
  <c r="U19" i="79"/>
  <c r="U20" i="79"/>
  <c r="U21" i="79"/>
  <c r="U22" i="79"/>
  <c r="U23" i="79"/>
  <c r="U24" i="79"/>
  <c r="U25" i="79"/>
  <c r="U26" i="79"/>
  <c r="U27" i="79"/>
  <c r="U28" i="79"/>
  <c r="U29" i="79"/>
  <c r="U30" i="79"/>
  <c r="U31" i="79"/>
  <c r="U32" i="79"/>
  <c r="U33" i="79"/>
  <c r="U34" i="79"/>
  <c r="U35" i="79"/>
  <c r="U36" i="79"/>
  <c r="U37" i="79"/>
  <c r="U38" i="79"/>
  <c r="U39" i="79"/>
  <c r="U40" i="79"/>
  <c r="U41" i="79"/>
  <c r="U42" i="79"/>
  <c r="U43" i="79"/>
  <c r="U44" i="79"/>
  <c r="U45" i="79"/>
  <c r="U46" i="79"/>
  <c r="U47" i="79"/>
  <c r="U48" i="79"/>
  <c r="U49" i="79"/>
  <c r="U50" i="79"/>
  <c r="U51" i="79"/>
  <c r="U52" i="79"/>
  <c r="U53" i="79"/>
  <c r="U54" i="79"/>
  <c r="U55" i="79"/>
  <c r="U56" i="79"/>
  <c r="U57" i="79"/>
  <c r="U58" i="79"/>
  <c r="U59" i="79"/>
  <c r="U60" i="79"/>
  <c r="U61" i="79"/>
  <c r="U62" i="79"/>
  <c r="U63" i="79"/>
  <c r="U64" i="79"/>
  <c r="U65" i="79"/>
  <c r="U66" i="79"/>
  <c r="U67" i="79"/>
  <c r="U68" i="79"/>
  <c r="U69" i="79"/>
  <c r="U70" i="79"/>
  <c r="U71" i="79"/>
  <c r="U72" i="79"/>
  <c r="U73" i="79"/>
  <c r="U74" i="79"/>
  <c r="U75" i="79"/>
  <c r="U76" i="79"/>
  <c r="U77" i="79"/>
  <c r="U78" i="79"/>
  <c r="U79" i="79"/>
  <c r="U80" i="79"/>
  <c r="U81" i="79"/>
  <c r="U82" i="79"/>
  <c r="U83" i="79"/>
  <c r="U84" i="79"/>
  <c r="U85" i="79"/>
  <c r="U86" i="79"/>
  <c r="U87" i="79"/>
  <c r="U88" i="79"/>
  <c r="U89" i="79"/>
  <c r="U90" i="79"/>
  <c r="U91" i="79"/>
  <c r="U92" i="79"/>
  <c r="U93" i="79"/>
  <c r="U94" i="79"/>
  <c r="U95" i="79"/>
  <c r="U96" i="79"/>
  <c r="U97" i="79"/>
  <c r="U98" i="79"/>
  <c r="U99" i="79"/>
  <c r="U100" i="79"/>
  <c r="U101" i="79"/>
  <c r="U102" i="79"/>
  <c r="U103" i="79"/>
  <c r="U104" i="79"/>
  <c r="U105" i="79"/>
  <c r="U106" i="79"/>
  <c r="U107" i="79"/>
  <c r="U108" i="79"/>
  <c r="U109" i="79"/>
  <c r="U110" i="79"/>
  <c r="U111" i="79"/>
  <c r="G13" i="79" l="1"/>
  <c r="J13" i="79" s="1"/>
  <c r="AE1" i="78"/>
  <c r="D14" i="79" l="1"/>
  <c r="D15" i="79"/>
  <c r="I15" i="79"/>
  <c r="C3" i="79" l="1"/>
  <c r="Q27" i="78"/>
  <c r="Q24" i="78"/>
  <c r="B13" i="79"/>
  <c r="C13" i="79"/>
  <c r="D13" i="79"/>
  <c r="E13" i="79"/>
  <c r="F13" i="79"/>
  <c r="I13" i="79"/>
  <c r="B14" i="79"/>
  <c r="C14" i="79"/>
  <c r="E14" i="79"/>
  <c r="F14" i="79"/>
  <c r="G14" i="79"/>
  <c r="J14" i="79" s="1"/>
  <c r="I14" i="79"/>
  <c r="B15" i="79"/>
  <c r="C15" i="79"/>
  <c r="E15" i="79"/>
  <c r="F15" i="79"/>
  <c r="G15" i="79"/>
  <c r="J15" i="79" s="1"/>
  <c r="B16" i="79"/>
  <c r="C16" i="79"/>
  <c r="D16" i="79"/>
  <c r="E16" i="79"/>
  <c r="F16" i="79"/>
  <c r="G16" i="79"/>
  <c r="J16" i="79" s="1"/>
  <c r="I16" i="79"/>
  <c r="B17" i="79"/>
  <c r="C17" i="79"/>
  <c r="D17" i="79"/>
  <c r="E17" i="79"/>
  <c r="F17" i="79"/>
  <c r="G17" i="79"/>
  <c r="J17" i="79" s="1"/>
  <c r="I17" i="79"/>
  <c r="B18" i="79"/>
  <c r="C18" i="79"/>
  <c r="D18" i="79"/>
  <c r="E18" i="79"/>
  <c r="F18" i="79"/>
  <c r="G18" i="79"/>
  <c r="J18" i="79" s="1"/>
  <c r="I18" i="79"/>
  <c r="B19" i="79"/>
  <c r="C19" i="79"/>
  <c r="D19" i="79"/>
  <c r="E19" i="79"/>
  <c r="F19" i="79"/>
  <c r="G19" i="79"/>
  <c r="J19" i="79" s="1"/>
  <c r="I19" i="79"/>
  <c r="B20" i="79"/>
  <c r="C20" i="79"/>
  <c r="D20" i="79"/>
  <c r="E20" i="79"/>
  <c r="F20" i="79"/>
  <c r="G20" i="79"/>
  <c r="J20" i="79" s="1"/>
  <c r="I20" i="79"/>
  <c r="B21" i="79"/>
  <c r="C21" i="79"/>
  <c r="D21" i="79"/>
  <c r="E21" i="79"/>
  <c r="F21" i="79"/>
  <c r="G21" i="79"/>
  <c r="J21" i="79" s="1"/>
  <c r="I21" i="79"/>
  <c r="B22" i="79"/>
  <c r="C22" i="79"/>
  <c r="D22" i="79"/>
  <c r="E22" i="79"/>
  <c r="F22" i="79"/>
  <c r="G22" i="79"/>
  <c r="J22" i="79" s="1"/>
  <c r="I22" i="79"/>
  <c r="B23" i="79"/>
  <c r="C23" i="79"/>
  <c r="D23" i="79"/>
  <c r="E23" i="79"/>
  <c r="F23" i="79"/>
  <c r="G23" i="79"/>
  <c r="J23" i="79" s="1"/>
  <c r="I23" i="79"/>
  <c r="B24" i="79"/>
  <c r="C24" i="79"/>
  <c r="D24" i="79"/>
  <c r="E24" i="79"/>
  <c r="F24" i="79"/>
  <c r="G24" i="79"/>
  <c r="J24" i="79" s="1"/>
  <c r="I24" i="79"/>
  <c r="B25" i="79"/>
  <c r="C25" i="79"/>
  <c r="D25" i="79"/>
  <c r="E25" i="79"/>
  <c r="F25" i="79"/>
  <c r="G25" i="79"/>
  <c r="J25" i="79" s="1"/>
  <c r="I25" i="79"/>
  <c r="B26" i="79"/>
  <c r="C26" i="79"/>
  <c r="D26" i="79"/>
  <c r="E26" i="79"/>
  <c r="F26" i="79"/>
  <c r="G26" i="79"/>
  <c r="J26" i="79" s="1"/>
  <c r="I26" i="79"/>
  <c r="B27" i="79"/>
  <c r="C27" i="79"/>
  <c r="D27" i="79"/>
  <c r="E27" i="79"/>
  <c r="F27" i="79"/>
  <c r="G27" i="79"/>
  <c r="J27" i="79" s="1"/>
  <c r="I27" i="79"/>
  <c r="B28" i="79"/>
  <c r="C28" i="79"/>
  <c r="D28" i="79"/>
  <c r="E28" i="79"/>
  <c r="F28" i="79"/>
  <c r="G28" i="79"/>
  <c r="J28" i="79" s="1"/>
  <c r="I28" i="79"/>
  <c r="B29" i="79"/>
  <c r="C29" i="79"/>
  <c r="D29" i="79"/>
  <c r="E29" i="79"/>
  <c r="F29" i="79"/>
  <c r="G29" i="79"/>
  <c r="J29" i="79" s="1"/>
  <c r="I29" i="79"/>
  <c r="B30" i="79"/>
  <c r="C30" i="79"/>
  <c r="D30" i="79"/>
  <c r="E30" i="79"/>
  <c r="F30" i="79"/>
  <c r="G30" i="79"/>
  <c r="J30" i="79" s="1"/>
  <c r="I30" i="79"/>
  <c r="B31" i="79"/>
  <c r="C31" i="79"/>
  <c r="D31" i="79"/>
  <c r="E31" i="79"/>
  <c r="F31" i="79"/>
  <c r="G31" i="79"/>
  <c r="J31" i="79" s="1"/>
  <c r="I31" i="79"/>
  <c r="B32" i="79"/>
  <c r="C32" i="79"/>
  <c r="D32" i="79"/>
  <c r="E32" i="79"/>
  <c r="F32" i="79"/>
  <c r="G32" i="79"/>
  <c r="J32" i="79" s="1"/>
  <c r="I32" i="79"/>
  <c r="B33" i="79"/>
  <c r="C33" i="79"/>
  <c r="D33" i="79"/>
  <c r="E33" i="79"/>
  <c r="F33" i="79"/>
  <c r="G33" i="79"/>
  <c r="J33" i="79" s="1"/>
  <c r="I33" i="79"/>
  <c r="B34" i="79"/>
  <c r="C34" i="79"/>
  <c r="D34" i="79"/>
  <c r="E34" i="79"/>
  <c r="F34" i="79"/>
  <c r="G34" i="79"/>
  <c r="J34" i="79" s="1"/>
  <c r="I34" i="79"/>
  <c r="B35" i="79"/>
  <c r="C35" i="79"/>
  <c r="D35" i="79"/>
  <c r="E35" i="79"/>
  <c r="F35" i="79"/>
  <c r="G35" i="79"/>
  <c r="J35" i="79" s="1"/>
  <c r="I35" i="79"/>
  <c r="B36" i="79"/>
  <c r="C36" i="79"/>
  <c r="D36" i="79"/>
  <c r="E36" i="79"/>
  <c r="F36" i="79"/>
  <c r="G36" i="79"/>
  <c r="J36" i="79" s="1"/>
  <c r="I36" i="79"/>
  <c r="B37" i="79"/>
  <c r="C37" i="79"/>
  <c r="D37" i="79"/>
  <c r="E37" i="79"/>
  <c r="F37" i="79"/>
  <c r="G37" i="79"/>
  <c r="J37" i="79" s="1"/>
  <c r="I37" i="79"/>
  <c r="B38" i="79"/>
  <c r="C38" i="79"/>
  <c r="D38" i="79"/>
  <c r="E38" i="79"/>
  <c r="F38" i="79"/>
  <c r="G38" i="79"/>
  <c r="J38" i="79" s="1"/>
  <c r="I38" i="79"/>
  <c r="B39" i="79"/>
  <c r="C39" i="79"/>
  <c r="D39" i="79"/>
  <c r="E39" i="79"/>
  <c r="F39" i="79"/>
  <c r="G39" i="79"/>
  <c r="J39" i="79" s="1"/>
  <c r="I39" i="79"/>
  <c r="B40" i="79"/>
  <c r="C40" i="79"/>
  <c r="D40" i="79"/>
  <c r="E40" i="79"/>
  <c r="F40" i="79"/>
  <c r="G40" i="79"/>
  <c r="J40" i="79" s="1"/>
  <c r="I40" i="79"/>
  <c r="B41" i="79"/>
  <c r="C41" i="79"/>
  <c r="D41" i="79"/>
  <c r="E41" i="79"/>
  <c r="F41" i="79"/>
  <c r="G41" i="79"/>
  <c r="J41" i="79" s="1"/>
  <c r="I41" i="79"/>
  <c r="B42" i="79"/>
  <c r="C42" i="79"/>
  <c r="D42" i="79"/>
  <c r="E42" i="79"/>
  <c r="F42" i="79"/>
  <c r="G42" i="79"/>
  <c r="J42" i="79" s="1"/>
  <c r="I42" i="79"/>
  <c r="B43" i="79"/>
  <c r="C43" i="79"/>
  <c r="D43" i="79"/>
  <c r="E43" i="79"/>
  <c r="F43" i="79"/>
  <c r="G43" i="79"/>
  <c r="J43" i="79" s="1"/>
  <c r="I43" i="79"/>
  <c r="B44" i="79"/>
  <c r="C44" i="79"/>
  <c r="D44" i="79"/>
  <c r="E44" i="79"/>
  <c r="F44" i="79"/>
  <c r="G44" i="79"/>
  <c r="J44" i="79" s="1"/>
  <c r="I44" i="79"/>
  <c r="B45" i="79"/>
  <c r="C45" i="79"/>
  <c r="D45" i="79"/>
  <c r="E45" i="79"/>
  <c r="F45" i="79"/>
  <c r="G45" i="79"/>
  <c r="J45" i="79" s="1"/>
  <c r="I45" i="79"/>
  <c r="B46" i="79"/>
  <c r="C46" i="79"/>
  <c r="D46" i="79"/>
  <c r="E46" i="79"/>
  <c r="F46" i="79"/>
  <c r="G46" i="79"/>
  <c r="J46" i="79" s="1"/>
  <c r="I46" i="79"/>
  <c r="B47" i="79"/>
  <c r="C47" i="79"/>
  <c r="D47" i="79"/>
  <c r="E47" i="79"/>
  <c r="F47" i="79"/>
  <c r="G47" i="79"/>
  <c r="J47" i="79" s="1"/>
  <c r="I47" i="79"/>
  <c r="B48" i="79"/>
  <c r="C48" i="79"/>
  <c r="D48" i="79"/>
  <c r="E48" i="79"/>
  <c r="F48" i="79"/>
  <c r="G48" i="79"/>
  <c r="J48" i="79" s="1"/>
  <c r="I48" i="79"/>
  <c r="B49" i="79"/>
  <c r="C49" i="79"/>
  <c r="D49" i="79"/>
  <c r="E49" i="79"/>
  <c r="F49" i="79"/>
  <c r="G49" i="79"/>
  <c r="J49" i="79" s="1"/>
  <c r="I49" i="79"/>
  <c r="B50" i="79"/>
  <c r="C50" i="79"/>
  <c r="D50" i="79"/>
  <c r="E50" i="79"/>
  <c r="F50" i="79"/>
  <c r="G50" i="79"/>
  <c r="J50" i="79" s="1"/>
  <c r="I50" i="79"/>
  <c r="B51" i="79"/>
  <c r="C51" i="79"/>
  <c r="D51" i="79"/>
  <c r="E51" i="79"/>
  <c r="F51" i="79"/>
  <c r="G51" i="79"/>
  <c r="J51" i="79" s="1"/>
  <c r="I51" i="79"/>
  <c r="B52" i="79"/>
  <c r="C52" i="79"/>
  <c r="D52" i="79"/>
  <c r="E52" i="79"/>
  <c r="F52" i="79"/>
  <c r="G52" i="79"/>
  <c r="J52" i="79" s="1"/>
  <c r="I52" i="79"/>
  <c r="B53" i="79"/>
  <c r="C53" i="79"/>
  <c r="D53" i="79"/>
  <c r="E53" i="79"/>
  <c r="F53" i="79"/>
  <c r="G53" i="79"/>
  <c r="J53" i="79" s="1"/>
  <c r="I53" i="79"/>
  <c r="B54" i="79"/>
  <c r="C54" i="79"/>
  <c r="D54" i="79"/>
  <c r="E54" i="79"/>
  <c r="F54" i="79"/>
  <c r="G54" i="79"/>
  <c r="J54" i="79" s="1"/>
  <c r="I54" i="79"/>
  <c r="B55" i="79"/>
  <c r="C55" i="79"/>
  <c r="D55" i="79"/>
  <c r="E55" i="79"/>
  <c r="F55" i="79"/>
  <c r="G55" i="79"/>
  <c r="J55" i="79" s="1"/>
  <c r="I55" i="79"/>
  <c r="B56" i="79"/>
  <c r="C56" i="79"/>
  <c r="D56" i="79"/>
  <c r="E56" i="79"/>
  <c r="F56" i="79"/>
  <c r="G56" i="79"/>
  <c r="J56" i="79" s="1"/>
  <c r="I56" i="79"/>
  <c r="B57" i="79"/>
  <c r="C57" i="79"/>
  <c r="D57" i="79"/>
  <c r="E57" i="79"/>
  <c r="F57" i="79"/>
  <c r="G57" i="79"/>
  <c r="J57" i="79" s="1"/>
  <c r="I57" i="79"/>
  <c r="B58" i="79"/>
  <c r="C58" i="79"/>
  <c r="D58" i="79"/>
  <c r="E58" i="79"/>
  <c r="F58" i="79"/>
  <c r="G58" i="79"/>
  <c r="J58" i="79" s="1"/>
  <c r="I58" i="79"/>
  <c r="B59" i="79"/>
  <c r="C59" i="79"/>
  <c r="D59" i="79"/>
  <c r="E59" i="79"/>
  <c r="F59" i="79"/>
  <c r="G59" i="79"/>
  <c r="J59" i="79" s="1"/>
  <c r="I59" i="79"/>
  <c r="B60" i="79"/>
  <c r="C60" i="79"/>
  <c r="D60" i="79"/>
  <c r="E60" i="79"/>
  <c r="F60" i="79"/>
  <c r="G60" i="79"/>
  <c r="J60" i="79" s="1"/>
  <c r="I60" i="79"/>
  <c r="B61" i="79"/>
  <c r="C61" i="79"/>
  <c r="D61" i="79"/>
  <c r="E61" i="79"/>
  <c r="F61" i="79"/>
  <c r="G61" i="79"/>
  <c r="J61" i="79" s="1"/>
  <c r="I61" i="79"/>
  <c r="B62" i="79"/>
  <c r="C62" i="79"/>
  <c r="D62" i="79"/>
  <c r="E62" i="79"/>
  <c r="F62" i="79"/>
  <c r="G62" i="79"/>
  <c r="J62" i="79" s="1"/>
  <c r="I62" i="79"/>
  <c r="B63" i="79"/>
  <c r="C63" i="79"/>
  <c r="D63" i="79"/>
  <c r="E63" i="79"/>
  <c r="F63" i="79"/>
  <c r="G63" i="79"/>
  <c r="J63" i="79" s="1"/>
  <c r="I63" i="79"/>
  <c r="B64" i="79"/>
  <c r="C64" i="79"/>
  <c r="D64" i="79"/>
  <c r="E64" i="79"/>
  <c r="F64" i="79"/>
  <c r="G64" i="79"/>
  <c r="J64" i="79" s="1"/>
  <c r="I64" i="79"/>
  <c r="B65" i="79"/>
  <c r="C65" i="79"/>
  <c r="D65" i="79"/>
  <c r="E65" i="79"/>
  <c r="F65" i="79"/>
  <c r="G65" i="79"/>
  <c r="J65" i="79" s="1"/>
  <c r="I65" i="79"/>
  <c r="B66" i="79"/>
  <c r="C66" i="79"/>
  <c r="D66" i="79"/>
  <c r="E66" i="79"/>
  <c r="F66" i="79"/>
  <c r="G66" i="79"/>
  <c r="J66" i="79" s="1"/>
  <c r="I66" i="79"/>
  <c r="B67" i="79"/>
  <c r="C67" i="79"/>
  <c r="D67" i="79"/>
  <c r="E67" i="79"/>
  <c r="F67" i="79"/>
  <c r="G67" i="79"/>
  <c r="J67" i="79" s="1"/>
  <c r="I67" i="79"/>
  <c r="B68" i="79"/>
  <c r="C68" i="79"/>
  <c r="D68" i="79"/>
  <c r="E68" i="79"/>
  <c r="F68" i="79"/>
  <c r="G68" i="79"/>
  <c r="J68" i="79" s="1"/>
  <c r="I68" i="79"/>
  <c r="B69" i="79"/>
  <c r="C69" i="79"/>
  <c r="D69" i="79"/>
  <c r="E69" i="79"/>
  <c r="F69" i="79"/>
  <c r="G69" i="79"/>
  <c r="J69" i="79" s="1"/>
  <c r="I69" i="79"/>
  <c r="B70" i="79"/>
  <c r="C70" i="79"/>
  <c r="D70" i="79"/>
  <c r="E70" i="79"/>
  <c r="F70" i="79"/>
  <c r="G70" i="79"/>
  <c r="J70" i="79" s="1"/>
  <c r="I70" i="79"/>
  <c r="B71" i="79"/>
  <c r="C71" i="79"/>
  <c r="D71" i="79"/>
  <c r="E71" i="79"/>
  <c r="F71" i="79"/>
  <c r="G71" i="79"/>
  <c r="J71" i="79" s="1"/>
  <c r="I71" i="79"/>
  <c r="B72" i="79"/>
  <c r="C72" i="79"/>
  <c r="D72" i="79"/>
  <c r="E72" i="79"/>
  <c r="F72" i="79"/>
  <c r="G72" i="79"/>
  <c r="J72" i="79" s="1"/>
  <c r="I72" i="79"/>
  <c r="B73" i="79"/>
  <c r="C73" i="79"/>
  <c r="D73" i="79"/>
  <c r="E73" i="79"/>
  <c r="F73" i="79"/>
  <c r="G73" i="79"/>
  <c r="J73" i="79" s="1"/>
  <c r="I73" i="79"/>
  <c r="B74" i="79"/>
  <c r="C74" i="79"/>
  <c r="D74" i="79"/>
  <c r="E74" i="79"/>
  <c r="F74" i="79"/>
  <c r="G74" i="79"/>
  <c r="J74" i="79" s="1"/>
  <c r="I74" i="79"/>
  <c r="B75" i="79"/>
  <c r="C75" i="79"/>
  <c r="D75" i="79"/>
  <c r="E75" i="79"/>
  <c r="F75" i="79"/>
  <c r="G75" i="79"/>
  <c r="J75" i="79" s="1"/>
  <c r="I75" i="79"/>
  <c r="B76" i="79"/>
  <c r="C76" i="79"/>
  <c r="D76" i="79"/>
  <c r="E76" i="79"/>
  <c r="F76" i="79"/>
  <c r="G76" i="79"/>
  <c r="J76" i="79" s="1"/>
  <c r="I76" i="79"/>
  <c r="B77" i="79"/>
  <c r="C77" i="79"/>
  <c r="D77" i="79"/>
  <c r="E77" i="79"/>
  <c r="F77" i="79"/>
  <c r="G77" i="79"/>
  <c r="J77" i="79" s="1"/>
  <c r="I77" i="79"/>
  <c r="B78" i="79"/>
  <c r="C78" i="79"/>
  <c r="D78" i="79"/>
  <c r="E78" i="79"/>
  <c r="F78" i="79"/>
  <c r="G78" i="79"/>
  <c r="J78" i="79" s="1"/>
  <c r="I78" i="79"/>
  <c r="B79" i="79"/>
  <c r="C79" i="79"/>
  <c r="D79" i="79"/>
  <c r="E79" i="79"/>
  <c r="F79" i="79"/>
  <c r="G79" i="79"/>
  <c r="J79" i="79" s="1"/>
  <c r="I79" i="79"/>
  <c r="B80" i="79"/>
  <c r="C80" i="79"/>
  <c r="D80" i="79"/>
  <c r="E80" i="79"/>
  <c r="F80" i="79"/>
  <c r="G80" i="79"/>
  <c r="J80" i="79" s="1"/>
  <c r="I80" i="79"/>
  <c r="B81" i="79"/>
  <c r="C81" i="79"/>
  <c r="D81" i="79"/>
  <c r="E81" i="79"/>
  <c r="F81" i="79"/>
  <c r="G81" i="79"/>
  <c r="J81" i="79" s="1"/>
  <c r="I81" i="79"/>
  <c r="B82" i="79"/>
  <c r="C82" i="79"/>
  <c r="D82" i="79"/>
  <c r="E82" i="79"/>
  <c r="F82" i="79"/>
  <c r="G82" i="79"/>
  <c r="J82" i="79" s="1"/>
  <c r="I82" i="79"/>
  <c r="B83" i="79"/>
  <c r="C83" i="79"/>
  <c r="D83" i="79"/>
  <c r="E83" i="79"/>
  <c r="F83" i="79"/>
  <c r="G83" i="79"/>
  <c r="J83" i="79" s="1"/>
  <c r="I83" i="79"/>
  <c r="B84" i="79"/>
  <c r="C84" i="79"/>
  <c r="D84" i="79"/>
  <c r="E84" i="79"/>
  <c r="F84" i="79"/>
  <c r="G84" i="79"/>
  <c r="J84" i="79" s="1"/>
  <c r="I84" i="79"/>
  <c r="B85" i="79"/>
  <c r="C85" i="79"/>
  <c r="D85" i="79"/>
  <c r="E85" i="79"/>
  <c r="F85" i="79"/>
  <c r="G85" i="79"/>
  <c r="J85" i="79" s="1"/>
  <c r="I85" i="79"/>
  <c r="B86" i="79"/>
  <c r="C86" i="79"/>
  <c r="D86" i="79"/>
  <c r="E86" i="79"/>
  <c r="F86" i="79"/>
  <c r="G86" i="79"/>
  <c r="J86" i="79" s="1"/>
  <c r="I86" i="79"/>
  <c r="B87" i="79"/>
  <c r="C87" i="79"/>
  <c r="D87" i="79"/>
  <c r="E87" i="79"/>
  <c r="F87" i="79"/>
  <c r="G87" i="79"/>
  <c r="J87" i="79" s="1"/>
  <c r="I87" i="79"/>
  <c r="B88" i="79"/>
  <c r="C88" i="79"/>
  <c r="D88" i="79"/>
  <c r="E88" i="79"/>
  <c r="F88" i="79"/>
  <c r="G88" i="79"/>
  <c r="J88" i="79" s="1"/>
  <c r="I88" i="79"/>
  <c r="B89" i="79"/>
  <c r="C89" i="79"/>
  <c r="D89" i="79"/>
  <c r="E89" i="79"/>
  <c r="F89" i="79"/>
  <c r="G89" i="79"/>
  <c r="J89" i="79" s="1"/>
  <c r="I89" i="79"/>
  <c r="B90" i="79"/>
  <c r="C90" i="79"/>
  <c r="D90" i="79"/>
  <c r="E90" i="79"/>
  <c r="F90" i="79"/>
  <c r="G90" i="79"/>
  <c r="J90" i="79" s="1"/>
  <c r="I90" i="79"/>
  <c r="B91" i="79"/>
  <c r="C91" i="79"/>
  <c r="D91" i="79"/>
  <c r="E91" i="79"/>
  <c r="F91" i="79"/>
  <c r="G91" i="79"/>
  <c r="J91" i="79" s="1"/>
  <c r="I91" i="79"/>
  <c r="B92" i="79"/>
  <c r="C92" i="79"/>
  <c r="D92" i="79"/>
  <c r="E92" i="79"/>
  <c r="F92" i="79"/>
  <c r="G92" i="79"/>
  <c r="J92" i="79" s="1"/>
  <c r="I92" i="79"/>
  <c r="B93" i="79"/>
  <c r="C93" i="79"/>
  <c r="D93" i="79"/>
  <c r="E93" i="79"/>
  <c r="F93" i="79"/>
  <c r="G93" i="79"/>
  <c r="J93" i="79" s="1"/>
  <c r="I93" i="79"/>
  <c r="B94" i="79"/>
  <c r="C94" i="79"/>
  <c r="D94" i="79"/>
  <c r="E94" i="79"/>
  <c r="F94" i="79"/>
  <c r="G94" i="79"/>
  <c r="J94" i="79" s="1"/>
  <c r="I94" i="79"/>
  <c r="B95" i="79"/>
  <c r="C95" i="79"/>
  <c r="D95" i="79"/>
  <c r="E95" i="79"/>
  <c r="F95" i="79"/>
  <c r="G95" i="79"/>
  <c r="J95" i="79" s="1"/>
  <c r="I95" i="79"/>
  <c r="B96" i="79"/>
  <c r="C96" i="79"/>
  <c r="D96" i="79"/>
  <c r="E96" i="79"/>
  <c r="F96" i="79"/>
  <c r="G96" i="79"/>
  <c r="J96" i="79" s="1"/>
  <c r="I96" i="79"/>
  <c r="B97" i="79"/>
  <c r="C97" i="79"/>
  <c r="D97" i="79"/>
  <c r="E97" i="79"/>
  <c r="F97" i="79"/>
  <c r="G97" i="79"/>
  <c r="J97" i="79" s="1"/>
  <c r="I97" i="79"/>
  <c r="B98" i="79"/>
  <c r="C98" i="79"/>
  <c r="D98" i="79"/>
  <c r="E98" i="79"/>
  <c r="F98" i="79"/>
  <c r="G98" i="79"/>
  <c r="J98" i="79" s="1"/>
  <c r="I98" i="79"/>
  <c r="B99" i="79"/>
  <c r="C99" i="79"/>
  <c r="D99" i="79"/>
  <c r="E99" i="79"/>
  <c r="F99" i="79"/>
  <c r="G99" i="79"/>
  <c r="J99" i="79" s="1"/>
  <c r="I99" i="79"/>
  <c r="B100" i="79"/>
  <c r="C100" i="79"/>
  <c r="D100" i="79"/>
  <c r="E100" i="79"/>
  <c r="F100" i="79"/>
  <c r="G100" i="79"/>
  <c r="J100" i="79" s="1"/>
  <c r="I100" i="79"/>
  <c r="B101" i="79"/>
  <c r="C101" i="79"/>
  <c r="D101" i="79"/>
  <c r="E101" i="79"/>
  <c r="F101" i="79"/>
  <c r="G101" i="79"/>
  <c r="J101" i="79" s="1"/>
  <c r="I101" i="79"/>
  <c r="B102" i="79"/>
  <c r="C102" i="79"/>
  <c r="D102" i="79"/>
  <c r="E102" i="79"/>
  <c r="F102" i="79"/>
  <c r="G102" i="79"/>
  <c r="J102" i="79" s="1"/>
  <c r="I102" i="79"/>
  <c r="B103" i="79"/>
  <c r="C103" i="79"/>
  <c r="D103" i="79"/>
  <c r="E103" i="79"/>
  <c r="F103" i="79"/>
  <c r="G103" i="79"/>
  <c r="J103" i="79" s="1"/>
  <c r="I103" i="79"/>
  <c r="B104" i="79"/>
  <c r="C104" i="79"/>
  <c r="D104" i="79"/>
  <c r="E104" i="79"/>
  <c r="F104" i="79"/>
  <c r="G104" i="79"/>
  <c r="J104" i="79" s="1"/>
  <c r="I104" i="79"/>
  <c r="B105" i="79"/>
  <c r="C105" i="79"/>
  <c r="D105" i="79"/>
  <c r="E105" i="79"/>
  <c r="F105" i="79"/>
  <c r="G105" i="79"/>
  <c r="J105" i="79" s="1"/>
  <c r="I105" i="79"/>
  <c r="B106" i="79"/>
  <c r="C106" i="79"/>
  <c r="D106" i="79"/>
  <c r="E106" i="79"/>
  <c r="F106" i="79"/>
  <c r="G106" i="79"/>
  <c r="J106" i="79" s="1"/>
  <c r="I106" i="79"/>
  <c r="B107" i="79"/>
  <c r="C107" i="79"/>
  <c r="D107" i="79"/>
  <c r="E107" i="79"/>
  <c r="F107" i="79"/>
  <c r="G107" i="79"/>
  <c r="J107" i="79" s="1"/>
  <c r="I107" i="79"/>
  <c r="B108" i="79"/>
  <c r="C108" i="79"/>
  <c r="D108" i="79"/>
  <c r="E108" i="79"/>
  <c r="F108" i="79"/>
  <c r="G108" i="79"/>
  <c r="J108" i="79" s="1"/>
  <c r="I108" i="79"/>
  <c r="B109" i="79"/>
  <c r="C109" i="79"/>
  <c r="D109" i="79"/>
  <c r="E109" i="79"/>
  <c r="F109" i="79"/>
  <c r="G109" i="79"/>
  <c r="J109" i="79" s="1"/>
  <c r="I109" i="79"/>
  <c r="B110" i="79"/>
  <c r="C110" i="79"/>
  <c r="D110" i="79"/>
  <c r="E110" i="79"/>
  <c r="F110" i="79"/>
  <c r="G110" i="79"/>
  <c r="J110" i="79" s="1"/>
  <c r="I110" i="79"/>
  <c r="B111" i="79"/>
  <c r="C111" i="79"/>
  <c r="D111" i="79"/>
  <c r="E111" i="79"/>
  <c r="F111" i="79"/>
  <c r="G111" i="79"/>
  <c r="J111" i="79" s="1"/>
  <c r="I111" i="79"/>
  <c r="G12" i="79"/>
  <c r="J12" i="79" s="1"/>
  <c r="F12" i="79"/>
  <c r="E12" i="79"/>
  <c r="D12" i="79"/>
  <c r="C12" i="79"/>
  <c r="B12" i="79"/>
  <c r="Y13" i="78"/>
  <c r="G7" i="78"/>
  <c r="Q68" i="78" s="1"/>
  <c r="AI60" i="78" s="1" a="1"/>
  <c r="AI60" i="78" s="1"/>
  <c r="AJ84" i="78"/>
  <c r="AJ91" i="78" l="1"/>
  <c r="U17" i="79"/>
  <c r="U16" i="79"/>
  <c r="U15" i="79"/>
  <c r="U14" i="79"/>
  <c r="W14" i="79" s="1"/>
  <c r="U13" i="79"/>
  <c r="W13" i="79" s="1"/>
  <c r="A13" i="79"/>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U12" i="79"/>
  <c r="W12" i="79" s="1"/>
  <c r="R4" i="85" l="1"/>
  <c r="X13" i="79"/>
  <c r="X12" i="79"/>
  <c r="R3" i="85"/>
  <c r="Z16" i="78"/>
  <c r="Q3" i="85" s="1"/>
  <c r="F5" i="79"/>
  <c r="V26" i="78"/>
  <c r="AJ17" i="78" l="1"/>
  <c r="AJ80" i="78" s="1"/>
  <c r="G24" i="84"/>
  <c r="S2" i="84" s="1"/>
  <c r="AJ94" i="78" s="1"/>
  <c r="F6" i="79"/>
  <c r="U19" i="78" s="1"/>
  <c r="AC19" i="78" l="1"/>
  <c r="AH19" i="78" s="1"/>
  <c r="AJ81" i="78" s="1"/>
  <c r="B45" i="73"/>
  <c r="B46" i="73" s="1"/>
  <c r="B47" i="73" s="1"/>
  <c r="B48" i="73" s="1"/>
  <c r="B49" i="73" s="1"/>
  <c r="B50" i="73" s="1"/>
  <c r="B51" i="73" s="1"/>
  <c r="B52" i="73" s="1"/>
  <c r="B53" i="73" s="1"/>
  <c r="B54" i="73" s="1"/>
  <c r="B55" i="73" s="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AC24" i="73" l="1"/>
  <c r="H3" i="85" s="1"/>
  <c r="H8" i="78" l="1"/>
</calcChain>
</file>

<file path=xl/comments1.xml><?xml version="1.0" encoding="utf-8"?>
<comments xmlns="http://schemas.openxmlformats.org/spreadsheetml/2006/main">
  <authors>
    <author>作成者</author>
  </authors>
  <commentList>
    <comment ref="C18" authorId="0" shapeId="0">
      <text>
        <r>
          <rPr>
            <b/>
            <sz val="11"/>
            <color indexed="81"/>
            <rFont val="MS P ゴシック"/>
            <family val="3"/>
            <charset val="128"/>
          </rPr>
          <t>交付金の計画書の提出先は都道府県です。</t>
        </r>
        <r>
          <rPr>
            <sz val="11"/>
            <color indexed="81"/>
            <rFont val="MS P ゴシック"/>
            <family val="3"/>
            <charset val="128"/>
          </rPr>
          <t xml:space="preserve">
処遇改善加算とは提出先が異なる場合があります。</t>
        </r>
      </text>
    </comment>
    <comment ref="M33" authorId="0" shapeId="0">
      <text>
        <r>
          <rPr>
            <sz val="11"/>
            <color indexed="81"/>
            <rFont val="MS P ゴシック"/>
            <family val="3"/>
            <charset val="128"/>
          </rPr>
          <t>13桁の法人番号を入力してください
（13桁の入力以外は受け付けません。）</t>
        </r>
      </text>
    </comment>
    <comment ref="Y34" authorId="0" shapeId="0">
      <text>
        <r>
          <rPr>
            <sz val="11"/>
            <color indexed="81"/>
            <rFont val="MS P ゴシック"/>
            <family val="3"/>
            <charset val="128"/>
          </rPr>
          <t>社会保険労務士事務所等に委託していて、問い合わせ先を委託先とする場合は、Y34～Y37に連絡先等を入力してください。</t>
        </r>
      </text>
    </comment>
    <comment ref="M36" authorId="0" shapeId="0">
      <text>
        <r>
          <rPr>
            <sz val="11"/>
            <color indexed="81"/>
            <rFont val="MS P ゴシック"/>
            <family val="3"/>
            <charset val="128"/>
          </rPr>
          <t>電話番号はハイフン不要。
数字のみ入力してください。
（10桁または11桁の入力以外は受け付けません。）</t>
        </r>
      </text>
    </comment>
    <comment ref="B41" authorId="0" shapeId="0">
      <text>
        <r>
          <rPr>
            <b/>
            <sz val="11"/>
            <color indexed="81"/>
            <rFont val="MS P ゴシック"/>
            <family val="3"/>
            <charset val="128"/>
          </rPr>
          <t>他都道府県とは異なる取扱いですので、入力に当たってはご注意ください。</t>
        </r>
      </text>
    </comment>
    <comment ref="C42" authorId="0" shapeId="0">
      <text>
        <r>
          <rPr>
            <sz val="11"/>
            <color indexed="81"/>
            <rFont val="MS P ゴシック"/>
            <family val="3"/>
            <charset val="128"/>
          </rPr>
          <t>10桁の事業所番号を入力してください
（10桁の入力以外は受け付けません。）</t>
        </r>
      </text>
    </comment>
  </commentList>
</comments>
</file>

<file path=xl/comments2.xml><?xml version="1.0" encoding="utf-8"?>
<comments xmlns="http://schemas.openxmlformats.org/spreadsheetml/2006/main">
  <authors>
    <author>作成者</author>
  </authors>
  <commentList>
    <comment ref="G6" authorId="0" shapeId="0">
      <text>
        <r>
          <rPr>
            <sz val="9"/>
            <color rgb="FF000000"/>
            <rFont val="MS P ゴシック"/>
            <charset val="128"/>
          </rPr>
          <t xml:space="preserve">本別紙様式２-１を完成させるには、「基本情報入力シート」「別紙様式２-２」から転記される情報が必要です。
</t>
        </r>
        <r>
          <rPr>
            <b/>
            <u/>
            <sz val="9"/>
            <color rgb="FF000000"/>
            <rFont val="MS P ゴシック"/>
            <family val="3"/>
            <charset val="128"/>
          </rPr>
          <t>まずは他のシートを完成させてください。</t>
        </r>
      </text>
    </comment>
    <comment ref="AG16" authorId="0" shapeId="0">
      <text>
        <r>
          <rPr>
            <sz val="9"/>
            <color rgb="FF000000"/>
            <rFont val="MS P ゴシック"/>
            <family val="3"/>
            <charset val="128"/>
          </rPr>
          <t>基本情報入力シートの「一月あたり障害児通所支援等報酬総額」及び別紙様式２-２の「交付対象月」に基づき算出されます。
空欄の場合、基本情報入力シート又は別紙様式２-２に記入漏れがあります。</t>
        </r>
      </text>
    </comment>
    <comment ref="AC19" authorId="0" shapeId="0">
      <text>
        <r>
          <rPr>
            <b/>
            <sz val="9"/>
            <color rgb="FF000000"/>
            <rFont val="MS P ゴシック"/>
            <family val="3"/>
            <charset val="128"/>
          </rPr>
          <t>実際の障害児通所支援等報酬の総額が想定を上回った場合、交付金の総額が見込額を大きく上回り、令和６年４・５月分の基本給等による賃金改善額が、令和６年４・５月分の交付額の３分の２を下回ってしまう場合があります。</t>
        </r>
        <r>
          <rPr>
            <sz val="9"/>
            <color rgb="FF000000"/>
            <rFont val="MS P ゴシック"/>
            <family val="3"/>
            <charset val="128"/>
          </rPr>
          <t xml:space="preserve">
賃金改善計画を立てる段階で、この欄が３分の２ギリギリとならないよう（例えば80％以上となるよう）にするなど、余裕のある設定としてください。</t>
        </r>
      </text>
    </comment>
    <comment ref="V23" authorId="0" shapeId="0">
      <text>
        <r>
          <rPr>
            <sz val="9"/>
            <color rgb="FF000000"/>
            <rFont val="MS P ゴシック"/>
            <family val="3"/>
            <charset val="128"/>
          </rPr>
          <t>要件は令和６年４・５月分の</t>
        </r>
        <r>
          <rPr>
            <u/>
            <sz val="9"/>
            <color rgb="FF000000"/>
            <rFont val="MS P ゴシック"/>
            <family val="3"/>
            <charset val="128"/>
          </rPr>
          <t>交付額</t>
        </r>
        <r>
          <rPr>
            <sz val="9"/>
            <color rgb="FF000000"/>
            <rFont val="MS P ゴシック"/>
            <family val="3"/>
            <charset val="128"/>
          </rPr>
          <t>の２／３以上の基本給等による賃金改善を行うことであり、令和６年４・５月分の</t>
        </r>
        <r>
          <rPr>
            <u/>
            <sz val="9"/>
            <color rgb="FF000000"/>
            <rFont val="MS P ゴシック"/>
            <family val="3"/>
            <charset val="128"/>
          </rPr>
          <t>賃金改善額</t>
        </r>
        <r>
          <rPr>
            <sz val="9"/>
            <color rgb="FF000000"/>
            <rFont val="MS P ゴシック"/>
            <family val="3"/>
            <charset val="128"/>
          </rPr>
          <t>の２／３以上ではないため、この欄が２／３以上となっていなくても差し支えありませんが、なるべく２／３以上とするようにしてください。その他の職員についても同様です。</t>
        </r>
      </text>
    </comment>
    <comment ref="A35" authorId="0" shapeId="0">
      <text>
        <r>
          <rPr>
            <sz val="9"/>
            <color rgb="FF000000"/>
            <rFont val="MS P ゴシック"/>
            <charset val="128"/>
          </rPr>
          <t>例えば、法人で補助金額を配分するために設定した手当（「処遇改善手当」等）の水準を引き上げたとしても、
手当の引上げ幅以上に基本給やその他の手当を引き下げることで、全体として職員の賃金水準を引き下げていた場合、
補助金の要件を満たしたことにはなりません。</t>
        </r>
      </text>
    </comment>
    <comment ref="AI39" authorId="0" shapeId="0">
      <text>
        <r>
          <rPr>
            <sz val="9"/>
            <color rgb="FF000000"/>
            <rFont val="MS P ゴシック"/>
            <charset val="128"/>
          </rPr>
          <t>「基本給等」に当てはまらない賃金改善（本加算による賃金改善の１／３未満まで）は、この行に記入してください。
また、本加算による賃金改善を全て基本給等により行う場合は、この行は「該当なし（全て基本給等）」の欄を選択してください。</t>
        </r>
      </text>
    </comment>
    <comment ref="R41" authorId="0" shapeId="0">
      <text>
        <r>
          <rPr>
            <sz val="9"/>
            <color rgb="FF000000"/>
            <rFont val="MS P ゴシック"/>
            <charset val="128"/>
          </rPr>
          <t>「その他」をチェックする場合は、</t>
        </r>
        <r>
          <rPr>
            <sz val="9"/>
            <color rgb="FF000000"/>
            <rFont val="MS P ゴシック"/>
            <charset val="128"/>
          </rPr>
          <t xml:space="preserve">
</t>
        </r>
        <r>
          <rPr>
            <sz val="9"/>
            <color rgb="FF000000"/>
            <rFont val="MS P ゴシック"/>
            <charset val="128"/>
          </rPr>
          <t>右側のカッコに具体的な項目を記入してください。</t>
        </r>
      </text>
    </comment>
    <comment ref="B57" authorId="0" shapeId="0">
      <text>
        <r>
          <rPr>
            <sz val="10"/>
            <color rgb="FF000000"/>
            <rFont val="MS P ゴシック"/>
            <family val="3"/>
            <charset val="128"/>
          </rPr>
          <t>例えば、従来の加算を２か月遅れで職員に配分している場合（例：４月のサービス提供に対する加算を６月に職員に支払）、交付金の支払も同じタイミング（例：４月分の交付金を６月に職員に支払）に揃えることで、６月以降の新しい処遇改善加算への移行がスムーズになります。</t>
        </r>
      </text>
    </comment>
  </commentList>
</comments>
</file>

<file path=xl/comments3.xml><?xml version="1.0" encoding="utf-8"?>
<comments xmlns="http://schemas.openxmlformats.org/spreadsheetml/2006/main">
  <authors>
    <author>作成者</author>
  </authors>
  <commentList>
    <comment ref="H9" authorId="0" shapeId="0">
      <text>
        <r>
          <rPr>
            <sz val="11"/>
            <color rgb="FF000000"/>
            <rFont val="MS P ゴシック"/>
            <family val="3"/>
            <charset val="128"/>
          </rPr>
          <t>ベースアップ等加算を算定していない事業所は交付金を受けられません。</t>
        </r>
      </text>
    </comment>
    <comment ref="W9" authorId="0" shapeId="0">
      <text>
        <r>
          <rPr>
            <sz val="11"/>
            <color rgb="FF000000"/>
            <rFont val="MS P ゴシック"/>
            <family val="3"/>
            <charset val="128"/>
          </rPr>
          <t>計算結果が表示されない場合、
他の欄を先に記入して下さい。</t>
        </r>
      </text>
    </comment>
  </commentList>
</comments>
</file>

<file path=xl/comments4.xml><?xml version="1.0" encoding="utf-8"?>
<comments xmlns="http://schemas.openxmlformats.org/spreadsheetml/2006/main">
  <authors>
    <author>作成者</author>
  </authors>
  <commentList>
    <comment ref="G16" authorId="0" shapeId="0">
      <text>
        <r>
          <rPr>
            <b/>
            <sz val="9"/>
            <color indexed="81"/>
            <rFont val="MS P ゴシック"/>
            <family val="3"/>
            <charset val="128"/>
          </rPr>
          <t>「○○支店」「本店」と入力してください。</t>
        </r>
      </text>
    </comment>
  </commentList>
</comments>
</file>

<file path=xl/comments5.xml><?xml version="1.0" encoding="utf-8"?>
<comments xmlns="http://schemas.openxmlformats.org/spreadsheetml/2006/main">
  <authors>
    <author>作成者</author>
  </authors>
  <commentList>
    <comment ref="B3" authorId="0" shapeId="0">
      <text>
        <r>
          <rPr>
            <sz val="9"/>
            <color indexed="81"/>
            <rFont val="MS P ゴシック"/>
            <family val="3"/>
            <charset val="128"/>
          </rPr>
          <t>受付番号は手入力</t>
        </r>
      </text>
    </comment>
  </commentList>
</comments>
</file>

<file path=xl/comments6.xml><?xml version="1.0" encoding="utf-8"?>
<comments xmlns="http://schemas.openxmlformats.org/spreadsheetml/2006/main">
  <authors>
    <author>作成者</author>
  </authors>
  <commentList>
    <comment ref="S1" authorId="0" shapeId="0">
      <text>
        <r>
          <rPr>
            <b/>
            <sz val="9"/>
            <color indexed="81"/>
            <rFont val="MS P ゴシック"/>
            <family val="3"/>
            <charset val="128"/>
          </rPr>
          <t xml:space="preserve">固定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<sst xmlns="http://schemas.openxmlformats.org/spreadsheetml/2006/main" count="4775" uniqueCount="2111">
  <si>
    <t>電話番号</t>
    <rPh sb="0" eb="2">
      <t>デンワ</t>
    </rPh>
    <rPh sb="2" eb="4">
      <t>バンゴウ</t>
    </rPh>
    <phoneticPr fontId="8"/>
  </si>
  <si>
    <t>円</t>
    <rPh sb="0" eb="1">
      <t>エン</t>
    </rPh>
    <phoneticPr fontId="8"/>
  </si>
  <si>
    <t>日</t>
    <rPh sb="0" eb="1">
      <t>ニチ</t>
    </rPh>
    <phoneticPr fontId="8"/>
  </si>
  <si>
    <t>月</t>
    <rPh sb="0" eb="1">
      <t>ゲツ</t>
    </rPh>
    <phoneticPr fontId="8"/>
  </si>
  <si>
    <t>年</t>
    <rPh sb="0" eb="1">
      <t>ネン</t>
    </rPh>
    <phoneticPr fontId="8"/>
  </si>
  <si>
    <t>法人名</t>
    <rPh sb="0" eb="2">
      <t>ホウジン</t>
    </rPh>
    <rPh sb="2" eb="3">
      <t>メイ</t>
    </rPh>
    <phoneticPr fontId="8"/>
  </si>
  <si>
    <t>〒</t>
    <phoneticPr fontId="8"/>
  </si>
  <si>
    <t>フリガナ</t>
    <phoneticPr fontId="8"/>
  </si>
  <si>
    <t>年</t>
    <phoneticPr fontId="8"/>
  </si>
  <si>
    <t>月</t>
    <rPh sb="0" eb="1">
      <t>ツキ</t>
    </rPh>
    <phoneticPr fontId="8"/>
  </si>
  <si>
    <t>サービス区分</t>
    <phoneticPr fontId="8"/>
  </si>
  <si>
    <t>令和</t>
    <rPh sb="0" eb="2">
      <t>レイワ</t>
    </rPh>
    <phoneticPr fontId="8"/>
  </si>
  <si>
    <t>その他</t>
    <rPh sb="2" eb="3">
      <t>タ</t>
    </rPh>
    <phoneticPr fontId="8"/>
  </si>
  <si>
    <t>（</t>
    <phoneticPr fontId="8"/>
  </si>
  <si>
    <t>）</t>
    <phoneticPr fontId="8"/>
  </si>
  <si>
    <t>基本給</t>
    <rPh sb="0" eb="3">
      <t>キホンキュウ</t>
    </rPh>
    <phoneticPr fontId="8"/>
  </si>
  <si>
    <t>賞与</t>
    <rPh sb="0" eb="2">
      <t>ショウヨ</t>
    </rPh>
    <phoneticPr fontId="8"/>
  </si>
  <si>
    <t>就業規則の見直し</t>
    <rPh sb="0" eb="2">
      <t>シュウギョウ</t>
    </rPh>
    <rPh sb="2" eb="4">
      <t>キソク</t>
    </rPh>
    <rPh sb="5" eb="7">
      <t>ミナオ</t>
    </rPh>
    <phoneticPr fontId="8"/>
  </si>
  <si>
    <t>ヶ月）</t>
    <rPh sb="1" eb="2">
      <t>ゲツ</t>
    </rPh>
    <phoneticPr fontId="8"/>
  </si>
  <si>
    <t>サービス名</t>
    <rPh sb="4" eb="5">
      <t>メイ</t>
    </rPh>
    <phoneticPr fontId="8"/>
  </si>
  <si>
    <t>証明する資料の例</t>
    <rPh sb="0" eb="2">
      <t>ショウメイ</t>
    </rPh>
    <rPh sb="4" eb="6">
      <t>シリョウ</t>
    </rPh>
    <rPh sb="7" eb="8">
      <t>レイ</t>
    </rPh>
    <phoneticPr fontId="8"/>
  </si>
  <si>
    <t>会議録、周知文書</t>
    <rPh sb="0" eb="3">
      <t>カイギロク</t>
    </rPh>
    <rPh sb="4" eb="6">
      <t>シュウチ</t>
    </rPh>
    <rPh sb="6" eb="8">
      <t>ブンショ</t>
    </rPh>
    <phoneticPr fontId="8"/>
  </si>
  <si>
    <t>給与明細</t>
    <rPh sb="0" eb="2">
      <t>キュウヨ</t>
    </rPh>
    <rPh sb="2" eb="4">
      <t>メイサイ</t>
    </rPh>
    <phoneticPr fontId="8"/>
  </si>
  <si>
    <t>月～令和</t>
    <rPh sb="0" eb="1">
      <t>ツキ</t>
    </rPh>
    <rPh sb="2" eb="4">
      <t>レイワ</t>
    </rPh>
    <phoneticPr fontId="8"/>
  </si>
  <si>
    <t>手当（新設）</t>
    <rPh sb="0" eb="2">
      <t>テアテ</t>
    </rPh>
    <rPh sb="3" eb="5">
      <t>シンセツ</t>
    </rPh>
    <phoneticPr fontId="8"/>
  </si>
  <si>
    <t>代表者</t>
    <rPh sb="0" eb="3">
      <t>ダイヒョウシャ</t>
    </rPh>
    <phoneticPr fontId="8"/>
  </si>
  <si>
    <t>職名</t>
    <rPh sb="0" eb="2">
      <t>ショクメイ</t>
    </rPh>
    <phoneticPr fontId="8"/>
  </si>
  <si>
    <t>氏名</t>
    <rPh sb="0" eb="2">
      <t>シメイ</t>
    </rPh>
    <phoneticPr fontId="8"/>
  </si>
  <si>
    <t>提出先</t>
    <rPh sb="0" eb="2">
      <t>テイシュツ</t>
    </rPh>
    <rPh sb="2" eb="3">
      <t>サキ</t>
    </rPh>
    <phoneticPr fontId="8"/>
  </si>
  <si>
    <t>確認項目</t>
    <rPh sb="0" eb="2">
      <t>カクニン</t>
    </rPh>
    <rPh sb="2" eb="4">
      <t>コウモク</t>
    </rPh>
    <phoneticPr fontId="8"/>
  </si>
  <si>
    <t>名称</t>
    <rPh sb="0" eb="2">
      <t>メイショウ</t>
    </rPh>
    <phoneticPr fontId="8"/>
  </si>
  <si>
    <t>法人住所</t>
    <rPh sb="0" eb="2">
      <t>ホウジン</t>
    </rPh>
    <rPh sb="2" eb="4">
      <t>ジュウショ</t>
    </rPh>
    <phoneticPr fontId="8"/>
  </si>
  <si>
    <t>法人代表者</t>
    <rPh sb="0" eb="2">
      <t>ホウジン</t>
    </rPh>
    <rPh sb="2" eb="5">
      <t>ダイヒョウシャ</t>
    </rPh>
    <phoneticPr fontId="8"/>
  </si>
  <si>
    <t>通し番号</t>
    <rPh sb="0" eb="1">
      <t>トオ</t>
    </rPh>
    <rPh sb="2" eb="4">
      <t>バンゴウ</t>
    </rPh>
    <phoneticPr fontId="8"/>
  </si>
  <si>
    <t>－</t>
    <phoneticPr fontId="8"/>
  </si>
  <si>
    <t>指定権者名</t>
    <rPh sb="0" eb="2">
      <t>シテイ</t>
    </rPh>
    <rPh sb="2" eb="3">
      <t>ケン</t>
    </rPh>
    <rPh sb="3" eb="4">
      <t>ジャ</t>
    </rPh>
    <rPh sb="4" eb="5">
      <t>メイ</t>
    </rPh>
    <phoneticPr fontId="8"/>
  </si>
  <si>
    <t>事業所名</t>
    <rPh sb="0" eb="2">
      <t>ジギョウ</t>
    </rPh>
    <rPh sb="2" eb="3">
      <t>ショ</t>
    </rPh>
    <rPh sb="3" eb="4">
      <t>メイ</t>
    </rPh>
    <phoneticPr fontId="8"/>
  </si>
  <si>
    <t>サービス名</t>
    <rPh sb="4" eb="5">
      <t>メイ</t>
    </rPh>
    <phoneticPr fontId="8"/>
  </si>
  <si>
    <t>〒結合</t>
    <rPh sb="1" eb="3">
      <t>ケツゴウ</t>
    </rPh>
    <phoneticPr fontId="8"/>
  </si>
  <si>
    <t>↓隠し列</t>
    <rPh sb="1" eb="2">
      <t>カク</t>
    </rPh>
    <rPh sb="3" eb="4">
      <t>レツ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</si>
  <si>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</si>
  <si>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事業所名</t>
    <rPh sb="0" eb="3">
      <t>ジギョウショ</t>
    </rPh>
    <rPh sb="3" eb="4">
      <t>メイ</t>
    </rPh>
    <phoneticPr fontId="8"/>
  </si>
  <si>
    <t>書類作成担当者</t>
    <rPh sb="0" eb="2">
      <t>ショルイ</t>
    </rPh>
    <rPh sb="2" eb="4">
      <t>サクセイ</t>
    </rPh>
    <rPh sb="4" eb="7">
      <t>タントウシャ</t>
    </rPh>
    <phoneticPr fontId="8"/>
  </si>
  <si>
    <t>E-mail</t>
    <phoneticPr fontId="8"/>
  </si>
  <si>
    <t>連絡先</t>
    <rPh sb="0" eb="3">
      <t>レンラクサキ</t>
    </rPh>
    <phoneticPr fontId="8"/>
  </si>
  <si>
    <t>法人所在地</t>
    <rPh sb="0" eb="2">
      <t>ホウジン</t>
    </rPh>
    <rPh sb="2" eb="5">
      <t>ショザイチ</t>
    </rPh>
    <phoneticPr fontId="8"/>
  </si>
  <si>
    <t>氏名</t>
    <rPh sb="0" eb="2">
      <t>シメイ</t>
    </rPh>
    <phoneticPr fontId="8"/>
  </si>
  <si>
    <t>連絡先</t>
    <rPh sb="0" eb="3">
      <t>レンラクサキ</t>
    </rPh>
    <phoneticPr fontId="8"/>
  </si>
  <si>
    <t>書類作成
担当者</t>
    <rPh sb="0" eb="2">
      <t>ショルイ</t>
    </rPh>
    <rPh sb="2" eb="4">
      <t>サクセイ</t>
    </rPh>
    <rPh sb="5" eb="8">
      <t>タントウシャ</t>
    </rPh>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</si>
  <si>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</si>
  <si>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労働保険料の納付が適正に行われています。</t>
    <rPh sb="0" eb="2">
      <t>ロウドウ</t>
    </rPh>
    <rPh sb="2" eb="5">
      <t>ホケンリョウ</t>
    </rPh>
    <rPh sb="6" eb="8">
      <t>ノウフ</t>
    </rPh>
    <rPh sb="9" eb="11">
      <t>テキセイ</t>
    </rPh>
    <rPh sb="12" eb="13">
      <t>オコナ</t>
    </rPh>
    <phoneticPr fontId="8"/>
  </si>
  <si>
    <t>―</t>
    <phoneticPr fontId="8"/>
  </si>
  <si>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8"/>
  </si>
  <si>
    <t>１　提出先に関する情報</t>
    <rPh sb="2" eb="4">
      <t>テイシュツ</t>
    </rPh>
    <rPh sb="4" eb="5">
      <t>サキ</t>
    </rPh>
    <rPh sb="6" eb="7">
      <t>カン</t>
    </rPh>
    <rPh sb="9" eb="11">
      <t>ジョウホウ</t>
    </rPh>
    <phoneticPr fontId="5"/>
  </si>
  <si>
    <t>２　基本情報</t>
    <rPh sb="2" eb="4">
      <t>キホン</t>
    </rPh>
    <rPh sb="4" eb="6">
      <t>ジョウホウ</t>
    </rPh>
    <phoneticPr fontId="5"/>
  </si>
  <si>
    <t>賃金規程の見直し</t>
    <rPh sb="0" eb="2">
      <t>チンギン</t>
    </rPh>
    <rPh sb="2" eb="4">
      <t>キテイ</t>
    </rPh>
    <rPh sb="5" eb="7">
      <t>ミナオ</t>
    </rPh>
    <phoneticPr fontId="8"/>
  </si>
  <si>
    <t>月</t>
  </si>
  <si>
    <t>（</t>
  </si>
  <si>
    <t>ヶ月）</t>
  </si>
  <si>
    <t>事業所の所在地</t>
    <rPh sb="0" eb="3">
      <t>ジギョウショ</t>
    </rPh>
    <rPh sb="4" eb="7">
      <t>ショザイチ</t>
    </rPh>
    <phoneticPr fontId="8"/>
  </si>
  <si>
    <t>都道府県</t>
    <rPh sb="0" eb="4">
      <t>トドウフケン</t>
    </rPh>
    <phoneticPr fontId="8"/>
  </si>
  <si>
    <t>市区町村</t>
    <rPh sb="0" eb="2">
      <t>シク</t>
    </rPh>
    <rPh sb="2" eb="4">
      <t>チョウソン</t>
    </rPh>
    <phoneticPr fontId="8"/>
  </si>
  <si>
    <t>都道府県</t>
    <rPh sb="0" eb="4">
      <t>トドウフケン</t>
    </rPh>
    <phoneticPr fontId="8"/>
  </si>
  <si>
    <t>市区町村</t>
    <rPh sb="0" eb="2">
      <t>シク</t>
    </rPh>
    <rPh sb="2" eb="4">
      <t>チョウソン</t>
    </rPh>
    <phoneticPr fontId="8"/>
  </si>
  <si>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8"/>
  </si>
  <si>
    <t>％</t>
    <phoneticPr fontId="8"/>
  </si>
  <si>
    <t>手当（既存の増額）</t>
    <phoneticPr fontId="8"/>
  </si>
  <si>
    <t>←</t>
    <phoneticPr fontId="8"/>
  </si>
  <si>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8"/>
  </si>
  <si>
    <t>１　基本情報</t>
    <rPh sb="2" eb="4">
      <t>キホン</t>
    </rPh>
    <rPh sb="4" eb="6">
      <t>ジョウホウ</t>
    </rPh>
    <phoneticPr fontId="8"/>
  </si>
  <si>
    <t>２　賃金改善計画について</t>
    <phoneticPr fontId="8"/>
  </si>
  <si>
    <t>！この欄が○でない場合、賃金改善の見込額が要件を満たしていません。</t>
    <rPh sb="3" eb="4">
      <t>ラン</t>
    </rPh>
    <rPh sb="9" eb="11">
      <t>バアイ</t>
    </rPh>
    <rPh sb="12" eb="14">
      <t>チンギン</t>
    </rPh>
    <rPh sb="14" eb="16">
      <t>カイゼン</t>
    </rPh>
    <rPh sb="17" eb="20">
      <t>ミコミガク</t>
    </rPh>
    <rPh sb="21" eb="23">
      <t>ヨウケン</t>
    </rPh>
    <rPh sb="24" eb="25">
      <t>ミ</t>
    </rPh>
    <phoneticPr fontId="8"/>
  </si>
  <si>
    <t>（一月あたり</t>
    <rPh sb="1" eb="2">
      <t>ヒト</t>
    </rPh>
    <rPh sb="2" eb="3">
      <t>ツキ</t>
    </rPh>
    <phoneticPr fontId="8"/>
  </si>
  <si>
    <t>円）</t>
    <phoneticPr fontId="8"/>
  </si>
  <si>
    <t>勤務体制表</t>
    <rPh sb="0" eb="2">
      <t>キンム</t>
    </rPh>
    <rPh sb="2" eb="5">
      <t>タイセイヒョウ</t>
    </rPh>
    <phoneticPr fontId="8"/>
  </si>
  <si>
    <t>令和６年２月分から賃金改善を実施しています。</t>
    <rPh sb="0" eb="2">
      <t>レイワ</t>
    </rPh>
    <rPh sb="3" eb="4">
      <t>ネン</t>
    </rPh>
    <rPh sb="5" eb="6">
      <t>ガツ</t>
    </rPh>
    <rPh sb="6" eb="7">
      <t>ブン</t>
    </rPh>
    <rPh sb="9" eb="11">
      <t>チンギン</t>
    </rPh>
    <rPh sb="11" eb="13">
      <t>カイゼン</t>
    </rPh>
    <rPh sb="14" eb="16">
      <t>ジッシ</t>
    </rPh>
    <phoneticPr fontId="8"/>
  </si>
  <si>
    <t>東京都</t>
  </si>
  <si>
    <t>－</t>
  </si>
  <si>
    <t>北海道</t>
  </si>
  <si>
    <t>青森県</t>
  </si>
  <si>
    <t>岩手県</t>
  </si>
  <si>
    <t>宮城県</t>
  </si>
  <si>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</si>
  <si>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</si>
  <si>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</si>
  <si>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</si>
  <si>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</si>
  <si>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</si>
  <si>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</si>
  <si>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</si>
  <si>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</si>
  <si>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</si>
  <si>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</si>
  <si>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</si>
  <si>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</si>
  <si>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</si>
  <si>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</si>
  <si>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</si>
  <si>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</si>
  <si>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</si>
  <si>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</si>
  <si>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</si>
  <si>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</si>
  <si>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</si>
  <si>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</si>
  <si>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</si>
  <si>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</si>
  <si>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</si>
  <si>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</si>
  <si>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</si>
  <si>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</si>
  <si>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</si>
  <si>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</si>
  <si>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</si>
  <si>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</si>
  <si>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</si>
  <si>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</si>
  <si>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</si>
  <si>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</si>
  <si>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</si>
  <si>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</si>
  <si>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</si>
  <si>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</si>
  <si>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</si>
  <si>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都道府県・市町村への体制届出</t>
    <rPh sb="0" eb="4">
      <t>トドウフケン</t>
    </rPh>
    <rPh sb="5" eb="8">
      <t>シチョウソン</t>
    </rPh>
    <rPh sb="10" eb="14">
      <t>タイセイトドケデ</t>
    </rPh>
    <phoneticPr fontId="8"/>
  </si>
  <si>
    <t>ベースアップ等
（必ず選択）</t>
    <rPh sb="6" eb="7">
      <t>トウ</t>
    </rPh>
    <rPh sb="9" eb="10">
      <t>カナラ</t>
    </rPh>
    <rPh sb="11" eb="13">
      <t>センタク</t>
    </rPh>
    <phoneticPr fontId="8"/>
  </si>
  <si>
    <t>決まって毎月支払われる手当（新設）</t>
    <rPh sb="0" eb="1">
      <t>キ</t>
    </rPh>
    <rPh sb="4" eb="6">
      <t>マイツキ</t>
    </rPh>
    <rPh sb="6" eb="8">
      <t>シハラ</t>
    </rPh>
    <rPh sb="11" eb="13">
      <t>テアテ</t>
    </rPh>
    <rPh sb="14" eb="16">
      <t>シンセツ</t>
    </rPh>
    <phoneticPr fontId="8"/>
  </si>
  <si>
    <t>上記以外
（必ず選択）</t>
    <rPh sb="0" eb="2">
      <t>ジョウキ</t>
    </rPh>
    <rPh sb="2" eb="4">
      <t>イガイ</t>
    </rPh>
    <rPh sb="6" eb="7">
      <t>カナラ</t>
    </rPh>
    <rPh sb="8" eb="10">
      <t>センタク</t>
    </rPh>
    <phoneticPr fontId="8"/>
  </si>
  <si>
    <r>
      <t>（賃金改善に関する規定内容）　</t>
    </r>
    <r>
      <rPr>
        <sz val="7"/>
        <color theme="1"/>
        <rFont val="ＭＳ Ｐゴシック"/>
        <family val="3"/>
        <charset val="128"/>
      </rPr>
      <t>※上記の根拠規程のうち、賃金改善に関する部分を抜き出すこと。</t>
    </r>
    <rPh sb="1" eb="3">
      <t>チンギン</t>
    </rPh>
    <rPh sb="3" eb="5">
      <t>カイゼン</t>
    </rPh>
    <rPh sb="6" eb="7">
      <t>カン</t>
    </rPh>
    <rPh sb="9" eb="11">
      <t>キテイ</t>
    </rPh>
    <rPh sb="11" eb="13">
      <t>ナイヨウ</t>
    </rPh>
    <rPh sb="38" eb="39">
      <t>ヌ</t>
    </rPh>
    <rPh sb="40" eb="41">
      <t>ダ</t>
    </rPh>
    <phoneticPr fontId="8"/>
  </si>
  <si>
    <t>以下の点を確認し、満たしている項目に全てチェック（✔）すること。</t>
    <phoneticPr fontId="8"/>
  </si>
  <si>
    <t>以下の項目に「×」がないか、提出前に確認すること。「×」がある場合、当該項目の記載を修正すること。</t>
    <phoneticPr fontId="8"/>
  </si>
  <si>
    <t>（確認用）提出前のチェックリスト</t>
    <rPh sb="1" eb="4">
      <t>カクニンヨウ</t>
    </rPh>
    <phoneticPr fontId="8"/>
  </si>
  <si>
    <t>②</t>
    <phoneticPr fontId="8"/>
  </si>
  <si>
    <r>
      <t>③基本給等による賃金改善の見込額</t>
    </r>
    <r>
      <rPr>
        <b/>
        <sz val="10"/>
        <color theme="1"/>
        <rFont val="ＭＳ Ｐゴシック"/>
        <family val="3"/>
        <charset val="128"/>
      </rPr>
      <t>（令和６年４・５月分）</t>
    </r>
    <rPh sb="1" eb="4">
      <t>キホンキュウ</t>
    </rPh>
    <rPh sb="4" eb="5">
      <t>トウ</t>
    </rPh>
    <rPh sb="13" eb="15">
      <t>ミコ</t>
    </rPh>
    <rPh sb="15" eb="16">
      <t>ガク</t>
    </rPh>
    <phoneticPr fontId="8"/>
  </si>
  <si>
    <r>
      <t>②賃金改善の見込額</t>
    </r>
    <r>
      <rPr>
        <b/>
        <sz val="10"/>
        <color theme="1"/>
        <rFont val="ＭＳ Ｐゴシック"/>
        <family val="3"/>
        <charset val="128"/>
      </rPr>
      <t>（令和６年２～５月分）(右欄の額は①欄の額以上となること）</t>
    </r>
    <rPh sb="30" eb="32">
      <t>イジョウ</t>
    </rPh>
    <phoneticPr fontId="8"/>
  </si>
  <si>
    <t>その他の職員の賃金改善の見込額（参考）</t>
    <rPh sb="2" eb="3">
      <t>ホカ</t>
    </rPh>
    <rPh sb="4" eb="6">
      <t>ショクイン</t>
    </rPh>
    <rPh sb="16" eb="18">
      <t>サンコウ</t>
    </rPh>
    <phoneticPr fontId="8"/>
  </si>
  <si>
    <t>③</t>
    <phoneticPr fontId="8"/>
  </si>
  <si>
    <t>２　賃金改善計画について</t>
    <rPh sb="2" eb="4">
      <t>チンギン</t>
    </rPh>
    <rPh sb="4" eb="6">
      <t>カイゼン</t>
    </rPh>
    <rPh sb="6" eb="8">
      <t>ケイカク</t>
    </rPh>
    <phoneticPr fontId="8"/>
  </si>
  <si>
    <t>！この欄が×の場合、チェックが入っていない項目があります。</t>
    <rPh sb="3" eb="4">
      <t>ラン</t>
    </rPh>
    <rPh sb="7" eb="9">
      <t>バアイ</t>
    </rPh>
    <rPh sb="15" eb="16">
      <t>ハイ</t>
    </rPh>
    <rPh sb="21" eb="23">
      <t>コウモク</t>
    </rPh>
    <phoneticPr fontId="8"/>
  </si>
  <si>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8"/>
  </si>
  <si>
    <t>うち、基本給等による改善の見込額</t>
    <rPh sb="3" eb="6">
      <t>キホンキュウ</t>
    </rPh>
    <rPh sb="6" eb="7">
      <t>トウ</t>
    </rPh>
    <rPh sb="10" eb="12">
      <t>カイゼン</t>
    </rPh>
    <rPh sb="13" eb="15">
      <t>ミコ</t>
    </rPh>
    <rPh sb="15" eb="16">
      <t>ガク</t>
    </rPh>
    <phoneticPr fontId="8"/>
  </si>
  <si>
    <r>
      <t xml:space="preserve">ⅲ）うち、基本給等による賃金改善の見込額
</t>
    </r>
    <r>
      <rPr>
        <b/>
        <sz val="9"/>
        <color theme="1"/>
        <rFont val="ＭＳ Ｐゴシック"/>
        <family val="3"/>
        <charset val="128"/>
      </rPr>
      <t>（右側の額はⅰ欄の額の２／３以上となること）</t>
    </r>
    <rPh sb="5" eb="8">
      <t>キホンキュウ</t>
    </rPh>
    <rPh sb="8" eb="9">
      <t>トウ</t>
    </rPh>
    <rPh sb="12" eb="14">
      <t>チンギン</t>
    </rPh>
    <rPh sb="14" eb="16">
      <t>カイゼン</t>
    </rPh>
    <rPh sb="17" eb="19">
      <t>ミコミ</t>
    </rPh>
    <rPh sb="22" eb="24">
      <t>ミギガワ</t>
    </rPh>
    <rPh sb="25" eb="26">
      <t>ガク</t>
    </rPh>
    <rPh sb="28" eb="29">
      <t>ラン</t>
    </rPh>
    <rPh sb="30" eb="31">
      <t>ガク</t>
    </rPh>
    <rPh sb="35" eb="37">
      <t>イジョウ</t>
    </rPh>
    <phoneticPr fontId="8"/>
  </si>
  <si>
    <t>表２　提出先一覧</t>
    <rPh sb="0" eb="1">
      <t>ヒョウ</t>
    </rPh>
    <rPh sb="3" eb="5">
      <t>テイシュツ</t>
    </rPh>
    <rPh sb="5" eb="6">
      <t>サキ</t>
    </rPh>
    <rPh sb="6" eb="8">
      <t>イチラン</t>
    </rPh>
    <phoneticPr fontId="8"/>
  </si>
  <si>
    <t>！この欄が×の場合、チェック（✔）が入っていない項目か、空欄の項目があります。</t>
    <rPh sb="3" eb="4">
      <t>ラン</t>
    </rPh>
    <rPh sb="7" eb="9">
      <t>バアイ</t>
    </rPh>
    <phoneticPr fontId="8"/>
  </si>
  <si>
    <t>ⅱ）賃金改善の見込額（令和６年４・５月分）</t>
    <rPh sb="2" eb="4">
      <t>チンギン</t>
    </rPh>
    <rPh sb="4" eb="6">
      <t>カイゼン</t>
    </rPh>
    <rPh sb="7" eb="9">
      <t>ミコミ</t>
    </rPh>
    <rPh sb="9" eb="10">
      <t>ガク</t>
    </rPh>
    <phoneticPr fontId="8"/>
  </si>
  <si>
    <t>市区町村</t>
    <rPh sb="0" eb="4">
      <t>シクチョウソン</t>
    </rPh>
    <phoneticPr fontId="8"/>
  </si>
  <si>
    <t>さいたま市</t>
  </si>
  <si>
    <t>千葉市</t>
  </si>
  <si>
    <t>八王子市</t>
  </si>
  <si>
    <t>武蔵野市</t>
  </si>
  <si>
    <t>三鷹市</t>
  </si>
  <si>
    <t>青梅市</t>
  </si>
  <si>
    <t>府中市</t>
  </si>
  <si>
    <t>調布市</t>
  </si>
  <si>
    <t>小金井市</t>
  </si>
  <si>
    <t>小平市</t>
  </si>
  <si>
    <t>日野市</t>
  </si>
  <si>
    <t>国分寺市</t>
  </si>
  <si>
    <t>国立市</t>
  </si>
  <si>
    <t>東久留米市</t>
  </si>
  <si>
    <t>稲城市</t>
  </si>
  <si>
    <t>西東京市</t>
  </si>
  <si>
    <t>鎌倉市</t>
  </si>
  <si>
    <t>名古屋市</t>
  </si>
  <si>
    <t>守口市</t>
  </si>
  <si>
    <t>大東市</t>
  </si>
  <si>
    <t>門真市</t>
  </si>
  <si>
    <t>四條畷市</t>
  </si>
  <si>
    <t>西宮市</t>
  </si>
  <si>
    <t>芦屋市</t>
  </si>
  <si>
    <t>宝塚市</t>
  </si>
  <si>
    <t>牛久市</t>
  </si>
  <si>
    <t>朝霞市</t>
  </si>
  <si>
    <t>船橋市</t>
  </si>
  <si>
    <t>成田市</t>
  </si>
  <si>
    <t>習志野市</t>
  </si>
  <si>
    <t>浦安市</t>
  </si>
  <si>
    <t>立川市</t>
  </si>
  <si>
    <t>昭島市</t>
  </si>
  <si>
    <t>東大和市</t>
  </si>
  <si>
    <t>相模原市</t>
  </si>
  <si>
    <t>藤沢市</t>
  </si>
  <si>
    <t>逗子市</t>
  </si>
  <si>
    <t>厚木市</t>
  </si>
  <si>
    <t>刈谷市</t>
  </si>
  <si>
    <t>豊田市</t>
  </si>
  <si>
    <t>豊中市</t>
  </si>
  <si>
    <t>池田市</t>
  </si>
  <si>
    <t>吹田市</t>
  </si>
  <si>
    <t>高槻市</t>
  </si>
  <si>
    <t>寝屋川市</t>
  </si>
  <si>
    <t>箕面市</t>
  </si>
  <si>
    <t>神戸市</t>
  </si>
  <si>
    <t>水戸市</t>
  </si>
  <si>
    <t>日立市</t>
  </si>
  <si>
    <t>龍ケ崎市</t>
  </si>
  <si>
    <t>取手市</t>
  </si>
  <si>
    <t>つくば市</t>
  </si>
  <si>
    <t>守谷市</t>
  </si>
  <si>
    <t>新座市</t>
  </si>
  <si>
    <t>ふじみ野市</t>
  </si>
  <si>
    <t>市川市</t>
  </si>
  <si>
    <t>松戸市</t>
  </si>
  <si>
    <t>佐倉市</t>
  </si>
  <si>
    <t>市原市</t>
  </si>
  <si>
    <t>八千代市</t>
  </si>
  <si>
    <t>四街道市</t>
  </si>
  <si>
    <t>印西市</t>
  </si>
  <si>
    <t>栄町</t>
  </si>
  <si>
    <t>あきる野市</t>
  </si>
  <si>
    <t>日の出町</t>
  </si>
  <si>
    <t>横須賀市</t>
  </si>
  <si>
    <t>平塚市</t>
  </si>
  <si>
    <t>小田原市</t>
  </si>
  <si>
    <t>茅ヶ崎市</t>
  </si>
  <si>
    <t>大和市</t>
  </si>
  <si>
    <t>伊勢原市</t>
  </si>
  <si>
    <t>座間市</t>
  </si>
  <si>
    <t>綾瀬市</t>
  </si>
  <si>
    <t>寒川町</t>
  </si>
  <si>
    <t>愛川町</t>
  </si>
  <si>
    <t>大津市</t>
  </si>
  <si>
    <t>草津市</t>
  </si>
  <si>
    <t>京都市</t>
  </si>
  <si>
    <t>堺市</t>
  </si>
  <si>
    <t>枚方市</t>
  </si>
  <si>
    <t>茨木市</t>
  </si>
  <si>
    <t>八尾市</t>
  </si>
  <si>
    <t>松原市</t>
  </si>
  <si>
    <t>摂津市</t>
  </si>
  <si>
    <t>高石市</t>
  </si>
  <si>
    <t>東大阪市</t>
  </si>
  <si>
    <t>交野市</t>
  </si>
  <si>
    <t>尼崎市</t>
  </si>
  <si>
    <t>伊丹市</t>
  </si>
  <si>
    <t>川西市</t>
  </si>
  <si>
    <t>三田市</t>
  </si>
  <si>
    <t>広島市</t>
  </si>
  <si>
    <t>府中町</t>
  </si>
  <si>
    <t>仙台市</t>
  </si>
  <si>
    <t>土浦市</t>
  </si>
  <si>
    <t>古河市</t>
  </si>
  <si>
    <t>利根町</t>
  </si>
  <si>
    <t>宇都宮市</t>
  </si>
  <si>
    <t>下野市</t>
  </si>
  <si>
    <t>野木町</t>
  </si>
  <si>
    <t>高崎市</t>
  </si>
  <si>
    <t>川越市</t>
  </si>
  <si>
    <t>川口市</t>
  </si>
  <si>
    <t>行田市</t>
  </si>
  <si>
    <t>所沢市</t>
  </si>
  <si>
    <t>加須市</t>
  </si>
  <si>
    <t>東松山市</t>
  </si>
  <si>
    <t>春日部市</t>
  </si>
  <si>
    <t>狭山市</t>
  </si>
  <si>
    <t>羽生市</t>
  </si>
  <si>
    <t>鴻巣市</t>
  </si>
  <si>
    <t>上尾市</t>
  </si>
  <si>
    <t>草加市</t>
  </si>
  <si>
    <t>越谷市</t>
  </si>
  <si>
    <t>蕨市</t>
  </si>
  <si>
    <t>戸田市</t>
  </si>
  <si>
    <t>入間市</t>
  </si>
  <si>
    <t>桶川市</t>
  </si>
  <si>
    <t>久喜市</t>
  </si>
  <si>
    <t>北本市</t>
  </si>
  <si>
    <t>八潮市</t>
  </si>
  <si>
    <t>富士見市</t>
  </si>
  <si>
    <t>三郷市</t>
  </si>
  <si>
    <t>蓮田市</t>
  </si>
  <si>
    <t>坂戸市</t>
  </si>
  <si>
    <t>幸手市</t>
  </si>
  <si>
    <t>鶴ヶ島市</t>
  </si>
  <si>
    <t>吉川市</t>
  </si>
  <si>
    <t>伊奈町</t>
  </si>
  <si>
    <t>三芳町</t>
  </si>
  <si>
    <t>宮代町</t>
  </si>
  <si>
    <t>杉戸町</t>
  </si>
  <si>
    <t>松伏町</t>
  </si>
  <si>
    <t>野田市</t>
  </si>
  <si>
    <t>茂原市</t>
  </si>
  <si>
    <t>柏市</t>
  </si>
  <si>
    <t>流山市</t>
  </si>
  <si>
    <t>我孫子市</t>
  </si>
  <si>
    <t>鎌ケ谷市</t>
  </si>
  <si>
    <t>袖ケ浦市</t>
  </si>
  <si>
    <t>白井市</t>
  </si>
  <si>
    <t>酒々井町</t>
  </si>
  <si>
    <t>武蔵村山市</t>
  </si>
  <si>
    <t>羽村市</t>
  </si>
  <si>
    <t>奥多摩町</t>
  </si>
  <si>
    <t>檜原村</t>
  </si>
  <si>
    <t>三浦市</t>
  </si>
  <si>
    <t>秦野市</t>
  </si>
  <si>
    <t>葉山町</t>
  </si>
  <si>
    <t>大磯町</t>
  </si>
  <si>
    <t>二宮町</t>
  </si>
  <si>
    <t>清川村</t>
  </si>
  <si>
    <t>岐阜市</t>
  </si>
  <si>
    <t>静岡市</t>
  </si>
  <si>
    <t>岡崎市</t>
  </si>
  <si>
    <t>春日井市</t>
  </si>
  <si>
    <t>津島市</t>
  </si>
  <si>
    <t>碧南市</t>
  </si>
  <si>
    <t>安城市</t>
  </si>
  <si>
    <t>西尾市</t>
  </si>
  <si>
    <t>稲沢市</t>
  </si>
  <si>
    <t>知立市</t>
  </si>
  <si>
    <t>豊明市</t>
  </si>
  <si>
    <t>日進市</t>
  </si>
  <si>
    <t>愛西市</t>
  </si>
  <si>
    <t>北名古屋市</t>
  </si>
  <si>
    <t>弥富市</t>
  </si>
  <si>
    <t>あま市</t>
  </si>
  <si>
    <t>長久手市</t>
  </si>
  <si>
    <t>東郷町</t>
  </si>
  <si>
    <t>大治町</t>
  </si>
  <si>
    <t>蟹江町</t>
  </si>
  <si>
    <t>津市</t>
  </si>
  <si>
    <t>四日市市</t>
  </si>
  <si>
    <t>桑名市</t>
  </si>
  <si>
    <t>鈴鹿市</t>
  </si>
  <si>
    <t>亀山市</t>
  </si>
  <si>
    <t>彦根市</t>
  </si>
  <si>
    <t>守山市</t>
  </si>
  <si>
    <t>甲賀市</t>
  </si>
  <si>
    <t>宇治市</t>
  </si>
  <si>
    <t>亀岡市</t>
  </si>
  <si>
    <t>向日市</t>
  </si>
  <si>
    <t>長岡京市</t>
  </si>
  <si>
    <t>八幡市</t>
  </si>
  <si>
    <t>京田辺市</t>
  </si>
  <si>
    <t>木津川市</t>
  </si>
  <si>
    <t>精華町</t>
  </si>
  <si>
    <t>岸和田市</t>
  </si>
  <si>
    <t>泉大津市</t>
  </si>
  <si>
    <t>貝塚市</t>
  </si>
  <si>
    <t>泉佐野市</t>
  </si>
  <si>
    <t>富田林市</t>
  </si>
  <si>
    <t>河内長野市</t>
  </si>
  <si>
    <t>和泉市</t>
  </si>
  <si>
    <t>柏原市</t>
  </si>
  <si>
    <t>羽曳野市</t>
  </si>
  <si>
    <t>藤井寺市</t>
  </si>
  <si>
    <t>泉南市</t>
  </si>
  <si>
    <t>大阪狭山市</t>
  </si>
  <si>
    <t>阪南市</t>
  </si>
  <si>
    <t>島本町</t>
  </si>
  <si>
    <t>豊能町</t>
  </si>
  <si>
    <t>能勢町</t>
  </si>
  <si>
    <t>忠岡町</t>
  </si>
  <si>
    <t>熊取町</t>
  </si>
  <si>
    <t>田尻町</t>
  </si>
  <si>
    <t>岬町</t>
  </si>
  <si>
    <t>太子町</t>
  </si>
  <si>
    <t>河南町</t>
  </si>
  <si>
    <t>千早赤阪村</t>
  </si>
  <si>
    <t>明石市</t>
  </si>
  <si>
    <t>猪名川町</t>
  </si>
  <si>
    <t>奈良市</t>
  </si>
  <si>
    <t>大和高田市</t>
  </si>
  <si>
    <t>大和郡山市</t>
  </si>
  <si>
    <t>生駒市</t>
  </si>
  <si>
    <t>和歌山市</t>
  </si>
  <si>
    <t>橋本市</t>
  </si>
  <si>
    <t>大野城市</t>
  </si>
  <si>
    <t>太宰府市</t>
  </si>
  <si>
    <t>福津市</t>
  </si>
  <si>
    <t>糸島市</t>
  </si>
  <si>
    <t>粕屋町</t>
  </si>
  <si>
    <t>札幌市</t>
  </si>
  <si>
    <t>結城市</t>
  </si>
  <si>
    <t>下妻市</t>
  </si>
  <si>
    <t>常総市</t>
  </si>
  <si>
    <t>笠間市</t>
  </si>
  <si>
    <t>ひたちなか市</t>
  </si>
  <si>
    <t>那珂市</t>
  </si>
  <si>
    <t>筑西市</t>
  </si>
  <si>
    <t>坂東市</t>
  </si>
  <si>
    <t>稲敷市</t>
  </si>
  <si>
    <t>つくばみらい市</t>
  </si>
  <si>
    <t>大洗町</t>
  </si>
  <si>
    <t>阿見町</t>
  </si>
  <si>
    <t>河内町</t>
  </si>
  <si>
    <t>八千代町</t>
  </si>
  <si>
    <t>五霞町</t>
  </si>
  <si>
    <t>境町</t>
  </si>
  <si>
    <t>栃木市</t>
  </si>
  <si>
    <t>鹿沼市</t>
  </si>
  <si>
    <t>日光市</t>
  </si>
  <si>
    <t>小山市</t>
  </si>
  <si>
    <t>真岡市</t>
  </si>
  <si>
    <t>大田原市</t>
  </si>
  <si>
    <t>さくら市</t>
  </si>
  <si>
    <t>壬生町</t>
  </si>
  <si>
    <t>前橋市</t>
  </si>
  <si>
    <t>伊勢崎市</t>
  </si>
  <si>
    <t>太田市</t>
  </si>
  <si>
    <t>渋川市</t>
  </si>
  <si>
    <t>玉村町</t>
  </si>
  <si>
    <t>熊谷市</t>
  </si>
  <si>
    <t>深谷市</t>
  </si>
  <si>
    <t>日高市</t>
  </si>
  <si>
    <t>毛呂山町</t>
  </si>
  <si>
    <t>越生町</t>
  </si>
  <si>
    <t>滑川町</t>
  </si>
  <si>
    <t>川島町</t>
  </si>
  <si>
    <t>吉見町</t>
  </si>
  <si>
    <t>鳩山町</t>
  </si>
  <si>
    <t>寄居町</t>
  </si>
  <si>
    <t>木更津市</t>
  </si>
  <si>
    <t>東金市</t>
  </si>
  <si>
    <t>君津市</t>
  </si>
  <si>
    <t>富津市</t>
  </si>
  <si>
    <t>八街市</t>
  </si>
  <si>
    <t>山武市</t>
  </si>
  <si>
    <t>長柄町</t>
  </si>
  <si>
    <t>長南町</t>
  </si>
  <si>
    <t>箱根町</t>
  </si>
  <si>
    <t>新潟市</t>
  </si>
  <si>
    <t>富山市</t>
  </si>
  <si>
    <t>金沢市</t>
  </si>
  <si>
    <t>内灘町</t>
  </si>
  <si>
    <t>福井市</t>
  </si>
  <si>
    <t>甲府市</t>
  </si>
  <si>
    <t>長野市</t>
  </si>
  <si>
    <t>松本市</t>
  </si>
  <si>
    <t>塩尻市</t>
  </si>
  <si>
    <t>大垣市</t>
  </si>
  <si>
    <t>多治見市</t>
  </si>
  <si>
    <t>各務原市</t>
  </si>
  <si>
    <t>可児市</t>
  </si>
  <si>
    <t>浜松市</t>
  </si>
  <si>
    <t>沼津市</t>
  </si>
  <si>
    <t>三島市</t>
  </si>
  <si>
    <t>富士宮市</t>
  </si>
  <si>
    <t>島田市</t>
  </si>
  <si>
    <t>富士市</t>
  </si>
  <si>
    <t>磐田市</t>
  </si>
  <si>
    <t>焼津市</t>
  </si>
  <si>
    <t>掛川市</t>
  </si>
  <si>
    <t>藤枝市</t>
  </si>
  <si>
    <t>御殿場市</t>
  </si>
  <si>
    <t>袋井市</t>
  </si>
  <si>
    <t>裾野市</t>
  </si>
  <si>
    <t>函南町</t>
  </si>
  <si>
    <t>清水町</t>
  </si>
  <si>
    <t>長泉町</t>
  </si>
  <si>
    <t>小山町</t>
  </si>
  <si>
    <t>川根本町</t>
  </si>
  <si>
    <t>森町</t>
  </si>
  <si>
    <t>豊橋市</t>
  </si>
  <si>
    <t>一宮市</t>
  </si>
  <si>
    <t>半田市</t>
  </si>
  <si>
    <t>豊川市</t>
  </si>
  <si>
    <t>蒲郡市</t>
  </si>
  <si>
    <t>犬山市</t>
  </si>
  <si>
    <t>常滑市</t>
  </si>
  <si>
    <t>江南市</t>
  </si>
  <si>
    <t>小牧市</t>
  </si>
  <si>
    <t>新城市</t>
  </si>
  <si>
    <t>東海市</t>
  </si>
  <si>
    <t>大府市</t>
  </si>
  <si>
    <t>知多市</t>
  </si>
  <si>
    <t>尾張旭市</t>
  </si>
  <si>
    <t>高浜市</t>
  </si>
  <si>
    <t>岩倉市</t>
  </si>
  <si>
    <t>田原市</t>
  </si>
  <si>
    <t>大口町</t>
  </si>
  <si>
    <t>扶桑町</t>
  </si>
  <si>
    <t>阿久比町</t>
  </si>
  <si>
    <t>東浦町</t>
  </si>
  <si>
    <t>幸田町</t>
  </si>
  <si>
    <t>設楽町</t>
  </si>
  <si>
    <t>東栄町</t>
  </si>
  <si>
    <t>豊根村</t>
  </si>
  <si>
    <t>名張市</t>
  </si>
  <si>
    <t>いなべ市</t>
  </si>
  <si>
    <t>伊賀市</t>
  </si>
  <si>
    <t>木曽岬町</t>
  </si>
  <si>
    <t>東員町</t>
  </si>
  <si>
    <t>菰野町</t>
  </si>
  <si>
    <t>朝日町</t>
  </si>
  <si>
    <t>川越町</t>
  </si>
  <si>
    <t>長浜市</t>
  </si>
  <si>
    <t>野洲市</t>
  </si>
  <si>
    <t>湖南市</t>
  </si>
  <si>
    <t>東近江市</t>
  </si>
  <si>
    <t>城陽市</t>
  </si>
  <si>
    <t>大山崎町</t>
  </si>
  <si>
    <t>久御山町</t>
  </si>
  <si>
    <t>姫路市</t>
  </si>
  <si>
    <t>加古川市</t>
  </si>
  <si>
    <t>三木市</t>
  </si>
  <si>
    <t>高砂市</t>
  </si>
  <si>
    <t>稲美町</t>
  </si>
  <si>
    <t>播磨町</t>
  </si>
  <si>
    <t>天理市</t>
  </si>
  <si>
    <t>橿原市</t>
  </si>
  <si>
    <t>桜井市</t>
  </si>
  <si>
    <t>御所市</t>
  </si>
  <si>
    <t>香芝市</t>
  </si>
  <si>
    <t>葛城市</t>
  </si>
  <si>
    <t>宇陀市</t>
  </si>
  <si>
    <t>山添村</t>
  </si>
  <si>
    <t>平群町</t>
  </si>
  <si>
    <t>三郷町</t>
  </si>
  <si>
    <t>斑鳩町</t>
  </si>
  <si>
    <t>安堵町</t>
  </si>
  <si>
    <t>川西町</t>
  </si>
  <si>
    <t>三宅町</t>
  </si>
  <si>
    <t>田原本町</t>
  </si>
  <si>
    <t>曽爾村</t>
  </si>
  <si>
    <t>明日香村</t>
  </si>
  <si>
    <t>上牧町</t>
  </si>
  <si>
    <t>王寺町</t>
  </si>
  <si>
    <t>広陵町</t>
  </si>
  <si>
    <t>河合町</t>
  </si>
  <si>
    <t>岡山市</t>
  </si>
  <si>
    <t>東広島市</t>
  </si>
  <si>
    <t>廿日市市</t>
  </si>
  <si>
    <t>海田町</t>
  </si>
  <si>
    <t>坂町</t>
  </si>
  <si>
    <t>周南市</t>
  </si>
  <si>
    <t>徳島市</t>
  </si>
  <si>
    <t>高松市</t>
  </si>
  <si>
    <t>北九州市</t>
  </si>
  <si>
    <t>飯塚市</t>
  </si>
  <si>
    <t>筑紫野市</t>
  </si>
  <si>
    <t>古賀市</t>
  </si>
  <si>
    <t>長崎市</t>
  </si>
  <si>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</si>
  <si>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</si>
  <si>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</si>
  <si>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</si>
  <si>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</si>
  <si>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</si>
  <si>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</si>
  <si>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</si>
  <si>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</si>
  <si>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</si>
  <si>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</si>
  <si>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</si>
  <si>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</si>
  <si>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</si>
  <si>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</si>
  <si>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</si>
  <si>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</si>
  <si>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</si>
  <si>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</si>
  <si>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</si>
  <si>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</si>
  <si>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</si>
  <si>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</si>
  <si>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</si>
  <si>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</si>
  <si>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</si>
  <si>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</si>
  <si>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</si>
  <si>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</si>
  <si>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</si>
  <si>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</si>
  <si>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</si>
  <si>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</si>
  <si>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</si>
  <si>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</si>
  <si>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</si>
  <si>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</si>
  <si>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</si>
  <si>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</si>
  <si>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</si>
  <si>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</si>
  <si>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</si>
  <si>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</si>
  <si>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</si>
  <si>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</si>
  <si>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</si>
  <si>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</si>
  <si>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</si>
  <si>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</si>
  <si>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</si>
  <si>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</si>
  <si>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</si>
  <si>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</si>
  <si>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</si>
  <si>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</si>
  <si>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</si>
  <si>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</si>
  <si>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</si>
  <si>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</si>
  <si>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</si>
  <si>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</si>
  <si>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</si>
  <si>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</si>
  <si>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</si>
  <si>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</si>
  <si>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</si>
  <si>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</si>
  <si>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</si>
  <si>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</si>
  <si>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</si>
  <si>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</si>
  <si>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</si>
  <si>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</si>
  <si>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</si>
  <si>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</si>
  <si>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</si>
  <si>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</si>
  <si>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</si>
  <si>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</si>
  <si>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</si>
  <si>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</si>
  <si>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</si>
  <si>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</si>
  <si>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</si>
  <si>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</si>
  <si>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</si>
  <si>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</si>
  <si>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</si>
  <si>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</si>
  <si>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</si>
  <si>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</si>
  <si>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</si>
  <si>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</si>
  <si>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</si>
  <si>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</si>
  <si>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</si>
  <si>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</si>
  <si>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</si>
  <si>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</si>
  <si>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</si>
  <si>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</si>
  <si>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</si>
  <si>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</si>
  <si>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</si>
  <si>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</si>
  <si>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</si>
  <si>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</si>
  <si>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</si>
  <si>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</si>
  <si>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</si>
  <si>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</si>
  <si>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</si>
  <si>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</si>
  <si>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</si>
  <si>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</si>
  <si>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</si>
  <si>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</si>
  <si>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</si>
  <si>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</si>
  <si>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</si>
  <si>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</si>
  <si>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</si>
  <si>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</si>
  <si>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</si>
  <si>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</si>
  <si>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</si>
  <si>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</si>
  <si>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</si>
  <si>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</si>
  <si>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</si>
  <si>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</si>
  <si>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</si>
  <si>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</si>
  <si>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</si>
  <si>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</si>
  <si>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</si>
  <si>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</si>
  <si>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</si>
  <si>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</si>
  <si>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</si>
  <si>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</si>
  <si>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</si>
  <si>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</si>
  <si>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</si>
  <si>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</si>
  <si>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</si>
  <si>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</si>
  <si>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</si>
  <si>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</si>
  <si>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</si>
  <si>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</si>
  <si>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</si>
  <si>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</si>
  <si>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</si>
  <si>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</si>
  <si>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</si>
  <si>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</si>
  <si>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</si>
  <si>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</si>
  <si>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</si>
  <si>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</si>
  <si>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</si>
  <si>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</si>
  <si>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</si>
  <si>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</si>
  <si>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</si>
  <si>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</si>
  <si>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</si>
  <si>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</si>
  <si>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</si>
  <si>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</si>
  <si>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</si>
  <si>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</si>
  <si>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</si>
  <si>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</si>
  <si>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</si>
  <si>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</si>
  <si>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</si>
  <si>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</si>
  <si>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</si>
  <si>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</si>
  <si>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</si>
  <si>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</si>
  <si>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</si>
  <si>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</si>
  <si>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</si>
  <si>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</si>
  <si>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</si>
  <si>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</si>
  <si>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</si>
  <si>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</si>
  <si>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</si>
  <si>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</si>
  <si>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</si>
  <si>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</si>
  <si>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</si>
  <si>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</si>
  <si>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</si>
  <si>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</si>
  <si>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</si>
  <si>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</si>
  <si>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</si>
  <si>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</si>
  <si>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</si>
  <si>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</si>
  <si>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</si>
  <si>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</si>
  <si>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</si>
  <si>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</si>
  <si>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</si>
  <si>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</si>
  <si>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</si>
  <si>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</si>
  <si>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</si>
  <si>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</si>
  <si>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</si>
  <si>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</si>
  <si>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</si>
  <si>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</si>
  <si>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</si>
  <si>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</si>
  <si>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</si>
  <si>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</si>
  <si>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</si>
  <si>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</si>
  <si>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</si>
  <si>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</si>
  <si>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</si>
  <si>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</si>
  <si>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</si>
  <si>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</si>
  <si>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</si>
  <si>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</si>
  <si>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</si>
  <si>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</si>
  <si>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</si>
  <si>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</si>
  <si>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</si>
  <si>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</si>
  <si>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</si>
  <si>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</si>
  <si>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</si>
  <si>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</si>
  <si>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</si>
  <si>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</si>
  <si>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</si>
  <si>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</si>
  <si>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</si>
  <si>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</si>
  <si>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</si>
  <si>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</si>
  <si>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</si>
  <si>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</si>
  <si>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</si>
  <si>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</si>
  <si>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</si>
  <si>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</si>
  <si>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</si>
  <si>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</si>
  <si>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</si>
  <si>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</si>
  <si>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</si>
  <si>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</si>
  <si>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</si>
  <si>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</si>
  <si>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</si>
  <si>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</si>
  <si>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</si>
  <si>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</si>
  <si>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</si>
  <si>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</si>
  <si>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</si>
  <si>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</si>
  <si>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</si>
  <si>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</si>
  <si>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</si>
  <si>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</si>
  <si>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</si>
  <si>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</si>
  <si>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</si>
  <si>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</si>
  <si>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</si>
  <si>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</si>
  <si>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</si>
  <si>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</si>
  <si>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</si>
  <si>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</si>
  <si>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</si>
  <si>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</si>
  <si>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</si>
  <si>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</si>
  <si>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</si>
  <si>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</si>
  <si>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</si>
  <si>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</si>
  <si>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</si>
  <si>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</si>
  <si>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</si>
  <si>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</si>
  <si>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</si>
  <si>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</si>
  <si>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</si>
  <si>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</si>
  <si>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</si>
  <si>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</si>
  <si>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</si>
  <si>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</si>
  <si>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</si>
  <si>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</si>
  <si>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</si>
  <si>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</si>
  <si>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</si>
  <si>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</si>
  <si>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</si>
  <si>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</si>
  <si>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</si>
  <si>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</si>
  <si>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</si>
  <si>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</si>
  <si>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</si>
  <si>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</si>
  <si>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</si>
  <si>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</si>
  <si>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</si>
  <si>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</si>
  <si>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</si>
  <si>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</si>
  <si>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</si>
  <si>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</si>
  <si>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</si>
  <si>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</si>
  <si>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大江町</t>
  </si>
  <si>
    <t>大石田町</t>
  </si>
  <si>
    <t>金山町</t>
  </si>
  <si>
    <t>最上町</t>
  </si>
  <si>
    <t>舟形町</t>
  </si>
  <si>
    <t>真室川町</t>
  </si>
  <si>
    <t>大蔵村</t>
  </si>
  <si>
    <t>鮭川村</t>
  </si>
  <si>
    <t>戸沢村</t>
  </si>
  <si>
    <t>高畠町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</si>
  <si>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</si>
  <si>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</si>
  <si>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</si>
  <si>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</si>
  <si>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</si>
  <si>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</si>
  <si>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</si>
  <si>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</si>
  <si>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</si>
  <si>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</si>
  <si>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</si>
  <si>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</si>
  <si>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</si>
  <si>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</si>
  <si>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</si>
  <si>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</si>
  <si>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</si>
  <si>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</si>
  <si>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</si>
  <si>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</si>
  <si>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</si>
  <si>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</si>
  <si>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</si>
  <si>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</si>
  <si>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</si>
  <si>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</si>
  <si>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</si>
  <si>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</si>
  <si>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</si>
  <si>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</si>
  <si>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</si>
  <si>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</si>
  <si>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</si>
  <si>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</si>
  <si>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</si>
  <si>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</si>
  <si>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</si>
  <si>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</si>
  <si>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</si>
  <si>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</si>
  <si>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</si>
  <si>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</si>
  <si>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</si>
  <si>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</si>
  <si>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</si>
  <si>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</si>
  <si>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</si>
  <si>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</si>
  <si>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</si>
  <si>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</si>
  <si>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</si>
  <si>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</si>
  <si>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</si>
  <si>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</si>
  <si>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</si>
  <si>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</si>
  <si>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</si>
  <si>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</si>
  <si>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</si>
  <si>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</si>
  <si>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</si>
  <si>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</si>
  <si>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</si>
  <si>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石岡市</t>
  </si>
  <si>
    <t>常陸太田市</t>
  </si>
  <si>
    <t>高萩市</t>
  </si>
  <si>
    <t>北茨城市</t>
  </si>
  <si>
    <t>鹿嶋市</t>
  </si>
  <si>
    <t>潮来市</t>
  </si>
  <si>
    <t>常陸大宮市</t>
  </si>
  <si>
    <t>かすみがうら市</t>
  </si>
  <si>
    <t>桜川市</t>
  </si>
  <si>
    <t>神栖市</t>
  </si>
  <si>
    <t>行方市</t>
  </si>
  <si>
    <t>鉾田市</t>
  </si>
  <si>
    <t>小美玉市</t>
  </si>
  <si>
    <t>茨城町</t>
  </si>
  <si>
    <t>城里町</t>
  </si>
  <si>
    <t>東海村</t>
  </si>
  <si>
    <t>大子町</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</si>
  <si>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</si>
  <si>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</si>
  <si>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</si>
  <si>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</si>
  <si>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</si>
  <si>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</si>
  <si>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</si>
  <si>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</si>
  <si>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</si>
  <si>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</si>
  <si>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</si>
  <si>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</si>
  <si>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</si>
  <si>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</si>
  <si>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</si>
  <si>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</si>
  <si>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</si>
  <si>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</si>
  <si>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</si>
  <si>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</si>
  <si>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</si>
  <si>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</si>
  <si>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</si>
  <si>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</si>
  <si>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</si>
  <si>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</si>
  <si>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</si>
  <si>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</si>
  <si>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</si>
  <si>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</si>
  <si>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</si>
  <si>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</si>
  <si>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</si>
  <si>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</si>
  <si>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</si>
  <si>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</si>
  <si>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</si>
  <si>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</si>
  <si>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</si>
  <si>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</si>
  <si>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</si>
  <si>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</si>
  <si>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</si>
  <si>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</si>
  <si>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</si>
  <si>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</si>
  <si>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</si>
  <si>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</si>
  <si>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3"/>
  </si>
  <si>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</si>
  <si>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</si>
  <si>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</si>
  <si>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</si>
  <si>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</si>
  <si>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</si>
  <si>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</si>
  <si>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</si>
  <si>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</si>
  <si>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</si>
  <si>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</si>
  <si>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</si>
  <si>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</si>
  <si>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</si>
  <si>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</si>
  <si>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</si>
  <si>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</si>
  <si>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</si>
  <si>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</si>
  <si>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</si>
  <si>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3"/>
  </si>
  <si>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</si>
  <si>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</si>
  <si>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</si>
  <si>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</si>
  <si>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</si>
  <si>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</si>
  <si>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</si>
  <si>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</si>
  <si>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</si>
  <si>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</si>
  <si>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</si>
  <si>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</si>
  <si>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</si>
  <si>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</si>
  <si>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</si>
  <si>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</si>
  <si>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</si>
  <si>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</si>
  <si>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</si>
  <si>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</si>
  <si>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</si>
  <si>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</si>
  <si>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</si>
  <si>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</si>
  <si>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</si>
  <si>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</si>
  <si>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</si>
  <si>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</si>
  <si>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</si>
  <si>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</si>
  <si>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</si>
  <si>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</si>
  <si>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</si>
  <si>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</si>
  <si>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</si>
  <si>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</si>
  <si>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</si>
  <si>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</si>
  <si>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</si>
  <si>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</si>
  <si>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</si>
  <si>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</si>
  <si>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</si>
  <si>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</si>
  <si>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</si>
  <si>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</si>
  <si>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</si>
  <si>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</si>
  <si>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</si>
  <si>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</si>
  <si>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</si>
  <si>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</si>
  <si>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</si>
  <si>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</si>
  <si>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</si>
  <si>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</si>
  <si>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</si>
  <si>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</si>
  <si>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</si>
  <si>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</si>
  <si>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</si>
  <si>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</si>
  <si>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</si>
  <si>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</si>
  <si>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</si>
  <si>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</si>
  <si>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</si>
  <si>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</si>
  <si>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</si>
  <si>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</si>
  <si>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</si>
  <si>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</si>
  <si>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</si>
  <si>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</si>
  <si>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</si>
  <si>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</si>
  <si>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</si>
  <si>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</si>
  <si>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</si>
  <si>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</si>
  <si>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</si>
  <si>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</si>
  <si>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</si>
  <si>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</si>
  <si>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</si>
  <si>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</si>
  <si>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</si>
  <si>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</si>
  <si>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</si>
  <si>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</si>
  <si>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</si>
  <si>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</si>
  <si>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</si>
  <si>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</si>
  <si>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</si>
  <si>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</si>
  <si>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</si>
  <si>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</si>
  <si>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</si>
  <si>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</si>
  <si>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</si>
  <si>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</si>
  <si>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</si>
  <si>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</si>
  <si>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</si>
  <si>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</si>
  <si>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</si>
  <si>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</si>
  <si>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</si>
  <si>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</si>
  <si>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</si>
  <si>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</si>
  <si>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</si>
  <si>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</si>
  <si>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</si>
  <si>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</si>
  <si>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</si>
  <si>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</si>
  <si>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</si>
  <si>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</si>
  <si>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</si>
  <si>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</si>
  <si>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</si>
  <si>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</si>
  <si>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</si>
  <si>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</si>
  <si>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</si>
  <si>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</si>
  <si>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</si>
  <si>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</si>
  <si>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</si>
  <si>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</si>
  <si>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</si>
  <si>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</si>
  <si>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</si>
  <si>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</si>
  <si>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</si>
  <si>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</si>
  <si>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</si>
  <si>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</si>
  <si>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</si>
  <si>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</si>
  <si>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</si>
  <si>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</si>
  <si>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</si>
  <si>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</si>
  <si>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</si>
  <si>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</si>
  <si>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</si>
  <si>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</si>
  <si>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</si>
  <si>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</si>
  <si>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</si>
  <si>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</si>
  <si>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</si>
  <si>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</si>
  <si>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</si>
  <si>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</si>
  <si>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</si>
  <si>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</si>
  <si>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</si>
  <si>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</si>
  <si>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</si>
  <si>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</si>
  <si>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</si>
  <si>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</si>
  <si>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</si>
  <si>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</si>
  <si>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</si>
  <si>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</si>
  <si>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</si>
  <si>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</si>
  <si>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</si>
  <si>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</si>
  <si>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</si>
  <si>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</si>
  <si>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</si>
  <si>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</si>
  <si>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</si>
  <si>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</si>
  <si>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</si>
  <si>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</si>
  <si>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</si>
  <si>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</si>
  <si>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</si>
  <si>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</si>
  <si>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</si>
  <si>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</si>
  <si>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</si>
  <si>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</si>
  <si>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</si>
  <si>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</si>
  <si>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</si>
  <si>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</si>
  <si>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</si>
  <si>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</si>
  <si>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</si>
  <si>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</si>
  <si>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</si>
  <si>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</si>
  <si>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</si>
  <si>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</si>
  <si>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</si>
  <si>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</si>
  <si>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</si>
  <si>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</si>
  <si>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</si>
  <si>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</si>
  <si>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</si>
  <si>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</si>
  <si>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</si>
  <si>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</si>
  <si>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</si>
  <si>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</si>
  <si>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</si>
  <si>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</si>
  <si>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</si>
  <si>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</si>
  <si>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</si>
  <si>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</si>
  <si>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</si>
  <si>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</si>
  <si>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</si>
  <si>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</si>
  <si>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</si>
  <si>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</si>
  <si>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</si>
  <si>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</si>
  <si>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</si>
  <si>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</si>
  <si>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</si>
  <si>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</si>
  <si>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</si>
  <si>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</si>
  <si>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</si>
  <si>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</si>
  <si>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</si>
  <si>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</si>
  <si>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</si>
  <si>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</si>
  <si>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</si>
  <si>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</si>
  <si>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</si>
  <si>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</si>
  <si>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</si>
  <si>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</si>
  <si>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</si>
  <si>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</si>
  <si>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</si>
  <si>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</si>
  <si>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</si>
  <si>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</si>
  <si>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</si>
  <si>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</si>
  <si>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</si>
  <si>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</si>
  <si>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</si>
  <si>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</si>
  <si>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</si>
  <si>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</si>
  <si>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</si>
  <si>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</si>
  <si>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</si>
  <si>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</si>
  <si>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</si>
  <si>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</si>
  <si>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</si>
  <si>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</si>
  <si>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</si>
  <si>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</si>
  <si>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</si>
  <si>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</si>
  <si>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</si>
  <si>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</si>
  <si>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</si>
  <si>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</si>
  <si>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</si>
  <si>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</si>
  <si>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</si>
  <si>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</si>
  <si>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</si>
  <si>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</si>
  <si>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</si>
  <si>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</si>
  <si>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</si>
  <si>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</si>
  <si>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</si>
  <si>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</si>
  <si>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</si>
  <si>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</si>
  <si>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</si>
  <si>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</si>
  <si>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</si>
  <si>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</si>
  <si>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</si>
  <si>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</si>
  <si>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</si>
  <si>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</si>
  <si>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</si>
  <si>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</si>
  <si>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</si>
  <si>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</si>
  <si>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</si>
  <si>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</si>
  <si>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</si>
  <si>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</si>
  <si>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</si>
  <si>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</si>
  <si>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</si>
  <si>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</si>
  <si>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</si>
  <si>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</si>
  <si>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</si>
  <si>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</si>
  <si>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</si>
  <si>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</si>
  <si>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</si>
  <si>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</si>
  <si>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</si>
  <si>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</si>
  <si>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</si>
  <si>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</si>
  <si>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</si>
  <si>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</si>
  <si>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</si>
  <si>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</si>
  <si>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</si>
  <si>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</si>
  <si>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</si>
  <si>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</si>
  <si>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</si>
  <si>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</si>
  <si>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</si>
  <si>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</si>
  <si>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</si>
  <si>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</si>
  <si>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</si>
  <si>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</si>
  <si>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</si>
  <si>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</si>
  <si>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</si>
  <si>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</si>
  <si>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</si>
  <si>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</si>
  <si>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</si>
  <si>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</si>
  <si>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</si>
  <si>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</si>
  <si>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</si>
  <si>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</si>
  <si>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</si>
  <si>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</si>
  <si>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</si>
  <si>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</si>
  <si>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</si>
  <si>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</si>
  <si>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</si>
  <si>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</si>
  <si>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</si>
  <si>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</si>
  <si>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</si>
  <si>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</si>
  <si>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</si>
  <si>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</si>
  <si>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</si>
  <si>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</si>
  <si>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</si>
  <si>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</si>
  <si>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</si>
  <si>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</si>
  <si>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</si>
  <si>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</si>
  <si>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</si>
  <si>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</si>
  <si>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</si>
  <si>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</si>
  <si>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</si>
  <si>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</si>
  <si>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</si>
  <si>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</si>
  <si>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</si>
  <si>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</si>
  <si>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</si>
  <si>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</si>
  <si>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</si>
  <si>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</si>
  <si>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</si>
  <si>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</si>
  <si>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</si>
  <si>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</si>
  <si>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</si>
  <si>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</si>
  <si>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</si>
  <si>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</si>
  <si>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</si>
  <si>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</si>
  <si>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</si>
  <si>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</si>
  <si>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</si>
  <si>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</si>
  <si>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</si>
  <si>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</si>
  <si>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</si>
  <si>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</si>
  <si>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</si>
  <si>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</si>
  <si>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</si>
  <si>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</si>
  <si>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</si>
  <si>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</si>
  <si>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</si>
  <si>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</si>
  <si>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</si>
  <si>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</si>
  <si>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</si>
  <si>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</si>
  <si>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</si>
  <si>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</si>
  <si>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</si>
  <si>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</si>
  <si>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</si>
  <si>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</si>
  <si>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</si>
  <si>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</si>
  <si>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</si>
  <si>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</si>
  <si>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</si>
  <si>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</si>
  <si>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</si>
  <si>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</si>
  <si>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</si>
  <si>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</si>
  <si>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</si>
  <si>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</si>
  <si>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</si>
  <si>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</si>
  <si>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</si>
  <si>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</si>
  <si>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</si>
  <si>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</si>
  <si>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</si>
  <si>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</si>
  <si>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</si>
  <si>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</si>
  <si>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</si>
  <si>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</si>
  <si>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</si>
  <si>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</si>
  <si>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</si>
  <si>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</si>
  <si>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</si>
  <si>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</si>
  <si>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</si>
  <si>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</si>
  <si>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</si>
  <si>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</si>
  <si>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</si>
  <si>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</si>
  <si>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</si>
  <si>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</si>
  <si>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</si>
  <si>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</si>
  <si>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</si>
  <si>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</si>
  <si>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</si>
  <si>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</si>
  <si>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</si>
  <si>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</si>
  <si>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</si>
  <si>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</si>
  <si>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</si>
  <si>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</si>
  <si>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</si>
  <si>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</si>
  <si>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</si>
  <si>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</si>
  <si>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</si>
  <si>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</si>
  <si>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</si>
  <si>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</si>
  <si>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</si>
  <si>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</si>
  <si>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</si>
  <si>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</si>
  <si>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</si>
  <si>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</si>
  <si>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</si>
  <si>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</si>
  <si>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</si>
  <si>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</si>
  <si>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</si>
  <si>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</si>
  <si>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</si>
  <si>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</si>
  <si>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</si>
  <si>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</si>
  <si>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</si>
  <si>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</si>
  <si>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</si>
  <si>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</si>
  <si>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</si>
  <si>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</si>
  <si>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</si>
  <si>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</si>
  <si>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</si>
  <si>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</si>
  <si>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</si>
  <si>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</si>
  <si>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</si>
  <si>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</si>
  <si>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</si>
  <si>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</si>
  <si>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</si>
  <si>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</si>
  <si>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</si>
  <si>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</si>
  <si>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</si>
  <si>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</si>
  <si>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</si>
  <si>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</si>
  <si>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</si>
  <si>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</si>
  <si>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</si>
  <si>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</si>
  <si>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</si>
  <si>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</si>
  <si>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</si>
  <si>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</si>
  <si>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</si>
  <si>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</si>
  <si>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</si>
  <si>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</si>
  <si>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</si>
  <si>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</si>
  <si>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</si>
  <si>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</si>
  <si>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</si>
  <si>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</si>
  <si>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</si>
  <si>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</si>
  <si>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</si>
  <si>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</si>
  <si>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</si>
  <si>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</si>
  <si>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</si>
  <si>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</si>
  <si>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</si>
  <si>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</si>
  <si>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</si>
  <si>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</si>
  <si>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</si>
  <si>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</si>
  <si>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</si>
  <si>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</si>
  <si>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</si>
  <si>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</si>
  <si>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</si>
  <si>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</si>
  <si>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</si>
  <si>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</si>
  <si>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</si>
  <si>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</si>
  <si>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</si>
  <si>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</si>
  <si>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</si>
  <si>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</si>
  <si>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</si>
  <si>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</si>
  <si>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</si>
  <si>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</si>
  <si>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</si>
  <si>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</si>
  <si>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</si>
  <si>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</si>
  <si>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</si>
  <si>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</si>
  <si>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</si>
  <si>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</si>
  <si>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</si>
  <si>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</si>
  <si>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</si>
  <si>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</si>
  <si>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</si>
  <si>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</si>
  <si>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</si>
  <si>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</si>
  <si>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</si>
  <si>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</si>
  <si>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</si>
  <si>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</si>
  <si>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</si>
  <si>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</si>
  <si>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</si>
  <si>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</si>
  <si>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</si>
  <si>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</si>
  <si>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</si>
  <si>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</si>
  <si>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</si>
  <si>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</si>
  <si>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</si>
  <si>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</si>
  <si>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</si>
  <si>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</si>
  <si>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</si>
  <si>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</si>
  <si>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</si>
  <si>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</si>
  <si>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</si>
  <si>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</si>
  <si>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</si>
  <si>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</si>
  <si>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</si>
  <si>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</si>
  <si>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</si>
  <si>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</si>
  <si>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</si>
  <si>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</si>
  <si>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</si>
  <si>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</si>
  <si>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</si>
  <si>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</si>
  <si>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</si>
  <si>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</si>
  <si>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</si>
  <si>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</si>
  <si>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</si>
  <si>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</si>
  <si>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</si>
  <si>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</si>
  <si>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</si>
  <si>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</si>
  <si>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</si>
  <si>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</si>
  <si>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</si>
  <si>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</si>
  <si>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</si>
  <si>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</si>
  <si>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</si>
  <si>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</si>
  <si>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</si>
  <si>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</si>
  <si>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</si>
  <si>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</si>
  <si>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</si>
  <si>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</si>
  <si>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</si>
  <si>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</si>
  <si>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</si>
  <si>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</si>
  <si>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</si>
  <si>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</si>
  <si>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</si>
  <si>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</si>
  <si>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</si>
  <si>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</si>
  <si>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</si>
  <si>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</si>
  <si>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</si>
  <si>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</si>
  <si>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</si>
  <si>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</si>
  <si>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</si>
  <si>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</si>
  <si>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</si>
  <si>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</si>
  <si>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</si>
  <si>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</si>
  <si>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</si>
  <si>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</si>
  <si>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</si>
  <si>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</si>
  <si>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</si>
  <si>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</si>
  <si>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</si>
  <si>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</si>
  <si>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</si>
  <si>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</si>
  <si>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</si>
  <si>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</si>
  <si>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</si>
  <si>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</si>
  <si>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</si>
  <si>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</si>
  <si>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</si>
  <si>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</si>
  <si>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</si>
  <si>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</si>
  <si>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</si>
  <si>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</si>
  <si>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</si>
  <si>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</si>
  <si>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</si>
  <si>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</si>
  <si>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</si>
  <si>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</si>
  <si>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</si>
  <si>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</si>
  <si>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</si>
  <si>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</si>
  <si>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</si>
  <si>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</si>
  <si>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</si>
  <si>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</si>
  <si>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</si>
  <si>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</si>
  <si>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</si>
  <si>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</si>
  <si>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</si>
  <si>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</si>
  <si>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</si>
  <si>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</si>
  <si>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</si>
  <si>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</si>
  <si>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</si>
  <si>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</si>
  <si>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</si>
  <si>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</si>
  <si>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</si>
  <si>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</si>
  <si>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</si>
  <si>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</si>
  <si>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</si>
  <si>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</si>
  <si>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</si>
  <si>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</si>
  <si>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</si>
  <si>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</si>
  <si>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</si>
  <si>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</si>
  <si>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</si>
  <si>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</si>
  <si>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</si>
  <si>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</si>
  <si>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</si>
  <si>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</si>
  <si>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</si>
  <si>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</si>
  <si>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</si>
  <si>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</si>
  <si>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</si>
  <si>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</si>
  <si>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</si>
  <si>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</si>
  <si>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</si>
  <si>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</si>
  <si>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</si>
  <si>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</si>
  <si>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</si>
  <si>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</si>
  <si>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</si>
  <si>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</si>
  <si>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</si>
  <si>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</si>
  <si>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</si>
  <si>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</si>
  <si>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</si>
  <si>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</si>
  <si>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</si>
  <si>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</si>
  <si>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</si>
  <si>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</si>
  <si>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</si>
  <si>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</si>
  <si>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</si>
  <si>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</si>
  <si>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</si>
  <si>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</si>
  <si>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</si>
  <si>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</si>
  <si>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</si>
  <si>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</si>
  <si>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</si>
  <si>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</si>
  <si>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</si>
  <si>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</si>
  <si>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</si>
  <si>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</si>
  <si>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</si>
  <si>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</si>
  <si>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</si>
  <si>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</si>
  <si>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</si>
  <si>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</si>
  <si>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</si>
  <si>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</si>
  <si>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</si>
  <si>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</si>
  <si>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</si>
  <si>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</si>
  <si>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</si>
  <si>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</si>
  <si>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</si>
  <si>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</si>
  <si>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</si>
  <si>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</si>
  <si>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</si>
  <si>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</si>
  <si>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</si>
  <si>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</si>
  <si>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</si>
  <si>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</si>
  <si>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</si>
  <si>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</si>
  <si>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</si>
  <si>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</si>
  <si>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</si>
  <si>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</si>
  <si>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</si>
  <si>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</si>
  <si>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</si>
  <si>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</si>
  <si>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</si>
  <si>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</si>
  <si>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</si>
  <si>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</si>
  <si>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</si>
  <si>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</si>
  <si>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</si>
  <si>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</si>
  <si>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</si>
  <si>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</si>
  <si>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</si>
  <si>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</si>
  <si>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</si>
  <si>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</si>
  <si>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</si>
  <si>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</si>
  <si>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</si>
  <si>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</si>
  <si>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</si>
  <si>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</si>
  <si>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</si>
  <si>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</si>
  <si>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</si>
  <si>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</si>
  <si>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</si>
  <si>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</si>
  <si>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</si>
  <si>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</si>
  <si>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法人番号</t>
    <rPh sb="0" eb="2">
      <t>ホウジン</t>
    </rPh>
    <rPh sb="2" eb="4">
      <t>バンゴウ</t>
    </rPh>
    <phoneticPr fontId="8"/>
  </si>
  <si>
    <t>ベースアップ等加算の算定有無
（令和６年４月から算定見込みである場合を含む）</t>
    <rPh sb="6" eb="7">
      <t>トウ</t>
    </rPh>
    <rPh sb="7" eb="9">
      <t>カサン</t>
    </rPh>
    <rPh sb="10" eb="12">
      <t>サンテイ</t>
    </rPh>
    <rPh sb="12" eb="14">
      <t>ウム</t>
    </rPh>
    <rPh sb="35" eb="36">
      <t>フク</t>
    </rPh>
    <phoneticPr fontId="8"/>
  </si>
  <si>
    <t>チェックボックス</t>
    <phoneticPr fontId="8"/>
  </si>
  <si>
    <t>✓</t>
    <phoneticPr fontId="8"/>
  </si>
  <si>
    <t>該当なし（全て基本給等）</t>
    <rPh sb="0" eb="2">
      <t>ガイトウ</t>
    </rPh>
    <rPh sb="5" eb="6">
      <t>スベ</t>
    </rPh>
    <rPh sb="7" eb="10">
      <t>キホンキュウ</t>
    </rPh>
    <rPh sb="10" eb="11">
      <t>トウ</t>
    </rPh>
    <phoneticPr fontId="8"/>
  </si>
  <si>
    <t>実施しない場合、やむを得ない事情</t>
    <rPh sb="0" eb="2">
      <t>ジッシ</t>
    </rPh>
    <rPh sb="5" eb="7">
      <t>バアイ</t>
    </rPh>
    <rPh sb="11" eb="12">
      <t>エ</t>
    </rPh>
    <rPh sb="14" eb="16">
      <t>ジジョウ</t>
    </rPh>
    <phoneticPr fontId="8"/>
  </si>
  <si>
    <t>決まって毎月支払われる手当
　　（既存の手当の増額）</t>
    <rPh sb="17" eb="19">
      <t>キソン</t>
    </rPh>
    <rPh sb="20" eb="22">
      <t>テアテ</t>
    </rPh>
    <rPh sb="23" eb="25">
      <t>ゾウガク</t>
    </rPh>
    <phoneticPr fontId="8"/>
  </si>
  <si>
    <t xml:space="preserve"> 実施する</t>
    <rPh sb="1" eb="3">
      <t>ジッシ</t>
    </rPh>
    <phoneticPr fontId="8"/>
  </si>
  <si>
    <t xml:space="preserve"> 実施しない</t>
    <rPh sb="1" eb="3">
      <t>ジッシ</t>
    </rPh>
    <phoneticPr fontId="8"/>
  </si>
  <si>
    <t>就業規則、賃金規程</t>
    <rPh sb="0" eb="2">
      <t>シュウギョウ</t>
    </rPh>
    <rPh sb="2" eb="4">
      <t>キソク</t>
    </rPh>
    <rPh sb="5" eb="7">
      <t>チンギン</t>
    </rPh>
    <rPh sb="7" eb="9">
      <t>キテイ</t>
    </rPh>
    <phoneticPr fontId="8"/>
  </si>
  <si>
    <t>令和６年２月分から５月分のベースアップ等加算を算定する又は４月分以降算定を行う予定です。</t>
    <rPh sb="6" eb="7">
      <t>ブン</t>
    </rPh>
    <rPh sb="10" eb="11">
      <t>ガツ</t>
    </rPh>
    <rPh sb="11" eb="12">
      <t>ブン</t>
    </rPh>
    <rPh sb="23" eb="25">
      <t>サンテイ</t>
    </rPh>
    <rPh sb="27" eb="28">
      <t>マタ</t>
    </rPh>
    <rPh sb="30" eb="31">
      <t>ガツ</t>
    </rPh>
    <rPh sb="31" eb="32">
      <t>ブン</t>
    </rPh>
    <rPh sb="32" eb="34">
      <t>イコウ</t>
    </rPh>
    <rPh sb="34" eb="36">
      <t>サンテイ</t>
    </rPh>
    <rPh sb="37" eb="38">
      <t>オコナ</t>
    </rPh>
    <rPh sb="39" eb="41">
      <t>ヨテイ</t>
    </rPh>
    <phoneticPr fontId="8"/>
  </si>
  <si>
    <t>５　要件を満たすことの確認等</t>
    <phoneticPr fontId="8"/>
  </si>
  <si>
    <t>「賃金改善を行う賃金項目及び方法」について、チェック（✔）が入っていない項目か、空欄の項目がない</t>
    <phoneticPr fontId="8"/>
  </si>
  <si>
    <t>要件を満たすことの確認について、チェック（✔）が入っていない項目がない</t>
    <rPh sb="0" eb="1">
      <t>ヨウケン</t>
    </rPh>
    <rPh sb="2" eb="3">
      <t>ミ</t>
    </rPh>
    <rPh sb="8" eb="10">
      <t>カクニン</t>
    </rPh>
    <phoneticPr fontId="8"/>
  </si>
  <si>
    <t>【注意】本シートは様式作成用のため、本計画書の提出を紙で行う場合、本シートの提出は不要です。ただし、都道府県に電子媒体で提出する場合は、本シートを削除せずそのまま提出してください。</t>
    <rPh sb="19" eb="21">
      <t>ケイカク</t>
    </rPh>
    <rPh sb="50" eb="54">
      <t>トドウフケン</t>
    </rPh>
    <phoneticPr fontId="8"/>
  </si>
  <si>
    <t>①賃金改善を行う給与の種類</t>
    <rPh sb="1" eb="3">
      <t>チンギン</t>
    </rPh>
    <rPh sb="3" eb="5">
      <t>カイゼン</t>
    </rPh>
    <rPh sb="6" eb="7">
      <t>オコナ</t>
    </rPh>
    <rPh sb="8" eb="10">
      <t>キュウヨ</t>
    </rPh>
    <rPh sb="11" eb="13">
      <t>シュルイ</t>
    </rPh>
    <phoneticPr fontId="8"/>
  </si>
  <si>
    <t>②具体的な取組内容</t>
    <rPh sb="1" eb="4">
      <t>グタイテキ</t>
    </rPh>
    <rPh sb="5" eb="7">
      <t>トリクミ</t>
    </rPh>
    <rPh sb="7" eb="9">
      <t>ナイヨウ</t>
    </rPh>
    <phoneticPr fontId="8"/>
  </si>
  <si>
    <t>③ベースアップの実施予定</t>
    <rPh sb="8" eb="10">
      <t>ジッシ</t>
    </rPh>
    <rPh sb="10" eb="12">
      <t>ヨテイ</t>
    </rPh>
    <phoneticPr fontId="8"/>
  </si>
  <si>
    <t>５　要件を満たすことの確認・誓約等</t>
    <rPh sb="2" eb="4">
      <t>ヨウケン</t>
    </rPh>
    <rPh sb="5" eb="6">
      <t>ミ</t>
    </rPh>
    <rPh sb="11" eb="13">
      <t>カクニン</t>
    </rPh>
    <rPh sb="14" eb="16">
      <t>セイヤク</t>
    </rPh>
    <rPh sb="16" eb="17">
      <t>トウ</t>
    </rPh>
    <phoneticPr fontId="8"/>
  </si>
  <si>
    <t>計画書の記載内容に虚偽がないこと及び記載内容を証明する資料を適切に保管していることを誓約します。</t>
    <rPh sb="16" eb="17">
      <t>オヨ</t>
    </rPh>
    <phoneticPr fontId="8"/>
  </si>
  <si>
    <t>誓約について、空欄の項目がない</t>
    <rPh sb="0" eb="1">
      <t>トウ</t>
    </rPh>
    <phoneticPr fontId="8"/>
  </si>
  <si>
    <t>基本情報入力シートについて</t>
    <rPh sb="0" eb="2">
      <t>キホン</t>
    </rPh>
    <rPh sb="2" eb="4">
      <t>ジョウホウ</t>
    </rPh>
    <rPh sb="4" eb="6">
      <t>ニュウリョク</t>
    </rPh>
    <phoneticPr fontId="8"/>
  </si>
  <si>
    <t>提出先の都道府県に所在する事業所・施設についてのみ記載している</t>
    <rPh sb="0" eb="1">
      <t>テイシュツ</t>
    </rPh>
    <rPh sb="1" eb="2">
      <t>サキ</t>
    </rPh>
    <rPh sb="3" eb="7">
      <t>トドウフケン</t>
    </rPh>
    <rPh sb="8" eb="10">
      <t>ショザイ</t>
    </rPh>
    <rPh sb="12" eb="15">
      <t>ジギョウショ</t>
    </rPh>
    <rPh sb="16" eb="18">
      <t>シセツ</t>
    </rPh>
    <rPh sb="24" eb="26">
      <t>キサイ</t>
    </rPh>
    <phoneticPr fontId="8"/>
  </si>
  <si>
    <t>！この欄が×の場合、１に記載した「提出先」の都道府県と、３に記載した「事業所の所在地」の都道府県が一致していません。計画書は都道府県ごとに作成し、「提出先」の都道府県以外の事業所を記載しないでください。</t>
    <rPh sb="3" eb="4">
      <t>ラン</t>
    </rPh>
    <rPh sb="7" eb="9">
      <t>バアイ</t>
    </rPh>
    <rPh sb="12" eb="14">
      <t>キサイ</t>
    </rPh>
    <rPh sb="17" eb="19">
      <t>テイシュツ</t>
    </rPh>
    <rPh sb="19" eb="20">
      <t>サキ</t>
    </rPh>
    <rPh sb="22" eb="26">
      <t>トドウフケン</t>
    </rPh>
    <rPh sb="30" eb="32">
      <t>キサイ</t>
    </rPh>
    <rPh sb="35" eb="38">
      <t>ジギョウショ</t>
    </rPh>
    <rPh sb="39" eb="42">
      <t>ショザイチ</t>
    </rPh>
    <rPh sb="44" eb="48">
      <t>トドウフケン</t>
    </rPh>
    <rPh sb="49" eb="51">
      <t>イッチ</t>
    </rPh>
    <rPh sb="58" eb="61">
      <t>ケイカクショ</t>
    </rPh>
    <rPh sb="62" eb="66">
      <t>トドウフケン</t>
    </rPh>
    <rPh sb="69" eb="71">
      <t>サクセイ</t>
    </rPh>
    <rPh sb="74" eb="76">
      <t>テイシュツ</t>
    </rPh>
    <rPh sb="76" eb="77">
      <t>サキ</t>
    </rPh>
    <rPh sb="79" eb="81">
      <t>トドウ</t>
    </rPh>
    <rPh sb="81" eb="83">
      <t>フケン</t>
    </rPh>
    <rPh sb="83" eb="85">
      <t>イガイ</t>
    </rPh>
    <rPh sb="86" eb="89">
      <t>ジギョウショ</t>
    </rPh>
    <rPh sb="90" eb="92">
      <t>キサイ</t>
    </rPh>
    <phoneticPr fontId="8"/>
  </si>
  <si>
    <t>処遇改善計画書（令和６年２月からの福祉・介護職員処遇改善臨時特例交付金）作成用　基本情報入力シート</t>
    <rPh sb="40" eb="42">
      <t>カサン</t>
    </rPh>
    <rPh sb="45" eb="47">
      <t>カサントウカサンサクセイヨウ</t>
    </rPh>
    <phoneticPr fontId="8"/>
  </si>
  <si>
    <t>令和６年２月からの福祉・介護職員処遇改善臨時特例交付金
処遇改善計画書</t>
    <rPh sb="0" eb="2">
      <t>レイワ</t>
    </rPh>
    <rPh sb="3" eb="4">
      <t>ネン</t>
    </rPh>
    <rPh sb="5" eb="6">
      <t>ガツ</t>
    </rPh>
    <rPh sb="28" eb="30">
      <t>ショグウ</t>
    </rPh>
    <rPh sb="30" eb="32">
      <t>カイゼン</t>
    </rPh>
    <rPh sb="32" eb="35">
      <t>ケイカクショカイゼンケイカクショ</t>
    </rPh>
    <phoneticPr fontId="8"/>
  </si>
  <si>
    <t>ⅰ）福祉・介護職員処遇改善臨時特例交付金の見込額（令和６年４・５月分）</t>
  </si>
  <si>
    <t>４　福祉・介護職員処遇改善臨時特例交付金により賃金改善を行う賃金項目及び方法　</t>
  </si>
  <si>
    <t>４　福祉・介護職員処遇改善臨時特例交付金により賃金改善を行う賃金項目及び方法　</t>
    <rPh sb="30" eb="32">
      <t>チンギン</t>
    </rPh>
    <rPh sb="34" eb="35">
      <t>オヨ</t>
    </rPh>
    <phoneticPr fontId="8"/>
  </si>
  <si>
    <t>賃金改善の見込額が福祉・介護職員処遇改善臨時特例交付金の見込額以上となっている</t>
    <rPh sb="0" eb="2">
      <t>チンギン</t>
    </rPh>
    <rPh sb="2" eb="4">
      <t>カイゼン</t>
    </rPh>
    <rPh sb="5" eb="7">
      <t>ミコミ</t>
    </rPh>
    <rPh sb="7" eb="8">
      <t>ガク</t>
    </rPh>
    <rPh sb="28" eb="30">
      <t>ミコミ</t>
    </rPh>
    <rPh sb="30" eb="31">
      <t>ガク</t>
    </rPh>
    <rPh sb="31" eb="33">
      <t>イジョウ</t>
    </rPh>
    <phoneticPr fontId="8"/>
  </si>
  <si>
    <t>福祉・介護職員処遇改善臨時特例交付金計画書（施設・事業所別個表）</t>
    <rPh sb="18" eb="21">
      <t>ケイカクショ</t>
    </rPh>
    <rPh sb="22" eb="24">
      <t>シセツ</t>
    </rPh>
    <rPh sb="25" eb="28">
      <t>ジギョウショ</t>
    </rPh>
    <rPh sb="28" eb="29">
      <t>ベツ</t>
    </rPh>
    <rPh sb="29" eb="31">
      <t>コヒョウ</t>
    </rPh>
    <phoneticPr fontId="8"/>
  </si>
  <si>
    <t>福祉・介護職員処遇改善臨時特例交付金額（見込額）の合計［円］(e)</t>
    <rPh sb="18" eb="19">
      <t>ガク</t>
    </rPh>
    <rPh sb="20" eb="22">
      <t>ミコ</t>
    </rPh>
    <rPh sb="22" eb="23">
      <t>ガク</t>
    </rPh>
    <rPh sb="25" eb="27">
      <t>ゴウケイ</t>
    </rPh>
    <rPh sb="28" eb="29">
      <t>エン</t>
    </rPh>
    <phoneticPr fontId="8"/>
  </si>
  <si>
    <t>●はじめに本シート（基本情報入力シート）の黄色セルに入力することで、交付金の対象事業所等に関する基本的な情報が、各様式に自動的に転記されます。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7">
      <t>コウフキン</t>
    </rPh>
    <rPh sb="38" eb="40">
      <t>タイショウ</t>
    </rPh>
    <rPh sb="40" eb="43">
      <t>ジギョウショ</t>
    </rPh>
    <rPh sb="43" eb="44">
      <t>トウ</t>
    </rPh>
    <rPh sb="45" eb="46">
      <t>カン</t>
    </rPh>
    <rPh sb="48" eb="51">
      <t>キホンテキ</t>
    </rPh>
    <rPh sb="52" eb="54">
      <t>ジョウホウ</t>
    </rPh>
    <rPh sb="56" eb="59">
      <t>カクヨウシキ</t>
    </rPh>
    <rPh sb="60" eb="63">
      <t>ジドウテキ</t>
    </rPh>
    <rPh sb="64" eb="66">
      <t>テンキ</t>
    </rPh>
    <phoneticPr fontId="8"/>
  </si>
  <si>
    <t>●「様式2－1」に記載する交付金による賃金改善の見込額について、具体的な算出方法は問いませんが、各職員に対して交付金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ヨウシキ</t>
    </rPh>
    <rPh sb="9" eb="11">
      <t>キサイ</t>
    </rPh>
    <rPh sb="19" eb="21">
      <t>チンギン</t>
    </rPh>
    <rPh sb="21" eb="23">
      <t>カイゼン</t>
    </rPh>
    <rPh sb="32" eb="35">
      <t>グタイテキ</t>
    </rPh>
    <rPh sb="36" eb="38">
      <t>サンシュツ</t>
    </rPh>
    <rPh sb="38" eb="40">
      <t>ホウホウ</t>
    </rPh>
    <rPh sb="41" eb="42">
      <t>ト</t>
    </rPh>
    <rPh sb="66" eb="68">
      <t>ヨテイ</t>
    </rPh>
    <rPh sb="81" eb="82">
      <t>タ</t>
    </rPh>
    <rPh sb="83" eb="84">
      <t>ア</t>
    </rPh>
    <rPh sb="90" eb="92">
      <t>テキセツ</t>
    </rPh>
    <rPh sb="111" eb="113">
      <t>チンギン</t>
    </rPh>
    <rPh sb="113" eb="114">
      <t>ガク</t>
    </rPh>
    <rPh sb="116" eb="118">
      <t>キニュウ</t>
    </rPh>
    <rPh sb="120" eb="121">
      <t>ラン</t>
    </rPh>
    <rPh sb="124" eb="126">
      <t>キホン</t>
    </rPh>
    <rPh sb="126" eb="127">
      <t>キュウ</t>
    </rPh>
    <rPh sb="128" eb="130">
      <t>テアテ</t>
    </rPh>
    <rPh sb="131" eb="133">
      <t>ショウヨ</t>
    </rPh>
    <rPh sb="133" eb="134">
      <t>トウ</t>
    </rPh>
    <rPh sb="135" eb="137">
      <t>タイショク</t>
    </rPh>
    <rPh sb="137" eb="139">
      <t>テアテ</t>
    </rPh>
    <rPh sb="140" eb="141">
      <t>ノゾ</t>
    </rPh>
    <rPh sb="145" eb="146">
      <t>フク</t>
    </rPh>
    <rPh sb="147" eb="149">
      <t>キンガク</t>
    </rPh>
    <rPh sb="150" eb="152">
      <t>キニュウ</t>
    </rPh>
    <phoneticPr fontId="8"/>
  </si>
  <si>
    <t>表１　交付金対象サービス</t>
    <rPh sb="0" eb="1">
      <t>ヒョウ</t>
    </rPh>
    <rPh sb="3" eb="6">
      <t>コウフキン</t>
    </rPh>
    <rPh sb="6" eb="8">
      <t>タイショウ</t>
    </rPh>
    <phoneticPr fontId="8"/>
  </si>
  <si>
    <t>３　交付金の対象事業所に関する情報（１の提出先に提出するべき事業所のみを記載）</t>
    <rPh sb="2" eb="5">
      <t>コウフキン</t>
    </rPh>
    <rPh sb="6" eb="8">
      <t>タイショウ</t>
    </rPh>
    <rPh sb="8" eb="10">
      <t>ジギョウ</t>
    </rPh>
    <rPh sb="10" eb="11">
      <t>ショ</t>
    </rPh>
    <rPh sb="12" eb="13">
      <t>カン</t>
    </rPh>
    <rPh sb="15" eb="17">
      <t>ジョウホウ</t>
    </rPh>
    <rPh sb="20" eb="22">
      <t>テイシュツ</t>
    </rPh>
    <rPh sb="22" eb="23">
      <t>サキ</t>
    </rPh>
    <rPh sb="24" eb="26">
      <t>テイシュツ</t>
    </rPh>
    <rPh sb="30" eb="33">
      <t>ジギョウショ</t>
    </rPh>
    <rPh sb="36" eb="38">
      <t>キサイ</t>
    </rPh>
    <phoneticPr fontId="8"/>
  </si>
  <si>
    <t>下表に必要事項を入力してください。記入内容が別紙様式2-2（交付金）に反映されます。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3">
      <t>コウフキン</t>
    </rPh>
    <rPh sb="35" eb="37">
      <t>ハンエイ</t>
    </rPh>
    <phoneticPr fontId="8"/>
  </si>
  <si>
    <t>交付率(b)</t>
    <rPh sb="0" eb="2">
      <t>コウフ</t>
    </rPh>
    <rPh sb="2" eb="3">
      <t>リツ</t>
    </rPh>
    <phoneticPr fontId="8"/>
  </si>
  <si>
    <t>交付対象期間(c)</t>
    <rPh sb="4" eb="6">
      <t>キカン</t>
    </rPh>
    <phoneticPr fontId="8"/>
  </si>
  <si>
    <t>福祉・介護職員処遇改善臨時特例交付金の見込額（d）
(a×b×c)
[円]</t>
    <rPh sb="19" eb="21">
      <t>ミコ</t>
    </rPh>
    <rPh sb="21" eb="22">
      <t>ガク</t>
    </rPh>
    <rPh sb="35" eb="36">
      <t>エン</t>
    </rPh>
    <phoneticPr fontId="8"/>
  </si>
  <si>
    <t>うち、令和６年４・５月分の交付金額（見込額）の合計［円］（f）</t>
    <rPh sb="3" eb="5">
      <t>レイワ</t>
    </rPh>
    <rPh sb="6" eb="7">
      <t>ネン</t>
    </rPh>
    <rPh sb="10" eb="11">
      <t>ガツ</t>
    </rPh>
    <rPh sb="11" eb="12">
      <t>ブン</t>
    </rPh>
    <rPh sb="13" eb="15">
      <t>コウフ</t>
    </rPh>
    <rPh sb="15" eb="17">
      <t>キンガク</t>
    </rPh>
    <rPh sb="16" eb="17">
      <t>ガク</t>
    </rPh>
    <rPh sb="18" eb="20">
      <t>ミコ</t>
    </rPh>
    <rPh sb="20" eb="21">
      <t>ガク</t>
    </rPh>
    <rPh sb="23" eb="25">
      <t>ゴウケイ</t>
    </rPh>
    <rPh sb="26" eb="27">
      <t>エン</t>
    </rPh>
    <phoneticPr fontId="8"/>
  </si>
  <si>
    <t>①福祉・介護職員処遇改善臨時特例交付金の見込額（令和６年２～５月分）</t>
    <phoneticPr fontId="8"/>
  </si>
  <si>
    <t>福祉・介護職員の賃金改善の見込額（参考）</t>
    <rPh sb="0" eb="2">
      <t>フクシ</t>
    </rPh>
    <rPh sb="17" eb="19">
      <t>サンコウ</t>
    </rPh>
    <phoneticPr fontId="8"/>
  </si>
  <si>
    <t>！この欄が○でない場合、ⅲ基本給等による賃金改善の見込額（令和６年４・５月分）がⅰ交付金の見込額（令和６年４・５月分）の２／３以上となっていません。</t>
    <rPh sb="3" eb="4">
      <t>ラン</t>
    </rPh>
    <rPh sb="9" eb="11">
      <t>バアイ</t>
    </rPh>
    <rPh sb="13" eb="15">
      <t>キホン</t>
    </rPh>
    <rPh sb="15" eb="16">
      <t>キュウ</t>
    </rPh>
    <rPh sb="16" eb="17">
      <t>トウ</t>
    </rPh>
    <rPh sb="20" eb="24">
      <t>チンギンカイゼン</t>
    </rPh>
    <rPh sb="25" eb="28">
      <t>ミコミガク</t>
    </rPh>
    <rPh sb="29" eb="31">
      <t>レイワ</t>
    </rPh>
    <rPh sb="32" eb="33">
      <t>ネン</t>
    </rPh>
    <rPh sb="36" eb="38">
      <t>ガツブン</t>
    </rPh>
    <rPh sb="41" eb="44">
      <t>コウフキン</t>
    </rPh>
    <rPh sb="45" eb="47">
      <t>ミコミ</t>
    </rPh>
    <rPh sb="47" eb="48">
      <t>ガク</t>
    </rPh>
    <rPh sb="49" eb="51">
      <t>レイワ</t>
    </rPh>
    <rPh sb="52" eb="53">
      <t>ネン</t>
    </rPh>
    <rPh sb="56" eb="58">
      <t>ガツブン</t>
    </rPh>
    <rPh sb="63" eb="65">
      <t>イジョウ</t>
    </rPh>
    <phoneticPr fontId="8"/>
  </si>
  <si>
    <t>【記入上の注意】
・　本計画に記載された金額は見込額であり、提出後の運営状況(利用者数等)、人員配置状況(職員数等)その他の事由により変動があり得る。
・　本様式では下記の要件を確認しており、オレンジセルが「○」でない場合、交付金の交付要件を満たしていない。
　Ⅰ交付金による賃金改善の見込額が交付金による収入額（交付金の見込額）以上となること
　Ⅱ令和６年４・５月分の交付金額の３分の２以上は、基本給又は決まって毎月支払われる手当の引上げに充てる計画になっていること
・　②「賃金改善の見込額」には、交付金により賃金改善を行った場合の法定福利費等の事業主負担の増加分を含めることができる。</t>
    <rPh sb="1" eb="3">
      <t>キニュウ</t>
    </rPh>
    <rPh sb="3" eb="4">
      <t>ジョウ</t>
    </rPh>
    <rPh sb="5" eb="7">
      <t>チュウイ</t>
    </rPh>
    <rPh sb="30" eb="32">
      <t>テイシュツ</t>
    </rPh>
    <rPh sb="32" eb="33">
      <t>ゴ</t>
    </rPh>
    <rPh sb="112" eb="114">
      <t>コウフ</t>
    </rPh>
    <rPh sb="132" eb="134">
      <t>コウフ</t>
    </rPh>
    <rPh sb="143" eb="145">
      <t>ミコミ</t>
    </rPh>
    <rPh sb="145" eb="146">
      <t>ガク</t>
    </rPh>
    <rPh sb="147" eb="149">
      <t>コウフ</t>
    </rPh>
    <rPh sb="157" eb="159">
      <t>コウフ</t>
    </rPh>
    <rPh sb="185" eb="187">
      <t>コウフ</t>
    </rPh>
    <rPh sb="224" eb="226">
      <t>ケイカク</t>
    </rPh>
    <rPh sb="251" eb="253">
      <t>コウフ</t>
    </rPh>
    <phoneticPr fontId="8"/>
  </si>
  <si>
    <t>３　交付金以外の部分で賃金水準を引き下げないことについて</t>
    <rPh sb="2" eb="4">
      <t>コウフ</t>
    </rPh>
    <rPh sb="4" eb="5">
      <t>キン</t>
    </rPh>
    <rPh sb="5" eb="7">
      <t>イガイ</t>
    </rPh>
    <rPh sb="8" eb="10">
      <t>ブブン</t>
    </rPh>
    <rPh sb="11" eb="13">
      <t>チンギン</t>
    </rPh>
    <rPh sb="13" eb="15">
      <t>スイジュン</t>
    </rPh>
    <rPh sb="16" eb="17">
      <t>ヒ</t>
    </rPh>
    <rPh sb="18" eb="19">
      <t>サ</t>
    </rPh>
    <phoneticPr fontId="8"/>
  </si>
  <si>
    <t>２の賃金改善を行うに当たり、処遇改善臨時特例交付金による賃金改善以外の部分で賃金水準を引き下げないことを下欄へのチェック（✔）により誓約すること。</t>
    <rPh sb="2" eb="4">
      <t>チンギン</t>
    </rPh>
    <rPh sb="4" eb="6">
      <t>カイゼン</t>
    </rPh>
    <rPh sb="7" eb="8">
      <t>オコナ</t>
    </rPh>
    <rPh sb="10" eb="11">
      <t>ア</t>
    </rPh>
    <rPh sb="16" eb="18">
      <t>カイゼン</t>
    </rPh>
    <rPh sb="18" eb="20">
      <t>リンジ</t>
    </rPh>
    <rPh sb="20" eb="22">
      <t>トクレイ</t>
    </rPh>
    <rPh sb="22" eb="25">
      <t>コウフキン</t>
    </rPh>
    <phoneticPr fontId="8"/>
  </si>
  <si>
    <t>処遇改善臨時特例交付金による賃金改善以外の部分で賃金水準を引き下げません。</t>
    <rPh sb="0" eb="2">
      <t>ショグウ</t>
    </rPh>
    <rPh sb="2" eb="4">
      <t>カイゼン</t>
    </rPh>
    <rPh sb="4" eb="6">
      <t>リンジ</t>
    </rPh>
    <rPh sb="6" eb="8">
      <t>トクレイ</t>
    </rPh>
    <rPh sb="8" eb="11">
      <t>コウフキン</t>
    </rPh>
    <rPh sb="14" eb="16">
      <t>チンギン</t>
    </rPh>
    <rPh sb="16" eb="18">
      <t>カイゼン</t>
    </rPh>
    <rPh sb="18" eb="20">
      <t>イガイ</t>
    </rPh>
    <rPh sb="21" eb="23">
      <t>ブブン</t>
    </rPh>
    <rPh sb="24" eb="26">
      <t>チンギン</t>
    </rPh>
    <rPh sb="26" eb="28">
      <t>スイジュン</t>
    </rPh>
    <rPh sb="29" eb="30">
      <t>ヒ</t>
    </rPh>
    <rPh sb="31" eb="32">
      <t>サ</t>
    </rPh>
    <phoneticPr fontId="8"/>
  </si>
  <si>
    <t>【記入上の注意】
・　「処遇改善臨時特例交付金による賃金改善以外の部分で賃金水準を引き下げない」とは、①「令和６年２月から５月の処遇改善臨時特例交付金を除いた賃金総額」と②「令和５年２月から５月の賃金総額」を比較し、①が②以上であることをいう。実績報告書では、これらの賃金額の具体的な記載を求めるため、詳細な考え方は、別紙様式３－１（実績報告書）３を参照すること。
・　サービス利用者数の大幅な減少等の影響により、結果として加算以外の部分で賃金が下がった場合には、その事情を別紙様式５「特別な事情に係る届出書」により届け出ることで算定要件を満たすこととする。
・　ただし、事業規模の縮小に伴う職員数・賃金総額の減少等、やむを得ない事情がある場合には、それらの影響を除くため、②「令和５年２月から５月の賃金総額」の額を調整しても差し支えないこととする。</t>
    <rPh sb="1" eb="3">
      <t>キニュウ</t>
    </rPh>
    <rPh sb="3" eb="4">
      <t>ジョウ</t>
    </rPh>
    <rPh sb="5" eb="7">
      <t>チュウイ</t>
    </rPh>
    <rPh sb="286" eb="288">
      <t>ジギョウ</t>
    </rPh>
    <rPh sb="288" eb="290">
      <t>キボ</t>
    </rPh>
    <rPh sb="291" eb="293">
      <t>シュクショウ</t>
    </rPh>
    <rPh sb="294" eb="295">
      <t>トモナ</t>
    </rPh>
    <rPh sb="296" eb="299">
      <t>ショクインスウ</t>
    </rPh>
    <rPh sb="300" eb="302">
      <t>チンギン</t>
    </rPh>
    <rPh sb="302" eb="304">
      <t>ソウガク</t>
    </rPh>
    <rPh sb="305" eb="307">
      <t>ゲンショウ</t>
    </rPh>
    <rPh sb="307" eb="308">
      <t>トウ</t>
    </rPh>
    <rPh sb="312" eb="313">
      <t>エ</t>
    </rPh>
    <rPh sb="315" eb="317">
      <t>ジジョウ</t>
    </rPh>
    <rPh sb="320" eb="322">
      <t>バアイ</t>
    </rPh>
    <rPh sb="329" eb="331">
      <t>エイキョウ</t>
    </rPh>
    <rPh sb="332" eb="333">
      <t>ノゾ</t>
    </rPh>
    <rPh sb="356" eb="357">
      <t>ガク</t>
    </rPh>
    <rPh sb="358" eb="360">
      <t>チョウセイ</t>
    </rPh>
    <rPh sb="363" eb="364">
      <t>サ</t>
    </rPh>
    <rPh sb="365" eb="366">
      <t>ツカ</t>
    </rPh>
    <phoneticPr fontId="8"/>
  </si>
  <si>
    <t>処遇改善臨時特例交付金による賃金改善以外の部分で賃金水準を引き下げないことの誓約を行っている</t>
    <rPh sb="38" eb="40">
      <t>セイヤク</t>
    </rPh>
    <rPh sb="41" eb="42">
      <t>オコナ</t>
    </rPh>
    <phoneticPr fontId="8"/>
  </si>
  <si>
    <t>交付金相当額を適切に配分するための賃金改善ルールを定めました。</t>
    <rPh sb="0" eb="3">
      <t>コウフキン</t>
    </rPh>
    <rPh sb="3" eb="5">
      <t>ソウトウ</t>
    </rPh>
    <rPh sb="5" eb="6">
      <t>ガク</t>
    </rPh>
    <rPh sb="7" eb="9">
      <t>テキセツ</t>
    </rPh>
    <rPh sb="10" eb="12">
      <t>ハイブン</t>
    </rPh>
    <rPh sb="17" eb="19">
      <t>チンギン</t>
    </rPh>
    <rPh sb="19" eb="21">
      <t>カイゼン</t>
    </rPh>
    <rPh sb="25" eb="26">
      <t>サダ</t>
    </rPh>
    <phoneticPr fontId="8"/>
  </si>
  <si>
    <t>交付金として給付される額は、職員の賃金改善のために全額支出します。</t>
    <rPh sb="0" eb="3">
      <t>コウフキン</t>
    </rPh>
    <rPh sb="6" eb="8">
      <t>キュウフ</t>
    </rPh>
    <rPh sb="11" eb="12">
      <t>ガク</t>
    </rPh>
    <rPh sb="14" eb="16">
      <t>ショクイン</t>
    </rPh>
    <rPh sb="17" eb="19">
      <t>チンギン</t>
    </rPh>
    <rPh sb="19" eb="21">
      <t>カイゼン</t>
    </rPh>
    <rPh sb="25" eb="27">
      <t>ゼンガク</t>
    </rPh>
    <rPh sb="27" eb="29">
      <t>シシュツ</t>
    </rPh>
    <phoneticPr fontId="8"/>
  </si>
  <si>
    <t>交付金の対象となる職員の勤務体制を確認しました。</t>
    <rPh sb="0" eb="3">
      <t>コウフキン</t>
    </rPh>
    <rPh sb="4" eb="6">
      <t>タイショウ</t>
    </rPh>
    <rPh sb="9" eb="11">
      <t>ショクイン</t>
    </rPh>
    <rPh sb="12" eb="14">
      <t>キンム</t>
    </rPh>
    <rPh sb="14" eb="16">
      <t>タイセイ</t>
    </rPh>
    <rPh sb="17" eb="19">
      <t>カクニン</t>
    </rPh>
    <phoneticPr fontId="8"/>
  </si>
  <si>
    <t>【記入上の注意】
・　各証明資料は、指定権者からの求めがあった場合には、速やかに提出すること。
・　本表への虚偽記載の他、交付金の請求に関して不正があった場合は、交付金を返還することとなる場合がある。</t>
    <rPh sb="1" eb="3">
      <t>キニュウ</t>
    </rPh>
    <rPh sb="3" eb="4">
      <t>ジョウ</t>
    </rPh>
    <rPh sb="5" eb="7">
      <t>チュウイ</t>
    </rPh>
    <rPh sb="61" eb="63">
      <t>コウフ</t>
    </rPh>
    <rPh sb="81" eb="83">
      <t>コウフ</t>
    </rPh>
    <phoneticPr fontId="8"/>
  </si>
  <si>
    <t>基本給等による賃金改善の見込額（令和６年４・５月分）が交付金の見込額（令和６年４・５月分）の２／３以上となっている</t>
    <rPh sb="0" eb="3">
      <t>キホンキュウ</t>
    </rPh>
    <rPh sb="3" eb="4">
      <t>トウ</t>
    </rPh>
    <rPh sb="7" eb="9">
      <t>チンギン</t>
    </rPh>
    <rPh sb="9" eb="11">
      <t>カイゼン</t>
    </rPh>
    <rPh sb="12" eb="14">
      <t>ミコミ</t>
    </rPh>
    <rPh sb="14" eb="15">
      <t>ガク</t>
    </rPh>
    <rPh sb="16" eb="18">
      <t>レイワ</t>
    </rPh>
    <rPh sb="19" eb="20">
      <t>ネン</t>
    </rPh>
    <rPh sb="23" eb="25">
      <t>ガツブン</t>
    </rPh>
    <rPh sb="27" eb="30">
      <t>コウフキン</t>
    </rPh>
    <rPh sb="31" eb="33">
      <t>ミコミ</t>
    </rPh>
    <rPh sb="33" eb="34">
      <t>ガク</t>
    </rPh>
    <rPh sb="35" eb="37">
      <t>レイワ</t>
    </rPh>
    <rPh sb="38" eb="39">
      <t>ネン</t>
    </rPh>
    <rPh sb="42" eb="44">
      <t>ガツブン</t>
    </rPh>
    <rPh sb="49" eb="51">
      <t>イジョウ</t>
    </rPh>
    <phoneticPr fontId="8"/>
  </si>
  <si>
    <t>３　交付金以外の部分で賃金水準を引き下げないことについて</t>
    <rPh sb="2" eb="4">
      <t>コウフ</t>
    </rPh>
    <phoneticPr fontId="8"/>
  </si>
  <si>
    <t>別紙様式２－２（交付金）</t>
    <rPh sb="0" eb="2">
      <t>ベッシ</t>
    </rPh>
    <rPh sb="2" eb="4">
      <t>ヨウシキ</t>
    </rPh>
    <rPh sb="8" eb="11">
      <t>コウフキン</t>
    </rPh>
    <phoneticPr fontId="8"/>
  </si>
  <si>
    <t>うち、令和６年４・５月分の交付金の見込額（e）（d×1/2）［円］</t>
    <rPh sb="3" eb="5">
      <t>レイワ</t>
    </rPh>
    <rPh sb="6" eb="7">
      <t>ネン</t>
    </rPh>
    <rPh sb="10" eb="11">
      <t>ガツ</t>
    </rPh>
    <rPh sb="11" eb="12">
      <t>ブン</t>
    </rPh>
    <rPh sb="13" eb="16">
      <t>コウフキン</t>
    </rPh>
    <rPh sb="17" eb="19">
      <t>ミコミ</t>
    </rPh>
    <rPh sb="19" eb="20">
      <t>ガク</t>
    </rPh>
    <rPh sb="31" eb="32">
      <t>エン</t>
    </rPh>
    <phoneticPr fontId="8"/>
  </si>
  <si>
    <t>交付率</t>
    <rPh sb="0" eb="3">
      <t>コウフリツ</t>
    </rPh>
    <phoneticPr fontId="8"/>
  </si>
  <si>
    <t>！この欄が○でない場合、チェックボックスにチェック（✔）が入っていません。</t>
    <rPh sb="3" eb="4">
      <t>ラン</t>
    </rPh>
    <rPh sb="9" eb="11">
      <t>バアイ</t>
    </rPh>
    <rPh sb="29" eb="30">
      <t>ハイ</t>
    </rPh>
    <phoneticPr fontId="8"/>
  </si>
  <si>
    <t>●「別紙様式2-1」を完成させるには、「基本情報入力シート」「別紙様式2-2」から転記される情報が必要です。まずはこれらのシートを完成させてください。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8"/>
  </si>
  <si>
    <t>児童発達支援</t>
  </si>
  <si>
    <t>医療型児童発達支援</t>
  </si>
  <si>
    <t>放課後等デイサービス</t>
  </si>
  <si>
    <t>居宅訪問型児童発達支援</t>
  </si>
  <si>
    <t>保育所等訪問支援</t>
  </si>
  <si>
    <t>福祉型障害児入所施設</t>
  </si>
  <si>
    <t>医療型障害児入所施設</t>
  </si>
  <si>
    <t>事業所番号</t>
    <rPh sb="0" eb="3">
      <t>ジギョウショ</t>
    </rPh>
    <rPh sb="3" eb="5">
      <t>バンゴウ</t>
    </rPh>
    <phoneticPr fontId="8"/>
  </si>
  <si>
    <t>一月あたり
障害児通所支援等報酬総額[円]</t>
    <rPh sb="0" eb="2">
      <t>イチガツ</t>
    </rPh>
    <rPh sb="6" eb="9">
      <t>ショウガイジ</t>
    </rPh>
    <rPh sb="9" eb="11">
      <t>ツウショ</t>
    </rPh>
    <rPh sb="11" eb="13">
      <t>シエン</t>
    </rPh>
    <rPh sb="13" eb="14">
      <t>ナド</t>
    </rPh>
    <rPh sb="14" eb="16">
      <t>ホウシュウ</t>
    </rPh>
    <rPh sb="16" eb="18">
      <t>ソウガク</t>
    </rPh>
    <rPh sb="19" eb="20">
      <t>エン</t>
    </rPh>
    <phoneticPr fontId="8"/>
  </si>
  <si>
    <t>別紙様式２－１（交付金）</t>
    <rPh sb="0" eb="2">
      <t>ベッシ</t>
    </rPh>
    <rPh sb="2" eb="4">
      <t>ヨウシキ</t>
    </rPh>
    <rPh sb="8" eb="11">
      <t>コウフキン</t>
    </rPh>
    <phoneticPr fontId="8"/>
  </si>
  <si>
    <t>一月あたり障害児通所支援等報酬総額[円](a)</t>
    <rPh sb="0" eb="2">
      <t>イチガツ</t>
    </rPh>
    <rPh sb="5" eb="12">
      <t>ショウガイジツウショシエン</t>
    </rPh>
    <rPh sb="12" eb="13">
      <t>ナド</t>
    </rPh>
    <rPh sb="13" eb="15">
      <t>ホウシュウ</t>
    </rPh>
    <rPh sb="15" eb="17">
      <t>ソウガク</t>
    </rPh>
    <rPh sb="18" eb="19">
      <t>エン</t>
    </rPh>
    <phoneticPr fontId="8"/>
  </si>
  <si>
    <r>
      <t>令和６年２月からの福祉・介護職員処遇改善臨時特例交付金の届出に係る提出先（事業所の所在地の</t>
    </r>
    <r>
      <rPr>
        <b/>
        <u/>
        <sz val="12"/>
        <color theme="1"/>
        <rFont val="ＭＳ Ｐゴシック"/>
        <family val="3"/>
        <charset val="128"/>
      </rPr>
      <t>都道府県</t>
    </r>
    <r>
      <rPr>
        <sz val="12"/>
        <color theme="1"/>
        <rFont val="ＭＳ Ｐゴシック"/>
        <family val="3"/>
        <charset val="128"/>
      </rPr>
      <t>）の名称を入力してください。</t>
    </r>
    <rPh sb="0" eb="2">
      <t>レイワ</t>
    </rPh>
    <rPh sb="3" eb="4">
      <t>ネン</t>
    </rPh>
    <rPh sb="5" eb="6">
      <t>ガツ</t>
    </rPh>
    <rPh sb="28" eb="30">
      <t>トドケデ</t>
    </rPh>
    <rPh sb="31" eb="32">
      <t>カカ</t>
    </rPh>
    <rPh sb="33" eb="35">
      <t>テイシュツ</t>
    </rPh>
    <rPh sb="35" eb="36">
      <t>サキ</t>
    </rPh>
    <rPh sb="51" eb="53">
      <t>メイショウ</t>
    </rPh>
    <rPh sb="54" eb="56">
      <t>ニュウリョク</t>
    </rPh>
    <phoneticPr fontId="8"/>
  </si>
  <si>
    <t>記</t>
    <rPh sb="0" eb="1">
      <t>キ</t>
    </rPh>
    <phoneticPr fontId="8"/>
  </si>
  <si>
    <t>福島県</t>
    <rPh sb="0" eb="3">
      <t>フクシマケン</t>
    </rPh>
    <phoneticPr fontId="8"/>
  </si>
  <si>
    <t>ﾌﾘｶﾞﾅ</t>
    <phoneticPr fontId="8"/>
  </si>
  <si>
    <r>
      <t>※　「一月あたりの障害福祉サービス等報酬総額（円）」には、 令和５年２月から令和６年１月までの１２か月間のサービス別の報酬総額（各種加算減算を含む。また、</t>
    </r>
    <r>
      <rPr>
        <u/>
        <sz val="12"/>
        <color rgb="FFFF0000"/>
        <rFont val="ＭＳ Ｐゴシック"/>
        <family val="3"/>
        <charset val="128"/>
      </rPr>
      <t>処遇改善加算、特定加算及びベースアップ等加算も含む。</t>
    </r>
    <r>
      <rPr>
        <sz val="12"/>
        <color rgb="FFFF0000"/>
        <rFont val="ＭＳ Ｐゴシック"/>
        <family val="3"/>
        <charset val="128"/>
      </rPr>
      <t>）のうち</t>
    </r>
    <r>
      <rPr>
        <u/>
        <sz val="12"/>
        <color rgb="FFFF0000"/>
        <rFont val="ＭＳ Ｐゴシック"/>
        <family val="3"/>
        <charset val="128"/>
      </rPr>
      <t>最も高い月の報酬総額を</t>
    </r>
    <r>
      <rPr>
        <sz val="12"/>
        <color rgb="FFFF0000"/>
        <rFont val="ＭＳ Ｐゴシック"/>
        <family val="3"/>
        <charset val="128"/>
      </rPr>
      <t>、事業所ごとに記載すること。</t>
    </r>
    <rPh sb="38" eb="40">
      <t>レイワ</t>
    </rPh>
    <rPh sb="41" eb="42">
      <t>ネン</t>
    </rPh>
    <rPh sb="107" eb="108">
      <t>モット</t>
    </rPh>
    <rPh sb="109" eb="110">
      <t>タカ</t>
    </rPh>
    <rPh sb="111" eb="112">
      <t>ツキ</t>
    </rPh>
    <rPh sb="113" eb="117">
      <t>ホウシュウソウガク</t>
    </rPh>
    <phoneticPr fontId="8"/>
  </si>
  <si>
    <t>職員への賃金改善を行う時期については、従来の処遇改善加算の支払時期と揃えることが望ましいことについて、確認しました。</t>
    <rPh sb="0" eb="2">
      <t>ショクイン</t>
    </rPh>
    <rPh sb="4" eb="6">
      <t>チンギン</t>
    </rPh>
    <rPh sb="6" eb="8">
      <t>カイゼン</t>
    </rPh>
    <rPh sb="9" eb="10">
      <t>オコナ</t>
    </rPh>
    <rPh sb="11" eb="13">
      <t>ジキ</t>
    </rPh>
    <rPh sb="19" eb="21">
      <t>ジュウライ</t>
    </rPh>
    <rPh sb="22" eb="24">
      <t>ショグウ</t>
    </rPh>
    <rPh sb="24" eb="26">
      <t>カイゼン</t>
    </rPh>
    <rPh sb="26" eb="28">
      <t>カサン</t>
    </rPh>
    <rPh sb="29" eb="31">
      <t>シハライ</t>
    </rPh>
    <rPh sb="31" eb="33">
      <t>ジキ</t>
    </rPh>
    <rPh sb="34" eb="35">
      <t>ソロ</t>
    </rPh>
    <rPh sb="40" eb="41">
      <t>ノゾ</t>
    </rPh>
    <rPh sb="51" eb="53">
      <t>カクニン</t>
    </rPh>
    <phoneticPr fontId="8"/>
  </si>
  <si>
    <t>！本申請者と口座名義人が同一であることを確認し、リストから「〇」を選択すること。</t>
    <rPh sb="1" eb="2">
      <t>ホン</t>
    </rPh>
    <rPh sb="2" eb="5">
      <t>シンセイシャ</t>
    </rPh>
    <rPh sb="6" eb="8">
      <t>コウザ</t>
    </rPh>
    <rPh sb="8" eb="11">
      <t>メイギニン</t>
    </rPh>
    <rPh sb="12" eb="14">
      <t>ドウイツ</t>
    </rPh>
    <rPh sb="20" eb="22">
      <t>カクニン</t>
    </rPh>
    <rPh sb="33" eb="35">
      <t>センタク</t>
    </rPh>
    <phoneticPr fontId="8"/>
  </si>
  <si>
    <t>交付申請書（第１号様式）について</t>
    <rPh sb="0" eb="2">
      <t>コウフ</t>
    </rPh>
    <rPh sb="2" eb="5">
      <t>シンセイショ</t>
    </rPh>
    <rPh sb="6" eb="7">
      <t>ダイ</t>
    </rPh>
    <rPh sb="8" eb="9">
      <t>ゴウ</t>
    </rPh>
    <rPh sb="9" eb="11">
      <t>ヨウシキ</t>
    </rPh>
    <phoneticPr fontId="8"/>
  </si>
  <si>
    <t>交付申請書（第１号様式）について、空欄の項目がない</t>
    <rPh sb="0" eb="4">
      <t>コウフシンセイショ</t>
    </rPh>
    <rPh sb="15" eb="17">
      <t>クウラン</t>
    </rPh>
    <rPh sb="18" eb="20">
      <t>コウモク</t>
    </rPh>
    <phoneticPr fontId="8"/>
  </si>
  <si>
    <t>口座振込申出書について</t>
    <rPh sb="0" eb="7">
      <t>コウザフリコミモウシデショ</t>
    </rPh>
    <phoneticPr fontId="8"/>
  </si>
  <si>
    <t>口座振込申出書について、空欄の項目がない</t>
    <rPh sb="0" eb="6">
      <t>コウザフリコミモウシデショ</t>
    </rPh>
    <rPh sb="11" eb="13">
      <t>クウラン</t>
    </rPh>
    <rPh sb="14" eb="16">
      <t>コウモク</t>
    </rPh>
    <phoneticPr fontId="8"/>
  </si>
  <si>
    <t>口座振込申出書について、口座名義が本交付金申請者と同一である</t>
    <rPh sb="0" eb="3">
      <t>コウザフリコミ</t>
    </rPh>
    <rPh sb="3" eb="6">
      <t>モウシデショ</t>
    </rPh>
    <rPh sb="11" eb="15">
      <t>コウザメイギ</t>
    </rPh>
    <rPh sb="16" eb="17">
      <t>ホン</t>
    </rPh>
    <rPh sb="17" eb="23">
      <t>コウフキンシンセイシャ</t>
    </rPh>
    <rPh sb="24" eb="26">
      <t>ドウイツ</t>
    </rPh>
    <phoneticPr fontId="8"/>
  </si>
  <si>
    <r>
      <t xml:space="preserve">【記入上の注意】
・処遇改善臨時特例交付金計画書は、提出先の都道府県内に所在する事業所・施設であれば法人一括での作成が可能であり、全体で交付金額以上となる賃金改善等の要件を満たしていれば足りること。
・事業所の数が多く、１枚に記載しきれない場合は、適宜、行を追加すること。
</t>
    </r>
    <r>
      <rPr>
        <sz val="11"/>
        <color rgb="FFFF0000"/>
        <rFont val="ＭＳ Ｐゴシック"/>
        <family val="3"/>
        <charset val="128"/>
      </rPr>
      <t>・交付金の支払いは、別途提出する「口座振込申出書」に記載した口座に法人毎に振り込まれる。</t>
    </r>
    <rPh sb="14" eb="16">
      <t>リンジ</t>
    </rPh>
    <rPh sb="16" eb="18">
      <t>トクレイ</t>
    </rPh>
    <rPh sb="18" eb="21">
      <t>コウフキン</t>
    </rPh>
    <rPh sb="71" eb="72">
      <t>ガク</t>
    </rPh>
    <rPh sb="72" eb="74">
      <t>イジョウ</t>
    </rPh>
    <rPh sb="77" eb="79">
      <t>チンギン</t>
    </rPh>
    <rPh sb="79" eb="81">
      <t>カイゼン</t>
    </rPh>
    <rPh sb="81" eb="82">
      <t>トウ</t>
    </rPh>
    <rPh sb="83" eb="85">
      <t>ヨウケン</t>
    </rPh>
    <rPh sb="138" eb="141">
      <t>コウフキン</t>
    </rPh>
    <rPh sb="142" eb="144">
      <t>シハラ</t>
    </rPh>
    <rPh sb="147" eb="149">
      <t>ベット</t>
    </rPh>
    <rPh sb="149" eb="151">
      <t>テイシュツ</t>
    </rPh>
    <rPh sb="154" eb="156">
      <t>コウザ</t>
    </rPh>
    <rPh sb="156" eb="158">
      <t>フリコミ</t>
    </rPh>
    <rPh sb="158" eb="161">
      <t>モウシデショ</t>
    </rPh>
    <rPh sb="163" eb="165">
      <t>キサイ</t>
    </rPh>
    <rPh sb="167" eb="169">
      <t>コウザ</t>
    </rPh>
    <rPh sb="170" eb="173">
      <t>ホウジンゴト</t>
    </rPh>
    <rPh sb="174" eb="175">
      <t>フ</t>
    </rPh>
    <rPh sb="176" eb="177">
      <t>コ</t>
    </rPh>
    <phoneticPr fontId="8"/>
  </si>
  <si>
    <t>福島県知事　</t>
    <phoneticPr fontId="8"/>
  </si>
  <si>
    <t>！この欄が×の場合、空欄の項目があります。</t>
    <rPh sb="3" eb="4">
      <t>ラン</t>
    </rPh>
    <rPh sb="7" eb="9">
      <t>バアイ</t>
    </rPh>
    <rPh sb="10" eb="12">
      <t>クウラン</t>
    </rPh>
    <rPh sb="13" eb="15">
      <t>コウモク</t>
    </rPh>
    <phoneticPr fontId="8"/>
  </si>
  <si>
    <t>郵便番号</t>
  </si>
  <si>
    <t>法人所在地</t>
  </si>
  <si>
    <t>法人名ﾌﾘｶﾞﾅ</t>
    <rPh sb="0" eb="2">
      <t>ホウジン</t>
    </rPh>
    <rPh sb="2" eb="3">
      <t>メイ</t>
    </rPh>
    <phoneticPr fontId="8"/>
  </si>
  <si>
    <t>法人名</t>
    <phoneticPr fontId="8"/>
  </si>
  <si>
    <t>法人代表者職名</t>
    <rPh sb="0" eb="2">
      <t>ホウジン</t>
    </rPh>
    <rPh sb="2" eb="5">
      <t>ダイヒョウシャ</t>
    </rPh>
    <phoneticPr fontId="8"/>
  </si>
  <si>
    <t>法人代表者名ﾌﾘｶﾞﾅ</t>
    <rPh sb="0" eb="2">
      <t>ホウジン</t>
    </rPh>
    <rPh sb="2" eb="5">
      <t>ダイヒョウシャ</t>
    </rPh>
    <phoneticPr fontId="8"/>
  </si>
  <si>
    <t>法人代表者氏名</t>
    <rPh sb="0" eb="2">
      <t>ホウジン</t>
    </rPh>
    <phoneticPr fontId="8"/>
  </si>
  <si>
    <t>電話番号</t>
  </si>
  <si>
    <t>口座振込申出書</t>
  </si>
  <si>
    <t>　令和６年度福島県福祉・介護職員処遇改善臨時特例交付金に係る振込口座について、下記のとおり申し出ます。</t>
    <rPh sb="1" eb="3">
      <t>レイワ</t>
    </rPh>
    <rPh sb="4" eb="6">
      <t>ネンド</t>
    </rPh>
    <phoneticPr fontId="8"/>
  </si>
  <si>
    <t>記</t>
  </si>
  <si>
    <t>金融機関名</t>
  </si>
  <si>
    <t>店舗名</t>
    <rPh sb="0" eb="3">
      <t>テンポメイ</t>
    </rPh>
    <phoneticPr fontId="8"/>
  </si>
  <si>
    <t>口座種目</t>
  </si>
  <si>
    <t>←リストから選択してください。</t>
    <rPh sb="6" eb="8">
      <t>センタク</t>
    </rPh>
    <phoneticPr fontId="8"/>
  </si>
  <si>
    <t>口座番号</t>
  </si>
  <si>
    <t>口座名義人</t>
  </si>
  <si>
    <t>（注）</t>
  </si>
  <si>
    <t>・口座名義人は、交付申請書の申請者（代表者）と同一にしてください。</t>
  </si>
  <si>
    <r>
      <t>・</t>
    </r>
    <r>
      <rPr>
        <u/>
        <sz val="12"/>
        <rFont val="ＭＳ 明朝"/>
        <family val="1"/>
        <charset val="128"/>
      </rPr>
      <t>この申出書と併せて、通帳等の写し</t>
    </r>
    <r>
      <rPr>
        <sz val="12"/>
        <rFont val="ＭＳ 明朝"/>
        <family val="1"/>
        <charset val="128"/>
      </rPr>
      <t>（金融機関名・店名・口座番号・口座名義（氏名カナ）が確認できるページ（ゆうちょ銀行の場合は、他金融機関からの振込用受取口座の印字があるページ）</t>
    </r>
    <r>
      <rPr>
        <u/>
        <sz val="12"/>
        <rFont val="ＭＳ 明朝"/>
        <family val="1"/>
        <charset val="128"/>
      </rPr>
      <t>を添付してください。</t>
    </r>
  </si>
  <si>
    <t>責任者氏名</t>
    <rPh sb="0" eb="3">
      <t>セキニンシャ</t>
    </rPh>
    <rPh sb="3" eb="5">
      <t>シメイ</t>
    </rPh>
    <phoneticPr fontId="8"/>
  </si>
  <si>
    <t>部　署　名</t>
    <rPh sb="0" eb="1">
      <t>ブ</t>
    </rPh>
    <rPh sb="2" eb="3">
      <t>ショ</t>
    </rPh>
    <rPh sb="4" eb="5">
      <t>ナ</t>
    </rPh>
    <phoneticPr fontId="8"/>
  </si>
  <si>
    <t>【本件に関する連絡先】</t>
    <rPh sb="1" eb="3">
      <t>ホンケン</t>
    </rPh>
    <rPh sb="4" eb="5">
      <t>カン</t>
    </rPh>
    <rPh sb="7" eb="10">
      <t>レンラクサキ</t>
    </rPh>
    <phoneticPr fontId="8"/>
  </si>
  <si>
    <t>口座振込申出書</t>
    <rPh sb="0" eb="2">
      <t>コウザ</t>
    </rPh>
    <rPh sb="2" eb="4">
      <t>フリコミ</t>
    </rPh>
    <rPh sb="4" eb="7">
      <t>モウシデショ</t>
    </rPh>
    <phoneticPr fontId="8"/>
  </si>
  <si>
    <t>（３）</t>
  </si>
  <si>
    <t>福祉・介護職員処遇改善臨時特例交付金計画書（施設・事業所別個表）（実施要綱別紙様式２－２）</t>
    <rPh sb="0" eb="2">
      <t>フクシ</t>
    </rPh>
    <rPh sb="3" eb="18">
      <t>カイゴショクインショグウカイゼンリンジトクレイコウフキン</t>
    </rPh>
    <rPh sb="18" eb="21">
      <t>ケイカクショ</t>
    </rPh>
    <rPh sb="22" eb="24">
      <t>シセツ</t>
    </rPh>
    <rPh sb="25" eb="28">
      <t>ジギョウショ</t>
    </rPh>
    <rPh sb="28" eb="29">
      <t>ベツ</t>
    </rPh>
    <rPh sb="29" eb="31">
      <t>コヒョウ</t>
    </rPh>
    <rPh sb="33" eb="37">
      <t>ジッシヨウコウ</t>
    </rPh>
    <rPh sb="37" eb="41">
      <t>ベッシヨウシキ</t>
    </rPh>
    <phoneticPr fontId="8"/>
  </si>
  <si>
    <t>（２）</t>
  </si>
  <si>
    <t>福祉・介護職員処遇改善臨時特例交付金処遇改善計画書（実施要綱別紙様式２－１）</t>
    <rPh sb="0" eb="2">
      <t>フクシ</t>
    </rPh>
    <rPh sb="3" eb="18">
      <t>カイゴショクインショグウカイゼンリンジトクレイコウフキン</t>
    </rPh>
    <rPh sb="18" eb="22">
      <t>ショグウカイゼン</t>
    </rPh>
    <rPh sb="22" eb="25">
      <t>ケイカクショ</t>
    </rPh>
    <rPh sb="26" eb="30">
      <t>ジッシヨウコウ</t>
    </rPh>
    <rPh sb="30" eb="34">
      <t>ベッシヨウシキ</t>
    </rPh>
    <phoneticPr fontId="8"/>
  </si>
  <si>
    <t>（１）</t>
    <phoneticPr fontId="8"/>
  </si>
  <si>
    <t>２　添付書類</t>
    <rPh sb="2" eb="6">
      <t>テンプショルイ</t>
    </rPh>
    <phoneticPr fontId="8"/>
  </si>
  <si>
    <t>金</t>
    <rPh sb="0" eb="1">
      <t>キン</t>
    </rPh>
    <phoneticPr fontId="8"/>
  </si>
  <si>
    <t>１　申　請　額</t>
    <phoneticPr fontId="8"/>
  </si>
  <si>
    <t>　福島県補助金等の交付等に関する規則第４条の規定により上記交付金の交付につき、下記のとおり関係書類を添えて申請します。</t>
    <rPh sb="1" eb="4">
      <t>フクシマケン</t>
    </rPh>
    <rPh sb="4" eb="7">
      <t>ホジョキン</t>
    </rPh>
    <rPh sb="7" eb="8">
      <t>トウ</t>
    </rPh>
    <rPh sb="9" eb="12">
      <t>コウフトウ</t>
    </rPh>
    <rPh sb="13" eb="14">
      <t>カン</t>
    </rPh>
    <rPh sb="16" eb="18">
      <t>キソク</t>
    </rPh>
    <rPh sb="18" eb="19">
      <t>ダイ</t>
    </rPh>
    <rPh sb="20" eb="21">
      <t>ジョウ</t>
    </rPh>
    <rPh sb="22" eb="24">
      <t>キテイ</t>
    </rPh>
    <rPh sb="27" eb="32">
      <t>ジョウキコウフキン</t>
    </rPh>
    <rPh sb="33" eb="35">
      <t>コウフ</t>
    </rPh>
    <rPh sb="39" eb="41">
      <t>カキ</t>
    </rPh>
    <rPh sb="45" eb="49">
      <t>カンケイショルイ</t>
    </rPh>
    <rPh sb="50" eb="51">
      <t>ソ</t>
    </rPh>
    <rPh sb="53" eb="55">
      <t>シンセイ</t>
    </rPh>
    <phoneticPr fontId="8"/>
  </si>
  <si>
    <t>令和６年度福島県福祉・介護職員処遇改善臨時特例交付金交付申請書</t>
    <rPh sb="0" eb="2">
      <t>レイワ</t>
    </rPh>
    <rPh sb="3" eb="5">
      <t>ネンド</t>
    </rPh>
    <rPh sb="5" eb="8">
      <t>フクシマケン</t>
    </rPh>
    <rPh sb="8" eb="10">
      <t>フクシ</t>
    </rPh>
    <rPh sb="11" eb="13">
      <t>カイゴ</t>
    </rPh>
    <rPh sb="13" eb="15">
      <t>ショクイン</t>
    </rPh>
    <rPh sb="15" eb="17">
      <t>ショグウ</t>
    </rPh>
    <rPh sb="17" eb="19">
      <t>カイゼン</t>
    </rPh>
    <rPh sb="19" eb="26">
      <t>リンジトクレイコウフキン</t>
    </rPh>
    <rPh sb="26" eb="31">
      <t>コウフシンセイショ</t>
    </rPh>
    <phoneticPr fontId="8"/>
  </si>
  <si>
    <t>代表者名</t>
    <rPh sb="0" eb="3">
      <t>ダイヒョウシャ</t>
    </rPh>
    <rPh sb="3" eb="4">
      <t>メイ</t>
    </rPh>
    <phoneticPr fontId="8"/>
  </si>
  <si>
    <t>役職</t>
    <rPh sb="0" eb="2">
      <t>ヤクショク</t>
    </rPh>
    <phoneticPr fontId="8"/>
  </si>
  <si>
    <t>法人名</t>
    <rPh sb="0" eb="3">
      <t>ホウジンメイ</t>
    </rPh>
    <phoneticPr fontId="8"/>
  </si>
  <si>
    <t>　福島県知事</t>
    <rPh sb="1" eb="4">
      <t>フクシマケン</t>
    </rPh>
    <rPh sb="4" eb="6">
      <t>チジ</t>
    </rPh>
    <phoneticPr fontId="8"/>
  </si>
  <si>
    <t>↑年月日結合</t>
    <rPh sb="1" eb="4">
      <t>ネンガッピ</t>
    </rPh>
    <rPh sb="4" eb="6">
      <t>ケツゴウ</t>
    </rPh>
    <phoneticPr fontId="8"/>
  </si>
  <si>
    <t>月</t>
    <rPh sb="0" eb="1">
      <t>ガツ</t>
    </rPh>
    <phoneticPr fontId="8"/>
  </si>
  <si>
    <t>令和6年</t>
    <rPh sb="0" eb="1">
      <t>レイワ</t>
    </rPh>
    <phoneticPr fontId="8"/>
  </si>
  <si>
    <t>←受付番号（県で入力）</t>
    <rPh sb="1" eb="3">
      <t>ウケツケ</t>
    </rPh>
    <rPh sb="3" eb="5">
      <t>バンゴウ</t>
    </rPh>
    <rPh sb="6" eb="7">
      <t>ケン</t>
    </rPh>
    <rPh sb="8" eb="10">
      <t>ニュウリョク</t>
    </rPh>
    <phoneticPr fontId="8"/>
  </si>
  <si>
    <t>第１号様式（第３条関係）</t>
    <rPh sb="0" eb="1">
      <t>ダイ</t>
    </rPh>
    <rPh sb="2" eb="3">
      <t>ゴウ</t>
    </rPh>
    <rPh sb="3" eb="5">
      <t>ヨウシキ</t>
    </rPh>
    <rPh sb="6" eb="7">
      <t>ダイ</t>
    </rPh>
    <rPh sb="8" eb="9">
      <t>ジョウ</t>
    </rPh>
    <rPh sb="9" eb="11">
      <t>カンケイ</t>
    </rPh>
    <phoneticPr fontId="8"/>
  </si>
  <si>
    <t>ｻｰﾋﾞｽ種類ｺｰﾄﾞ</t>
  </si>
  <si>
    <r>
      <t>住所１</t>
    </r>
    <r>
      <rPr>
        <b/>
        <sz val="11"/>
        <color theme="1"/>
        <rFont val="ＭＳ Ｐゴシック"/>
        <family val="3"/>
        <charset val="128"/>
      </rPr>
      <t>（都道府県まで）</t>
    </r>
    <rPh sb="0" eb="2">
      <t>ジュウショ</t>
    </rPh>
    <rPh sb="4" eb="8">
      <t>トドウフケン</t>
    </rPh>
    <phoneticPr fontId="9"/>
  </si>
  <si>
    <r>
      <t>住所２</t>
    </r>
    <r>
      <rPr>
        <b/>
        <sz val="11"/>
        <color theme="1"/>
        <rFont val="ＭＳ Ｐゴシック"/>
        <family val="3"/>
        <charset val="128"/>
      </rPr>
      <t>（市町村まで）</t>
    </r>
    <rPh sb="0" eb="2">
      <t>ジュウショ</t>
    </rPh>
    <rPh sb="4" eb="7">
      <t>シチョウソン</t>
    </rPh>
    <phoneticPr fontId="9"/>
  </si>
  <si>
    <r>
      <t>住所３</t>
    </r>
    <r>
      <rPr>
        <b/>
        <sz val="11"/>
        <color theme="1"/>
        <rFont val="ＭＳ Ｐゴシック"/>
        <family val="3"/>
        <charset val="128"/>
      </rPr>
      <t>（大字・通称・字・丁目まで）</t>
    </r>
    <rPh sb="0" eb="2">
      <t>ジュウショ</t>
    </rPh>
    <rPh sb="4" eb="6">
      <t>オオアザ</t>
    </rPh>
    <rPh sb="7" eb="9">
      <t>ツウショウ</t>
    </rPh>
    <rPh sb="10" eb="11">
      <t>ジ</t>
    </rPh>
    <rPh sb="12" eb="14">
      <t>チョウメ</t>
    </rPh>
    <phoneticPr fontId="8"/>
  </si>
  <si>
    <r>
      <t>住所４</t>
    </r>
    <r>
      <rPr>
        <b/>
        <sz val="11"/>
        <color theme="1"/>
        <rFont val="ＭＳ Ｐゴシック"/>
        <family val="3"/>
        <charset val="128"/>
      </rPr>
      <t>（番地）</t>
    </r>
    <rPh sb="0" eb="2">
      <t>ジュウショ</t>
    </rPh>
    <rPh sb="4" eb="6">
      <t>バンチ</t>
    </rPh>
    <phoneticPr fontId="8"/>
  </si>
  <si>
    <r>
      <t>住所５</t>
    </r>
    <r>
      <rPr>
        <b/>
        <sz val="11"/>
        <color theme="1"/>
        <rFont val="ＭＳ Ｐゴシック"/>
        <family val="3"/>
        <charset val="128"/>
      </rPr>
      <t>（建物名等）</t>
    </r>
    <rPh sb="0" eb="2">
      <t>ジュウショ</t>
    </rPh>
    <rPh sb="4" eb="6">
      <t>タテモノ</t>
    </rPh>
    <rPh sb="6" eb="7">
      <t>メイ</t>
    </rPh>
    <rPh sb="7" eb="8">
      <t>トウ</t>
    </rPh>
    <phoneticPr fontId="8"/>
  </si>
  <si>
    <t>通し
№</t>
    <rPh sb="0" eb="1">
      <t>トオ</t>
    </rPh>
    <phoneticPr fontId="88"/>
  </si>
  <si>
    <t>受付№
[法人単位]</t>
    <rPh sb="0" eb="2">
      <t>ウケツケ</t>
    </rPh>
    <rPh sb="5" eb="7">
      <t>ホウジン</t>
    </rPh>
    <rPh sb="7" eb="9">
      <t>タンイ</t>
    </rPh>
    <phoneticPr fontId="88"/>
  </si>
  <si>
    <t>法人毎
枝番</t>
    <rPh sb="0" eb="3">
      <t>ホウジンゴト</t>
    </rPh>
    <rPh sb="4" eb="6">
      <t>エダバン</t>
    </rPh>
    <phoneticPr fontId="88"/>
  </si>
  <si>
    <t>法人名</t>
    <rPh sb="0" eb="2">
      <t>ホウジン</t>
    </rPh>
    <rPh sb="2" eb="3">
      <t>メイ</t>
    </rPh>
    <phoneticPr fontId="88"/>
  </si>
  <si>
    <t>法人代表者職名</t>
    <rPh sb="0" eb="2">
      <t>ホウジン</t>
    </rPh>
    <rPh sb="2" eb="5">
      <t>ダイヒョウシャ</t>
    </rPh>
    <rPh sb="5" eb="7">
      <t>ショクメイ</t>
    </rPh>
    <phoneticPr fontId="88"/>
  </si>
  <si>
    <t>法人代表者名</t>
    <rPh sb="0" eb="2">
      <t>ホウジン</t>
    </rPh>
    <rPh sb="2" eb="5">
      <t>ダイヒョウシャ</t>
    </rPh>
    <rPh sb="5" eb="6">
      <t>メイ</t>
    </rPh>
    <phoneticPr fontId="88"/>
  </si>
  <si>
    <t>法人〒</t>
    <phoneticPr fontId="88"/>
  </si>
  <si>
    <t>電話番号</t>
    <rPh sb="0" eb="2">
      <t>デンワ</t>
    </rPh>
    <rPh sb="2" eb="4">
      <t>バンゴウ</t>
    </rPh>
    <phoneticPr fontId="88"/>
  </si>
  <si>
    <t>メールアドレス</t>
    <phoneticPr fontId="88"/>
  </si>
  <si>
    <t>書類作成
担当者氏名</t>
    <rPh sb="0" eb="2">
      <t>ショルイ</t>
    </rPh>
    <rPh sb="2" eb="4">
      <t>サクセイ</t>
    </rPh>
    <rPh sb="5" eb="8">
      <t>タントウシャ</t>
    </rPh>
    <rPh sb="8" eb="10">
      <t>シメイ</t>
    </rPh>
    <phoneticPr fontId="88"/>
  </si>
  <si>
    <t>事業所番号</t>
    <rPh sb="0" eb="3">
      <t>ジギョウショ</t>
    </rPh>
    <rPh sb="3" eb="5">
      <t>バンゴウ</t>
    </rPh>
    <phoneticPr fontId="88"/>
  </si>
  <si>
    <t>サービスコード</t>
    <phoneticPr fontId="88"/>
  </si>
  <si>
    <t>サービス名</t>
    <rPh sb="4" eb="5">
      <t>メイ</t>
    </rPh>
    <phoneticPr fontId="88"/>
  </si>
  <si>
    <t>事業所名</t>
    <rPh sb="0" eb="3">
      <t>ジギョウショ</t>
    </rPh>
    <rPh sb="3" eb="4">
      <t>メイ</t>
    </rPh>
    <phoneticPr fontId="88"/>
  </si>
  <si>
    <t>申請年月日</t>
    <rPh sb="0" eb="2">
      <t>シンセイ</t>
    </rPh>
    <rPh sb="2" eb="5">
      <t>ネンガッピ</t>
    </rPh>
    <phoneticPr fontId="88"/>
  </si>
  <si>
    <r>
      <t xml:space="preserve">交付金見込額
</t>
    </r>
    <r>
      <rPr>
        <sz val="9"/>
        <color theme="1"/>
        <rFont val="ＭＳ Ｐゴシック"/>
        <family val="3"/>
        <charset val="128"/>
        <scheme val="minor"/>
      </rPr>
      <t xml:space="preserve">(当初交付決定額)
</t>
    </r>
    <r>
      <rPr>
        <sz val="11"/>
        <color theme="1"/>
        <rFont val="ＭＳ Ｐゴシック"/>
        <family val="3"/>
        <charset val="128"/>
        <scheme val="minor"/>
      </rPr>
      <t>（法人単位）</t>
    </r>
    <rPh sb="0" eb="3">
      <t>コウフキン</t>
    </rPh>
    <rPh sb="3" eb="5">
      <t>ミコミ</t>
    </rPh>
    <rPh sb="5" eb="6">
      <t>ガク</t>
    </rPh>
    <rPh sb="8" eb="10">
      <t>トウショ</t>
    </rPh>
    <rPh sb="10" eb="15">
      <t>コウフケッテイガク</t>
    </rPh>
    <rPh sb="18" eb="20">
      <t>ホウジン</t>
    </rPh>
    <rPh sb="20" eb="22">
      <t>タンイ</t>
    </rPh>
    <phoneticPr fontId="88"/>
  </si>
  <si>
    <t>当初交付金
見込額
（事業所別）
A</t>
    <rPh sb="0" eb="2">
      <t>トウショ</t>
    </rPh>
    <rPh sb="2" eb="5">
      <t>コウフキン</t>
    </rPh>
    <rPh sb="6" eb="8">
      <t>ミコミ</t>
    </rPh>
    <rPh sb="8" eb="9">
      <t>ガク</t>
    </rPh>
    <rPh sb="11" eb="15">
      <t>ジギョウショベツ</t>
    </rPh>
    <phoneticPr fontId="88"/>
  </si>
  <si>
    <t>書類作成
代行者氏名</t>
    <rPh sb="0" eb="2">
      <t>ショルイ</t>
    </rPh>
    <rPh sb="2" eb="4">
      <t>サクセイ</t>
    </rPh>
    <rPh sb="5" eb="8">
      <t>ダイコウシャ</t>
    </rPh>
    <rPh sb="8" eb="10">
      <t>シメイ</t>
    </rPh>
    <phoneticPr fontId="8"/>
  </si>
  <si>
    <t>書類作成
代行者電話番号</t>
    <rPh sb="0" eb="2">
      <t>ショルイ</t>
    </rPh>
    <rPh sb="2" eb="4">
      <t>サクセイ</t>
    </rPh>
    <rPh sb="5" eb="8">
      <t>ダイコウシャ</t>
    </rPh>
    <rPh sb="8" eb="12">
      <t>デンワバンゴウ</t>
    </rPh>
    <phoneticPr fontId="8"/>
  </si>
  <si>
    <t>書類作成
代行者メールアドレス</t>
    <rPh sb="0" eb="2">
      <t>ショルイ</t>
    </rPh>
    <rPh sb="2" eb="4">
      <t>サクセイ</t>
    </rPh>
    <rPh sb="5" eb="8">
      <t>ダイコウシャ</t>
    </rPh>
    <phoneticPr fontId="8"/>
  </si>
  <si>
    <t>変更(廃止)申請年月日</t>
    <rPh sb="0" eb="2">
      <t>ヘンコウ</t>
    </rPh>
    <rPh sb="3" eb="5">
      <t>ハイシ</t>
    </rPh>
    <rPh sb="6" eb="8">
      <t>シンセイ</t>
    </rPh>
    <rPh sb="8" eb="11">
      <t>ネンガッピ</t>
    </rPh>
    <phoneticPr fontId="88"/>
  </si>
  <si>
    <t>変更後
交付金見込額
（事業所別）
B</t>
    <rPh sb="0" eb="3">
      <t>ヘンコウゴ</t>
    </rPh>
    <rPh sb="4" eb="6">
      <t>コウフ</t>
    </rPh>
    <rPh sb="6" eb="7">
      <t>キン</t>
    </rPh>
    <rPh sb="7" eb="10">
      <t>ミコミガク</t>
    </rPh>
    <rPh sb="12" eb="15">
      <t>ジギョウショ</t>
    </rPh>
    <rPh sb="15" eb="16">
      <t>ベツ</t>
    </rPh>
    <phoneticPr fontId="88"/>
  </si>
  <si>
    <t>追加交付額
（事業所別）
C=B－A</t>
    <rPh sb="0" eb="2">
      <t>ツイカ</t>
    </rPh>
    <rPh sb="2" eb="4">
      <t>コウフ</t>
    </rPh>
    <rPh sb="4" eb="5">
      <t>ガク</t>
    </rPh>
    <rPh sb="7" eb="10">
      <t>ジギョウショ</t>
    </rPh>
    <rPh sb="10" eb="11">
      <t>ベツ</t>
    </rPh>
    <phoneticPr fontId="88"/>
  </si>
  <si>
    <t>追加交付額
（法人単位）</t>
    <rPh sb="0" eb="5">
      <t>ツイカコウフガク</t>
    </rPh>
    <rPh sb="7" eb="9">
      <t>ホウジン</t>
    </rPh>
    <rPh sb="9" eb="11">
      <t>タンイ</t>
    </rPh>
    <phoneticPr fontId="88"/>
  </si>
  <si>
    <t>交付決定額計</t>
    <rPh sb="0" eb="2">
      <t>コウフ</t>
    </rPh>
    <rPh sb="2" eb="4">
      <t>ケッテイ</t>
    </rPh>
    <rPh sb="4" eb="5">
      <t>ガク</t>
    </rPh>
    <rPh sb="5" eb="6">
      <t>ケイ</t>
    </rPh>
    <phoneticPr fontId="1"/>
  </si>
  <si>
    <t>6月支給交付金額</t>
    <rPh sb="1" eb="2">
      <t>ガツ</t>
    </rPh>
    <rPh sb="2" eb="4">
      <t>シキュウ</t>
    </rPh>
    <rPh sb="4" eb="7">
      <t>コウフキン</t>
    </rPh>
    <rPh sb="7" eb="8">
      <t>ガク</t>
    </rPh>
    <phoneticPr fontId="88"/>
  </si>
  <si>
    <t>7月支給交付金額</t>
    <rPh sb="1" eb="2">
      <t>ガツ</t>
    </rPh>
    <rPh sb="2" eb="4">
      <t>シキュウ</t>
    </rPh>
    <rPh sb="4" eb="7">
      <t>コウフキン</t>
    </rPh>
    <rPh sb="7" eb="8">
      <t>ガク</t>
    </rPh>
    <phoneticPr fontId="88"/>
  </si>
  <si>
    <t>8月支給交付金額</t>
    <rPh sb="1" eb="2">
      <t>ガツ</t>
    </rPh>
    <rPh sb="2" eb="4">
      <t>シキュウ</t>
    </rPh>
    <rPh sb="4" eb="7">
      <t>コウフキン</t>
    </rPh>
    <rPh sb="7" eb="8">
      <t>ガク</t>
    </rPh>
    <phoneticPr fontId="88"/>
  </si>
  <si>
    <t>9月支給交付金額（月遅れ①）</t>
    <rPh sb="1" eb="2">
      <t>ガツ</t>
    </rPh>
    <rPh sb="2" eb="4">
      <t>シキュウ</t>
    </rPh>
    <rPh sb="4" eb="7">
      <t>コウフキン</t>
    </rPh>
    <rPh sb="7" eb="8">
      <t>ガク</t>
    </rPh>
    <phoneticPr fontId="88"/>
  </si>
  <si>
    <t>10月支給交付金額（月遅れ②）</t>
    <rPh sb="2" eb="3">
      <t>ガツ</t>
    </rPh>
    <rPh sb="3" eb="5">
      <t>シキュウ</t>
    </rPh>
    <rPh sb="5" eb="8">
      <t>コウフキン</t>
    </rPh>
    <rPh sb="8" eb="9">
      <t>ガク</t>
    </rPh>
    <phoneticPr fontId="88"/>
  </si>
  <si>
    <t>交付金
支給額合計</t>
    <rPh sb="0" eb="3">
      <t>コウフキン</t>
    </rPh>
    <rPh sb="4" eb="6">
      <t>シキュウ</t>
    </rPh>
    <rPh sb="6" eb="7">
      <t>ガク</t>
    </rPh>
    <rPh sb="7" eb="9">
      <t>ゴウケイ</t>
    </rPh>
    <phoneticPr fontId="88"/>
  </si>
  <si>
    <r>
      <rPr>
        <b/>
        <sz val="11"/>
        <color theme="1"/>
        <rFont val="ＭＳ Ｐゴシック"/>
        <family val="3"/>
        <charset val="128"/>
        <scheme val="minor"/>
      </rPr>
      <t>法人毎</t>
    </r>
    <r>
      <rPr>
        <sz val="11"/>
        <rFont val="ＭＳ Ｐゴシック"/>
        <family val="3"/>
        <charset val="128"/>
      </rPr>
      <t>交付金
支給額合計</t>
    </r>
    <rPh sb="0" eb="2">
      <t>ホウジン</t>
    </rPh>
    <rPh sb="2" eb="3">
      <t>マイ</t>
    </rPh>
    <rPh sb="3" eb="6">
      <t>コウフキン</t>
    </rPh>
    <rPh sb="7" eb="9">
      <t>シキュウ</t>
    </rPh>
    <rPh sb="9" eb="10">
      <t>ガク</t>
    </rPh>
    <rPh sb="10" eb="12">
      <t>ゴウケイ</t>
    </rPh>
    <phoneticPr fontId="88"/>
  </si>
  <si>
    <t>支給交付金額　各月累計</t>
    <rPh sb="0" eb="2">
      <t>シキュウ</t>
    </rPh>
    <rPh sb="2" eb="6">
      <t>コウフキンガク</t>
    </rPh>
    <rPh sb="7" eb="9">
      <t>カクツキ</t>
    </rPh>
    <rPh sb="9" eb="11">
      <t>ルイケイ</t>
    </rPh>
    <phoneticPr fontId="88"/>
  </si>
  <si>
    <t>返還額
(事業所毎)</t>
    <rPh sb="0" eb="3">
      <t>ヘンカンガク</t>
    </rPh>
    <rPh sb="5" eb="8">
      <t>ジギョウショ</t>
    </rPh>
    <rPh sb="8" eb="9">
      <t>ゴト</t>
    </rPh>
    <phoneticPr fontId="88"/>
  </si>
  <si>
    <r>
      <rPr>
        <b/>
        <sz val="11"/>
        <color theme="1"/>
        <rFont val="ＭＳ Ｐゴシック"/>
        <family val="3"/>
        <charset val="128"/>
        <scheme val="minor"/>
      </rPr>
      <t>法人毎</t>
    </r>
    <r>
      <rPr>
        <sz val="11"/>
        <rFont val="ＭＳ Ｐゴシック"/>
        <family val="3"/>
        <charset val="128"/>
      </rPr>
      <t xml:space="preserve">
返還額小計</t>
    </r>
    <rPh sb="0" eb="2">
      <t>ホウジン</t>
    </rPh>
    <rPh sb="2" eb="3">
      <t>マイ</t>
    </rPh>
    <rPh sb="4" eb="6">
      <t>ヘンカン</t>
    </rPh>
    <rPh sb="6" eb="7">
      <t>ガク</t>
    </rPh>
    <rPh sb="7" eb="9">
      <t>ショウケイ</t>
    </rPh>
    <phoneticPr fontId="88"/>
  </si>
  <si>
    <t>返還額合計
(事業所毎)</t>
    <rPh sb="0" eb="3">
      <t>ヘンカンガク</t>
    </rPh>
    <rPh sb="3" eb="5">
      <t>ゴウケイ</t>
    </rPh>
    <rPh sb="7" eb="10">
      <t>ジギョウショ</t>
    </rPh>
    <rPh sb="10" eb="11">
      <t>ゴト</t>
    </rPh>
    <phoneticPr fontId="88"/>
  </si>
  <si>
    <r>
      <t>法人毎
返還額合計</t>
    </r>
    <r>
      <rPr>
        <b/>
        <sz val="11"/>
        <color rgb="FFFF0000"/>
        <rFont val="ＭＳ Ｐゴシック"/>
        <family val="3"/>
        <charset val="128"/>
        <scheme val="minor"/>
      </rPr>
      <t>B</t>
    </r>
    <rPh sb="0" eb="2">
      <t>ホウジン</t>
    </rPh>
    <rPh sb="2" eb="3">
      <t>マイ</t>
    </rPh>
    <rPh sb="4" eb="6">
      <t>ヘンカン</t>
    </rPh>
    <rPh sb="6" eb="7">
      <t>ガク</t>
    </rPh>
    <rPh sb="7" eb="9">
      <t>ゴウケイ</t>
    </rPh>
    <phoneticPr fontId="88"/>
  </si>
  <si>
    <t>確定額
(事業所別)</t>
    <rPh sb="5" eb="8">
      <t>ジギョウショ</t>
    </rPh>
    <rPh sb="8" eb="9">
      <t>ベツ</t>
    </rPh>
    <phoneticPr fontId="88"/>
  </si>
  <si>
    <t>確定額</t>
  </si>
  <si>
    <t>交付決定額
合計</t>
    <rPh sb="0" eb="5">
      <t>コウフケッテイガク</t>
    </rPh>
    <rPh sb="6" eb="8">
      <t>ゴウケイ</t>
    </rPh>
    <phoneticPr fontId="88"/>
  </si>
  <si>
    <t>交付決定額
(事業所毎)</t>
    <rPh sb="0" eb="5">
      <t>コウフケッテイガク</t>
    </rPh>
    <rPh sb="7" eb="10">
      <t>ジギョウショ</t>
    </rPh>
    <rPh sb="10" eb="11">
      <t>ゴト</t>
    </rPh>
    <phoneticPr fontId="88"/>
  </si>
  <si>
    <t>確定額ー交付決定額
（※返還額を除く。）
(事業所毎)</t>
    <rPh sb="0" eb="2">
      <t>カクテイ</t>
    </rPh>
    <rPh sb="2" eb="3">
      <t>ガク</t>
    </rPh>
    <rPh sb="12" eb="15">
      <t>ヘンカンガク</t>
    </rPh>
    <rPh sb="16" eb="17">
      <t>ノゾ</t>
    </rPh>
    <rPh sb="22" eb="25">
      <t>ジギョウショ</t>
    </rPh>
    <rPh sb="25" eb="26">
      <t>ゴト</t>
    </rPh>
    <phoneticPr fontId="88"/>
  </si>
  <si>
    <r>
      <t xml:space="preserve">確定額ー交付決定額
</t>
    </r>
    <r>
      <rPr>
        <b/>
        <sz val="9"/>
        <color rgb="FF0070C0"/>
        <rFont val="ＭＳ Ｐゴシック"/>
        <family val="3"/>
        <charset val="128"/>
        <scheme val="minor"/>
      </rPr>
      <t>(※返還額を除く)</t>
    </r>
    <rPh sb="0" eb="2">
      <t>カクテイ</t>
    </rPh>
    <rPh sb="2" eb="3">
      <t>ガク</t>
    </rPh>
    <rPh sb="12" eb="15">
      <t>ヘンカンガク</t>
    </rPh>
    <rPh sb="16" eb="17">
      <t>ノゾ</t>
    </rPh>
    <phoneticPr fontId="88"/>
  </si>
  <si>
    <r>
      <t>差額
(</t>
    </r>
    <r>
      <rPr>
        <b/>
        <sz val="9"/>
        <color rgb="FFFF0000"/>
        <rFont val="ＭＳ Ｐゴシック"/>
        <family val="3"/>
        <charset val="128"/>
        <scheme val="minor"/>
      </rPr>
      <t>負担行為減額総額)</t>
    </r>
    <rPh sb="0" eb="2">
      <t>サガク</t>
    </rPh>
    <rPh sb="4" eb="8">
      <t>フタンコウイ</t>
    </rPh>
    <rPh sb="8" eb="10">
      <t>ゲンガク</t>
    </rPh>
    <rPh sb="10" eb="12">
      <t>ソウガク</t>
    </rPh>
    <phoneticPr fontId="88"/>
  </si>
  <si>
    <t>指令年月日
（当初）</t>
    <rPh sb="0" eb="2">
      <t>シレイ</t>
    </rPh>
    <rPh sb="2" eb="5">
      <t>ネンガッピ</t>
    </rPh>
    <phoneticPr fontId="88"/>
  </si>
  <si>
    <t>指令番号
（当初）</t>
    <rPh sb="0" eb="2">
      <t>シレイ</t>
    </rPh>
    <rPh sb="2" eb="4">
      <t>バンゴウ</t>
    </rPh>
    <phoneticPr fontId="88"/>
  </si>
  <si>
    <t>指令年月日
（追加①）</t>
    <rPh sb="0" eb="2">
      <t>シレイ</t>
    </rPh>
    <rPh sb="2" eb="5">
      <t>ネンガッピ</t>
    </rPh>
    <rPh sb="7" eb="9">
      <t>ツイカ</t>
    </rPh>
    <phoneticPr fontId="88"/>
  </si>
  <si>
    <t>指令番号
（追加①）</t>
    <rPh sb="0" eb="2">
      <t>シレイ</t>
    </rPh>
    <rPh sb="2" eb="4">
      <t>バンゴウ</t>
    </rPh>
    <phoneticPr fontId="88"/>
  </si>
  <si>
    <t>実績申請年月日</t>
    <rPh sb="0" eb="2">
      <t>ジッセキ</t>
    </rPh>
    <rPh sb="2" eb="4">
      <t>シンセイ</t>
    </rPh>
    <rPh sb="4" eb="7">
      <t>ネンガッピ</t>
    </rPh>
    <phoneticPr fontId="88"/>
  </si>
  <si>
    <t>(追加交付後の額)</t>
    <phoneticPr fontId="88"/>
  </si>
  <si>
    <t>2月</t>
    <rPh sb="1" eb="2">
      <t>ガツ</t>
    </rPh>
    <phoneticPr fontId="88"/>
  </si>
  <si>
    <t>3月</t>
  </si>
  <si>
    <t>4月</t>
  </si>
  <si>
    <t>小計(事業所別)
(6/28支払分)</t>
    <rPh sb="0" eb="2">
      <t>ショウケイ</t>
    </rPh>
    <rPh sb="3" eb="6">
      <t>ジギョウショ</t>
    </rPh>
    <rPh sb="6" eb="7">
      <t>ベツ</t>
    </rPh>
    <rPh sb="14" eb="16">
      <t>シハラ</t>
    </rPh>
    <rPh sb="16" eb="17">
      <t>ブン</t>
    </rPh>
    <phoneticPr fontId="88"/>
  </si>
  <si>
    <t>5月</t>
  </si>
  <si>
    <t>小計(事業所別)
(7/31支払分)</t>
    <rPh sb="0" eb="2">
      <t>ショウケイ</t>
    </rPh>
    <rPh sb="3" eb="6">
      <t>ジギョウショ</t>
    </rPh>
    <rPh sb="6" eb="7">
      <t>ベツ</t>
    </rPh>
    <rPh sb="14" eb="16">
      <t>シハラ</t>
    </rPh>
    <rPh sb="16" eb="17">
      <t>ブン</t>
    </rPh>
    <phoneticPr fontId="88"/>
  </si>
  <si>
    <t>5月</t>
    <phoneticPr fontId="88"/>
  </si>
  <si>
    <t>6月</t>
    <phoneticPr fontId="88"/>
  </si>
  <si>
    <t>小計(事業所別)
(8/30支払分)</t>
    <rPh sb="0" eb="2">
      <t>ショウケイ</t>
    </rPh>
    <rPh sb="3" eb="6">
      <t>ジギョウショ</t>
    </rPh>
    <rPh sb="6" eb="7">
      <t>ベツ</t>
    </rPh>
    <rPh sb="14" eb="16">
      <t>シハラ</t>
    </rPh>
    <rPh sb="16" eb="17">
      <t>ブン</t>
    </rPh>
    <phoneticPr fontId="88"/>
  </si>
  <si>
    <t>6月</t>
  </si>
  <si>
    <t>小計(事業所別)
(9/30支払分)</t>
    <rPh sb="0" eb="2">
      <t>ショウケイ</t>
    </rPh>
    <rPh sb="3" eb="6">
      <t>ジギョウショ</t>
    </rPh>
    <rPh sb="6" eb="7">
      <t>ベツ</t>
    </rPh>
    <rPh sb="14" eb="16">
      <t>シハラ</t>
    </rPh>
    <rPh sb="16" eb="17">
      <t>ブン</t>
    </rPh>
    <phoneticPr fontId="88"/>
  </si>
  <si>
    <t>小計(事業所別)
(10/31支払分)</t>
    <rPh sb="0" eb="2">
      <t>ショウケイ</t>
    </rPh>
    <rPh sb="3" eb="6">
      <t>ジギョウショ</t>
    </rPh>
    <rPh sb="6" eb="7">
      <t>ベツ</t>
    </rPh>
    <rPh sb="15" eb="17">
      <t>シハラ</t>
    </rPh>
    <rPh sb="17" eb="18">
      <t>ブン</t>
    </rPh>
    <phoneticPr fontId="88"/>
  </si>
  <si>
    <t>(事業所別)</t>
    <phoneticPr fontId="88"/>
  </si>
  <si>
    <t>A</t>
    <phoneticPr fontId="88"/>
  </si>
  <si>
    <t>支払期：6月</t>
    <rPh sb="0" eb="2">
      <t>シハラ</t>
    </rPh>
    <rPh sb="2" eb="3">
      <t>キ</t>
    </rPh>
    <rPh sb="5" eb="6">
      <t>ガツ</t>
    </rPh>
    <phoneticPr fontId="88"/>
  </si>
  <si>
    <t>支払期：7月</t>
    <rPh sb="0" eb="2">
      <t>シハラ</t>
    </rPh>
    <rPh sb="2" eb="3">
      <t>キ</t>
    </rPh>
    <rPh sb="5" eb="6">
      <t>ガツ</t>
    </rPh>
    <phoneticPr fontId="88"/>
  </si>
  <si>
    <t>支払期：8月</t>
    <rPh sb="0" eb="2">
      <t>シハラ</t>
    </rPh>
    <rPh sb="2" eb="3">
      <t>キ</t>
    </rPh>
    <rPh sb="5" eb="6">
      <t>ガツ</t>
    </rPh>
    <phoneticPr fontId="88"/>
  </si>
  <si>
    <t>支払期：9月</t>
    <rPh sb="0" eb="2">
      <t>シハラ</t>
    </rPh>
    <rPh sb="2" eb="3">
      <t>キ</t>
    </rPh>
    <rPh sb="5" eb="6">
      <t>ガツ</t>
    </rPh>
    <phoneticPr fontId="88"/>
  </si>
  <si>
    <t>支払期：10月</t>
    <rPh sb="0" eb="2">
      <t>シハラ</t>
    </rPh>
    <rPh sb="2" eb="3">
      <t>キ</t>
    </rPh>
    <rPh sb="6" eb="7">
      <t>ガツ</t>
    </rPh>
    <phoneticPr fontId="88"/>
  </si>
  <si>
    <t>※戻入調書における負担行為減の額</t>
    <rPh sb="1" eb="3">
      <t>レイニュウ</t>
    </rPh>
    <rPh sb="3" eb="5">
      <t>チョウショ</t>
    </rPh>
    <rPh sb="9" eb="13">
      <t>フタンコウイ</t>
    </rPh>
    <rPh sb="13" eb="14">
      <t>ゲン</t>
    </rPh>
    <rPh sb="15" eb="16">
      <t>ガク</t>
    </rPh>
    <phoneticPr fontId="88"/>
  </si>
  <si>
    <t>A-B</t>
    <phoneticPr fontId="88"/>
  </si>
  <si>
    <t>負担行為減の額
(戻入調書での負担行為減を除く)</t>
    <rPh sb="0" eb="4">
      <t>フタンコウイ</t>
    </rPh>
    <rPh sb="4" eb="5">
      <t>ゲン</t>
    </rPh>
    <rPh sb="6" eb="7">
      <t>ガク</t>
    </rPh>
    <rPh sb="9" eb="11">
      <t>レイニュウ</t>
    </rPh>
    <rPh sb="11" eb="13">
      <t>チョウショ</t>
    </rPh>
    <rPh sb="15" eb="20">
      <t>フタンコウイゲン</t>
    </rPh>
    <rPh sb="21" eb="22">
      <t>ノゾ</t>
    </rPh>
    <phoneticPr fontId="88"/>
  </si>
  <si>
    <t>※戻入調書での減を含む</t>
    <rPh sb="1" eb="3">
      <t>レイニュウ</t>
    </rPh>
    <rPh sb="3" eb="5">
      <t>チョウショ</t>
    </rPh>
    <rPh sb="7" eb="8">
      <t>ゲン</t>
    </rPh>
    <rPh sb="9" eb="10">
      <t>フク</t>
    </rPh>
    <phoneticPr fontId="88"/>
  </si>
  <si>
    <t>処理判定フラグ</t>
    <rPh sb="0" eb="2">
      <t>ショリ</t>
    </rPh>
    <rPh sb="2" eb="4">
      <t>ハンテイ</t>
    </rPh>
    <phoneticPr fontId="8"/>
  </si>
  <si>
    <t>処理日時</t>
    <rPh sb="0" eb="2">
      <t>ショリ</t>
    </rPh>
    <rPh sb="2" eb="4">
      <t>ニチジ</t>
    </rPh>
    <phoneticPr fontId="8"/>
  </si>
  <si>
    <t>エラーキャプチャー</t>
  </si>
  <si>
    <t>債権者コード</t>
    <rPh sb="0" eb="2">
      <t>サイケン</t>
    </rPh>
    <phoneticPr fontId="8"/>
  </si>
  <si>
    <t>債権者コード枝番</t>
    <rPh sb="6" eb="8">
      <t>エダバン</t>
    </rPh>
    <phoneticPr fontId="110"/>
  </si>
  <si>
    <t>氏名1ﾌﾘｶﾞﾅ</t>
    <rPh sb="0" eb="2">
      <t>シメイ</t>
    </rPh>
    <phoneticPr fontId="8"/>
  </si>
  <si>
    <t>氏名1漢字</t>
    <rPh sb="3" eb="5">
      <t>カンジ</t>
    </rPh>
    <phoneticPr fontId="8"/>
  </si>
  <si>
    <t>氏名2ﾌﾘｶﾞﾅ</t>
    <rPh sb="0" eb="2">
      <t>シメイ</t>
    </rPh>
    <phoneticPr fontId="8"/>
  </si>
  <si>
    <t>氏名2漢字</t>
    <rPh sb="3" eb="5">
      <t>カンジ</t>
    </rPh>
    <phoneticPr fontId="8"/>
  </si>
  <si>
    <t>住所コード</t>
    <rPh sb="0" eb="2">
      <t>ジュウショ</t>
    </rPh>
    <phoneticPr fontId="8"/>
  </si>
  <si>
    <t>郵便番号</t>
    <rPh sb="0" eb="4">
      <t>ユウビンバンゴウ</t>
    </rPh>
    <phoneticPr fontId="8"/>
  </si>
  <si>
    <t>大字・通称・字・丁目</t>
    <rPh sb="0" eb="2">
      <t>オオアザ</t>
    </rPh>
    <rPh sb="3" eb="5">
      <t>ツウショウ</t>
    </rPh>
    <rPh sb="6" eb="7">
      <t>アザ</t>
    </rPh>
    <rPh sb="8" eb="10">
      <t>チョウメ</t>
    </rPh>
    <phoneticPr fontId="8"/>
  </si>
  <si>
    <t>番地</t>
    <rPh sb="0" eb="2">
      <t>バンチ</t>
    </rPh>
    <phoneticPr fontId="8"/>
  </si>
  <si>
    <t>方書</t>
    <rPh sb="0" eb="2">
      <t>カタガキ</t>
    </rPh>
    <phoneticPr fontId="8"/>
  </si>
  <si>
    <t>電話番号</t>
    <rPh sb="0" eb="4">
      <t>デンワバンゴウ</t>
    </rPh>
    <phoneticPr fontId="8"/>
  </si>
  <si>
    <t>会社区分コード</t>
    <rPh sb="0" eb="4">
      <t>カイシャクブン</t>
    </rPh>
    <phoneticPr fontId="8"/>
  </si>
  <si>
    <t>支払方法</t>
    <rPh sb="0" eb="4">
      <t>シハライホウホウ</t>
    </rPh>
    <phoneticPr fontId="8"/>
  </si>
  <si>
    <t>金融機関コード</t>
    <rPh sb="0" eb="4">
      <t>キンユウキカン</t>
    </rPh>
    <phoneticPr fontId="8"/>
  </si>
  <si>
    <t>金融機関名</t>
    <rPh sb="0" eb="5">
      <t>キンユウキカンメイ</t>
    </rPh>
    <phoneticPr fontId="8"/>
  </si>
  <si>
    <t>支店名</t>
    <rPh sb="0" eb="3">
      <t>シテンメイ</t>
    </rPh>
    <phoneticPr fontId="8"/>
  </si>
  <si>
    <t>預金種別</t>
    <rPh sb="0" eb="4">
      <t>ヨキンシュベツ</t>
    </rPh>
    <phoneticPr fontId="8"/>
  </si>
  <si>
    <t>口座番号</t>
    <rPh sb="0" eb="4">
      <t>コウザバンゴウ</t>
    </rPh>
    <phoneticPr fontId="110"/>
  </si>
  <si>
    <t>口座名義人</t>
    <rPh sb="0" eb="5">
      <t>コウザメイギニン</t>
    </rPh>
    <phoneticPr fontId="110"/>
  </si>
  <si>
    <t>金融機関コード_前金</t>
    <rPh sb="0" eb="4">
      <t>キンユウキカン</t>
    </rPh>
    <rPh sb="8" eb="10">
      <t>マエキン</t>
    </rPh>
    <phoneticPr fontId="110"/>
  </si>
  <si>
    <t>金融機関名_前金</t>
    <rPh sb="0" eb="4">
      <t>キンユウキカン</t>
    </rPh>
    <rPh sb="4" eb="5">
      <t>メイ</t>
    </rPh>
    <phoneticPr fontId="110"/>
  </si>
  <si>
    <t>支店名_前金</t>
    <rPh sb="0" eb="3">
      <t>シテンメイ</t>
    </rPh>
    <phoneticPr fontId="110"/>
  </si>
  <si>
    <t>預金種別_前金</t>
    <rPh sb="0" eb="4">
      <t>ヨキンシュベツ</t>
    </rPh>
    <phoneticPr fontId="8"/>
  </si>
  <si>
    <t>口座番号_前金</t>
    <rPh sb="0" eb="4">
      <t>コウザバンゴウ</t>
    </rPh>
    <phoneticPr fontId="110"/>
  </si>
  <si>
    <t>関連債権者</t>
    <rPh sb="0" eb="5">
      <t>カンレンサイケンシャ</t>
    </rPh>
    <phoneticPr fontId="8"/>
  </si>
  <si>
    <t>関連債権者枝番</t>
    <rPh sb="0" eb="5">
      <t>カンレンサイケンシャ</t>
    </rPh>
    <rPh sb="5" eb="7">
      <t>エダバン</t>
    </rPh>
    <phoneticPr fontId="110"/>
  </si>
  <si>
    <t>支払方法</t>
    <rPh sb="0" eb="4">
      <t>シハライホウホウ</t>
    </rPh>
    <phoneticPr fontId="110"/>
  </si>
  <si>
    <t>1:口座振替</t>
    <rPh sb="2" eb="4">
      <t>コウザ</t>
    </rPh>
    <rPh sb="4" eb="6">
      <t>フリカエ</t>
    </rPh>
    <phoneticPr fontId="110"/>
  </si>
  <si>
    <t>2:隔地払（支店）</t>
    <rPh sb="2" eb="4">
      <t>カクチ</t>
    </rPh>
    <rPh sb="4" eb="5">
      <t>ハラ</t>
    </rPh>
    <rPh sb="6" eb="8">
      <t>シテン</t>
    </rPh>
    <phoneticPr fontId="110"/>
  </si>
  <si>
    <t>3:隔地払（他店）</t>
    <rPh sb="2" eb="4">
      <t>カクチ</t>
    </rPh>
    <rPh sb="4" eb="5">
      <t>ハラ</t>
    </rPh>
    <rPh sb="6" eb="8">
      <t>タテン</t>
    </rPh>
    <phoneticPr fontId="110"/>
  </si>
  <si>
    <t>4:隔地払（郵便局）</t>
    <rPh sb="2" eb="4">
      <t>カクチ</t>
    </rPh>
    <rPh sb="4" eb="5">
      <t>ハラ</t>
    </rPh>
    <rPh sb="6" eb="9">
      <t>ユウビンキョク</t>
    </rPh>
    <phoneticPr fontId="110"/>
  </si>
  <si>
    <t>5:支払証</t>
    <rPh sb="2" eb="4">
      <t>シハライ</t>
    </rPh>
    <rPh sb="4" eb="5">
      <t>ショウ</t>
    </rPh>
    <phoneticPr fontId="110"/>
  </si>
  <si>
    <t>預金種別</t>
    <phoneticPr fontId="110"/>
  </si>
  <si>
    <t>1:普通預金</t>
    <rPh sb="2" eb="4">
      <t>フツウ</t>
    </rPh>
    <rPh sb="4" eb="6">
      <t>ヨキン</t>
    </rPh>
    <phoneticPr fontId="110"/>
  </si>
  <si>
    <t>2:当座預金</t>
    <rPh sb="2" eb="4">
      <t>トウザ</t>
    </rPh>
    <rPh sb="4" eb="6">
      <t>ヨキン</t>
    </rPh>
    <phoneticPr fontId="110"/>
  </si>
  <si>
    <t>9:別段・別口</t>
    <rPh sb="2" eb="4">
      <t>ベツダン</t>
    </rPh>
    <rPh sb="5" eb="7">
      <t>ベツクチ</t>
    </rPh>
    <phoneticPr fontId="1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</si>
</sst>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_ "/>
    <numFmt numFmtId="177" formatCode="#,##0_);[Red]\(#,##0\)"/>
    <numFmt numFmtId="178" formatCode="0.0%"/>
    <numFmt numFmtId="179" formatCode="&quot;金&quot;#,##0&quot;円&quot;_ ;[Red]\-#,##0\ "/>
    <numFmt numFmtId="180" formatCode="[$-411]ggge&quot;年&quot;m&quot;月&quot;d&quot;日&quot;;@"/>
    <numFmt numFmtId="181" formatCode="#,##0;&quot;△ &quot;#,##0"/>
  </numFmts>
  <fonts count="11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6"/>
      <color theme="1"/>
      <name val="ＭＳ Ｐゴシック"/>
      <family val="3"/>
      <charset val="128"/>
    </font>
    <font>
      <sz val="7"/>
      <name val="ＭＳ Ｐゴシック"/>
      <family val="3"/>
      <charset val="128"/>
    </font>
    <font>
      <sz val="9"/>
      <color rgb="FFFFFFCC"/>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9"/>
      <color rgb="FF000000"/>
      <name val="MS P ゴシック"/>
      <charset val="128"/>
    </font>
    <font>
      <b/>
      <sz val="11"/>
      <color theme="0"/>
      <name val="ＭＳ Ｐゴシック"/>
      <family val="3"/>
      <charset val="128"/>
    </font>
    <font>
      <sz val="7.5"/>
      <color theme="1"/>
      <name val="ＭＳ Ｐゴシック"/>
      <family val="3"/>
      <charset val="128"/>
    </font>
    <font>
      <b/>
      <sz val="14"/>
      <name val="ＭＳ Ｐゴシック"/>
      <family val="3"/>
      <charset val="128"/>
    </font>
    <font>
      <sz val="9"/>
      <color rgb="FF000000"/>
      <name val="MS P ゴシック"/>
      <family val="3"/>
      <charset val="128"/>
    </font>
    <font>
      <sz val="11"/>
      <color theme="1"/>
      <name val="ＭＳ Ｐゴシック"/>
      <family val="2"/>
      <scheme val="minor"/>
    </font>
    <font>
      <sz val="11"/>
      <color theme="1"/>
      <name val="ＭＳ Ｐゴシック"/>
      <family val="3"/>
      <charset val="128"/>
      <scheme val="minor"/>
    </font>
    <font>
      <b/>
      <sz val="9"/>
      <color rgb="FF000000"/>
      <name val="MS P ゴシック"/>
      <family val="3"/>
      <charset val="128"/>
    </font>
    <font>
      <b/>
      <sz val="11"/>
      <color indexed="81"/>
      <name val="MS P ゴシック"/>
      <family val="3"/>
      <charset val="128"/>
    </font>
    <font>
      <sz val="11"/>
      <color indexed="81"/>
      <name val="MS P ゴシック"/>
      <family val="3"/>
      <charset val="128"/>
    </font>
    <font>
      <sz val="11"/>
      <color rgb="FF000000"/>
      <name val="MS P ゴシック"/>
      <family val="3"/>
      <charset val="128"/>
    </font>
    <font>
      <u/>
      <sz val="9"/>
      <color rgb="FF000000"/>
      <name val="MS P ゴシック"/>
      <family val="3"/>
      <charset val="128"/>
    </font>
    <font>
      <b/>
      <u/>
      <sz val="9"/>
      <color rgb="FF000000"/>
      <name val="MS P ゴシック"/>
      <family val="3"/>
      <charset val="128"/>
    </font>
    <font>
      <b/>
      <u/>
      <sz val="12"/>
      <color theme="1"/>
      <name val="ＭＳ Ｐゴシック"/>
      <family val="3"/>
      <charset val="128"/>
    </font>
    <font>
      <sz val="11"/>
      <name val="ＭＳ 明朝"/>
      <family val="1"/>
      <charset val="128"/>
    </font>
    <font>
      <b/>
      <sz val="9"/>
      <color indexed="81"/>
      <name val="MS P ゴシック"/>
      <family val="3"/>
      <charset val="128"/>
    </font>
    <font>
      <u/>
      <sz val="12"/>
      <color rgb="FFFF0000"/>
      <name val="ＭＳ Ｐゴシック"/>
      <family val="3"/>
      <charset val="128"/>
    </font>
    <font>
      <sz val="10"/>
      <color rgb="FF000000"/>
      <name val="MS P ゴシック"/>
      <family val="3"/>
      <charset val="128"/>
    </font>
    <font>
      <sz val="12"/>
      <name val="ＭＳ 明朝"/>
      <family val="1"/>
      <charset val="128"/>
    </font>
    <font>
      <b/>
      <sz val="16"/>
      <name val="ＭＳ ゴシック"/>
      <family val="3"/>
      <charset val="128"/>
    </font>
    <font>
      <u/>
      <sz val="12"/>
      <name val="ＭＳ 明朝"/>
      <family val="1"/>
      <charset val="128"/>
    </font>
    <font>
      <strike/>
      <sz val="12"/>
      <name val="ＭＳ 明朝"/>
      <family val="1"/>
      <charset val="128"/>
    </font>
    <font>
      <u/>
      <sz val="11"/>
      <color theme="10"/>
      <name val="ＭＳ Ｐゴシック"/>
      <family val="2"/>
      <charset val="128"/>
      <scheme val="minor"/>
    </font>
    <font>
      <u/>
      <sz val="11"/>
      <color theme="10"/>
      <name val="ＭＳ Ｐゴシック"/>
      <family val="2"/>
      <scheme val="minor"/>
    </font>
    <font>
      <sz val="6"/>
      <name val="ＭＳ Ｐゴシック"/>
      <family val="2"/>
      <charset val="128"/>
      <scheme val="minor"/>
    </font>
    <font>
      <b/>
      <sz val="10"/>
      <color theme="1"/>
      <name val="ＭＳ Ｐゴシック"/>
      <family val="3"/>
      <charset val="128"/>
      <scheme val="minor"/>
    </font>
    <font>
      <sz val="8"/>
      <color theme="1"/>
      <name val="ＭＳ Ｐゴシック"/>
      <family val="3"/>
      <charset val="128"/>
      <scheme val="minor"/>
    </font>
    <font>
      <sz val="11"/>
      <name val="ＭＳ Ｐゴシック"/>
      <family val="2"/>
      <charset val="128"/>
      <scheme val="minor"/>
    </font>
    <font>
      <sz val="9"/>
      <color theme="1"/>
      <name val="ＭＳ Ｐゴシック"/>
      <family val="3"/>
      <charset val="128"/>
      <scheme val="minor"/>
    </font>
    <font>
      <b/>
      <sz val="11"/>
      <color theme="1"/>
      <name val="ＭＳ Ｐゴシック"/>
      <family val="3"/>
      <charset val="128"/>
      <scheme val="minor"/>
    </font>
    <font>
      <sz val="10"/>
      <color theme="1"/>
      <name val="ＭＳ Ｐゴシック"/>
      <family val="2"/>
      <charset val="128"/>
      <scheme val="minor"/>
    </font>
    <font>
      <b/>
      <sz val="11"/>
      <color rgb="FFFF0000"/>
      <name val="ＭＳ Ｐゴシック"/>
      <family val="3"/>
      <charset val="128"/>
      <scheme val="minor"/>
    </font>
    <font>
      <b/>
      <sz val="11"/>
      <name val="ＭＳ Ｐゴシック"/>
      <family val="3"/>
      <charset val="128"/>
      <scheme val="minor"/>
    </font>
    <font>
      <sz val="7"/>
      <color rgb="FF0070C0"/>
      <name val="ＭＳ Ｐゴシック"/>
      <family val="3"/>
      <charset val="128"/>
      <scheme val="minor"/>
    </font>
    <font>
      <b/>
      <sz val="10"/>
      <color rgb="FF0070C0"/>
      <name val="ＭＳ Ｐゴシック"/>
      <family val="3"/>
      <charset val="128"/>
      <scheme val="minor"/>
    </font>
    <font>
      <b/>
      <sz val="9"/>
      <color rgb="FF0070C0"/>
      <name val="ＭＳ Ｐゴシック"/>
      <family val="3"/>
      <charset val="128"/>
      <scheme val="minor"/>
    </font>
    <font>
      <b/>
      <sz val="9"/>
      <color rgb="FFFF0000"/>
      <name val="ＭＳ Ｐゴシック"/>
      <family val="3"/>
      <charset val="128"/>
      <scheme val="minor"/>
    </font>
    <font>
      <sz val="11"/>
      <color rgb="FFFF0000"/>
      <name val="ＭＳ Ｐゴシック"/>
      <family val="3"/>
      <charset val="128"/>
      <scheme val="minor"/>
    </font>
    <font>
      <sz val="9"/>
      <color theme="1"/>
      <name val="ＭＳ Ｐゴシック"/>
      <family val="2"/>
      <charset val="128"/>
      <scheme val="minor"/>
    </font>
    <font>
      <b/>
      <sz val="10"/>
      <color rgb="FFFF0000"/>
      <name val="ＭＳ Ｐゴシック"/>
      <family val="3"/>
      <charset val="128"/>
      <scheme val="minor"/>
    </font>
    <font>
      <sz val="12"/>
      <color theme="1"/>
      <name val="ＭＳ Ｐゴシック"/>
      <family val="3"/>
      <charset val="128"/>
      <scheme val="minor"/>
    </font>
    <font>
      <sz val="11"/>
      <color rgb="FFFF0000"/>
      <name val="ＭＳ Ｐゴシック"/>
      <family val="2"/>
      <charset val="128"/>
      <scheme val="minor"/>
    </font>
    <font>
      <b/>
      <sz val="11"/>
      <color rgb="FFFF0000"/>
      <name val="ＭＳ Ｐゴシック"/>
      <family val="2"/>
      <charset val="128"/>
      <scheme val="minor"/>
    </font>
    <font>
      <sz val="9"/>
      <color indexed="81"/>
      <name val="MS P ゴシック"/>
      <family val="3"/>
      <charset val="128"/>
    </font>
    <font>
      <sz val="10"/>
      <name val="ＭＳ 明朝"/>
      <family val="1"/>
      <charset val="128"/>
    </font>
    <font>
      <sz val="10"/>
      <color rgb="FFFF0000"/>
      <name val="ＭＳ 明朝"/>
      <family val="1"/>
      <charset val="128"/>
    </font>
    <font>
      <sz val="6"/>
      <name val="ＭＳ Ｐゴシック"/>
      <family val="3"/>
      <charset val="128"/>
      <scheme val="minor"/>
    </font>
    <font>
      <sz val="10"/>
      <color theme="1"/>
      <name val="ＭＳ 明朝"/>
      <family val="1"/>
      <charset val="128"/>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E5FC"/>
        <bgColor indexed="64"/>
      </patternFill>
    </fill>
    <fill>
      <patternFill patternType="solid">
        <fgColor rgb="FFFFFF00"/>
        <bgColor indexed="64"/>
      </patternFill>
    </fill>
    <fill>
      <patternFill patternType="solid">
        <fgColor rgb="FF00B0F0"/>
        <bgColor indexed="64"/>
      </patternFill>
    </fill>
    <fill>
      <patternFill patternType="solid">
        <fgColor theme="8" tint="0.59999389629810485"/>
        <bgColor indexed="64"/>
      </patternFill>
    </fill>
    <fill>
      <patternFill patternType="solid">
        <fgColor theme="9" tint="0.59999389629810485"/>
        <bgColor indexed="64"/>
      </patternFill>
    </fill>
  </fills>
  <borders count="12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bottom style="medium">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hair">
        <color indexed="64"/>
      </left>
      <right/>
      <top style="medium">
        <color indexed="64"/>
      </top>
      <bottom/>
      <diagonal/>
    </border>
    <border>
      <left/>
      <right/>
      <top/>
      <bottom style="medium">
        <color indexed="30"/>
      </bottom>
      <diagonal/>
    </border>
    <border>
      <left style="hair">
        <color indexed="64"/>
      </left>
      <right/>
      <top style="medium">
        <color indexed="64"/>
      </top>
      <bottom style="thin">
        <color indexed="64"/>
      </bottom>
      <diagonal/>
    </border>
    <border>
      <left/>
      <right style="hair">
        <color indexed="64"/>
      </right>
      <top style="medium">
        <color indexed="64"/>
      </top>
      <bottom style="thin">
        <color indexed="64"/>
      </bottom>
      <diagonal/>
    </border>
    <border>
      <left/>
      <right style="hair">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hair">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diagonal/>
    </border>
    <border>
      <left style="medium">
        <color indexed="64"/>
      </left>
      <right/>
      <top/>
      <bottom style="medium">
        <color rgb="FF000000"/>
      </bottom>
      <diagonal/>
    </border>
    <border>
      <left/>
      <right/>
      <top/>
      <bottom style="medium">
        <color rgb="FF000000"/>
      </bottom>
      <diagonal/>
    </border>
    <border>
      <left/>
      <right style="medium">
        <color indexed="64"/>
      </right>
      <top/>
      <bottom style="medium">
        <color rgb="FF000000"/>
      </bottom>
      <diagonal/>
    </border>
    <border>
      <left style="medium">
        <color indexed="64"/>
      </left>
      <right style="medium">
        <color rgb="FF000000"/>
      </right>
      <top/>
      <bottom style="medium">
        <color rgb="FF000000"/>
      </bottom>
      <diagonal/>
    </border>
    <border>
      <left style="medium">
        <color rgb="FF000000"/>
      </left>
      <right/>
      <top/>
      <bottom style="medium">
        <color rgb="FF000000"/>
      </bottom>
      <diagonal/>
    </border>
    <border>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rgb="FF000000"/>
      </right>
      <top style="medium">
        <color rgb="FF000000"/>
      </top>
      <bottom style="dotted">
        <color indexed="64"/>
      </bottom>
      <diagonal/>
    </border>
    <border>
      <left style="medium">
        <color rgb="FF000000"/>
      </left>
      <right/>
      <top style="medium">
        <color rgb="FF000000"/>
      </top>
      <bottom style="dotted">
        <color indexed="64"/>
      </bottom>
      <diagonal/>
    </border>
    <border>
      <left/>
      <right/>
      <top style="medium">
        <color rgb="FF000000"/>
      </top>
      <bottom style="dotted">
        <color indexed="64"/>
      </bottom>
      <diagonal/>
    </border>
    <border>
      <left/>
      <right style="medium">
        <color indexed="64"/>
      </right>
      <top style="medium">
        <color rgb="FF000000"/>
      </top>
      <bottom style="dotted">
        <color indexed="64"/>
      </bottom>
      <diagonal/>
    </border>
    <border>
      <left style="medium">
        <color indexed="64"/>
      </left>
      <right style="medium">
        <color rgb="FF000000"/>
      </right>
      <top/>
      <bottom style="medium">
        <color indexed="64"/>
      </bottom>
      <diagonal/>
    </border>
    <border>
      <left style="medium">
        <color rgb="FF000000"/>
      </left>
      <right/>
      <top/>
      <bottom style="medium">
        <color indexed="64"/>
      </bottom>
      <diagonal/>
    </border>
    <border>
      <left style="dotted">
        <color auto="1"/>
      </left>
      <right style="dotted">
        <color auto="1"/>
      </right>
      <top style="thin">
        <color auto="1"/>
      </top>
      <bottom style="thin">
        <color auto="1"/>
      </bottom>
      <diagonal/>
    </border>
    <border>
      <left style="dotted">
        <color auto="1"/>
      </left>
      <right/>
      <top style="thin">
        <color auto="1"/>
      </top>
      <bottom style="thin">
        <color auto="1"/>
      </bottom>
      <diagonal/>
    </border>
    <border>
      <left style="dotted">
        <color auto="1"/>
      </left>
      <right style="thin">
        <color indexed="64"/>
      </right>
      <top style="thin">
        <color auto="1"/>
      </top>
      <bottom style="thin">
        <color auto="1"/>
      </bottom>
      <diagonal/>
    </border>
    <border>
      <left/>
      <right style="dotted">
        <color auto="1"/>
      </right>
      <top style="thin">
        <color auto="1"/>
      </top>
      <bottom style="thin">
        <color auto="1"/>
      </bottom>
      <diagonal/>
    </border>
    <border>
      <left style="thin">
        <color auto="1"/>
      </left>
      <right style="dotted">
        <color auto="1"/>
      </right>
      <top style="thin">
        <color auto="1"/>
      </top>
      <bottom style="thin">
        <color auto="1"/>
      </bottom>
      <diagonal/>
    </border>
  </borders>
  <cellStyleXfs count="109">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2"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3"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69" fillId="0" borderId="0"/>
    <xf numFmtId="0" fontId="70" fillId="0" borderId="0">
      <alignment vertical="center"/>
    </xf>
    <xf numFmtId="0" fontId="7" fillId="0" borderId="0"/>
    <xf numFmtId="38" fontId="7" fillId="0" borderId="0" applyFont="0" applyFill="0" applyBorder="0" applyAlignment="0" applyProtection="0"/>
    <xf numFmtId="0" fontId="2" fillId="0" borderId="0">
      <alignment vertical="center"/>
    </xf>
    <xf numFmtId="38" fontId="2" fillId="0" borderId="0" applyFont="0" applyFill="0" applyBorder="0" applyAlignment="0" applyProtection="0">
      <alignment vertical="center"/>
    </xf>
    <xf numFmtId="0" fontId="86" fillId="0" borderId="0" applyNumberFormat="0" applyFill="0" applyBorder="0" applyAlignment="0" applyProtection="0">
      <alignment vertical="center"/>
    </xf>
    <xf numFmtId="0" fontId="87" fillId="0" borderId="0" applyNumberFormat="0" applyFill="0" applyBorder="0" applyAlignment="0" applyProtection="0"/>
    <xf numFmtId="0" fontId="1" fillId="0" borderId="0">
      <alignment vertical="center"/>
    </xf>
    <xf numFmtId="38" fontId="1" fillId="0" borderId="0" applyFont="0" applyFill="0" applyBorder="0" applyAlignment="0" applyProtection="0">
      <alignment vertical="center"/>
    </xf>
    <xf numFmtId="0" fontId="7" fillId="0" borderId="0">
      <alignment vertical="center"/>
    </xf>
  </cellStyleXfs>
  <cellXfs count="871">
    <xf numFmtId="0" fontId="0" fillId="0" borderId="0" xfId="0">
      <alignment vertical="center"/>
    </xf>
    <xf numFmtId="0" fontId="28" fillId="0" borderId="0" xfId="0" applyFont="1">
      <alignment vertical="center"/>
    </xf>
    <xf numFmtId="0" fontId="27" fillId="0" borderId="0" xfId="0" applyFont="1">
      <alignment vertical="center"/>
    </xf>
    <xf numFmtId="0" fontId="30" fillId="28" borderId="60" xfId="0" applyFont="1" applyFill="1" applyBorder="1" applyAlignment="1" applyProtection="1">
      <alignment horizontal="center" vertical="center"/>
      <protection locked="0"/>
    </xf>
    <xf numFmtId="0" fontId="30" fillId="28" borderId="26" xfId="0" applyFont="1" applyFill="1" applyBorder="1" applyAlignment="1" applyProtection="1">
      <alignment horizontal="center" vertical="center"/>
      <protection locked="0"/>
    </xf>
    <xf numFmtId="0" fontId="30" fillId="28" borderId="36" xfId="0" applyFont="1" applyFill="1" applyBorder="1" applyAlignment="1" applyProtection="1">
      <alignment horizontal="center" vertical="center"/>
      <protection locked="0"/>
    </xf>
    <xf numFmtId="0" fontId="30" fillId="28" borderId="51" xfId="0" applyFont="1" applyFill="1" applyBorder="1" applyProtection="1">
      <alignment vertical="center"/>
      <protection locked="0"/>
    </xf>
    <xf numFmtId="0" fontId="30" fillId="28" borderId="71" xfId="0" applyFont="1" applyFill="1" applyBorder="1" applyAlignment="1" applyProtection="1">
      <alignment vertical="center" wrapText="1"/>
      <protection locked="0"/>
    </xf>
    <xf numFmtId="0" fontId="30" fillId="28" borderId="10" xfId="0" applyFont="1" applyFill="1" applyBorder="1" applyAlignment="1" applyProtection="1">
      <alignment vertical="center" wrapText="1"/>
      <protection locked="0"/>
    </xf>
    <xf numFmtId="0" fontId="30" fillId="28" borderId="27" xfId="0" applyFont="1" applyFill="1" applyBorder="1" applyAlignment="1" applyProtection="1">
      <alignment vertical="center" wrapText="1"/>
      <protection locked="0"/>
    </xf>
    <xf numFmtId="0" fontId="41" fillId="29" borderId="63" xfId="0" applyFont="1" applyFill="1" applyBorder="1" applyAlignment="1">
      <alignment horizontal="center" vertical="center"/>
    </xf>
    <xf numFmtId="0" fontId="27" fillId="0" borderId="77" xfId="0" applyFont="1" applyBorder="1" applyAlignment="1">
      <alignment horizontal="left" vertical="center" wrapText="1"/>
    </xf>
    <xf numFmtId="0" fontId="27" fillId="0" borderId="69" xfId="0" applyFont="1" applyBorder="1" applyAlignment="1">
      <alignment horizontal="left" vertical="center" wrapText="1"/>
    </xf>
    <xf numFmtId="0" fontId="27" fillId="0" borderId="70" xfId="0" applyFont="1" applyBorder="1" applyAlignment="1">
      <alignment horizontal="left" vertical="center" wrapText="1"/>
    </xf>
    <xf numFmtId="0" fontId="29" fillId="0" borderId="63" xfId="0" applyFont="1" applyBorder="1" applyAlignment="1">
      <alignment horizontal="center" vertical="center" wrapText="1"/>
    </xf>
    <xf numFmtId="0" fontId="43" fillId="27" borderId="10" xfId="0" applyNumberFormat="1" applyFont="1" applyFill="1" applyBorder="1" applyAlignment="1" applyProtection="1">
      <alignment horizontal="center" vertical="center"/>
      <protection locked="0"/>
    </xf>
    <xf numFmtId="0" fontId="42" fillId="0" borderId="0" xfId="0" applyFont="1" applyFill="1" applyAlignment="1">
      <alignment vertical="top" wrapText="1"/>
    </xf>
    <xf numFmtId="0" fontId="43" fillId="27" borderId="51" xfId="0" applyNumberFormat="1" applyFont="1" applyFill="1" applyBorder="1" applyAlignment="1" applyProtection="1">
      <alignment horizontal="center" vertical="center"/>
      <protection locked="0"/>
    </xf>
    <xf numFmtId="0" fontId="43" fillId="27" borderId="27" xfId="0" applyNumberFormat="1" applyFont="1" applyFill="1" applyBorder="1" applyAlignment="1" applyProtection="1">
      <alignment horizontal="center" vertical="center"/>
      <protection locked="0"/>
    </xf>
    <xf numFmtId="0" fontId="27" fillId="0" borderId="63" xfId="0" applyFont="1" applyBorder="1">
      <alignment vertical="center"/>
    </xf>
    <xf numFmtId="0" fontId="27" fillId="0" borderId="69" xfId="0" applyFont="1" applyBorder="1">
      <alignment vertical="center"/>
    </xf>
    <xf numFmtId="0" fontId="27" fillId="0" borderId="70" xfId="0" applyFont="1" applyBorder="1">
      <alignment vertical="center"/>
    </xf>
    <xf numFmtId="0" fontId="27" fillId="0" borderId="68" xfId="0" applyFont="1" applyBorder="1">
      <alignment vertical="center"/>
    </xf>
    <xf numFmtId="0" fontId="27" fillId="0" borderId="93" xfId="0" applyFont="1" applyBorder="1">
      <alignment vertical="center"/>
    </xf>
    <xf numFmtId="0" fontId="27" fillId="0" borderId="45" xfId="0" applyFont="1" applyBorder="1">
      <alignment vertical="center"/>
    </xf>
    <xf numFmtId="0" fontId="27" fillId="0" borderId="94" xfId="0" applyFont="1" applyBorder="1">
      <alignment vertical="center"/>
    </xf>
    <xf numFmtId="0" fontId="27" fillId="0" borderId="29" xfId="0" applyFont="1" applyBorder="1">
      <alignment vertical="center"/>
    </xf>
    <xf numFmtId="0" fontId="34" fillId="27" borderId="23" xfId="0" applyFont="1" applyFill="1" applyBorder="1" applyAlignment="1" applyProtection="1">
      <alignment horizontal="center" vertical="center"/>
      <protection locked="0"/>
    </xf>
    <xf numFmtId="0" fontId="34" fillId="27" borderId="32" xfId="0" applyFont="1" applyFill="1" applyBorder="1" applyAlignment="1" applyProtection="1">
      <alignment horizontal="center" vertical="center"/>
      <protection locked="0"/>
    </xf>
    <xf numFmtId="0" fontId="34" fillId="27" borderId="38" xfId="0" applyFont="1" applyFill="1" applyBorder="1" applyAlignment="1" applyProtection="1">
      <alignment horizontal="center" vertical="center"/>
      <protection locked="0"/>
    </xf>
    <xf numFmtId="0" fontId="28" fillId="0" borderId="70" xfId="0" applyFont="1" applyBorder="1">
      <alignment vertical="center"/>
    </xf>
    <xf numFmtId="0" fontId="28" fillId="0" borderId="77" xfId="0" applyFont="1" applyBorder="1">
      <alignment vertical="center"/>
    </xf>
    <xf numFmtId="0" fontId="28" fillId="0" borderId="63" xfId="0" applyFont="1" applyBorder="1" applyAlignment="1">
      <alignment vertical="center" wrapText="1"/>
    </xf>
    <xf numFmtId="0" fontId="50" fillId="27" borderId="63" xfId="0" applyFont="1" applyFill="1" applyBorder="1" applyAlignment="1" applyProtection="1">
      <alignment horizontal="center" vertical="center" wrapText="1"/>
      <protection locked="0"/>
    </xf>
    <xf numFmtId="0" fontId="50" fillId="27" borderId="10" xfId="0" applyFont="1" applyFill="1" applyBorder="1" applyAlignment="1" applyProtection="1">
      <alignment horizontal="center" vertical="center" wrapText="1"/>
      <protection locked="0"/>
    </xf>
    <xf numFmtId="0" fontId="58" fillId="27" borderId="10" xfId="0" applyFont="1" applyFill="1" applyBorder="1" applyProtection="1">
      <alignment vertical="center"/>
      <protection locked="0"/>
    </xf>
    <xf numFmtId="0" fontId="50" fillId="27" borderId="37" xfId="0" applyFont="1" applyFill="1" applyBorder="1" applyAlignment="1" applyProtection="1">
      <alignment horizontal="center" vertical="center" wrapText="1"/>
      <protection locked="0"/>
    </xf>
    <xf numFmtId="0" fontId="50" fillId="27" borderId="51" xfId="0" applyFont="1" applyFill="1" applyBorder="1" applyAlignment="1" applyProtection="1">
      <alignment horizontal="center" vertical="center" wrapText="1"/>
      <protection locked="0"/>
    </xf>
    <xf numFmtId="0" fontId="50" fillId="27" borderId="49" xfId="0" applyFont="1" applyFill="1" applyBorder="1" applyAlignment="1" applyProtection="1">
      <alignment horizontal="center" vertical="center" wrapText="1"/>
      <protection locked="0"/>
    </xf>
    <xf numFmtId="0" fontId="50" fillId="27" borderId="98" xfId="0" applyFont="1" applyFill="1" applyBorder="1" applyAlignment="1" applyProtection="1">
      <alignment horizontal="center" vertical="center" wrapText="1"/>
      <protection locked="0"/>
    </xf>
    <xf numFmtId="0" fontId="50" fillId="27" borderId="68" xfId="0" applyFont="1" applyFill="1" applyBorder="1" applyAlignment="1" applyProtection="1">
      <alignment horizontal="center" vertical="center" wrapText="1"/>
      <protection locked="0"/>
    </xf>
    <xf numFmtId="0" fontId="50" fillId="27" borderId="69" xfId="0" applyFont="1" applyFill="1" applyBorder="1" applyAlignment="1" applyProtection="1">
      <alignment horizontal="center" vertical="center" wrapText="1"/>
      <protection locked="0"/>
    </xf>
    <xf numFmtId="0" fontId="50" fillId="27" borderId="70" xfId="0" applyFont="1" applyFill="1" applyBorder="1" applyAlignment="1" applyProtection="1">
      <alignment horizontal="center" vertical="center" wrapText="1"/>
      <protection locked="0"/>
    </xf>
    <xf numFmtId="0" fontId="82" fillId="0" borderId="0" xfId="0" applyFont="1" applyAlignment="1">
      <alignment horizontal="left" vertical="center"/>
    </xf>
    <xf numFmtId="0" fontId="41" fillId="25" borderId="0" xfId="0" applyFont="1" applyFill="1" applyBorder="1" applyAlignment="1">
      <alignment vertical="center" wrapText="1"/>
    </xf>
    <xf numFmtId="0" fontId="82" fillId="0" borderId="12" xfId="0" applyFont="1" applyBorder="1" applyAlignment="1">
      <alignment horizontal="center" vertical="center" wrapText="1"/>
    </xf>
    <xf numFmtId="0" fontId="82" fillId="0" borderId="32" xfId="0" applyFont="1" applyBorder="1" applyAlignment="1">
      <alignment horizontal="center" vertical="center" wrapText="1"/>
    </xf>
    <xf numFmtId="0" fontId="82" fillId="0" borderId="11" xfId="0" applyFont="1" applyBorder="1" applyAlignment="1">
      <alignment horizontal="center" vertical="center" wrapText="1"/>
    </xf>
    <xf numFmtId="0" fontId="82" fillId="0" borderId="63" xfId="0" applyFont="1" applyBorder="1" applyAlignment="1">
      <alignment horizontal="center" vertical="center"/>
    </xf>
    <xf numFmtId="0" fontId="82" fillId="0" borderId="105" xfId="0" applyFont="1" applyBorder="1" applyAlignment="1">
      <alignment horizontal="center" vertical="center" wrapText="1"/>
    </xf>
    <xf numFmtId="0" fontId="82" fillId="0" borderId="108" xfId="0" applyFont="1" applyBorder="1" applyAlignment="1">
      <alignment horizontal="center" vertical="center" wrapText="1"/>
    </xf>
    <xf numFmtId="0" fontId="82" fillId="0" borderId="112" xfId="0" applyFont="1" applyBorder="1" applyAlignment="1">
      <alignment horizontal="center" vertical="center" wrapText="1"/>
    </xf>
    <xf numFmtId="0" fontId="82" fillId="0" borderId="116" xfId="0" applyFont="1" applyBorder="1" applyAlignment="1">
      <alignment horizontal="center" vertical="center" wrapText="1"/>
    </xf>
    <xf numFmtId="0" fontId="82" fillId="0" borderId="0" xfId="0" applyFont="1" applyAlignment="1">
      <alignment horizontal="justify" vertical="center"/>
    </xf>
    <xf numFmtId="0" fontId="82" fillId="0" borderId="0" xfId="100" applyFont="1" applyAlignment="1">
      <alignment vertical="center"/>
    </xf>
    <xf numFmtId="0" fontId="85" fillId="0" borderId="0" xfId="100" applyFont="1" applyAlignment="1">
      <alignment horizontal="left" vertical="center" indent="1"/>
    </xf>
    <xf numFmtId="0" fontId="82" fillId="0" borderId="0" xfId="100" applyFont="1" applyAlignment="1">
      <alignment horizontal="left" vertical="center" indent="1"/>
    </xf>
    <xf numFmtId="0" fontId="82" fillId="0" borderId="0" xfId="100" applyFont="1" applyAlignment="1">
      <alignment horizontal="right" vertical="center"/>
    </xf>
    <xf numFmtId="0" fontId="82" fillId="0" borderId="0" xfId="100" applyFont="1" applyAlignment="1">
      <alignment horizontal="left" vertical="center" wrapText="1"/>
    </xf>
    <xf numFmtId="49" fontId="82" fillId="0" borderId="0" xfId="100" applyNumberFormat="1" applyFont="1" applyAlignment="1">
      <alignment vertical="center"/>
    </xf>
    <xf numFmtId="49" fontId="82" fillId="0" borderId="0" xfId="100" applyNumberFormat="1" applyFont="1" applyAlignment="1">
      <alignment horizontal="right" vertical="center"/>
    </xf>
    <xf numFmtId="0" fontId="82" fillId="0" borderId="0" xfId="100" applyFont="1" applyAlignment="1">
      <alignment horizontal="center" vertical="center"/>
    </xf>
    <xf numFmtId="179" fontId="82" fillId="0" borderId="0" xfId="100" applyNumberFormat="1" applyFont="1" applyFill="1" applyBorder="1" applyAlignment="1">
      <alignment horizontal="right" vertical="center"/>
    </xf>
    <xf numFmtId="0" fontId="82" fillId="0" borderId="0" xfId="100" applyFont="1" applyAlignment="1">
      <alignment horizontal="center" vertical="center" wrapText="1"/>
    </xf>
    <xf numFmtId="0" fontId="82" fillId="0" borderId="0" xfId="100" applyFont="1" applyFill="1" applyAlignment="1">
      <alignment vertical="center"/>
    </xf>
    <xf numFmtId="0" fontId="0" fillId="0" borderId="0" xfId="100" applyFont="1" applyAlignment="1">
      <alignment vertical="center"/>
    </xf>
    <xf numFmtId="0" fontId="82" fillId="0" borderId="0" xfId="100" applyFont="1" applyFill="1" applyAlignment="1">
      <alignment horizontal="center" vertical="center"/>
    </xf>
    <xf numFmtId="0" fontId="82" fillId="25" borderId="0" xfId="100" applyFont="1" applyFill="1" applyAlignment="1">
      <alignment horizontal="center" vertical="center" shrinkToFit="1"/>
    </xf>
    <xf numFmtId="0" fontId="82" fillId="0" borderId="0" xfId="100" quotePrefix="1" applyFont="1" applyFill="1" applyAlignment="1">
      <alignment horizontal="right" vertical="center"/>
    </xf>
    <xf numFmtId="0" fontId="7" fillId="0" borderId="0" xfId="100" applyFont="1" applyAlignment="1">
      <alignment vertical="center"/>
    </xf>
    <xf numFmtId="0" fontId="29" fillId="0" borderId="24" xfId="0" applyFont="1" applyBorder="1" applyAlignment="1">
      <alignment horizontal="center" vertical="center"/>
    </xf>
    <xf numFmtId="178" fontId="27" fillId="25" borderId="95" xfId="28" applyNumberFormat="1" applyFont="1" applyFill="1" applyBorder="1" applyAlignment="1">
      <alignment vertical="center" wrapText="1"/>
    </xf>
    <xf numFmtId="178" fontId="27" fillId="25" borderId="41" xfId="28" applyNumberFormat="1" applyFont="1" applyFill="1" applyBorder="1" applyAlignment="1">
      <alignment vertical="center" wrapText="1"/>
    </xf>
    <xf numFmtId="178" fontId="27" fillId="25" borderId="31" xfId="28" applyNumberFormat="1" applyFont="1" applyFill="1" applyBorder="1" applyAlignment="1">
      <alignment vertical="center" wrapText="1"/>
    </xf>
    <xf numFmtId="0" fontId="27" fillId="0" borderId="52" xfId="0" applyFont="1" applyBorder="1">
      <alignment vertical="center"/>
    </xf>
    <xf numFmtId="0" fontId="28" fillId="0" borderId="69" xfId="0" applyFont="1" applyBorder="1">
      <alignment vertical="center"/>
    </xf>
    <xf numFmtId="0" fontId="0" fillId="0" borderId="63" xfId="0" applyBorder="1" applyAlignment="1">
      <alignment vertical="center" shrinkToFit="1"/>
    </xf>
    <xf numFmtId="0" fontId="30" fillId="28" borderId="10" xfId="0" applyFont="1" applyFill="1" applyBorder="1" applyProtection="1">
      <alignment vertical="center"/>
      <protection locked="0"/>
    </xf>
    <xf numFmtId="0" fontId="30" fillId="28" borderId="27" xfId="0" applyFont="1" applyFill="1" applyBorder="1" applyProtection="1">
      <alignment vertical="center"/>
      <protection locked="0"/>
    </xf>
    <xf numFmtId="0" fontId="36" fillId="0" borderId="0" xfId="0" applyFont="1" applyProtection="1">
      <alignment vertical="center"/>
    </xf>
    <xf numFmtId="0" fontId="0" fillId="0" borderId="0" xfId="0" applyProtection="1">
      <alignment vertical="center"/>
    </xf>
    <xf numFmtId="0" fontId="37" fillId="0" borderId="0" xfId="0" applyFont="1" applyProtection="1">
      <alignment vertical="center"/>
    </xf>
    <xf numFmtId="0" fontId="39" fillId="0" borderId="0" xfId="0" applyFont="1" applyProtection="1">
      <alignment vertical="center"/>
    </xf>
    <xf numFmtId="0" fontId="30" fillId="0" borderId="0" xfId="0" applyFont="1" applyProtection="1">
      <alignment vertical="center"/>
    </xf>
    <xf numFmtId="0" fontId="35" fillId="0" borderId="0" xfId="0" applyFont="1" applyProtection="1">
      <alignment vertical="center"/>
    </xf>
    <xf numFmtId="0" fontId="39" fillId="0" borderId="0" xfId="0" applyFont="1" applyFill="1" applyProtection="1">
      <alignment vertical="center"/>
    </xf>
    <xf numFmtId="0" fontId="30" fillId="0" borderId="0" xfId="0" applyFont="1" applyFill="1" applyProtection="1">
      <alignment vertical="center"/>
    </xf>
    <xf numFmtId="0" fontId="38" fillId="0" borderId="0" xfId="0" applyFont="1" applyProtection="1">
      <alignment vertical="center"/>
    </xf>
    <xf numFmtId="0" fontId="30" fillId="0" borderId="12" xfId="0" applyFont="1" applyBorder="1" applyAlignment="1" applyProtection="1">
      <alignment horizontal="center" vertical="center"/>
    </xf>
    <xf numFmtId="0" fontId="33" fillId="0" borderId="0" xfId="0" applyFont="1" applyAlignment="1" applyProtection="1">
      <alignment horizontal="right" vertical="top" wrapText="1"/>
    </xf>
    <xf numFmtId="0" fontId="30" fillId="0" borderId="26" xfId="0" applyFont="1" applyBorder="1" applyProtection="1">
      <alignment vertical="center"/>
    </xf>
    <xf numFmtId="0" fontId="0" fillId="0" borderId="0" xfId="0" applyFont="1" applyProtection="1">
      <alignment vertical="center"/>
    </xf>
    <xf numFmtId="0" fontId="44" fillId="0" borderId="0" xfId="0" applyFont="1" applyProtection="1">
      <alignment vertical="center"/>
    </xf>
    <xf numFmtId="0" fontId="30" fillId="0" borderId="30" xfId="0" applyFont="1" applyBorder="1" applyProtection="1">
      <alignment vertical="center"/>
    </xf>
    <xf numFmtId="0" fontId="46" fillId="0" borderId="0" xfId="0" applyFont="1" applyProtection="1">
      <alignment vertical="center"/>
    </xf>
    <xf numFmtId="0" fontId="46" fillId="25" borderId="0" xfId="0" applyFont="1" applyFill="1" applyProtection="1">
      <alignment vertical="center"/>
    </xf>
    <xf numFmtId="0" fontId="45" fillId="0" borderId="46" xfId="0" applyFont="1" applyBorder="1" applyProtection="1">
      <alignment vertical="center"/>
    </xf>
    <xf numFmtId="0" fontId="45" fillId="0" borderId="12" xfId="0" applyFont="1" applyBorder="1" applyProtection="1">
      <alignment vertical="center"/>
    </xf>
    <xf numFmtId="0" fontId="45" fillId="0" borderId="32" xfId="0" applyFont="1" applyBorder="1" applyProtection="1">
      <alignment vertical="center"/>
    </xf>
    <xf numFmtId="0" fontId="30" fillId="0" borderId="0" xfId="0" applyFont="1" applyBorder="1" applyProtection="1">
      <alignment vertical="center"/>
    </xf>
    <xf numFmtId="0" fontId="47" fillId="25" borderId="0" xfId="0" applyFont="1" applyFill="1" applyProtection="1">
      <alignment vertical="center"/>
    </xf>
    <xf numFmtId="0" fontId="45" fillId="0" borderId="0" xfId="0" applyFont="1" applyAlignment="1" applyProtection="1">
      <alignment horizontal="left" vertical="center" wrapText="1"/>
    </xf>
    <xf numFmtId="0" fontId="47" fillId="0" borderId="0" xfId="0" applyFont="1" applyProtection="1">
      <alignment vertical="center"/>
    </xf>
    <xf numFmtId="49" fontId="44" fillId="0" borderId="0" xfId="0" applyNumberFormat="1" applyFont="1" applyProtection="1">
      <alignment vertical="center"/>
    </xf>
    <xf numFmtId="0" fontId="42" fillId="0" borderId="0" xfId="0" applyFont="1" applyAlignment="1" applyProtection="1">
      <alignment vertical="center"/>
    </xf>
    <xf numFmtId="0" fontId="30" fillId="0" borderId="0" xfId="0" applyFont="1" applyAlignment="1" applyProtection="1">
      <alignment vertical="center"/>
    </xf>
    <xf numFmtId="0" fontId="49" fillId="0" borderId="0" xfId="0" applyFont="1" applyProtection="1">
      <alignment vertical="center"/>
    </xf>
    <xf numFmtId="0" fontId="41" fillId="29" borderId="63" xfId="0" applyFont="1" applyFill="1" applyBorder="1" applyAlignment="1" applyProtection="1">
      <alignment horizontal="center" vertical="center"/>
    </xf>
    <xf numFmtId="0" fontId="55" fillId="0" borderId="0" xfId="0" applyFont="1" applyAlignment="1" applyProtection="1">
      <alignment vertical="center" wrapText="1" shrinkToFit="1"/>
    </xf>
    <xf numFmtId="0" fontId="55" fillId="0" borderId="0" xfId="0" applyFont="1" applyBorder="1" applyAlignment="1" applyProtection="1">
      <alignment vertical="center" shrinkToFit="1"/>
    </xf>
    <xf numFmtId="0" fontId="55" fillId="0" borderId="0" xfId="0" applyFont="1" applyAlignment="1" applyProtection="1">
      <alignment vertical="center" shrinkToFit="1"/>
    </xf>
    <xf numFmtId="0" fontId="45" fillId="25" borderId="53" xfId="0" applyFont="1" applyFill="1" applyBorder="1" applyAlignment="1" applyProtection="1">
      <alignment horizontal="left" vertical="center" wrapText="1" shrinkToFit="1"/>
    </xf>
    <xf numFmtId="0" fontId="55" fillId="25" borderId="14" xfId="0" applyFont="1" applyFill="1" applyBorder="1" applyAlignment="1" applyProtection="1">
      <alignment horizontal="right" vertical="center" shrinkToFit="1"/>
    </xf>
    <xf numFmtId="0" fontId="55" fillId="25" borderId="20" xfId="0" applyFont="1" applyFill="1" applyBorder="1" applyAlignment="1" applyProtection="1">
      <alignment vertical="center" shrinkToFit="1"/>
    </xf>
    <xf numFmtId="0" fontId="55" fillId="25" borderId="15" xfId="0" applyFont="1" applyFill="1" applyBorder="1" applyAlignment="1" applyProtection="1">
      <alignment vertical="center" shrinkToFit="1"/>
    </xf>
    <xf numFmtId="0" fontId="0" fillId="0" borderId="0" xfId="0" applyFont="1" applyBorder="1" applyAlignment="1" applyProtection="1">
      <alignment vertical="center"/>
    </xf>
    <xf numFmtId="0" fontId="41" fillId="29" borderId="63" xfId="0" applyFont="1" applyFill="1" applyBorder="1" applyAlignment="1" applyProtection="1">
      <alignment vertical="center"/>
    </xf>
    <xf numFmtId="0" fontId="30" fillId="25" borderId="53" xfId="0" applyFont="1" applyFill="1" applyBorder="1" applyAlignment="1" applyProtection="1">
      <alignment horizontal="center" vertical="center"/>
    </xf>
    <xf numFmtId="0" fontId="55" fillId="25" borderId="19" xfId="0" applyFont="1" applyFill="1" applyBorder="1" applyAlignment="1" applyProtection="1">
      <alignment vertical="center" shrinkToFit="1"/>
    </xf>
    <xf numFmtId="0" fontId="55" fillId="25" borderId="30" xfId="0" applyFont="1" applyFill="1" applyBorder="1" applyAlignment="1" applyProtection="1">
      <alignment vertical="center" shrinkToFit="1"/>
    </xf>
    <xf numFmtId="2" fontId="55" fillId="25" borderId="0" xfId="0" applyNumberFormat="1" applyFont="1" applyFill="1" applyBorder="1" applyAlignment="1" applyProtection="1">
      <alignment vertical="center" shrinkToFit="1"/>
    </xf>
    <xf numFmtId="0" fontId="55" fillId="25" borderId="0" xfId="0" applyFont="1" applyFill="1" applyBorder="1" applyAlignment="1" applyProtection="1">
      <alignment vertical="center" shrinkToFit="1"/>
    </xf>
    <xf numFmtId="0" fontId="55" fillId="25" borderId="16" xfId="0" applyFont="1" applyFill="1" applyBorder="1" applyAlignment="1" applyProtection="1">
      <alignment vertical="center" shrinkToFit="1"/>
    </xf>
    <xf numFmtId="0" fontId="55" fillId="25" borderId="30" xfId="0" applyFont="1" applyFill="1" applyBorder="1" applyAlignment="1" applyProtection="1">
      <alignment vertical="center" wrapText="1"/>
    </xf>
    <xf numFmtId="0" fontId="55" fillId="25" borderId="44" xfId="0" applyFont="1" applyFill="1" applyBorder="1" applyAlignment="1" applyProtection="1">
      <alignment vertical="center" shrinkToFit="1"/>
    </xf>
    <xf numFmtId="0" fontId="55" fillId="25" borderId="30" xfId="0" applyFont="1" applyFill="1" applyBorder="1" applyAlignment="1" applyProtection="1">
      <alignment horizontal="right" vertical="center" shrinkToFit="1"/>
    </xf>
    <xf numFmtId="0" fontId="55" fillId="25" borderId="0" xfId="0" applyFont="1" applyFill="1" applyAlignment="1" applyProtection="1">
      <alignment vertical="center" shrinkToFit="1"/>
    </xf>
    <xf numFmtId="0" fontId="57" fillId="25" borderId="19" xfId="0" applyFont="1" applyFill="1" applyBorder="1" applyProtection="1">
      <alignment vertical="center"/>
    </xf>
    <xf numFmtId="0" fontId="55" fillId="25" borderId="11" xfId="0" applyFont="1" applyFill="1" applyBorder="1" applyAlignment="1" applyProtection="1">
      <alignment vertical="center" shrinkToFit="1"/>
    </xf>
    <xf numFmtId="0" fontId="55" fillId="25" borderId="14" xfId="0" applyFont="1" applyFill="1" applyBorder="1" applyAlignment="1" applyProtection="1">
      <alignment vertical="center" shrinkToFit="1"/>
    </xf>
    <xf numFmtId="2" fontId="55" fillId="25" borderId="20" xfId="0" applyNumberFormat="1" applyFont="1" applyFill="1" applyBorder="1" applyAlignment="1" applyProtection="1">
      <alignment vertical="center" shrinkToFit="1"/>
    </xf>
    <xf numFmtId="0" fontId="30" fillId="25" borderId="47" xfId="0" applyFont="1" applyFill="1" applyBorder="1" applyAlignment="1" applyProtection="1">
      <alignment horizontal="center" vertical="center"/>
    </xf>
    <xf numFmtId="0" fontId="55" fillId="25" borderId="17" xfId="0" applyFont="1" applyFill="1" applyBorder="1" applyAlignment="1" applyProtection="1">
      <alignment vertical="center" wrapText="1"/>
    </xf>
    <xf numFmtId="0" fontId="55" fillId="25" borderId="17" xfId="0" applyFont="1" applyFill="1" applyBorder="1" applyAlignment="1" applyProtection="1">
      <alignment horizontal="right" vertical="center" shrinkToFit="1"/>
    </xf>
    <xf numFmtId="0" fontId="55" fillId="25" borderId="18" xfId="0" applyFont="1" applyFill="1" applyBorder="1" applyAlignment="1" applyProtection="1">
      <alignment vertical="center" shrinkToFit="1"/>
    </xf>
    <xf numFmtId="0" fontId="56" fillId="0" borderId="0" xfId="0" applyFont="1" applyBorder="1" applyProtection="1">
      <alignment vertical="center"/>
    </xf>
    <xf numFmtId="0" fontId="45" fillId="0" borderId="0" xfId="0" applyFont="1" applyBorder="1" applyAlignment="1" applyProtection="1"/>
    <xf numFmtId="0" fontId="45" fillId="0" borderId="0" xfId="0" applyFont="1" applyAlignment="1" applyProtection="1"/>
    <xf numFmtId="0" fontId="45" fillId="0" borderId="0" xfId="0" applyFont="1" applyFill="1" applyBorder="1" applyAlignment="1" applyProtection="1">
      <alignment horizontal="left" vertical="center"/>
    </xf>
    <xf numFmtId="0" fontId="41" fillId="0" borderId="0" xfId="0" applyFont="1" applyFill="1" applyBorder="1" applyProtection="1">
      <alignment vertical="center"/>
    </xf>
    <xf numFmtId="0" fontId="65" fillId="0" borderId="0" xfId="0" applyFont="1" applyFill="1" applyBorder="1" applyProtection="1">
      <alignment vertical="center"/>
    </xf>
    <xf numFmtId="0" fontId="0" fillId="0" borderId="0" xfId="0" applyFont="1" applyFill="1" applyProtection="1">
      <alignment vertical="center"/>
    </xf>
    <xf numFmtId="0" fontId="49" fillId="0" borderId="0" xfId="0" applyFont="1" applyFill="1" applyProtection="1">
      <alignment vertical="center"/>
    </xf>
    <xf numFmtId="0" fontId="42" fillId="0" borderId="0" xfId="0" applyFont="1" applyFill="1" applyProtection="1">
      <alignment vertical="center"/>
    </xf>
    <xf numFmtId="0" fontId="40" fillId="0" borderId="0" xfId="0" applyFont="1" applyProtection="1">
      <alignment vertical="center"/>
    </xf>
    <xf numFmtId="0" fontId="0" fillId="25" borderId="0" xfId="0" applyFont="1" applyFill="1" applyProtection="1">
      <alignment vertical="center"/>
    </xf>
    <xf numFmtId="0" fontId="41" fillId="25" borderId="0" xfId="0" applyFont="1" applyFill="1" applyAlignment="1" applyProtection="1">
      <alignment horizontal="left" vertical="center"/>
    </xf>
    <xf numFmtId="0" fontId="42" fillId="0" borderId="0" xfId="0" applyFont="1" applyFill="1" applyAlignment="1" applyProtection="1">
      <alignment vertical="top" wrapText="1"/>
    </xf>
    <xf numFmtId="0" fontId="0" fillId="0" borderId="0" xfId="0" applyFont="1" applyFill="1" applyAlignment="1" applyProtection="1">
      <alignment vertical="center" wrapText="1"/>
    </xf>
    <xf numFmtId="0" fontId="42" fillId="0" borderId="0" xfId="0" applyFont="1" applyAlignment="1" applyProtection="1">
      <alignment horizontal="right" vertical="top"/>
    </xf>
    <xf numFmtId="0" fontId="42" fillId="0" borderId="0" xfId="0" applyFont="1" applyAlignment="1" applyProtection="1">
      <alignment vertical="top" wrapText="1"/>
    </xf>
    <xf numFmtId="0" fontId="41" fillId="29" borderId="67" xfId="0" applyFont="1" applyFill="1" applyBorder="1" applyAlignment="1" applyProtection="1">
      <alignment horizontal="center" vertical="center"/>
    </xf>
    <xf numFmtId="0" fontId="45" fillId="0" borderId="32" xfId="0" applyFont="1" applyBorder="1" applyAlignment="1" applyProtection="1">
      <alignment horizontal="right" vertical="center"/>
    </xf>
    <xf numFmtId="0" fontId="45" fillId="0" borderId="45" xfId="0" applyFont="1" applyBorder="1" applyProtection="1">
      <alignment vertical="center"/>
    </xf>
    <xf numFmtId="0" fontId="40" fillId="25" borderId="84" xfId="0" applyFont="1" applyFill="1" applyBorder="1" applyProtection="1">
      <alignment vertical="center"/>
    </xf>
    <xf numFmtId="0" fontId="40" fillId="0" borderId="96" xfId="0" applyFont="1" applyBorder="1" applyProtection="1">
      <alignment vertical="center"/>
    </xf>
    <xf numFmtId="0" fontId="40" fillId="0" borderId="0" xfId="0" applyFont="1" applyAlignment="1" applyProtection="1">
      <alignment vertical="center" wrapText="1"/>
    </xf>
    <xf numFmtId="0" fontId="40" fillId="0" borderId="0" xfId="0" applyFont="1" applyAlignment="1" applyProtection="1">
      <alignment horizontal="left" vertical="center"/>
    </xf>
    <xf numFmtId="0" fontId="45" fillId="0" borderId="0" xfId="0" applyFont="1" applyAlignment="1" applyProtection="1">
      <alignment horizontal="center" vertical="center"/>
    </xf>
    <xf numFmtId="0" fontId="42" fillId="0" borderId="0" xfId="0" applyFont="1" applyAlignment="1" applyProtection="1">
      <alignment horizontal="center" vertical="center"/>
    </xf>
    <xf numFmtId="0" fontId="42" fillId="0" borderId="0" xfId="0" applyFont="1" applyAlignment="1" applyProtection="1">
      <alignment horizontal="left" vertical="center"/>
    </xf>
    <xf numFmtId="0" fontId="0" fillId="25" borderId="0" xfId="0" applyFill="1" applyProtection="1">
      <alignment vertical="center"/>
    </xf>
    <xf numFmtId="0" fontId="59" fillId="0" borderId="0" xfId="0" applyFont="1" applyFill="1" applyAlignment="1" applyProtection="1">
      <alignment vertical="center" wrapText="1"/>
    </xf>
    <xf numFmtId="0" fontId="40" fillId="0" borderId="0" xfId="0" applyFont="1" applyFill="1" applyAlignment="1" applyProtection="1">
      <alignment vertical="center" wrapText="1"/>
    </xf>
    <xf numFmtId="0" fontId="60" fillId="0" borderId="0" xfId="0" applyFont="1" applyProtection="1">
      <alignment vertical="center"/>
    </xf>
    <xf numFmtId="0" fontId="59" fillId="0" borderId="0" xfId="0" applyFont="1" applyAlignment="1" applyProtection="1">
      <alignment vertical="center" wrapText="1"/>
    </xf>
    <xf numFmtId="0" fontId="40" fillId="0" borderId="0" xfId="0" applyFont="1" applyFill="1" applyProtection="1">
      <alignment vertical="center"/>
    </xf>
    <xf numFmtId="0" fontId="59" fillId="0" borderId="0" xfId="0" applyFont="1" applyFill="1" applyBorder="1" applyAlignment="1" applyProtection="1">
      <alignment vertical="center" wrapText="1"/>
    </xf>
    <xf numFmtId="0" fontId="59" fillId="25" borderId="14" xfId="0" applyFont="1" applyFill="1" applyBorder="1" applyAlignment="1" applyProtection="1">
      <alignment vertical="center" wrapText="1"/>
    </xf>
    <xf numFmtId="0" fontId="59" fillId="25" borderId="20" xfId="0" applyFont="1" applyFill="1" applyBorder="1" applyAlignment="1" applyProtection="1">
      <alignment vertical="center" wrapText="1"/>
    </xf>
    <xf numFmtId="0" fontId="42" fillId="25" borderId="20" xfId="0" applyFont="1" applyFill="1" applyBorder="1" applyAlignment="1" applyProtection="1">
      <alignment vertical="top" wrapText="1"/>
    </xf>
    <xf numFmtId="0" fontId="42" fillId="25" borderId="16" xfId="0" applyFont="1" applyFill="1" applyBorder="1" applyAlignment="1" applyProtection="1">
      <alignment vertical="top" wrapText="1"/>
    </xf>
    <xf numFmtId="0" fontId="0" fillId="0" borderId="35" xfId="0" applyFont="1" applyFill="1" applyBorder="1" applyProtection="1">
      <alignment vertical="center"/>
    </xf>
    <xf numFmtId="0" fontId="0" fillId="25" borderId="30" xfId="0" applyFont="1" applyFill="1" applyBorder="1" applyProtection="1">
      <alignment vertical="center"/>
    </xf>
    <xf numFmtId="0" fontId="42" fillId="25" borderId="0" xfId="0" applyFont="1" applyFill="1" applyBorder="1" applyAlignment="1" applyProtection="1">
      <alignment vertical="top" wrapText="1"/>
    </xf>
    <xf numFmtId="0" fontId="59" fillId="25" borderId="16" xfId="0" applyFont="1" applyFill="1" applyBorder="1" applyAlignment="1" applyProtection="1">
      <alignment vertical="top" wrapText="1"/>
    </xf>
    <xf numFmtId="0" fontId="59" fillId="0" borderId="0" xfId="0" applyFont="1" applyFill="1" applyBorder="1" applyAlignment="1" applyProtection="1">
      <alignment vertical="top" wrapText="1"/>
    </xf>
    <xf numFmtId="0" fontId="42" fillId="0" borderId="0" xfId="0" applyFont="1" applyFill="1" applyBorder="1" applyAlignment="1" applyProtection="1">
      <alignment vertical="top" wrapText="1"/>
    </xf>
    <xf numFmtId="0" fontId="59" fillId="25" borderId="16" xfId="0" applyFont="1" applyFill="1" applyBorder="1" applyAlignment="1" applyProtection="1">
      <alignment vertical="center" wrapText="1"/>
    </xf>
    <xf numFmtId="0" fontId="59" fillId="25" borderId="0" xfId="0" applyFont="1" applyFill="1" applyBorder="1" applyAlignment="1" applyProtection="1">
      <alignment vertical="center" wrapText="1"/>
    </xf>
    <xf numFmtId="0" fontId="59" fillId="25" borderId="0" xfId="0" applyFont="1" applyFill="1" applyBorder="1" applyAlignment="1" applyProtection="1">
      <alignment horizontal="left" vertical="top" wrapText="1"/>
    </xf>
    <xf numFmtId="0" fontId="59" fillId="25" borderId="30" xfId="0" applyFont="1" applyFill="1" applyBorder="1" applyAlignment="1" applyProtection="1">
      <alignment vertical="center" wrapText="1"/>
    </xf>
    <xf numFmtId="0" fontId="40" fillId="25" borderId="0" xfId="0" applyFont="1" applyFill="1" applyBorder="1" applyProtection="1">
      <alignment vertical="center"/>
    </xf>
    <xf numFmtId="0" fontId="61" fillId="25" borderId="16" xfId="0" applyFont="1" applyFill="1" applyBorder="1" applyAlignment="1" applyProtection="1">
      <alignment vertical="center"/>
    </xf>
    <xf numFmtId="0" fontId="0" fillId="0" borderId="0" xfId="0" applyFont="1" applyBorder="1" applyProtection="1">
      <alignment vertical="center"/>
    </xf>
    <xf numFmtId="0" fontId="59" fillId="25" borderId="30" xfId="0" applyFont="1" applyFill="1" applyBorder="1" applyProtection="1">
      <alignment vertical="center"/>
    </xf>
    <xf numFmtId="0" fontId="59" fillId="25" borderId="0" xfId="0" applyFont="1" applyFill="1" applyBorder="1" applyProtection="1">
      <alignment vertical="center"/>
    </xf>
    <xf numFmtId="0" fontId="60" fillId="0" borderId="0" xfId="0" applyFont="1" applyBorder="1" applyProtection="1">
      <alignment vertical="center"/>
    </xf>
    <xf numFmtId="0" fontId="61" fillId="25" borderId="0" xfId="0" applyFont="1" applyFill="1" applyBorder="1" applyProtection="1">
      <alignment vertical="center"/>
    </xf>
    <xf numFmtId="0" fontId="59" fillId="25" borderId="17" xfId="0" applyFont="1" applyFill="1" applyBorder="1" applyProtection="1">
      <alignment vertical="center"/>
    </xf>
    <xf numFmtId="0" fontId="61" fillId="25" borderId="18" xfId="0" applyFont="1" applyFill="1" applyBorder="1" applyProtection="1">
      <alignment vertical="center"/>
    </xf>
    <xf numFmtId="0" fontId="59" fillId="25" borderId="18" xfId="0" applyFont="1" applyFill="1" applyBorder="1" applyProtection="1">
      <alignment vertical="center"/>
    </xf>
    <xf numFmtId="0" fontId="59" fillId="25" borderId="18" xfId="0" applyFont="1" applyFill="1" applyBorder="1" applyAlignment="1" applyProtection="1">
      <alignment horizontal="center" vertical="center"/>
    </xf>
    <xf numFmtId="0" fontId="59" fillId="25" borderId="18" xfId="0" applyFont="1" applyFill="1" applyBorder="1" applyAlignment="1" applyProtection="1">
      <alignment vertical="center" shrinkToFit="1"/>
    </xf>
    <xf numFmtId="0" fontId="61" fillId="25" borderId="19" xfId="0" applyFont="1" applyFill="1" applyBorder="1" applyAlignment="1" applyProtection="1">
      <alignment horizontal="center" vertical="center"/>
    </xf>
    <xf numFmtId="0" fontId="42" fillId="0" borderId="0" xfId="0" applyFont="1" applyFill="1" applyAlignment="1" applyProtection="1">
      <alignment vertical="top"/>
    </xf>
    <xf numFmtId="0" fontId="62" fillId="0" borderId="0" xfId="0" applyFont="1" applyFill="1" applyProtection="1">
      <alignment vertical="center"/>
    </xf>
    <xf numFmtId="0" fontId="62" fillId="0" borderId="0" xfId="0" applyFont="1" applyProtection="1">
      <alignment vertical="center"/>
    </xf>
    <xf numFmtId="0" fontId="51" fillId="29" borderId="10" xfId="0" applyFont="1" applyFill="1" applyBorder="1" applyAlignment="1" applyProtection="1">
      <alignment horizontal="center" vertical="center"/>
    </xf>
    <xf numFmtId="0" fontId="0" fillId="0" borderId="0" xfId="0" applyAlignment="1" applyProtection="1">
      <alignment horizontal="left" vertical="center"/>
    </xf>
    <xf numFmtId="0" fontId="50" fillId="0" borderId="85" xfId="0" quotePrefix="1" applyFont="1" applyBorder="1" applyAlignment="1" applyProtection="1">
      <alignment horizontal="left" vertical="center"/>
    </xf>
    <xf numFmtId="0" fontId="50" fillId="0" borderId="87" xfId="0" applyFont="1" applyBorder="1" applyAlignment="1" applyProtection="1">
      <alignment horizontal="left" vertical="center"/>
    </xf>
    <xf numFmtId="0" fontId="0" fillId="0" borderId="0" xfId="0" applyFont="1" applyFill="1" applyAlignment="1" applyProtection="1">
      <alignment horizontal="center" vertical="center"/>
    </xf>
    <xf numFmtId="0" fontId="51" fillId="29" borderId="10" xfId="0" applyFont="1" applyFill="1" applyBorder="1" applyAlignment="1" applyProtection="1">
      <alignment horizontal="center" vertical="center"/>
      <protection locked="0"/>
    </xf>
    <xf numFmtId="0" fontId="33" fillId="0" borderId="0" xfId="0" applyFont="1" applyProtection="1">
      <alignment vertical="center"/>
    </xf>
    <xf numFmtId="0" fontId="30" fillId="0" borderId="13" xfId="0" applyFont="1" applyBorder="1" applyProtection="1">
      <alignment vertical="center"/>
    </xf>
    <xf numFmtId="0" fontId="30" fillId="0" borderId="47" xfId="0" applyFont="1" applyBorder="1" applyProtection="1">
      <alignment vertical="center"/>
    </xf>
    <xf numFmtId="0" fontId="30" fillId="0" borderId="24" xfId="0" applyFont="1" applyBorder="1" applyProtection="1">
      <alignment vertical="center"/>
    </xf>
    <xf numFmtId="0" fontId="30" fillId="0" borderId="28" xfId="0" applyFont="1" applyBorder="1" applyProtection="1">
      <alignment vertical="center"/>
    </xf>
    <xf numFmtId="0" fontId="30" fillId="0" borderId="53" xfId="0" applyFont="1" applyBorder="1" applyProtection="1">
      <alignment vertical="center"/>
    </xf>
    <xf numFmtId="0" fontId="30" fillId="0" borderId="47" xfId="0" applyFont="1" applyBorder="1" applyAlignment="1" applyProtection="1">
      <alignment vertical="center" shrinkToFit="1"/>
    </xf>
    <xf numFmtId="0" fontId="30" fillId="0" borderId="0" xfId="0" applyFont="1" applyAlignment="1" applyProtection="1">
      <alignment horizontal="center" vertical="center" wrapText="1"/>
    </xf>
    <xf numFmtId="0" fontId="30" fillId="0" borderId="53" xfId="0" applyFont="1" applyBorder="1" applyAlignment="1" applyProtection="1">
      <alignment horizontal="center" vertical="center"/>
    </xf>
    <xf numFmtId="0" fontId="36" fillId="29" borderId="63" xfId="0" applyFont="1" applyFill="1" applyBorder="1" applyAlignment="1" applyProtection="1">
      <alignment horizontal="center" vertical="center"/>
    </xf>
    <xf numFmtId="0" fontId="31" fillId="0" borderId="0" xfId="0" applyFont="1" applyProtection="1">
      <alignment vertical="center"/>
    </xf>
    <xf numFmtId="0" fontId="0" fillId="0" borderId="0" xfId="0" applyAlignment="1" applyProtection="1">
      <alignment horizontal="right" vertical="top" wrapText="1"/>
    </xf>
    <xf numFmtId="0" fontId="0" fillId="28" borderId="0" xfId="0" applyFill="1" applyProtection="1">
      <alignment vertical="center"/>
    </xf>
    <xf numFmtId="0" fontId="0" fillId="26" borderId="0" xfId="0" applyFill="1" applyProtection="1">
      <alignment vertical="center"/>
    </xf>
    <xf numFmtId="0" fontId="0" fillId="24" borderId="0" xfId="0" applyFill="1" applyProtection="1">
      <alignment vertical="center"/>
    </xf>
    <xf numFmtId="0" fontId="67" fillId="0" borderId="0" xfId="0" applyFont="1" applyProtection="1">
      <alignment vertical="center"/>
    </xf>
    <xf numFmtId="0" fontId="0" fillId="0" borderId="0" xfId="0" applyFont="1" applyAlignment="1" applyProtection="1">
      <alignment vertical="center" wrapText="1"/>
    </xf>
    <xf numFmtId="0" fontId="63" fillId="0" borderId="0" xfId="0" applyFont="1" applyProtection="1">
      <alignment vertical="center"/>
    </xf>
    <xf numFmtId="0" fontId="34" fillId="0" borderId="0" xfId="0" applyFont="1" applyAlignment="1" applyProtection="1">
      <alignment vertical="center" wrapText="1"/>
    </xf>
    <xf numFmtId="0" fontId="38" fillId="0" borderId="24" xfId="0" applyFont="1" applyBorder="1" applyAlignment="1" applyProtection="1">
      <alignment horizontal="center" vertical="center"/>
    </xf>
    <xf numFmtId="0" fontId="38" fillId="0" borderId="63" xfId="0" applyFont="1" applyFill="1" applyBorder="1" applyAlignment="1" applyProtection="1">
      <alignment horizontal="center" vertical="center"/>
    </xf>
    <xf numFmtId="0" fontId="63" fillId="0" borderId="0" xfId="0" applyFont="1" applyAlignment="1" applyProtection="1">
      <alignment vertical="center" wrapText="1"/>
    </xf>
    <xf numFmtId="0" fontId="34" fillId="0" borderId="0" xfId="0" applyFont="1" applyAlignment="1" applyProtection="1">
      <alignment vertical="top" wrapText="1"/>
    </xf>
    <xf numFmtId="0" fontId="39" fillId="0" borderId="0" xfId="0" applyFont="1" applyAlignment="1" applyProtection="1">
      <alignment horizontal="right" vertical="center"/>
    </xf>
    <xf numFmtId="0" fontId="34" fillId="0" borderId="0" xfId="0" applyFont="1" applyAlignment="1" applyProtection="1">
      <alignment horizontal="center" vertical="center"/>
    </xf>
    <xf numFmtId="0" fontId="34" fillId="0" borderId="0" xfId="0" applyFont="1" applyAlignment="1" applyProtection="1">
      <alignment horizontal="left" vertical="center" wrapText="1"/>
    </xf>
    <xf numFmtId="0" fontId="34" fillId="0" borderId="0" xfId="0" applyFont="1" applyAlignment="1" applyProtection="1">
      <alignment horizontal="left" vertical="center"/>
    </xf>
    <xf numFmtId="0" fontId="39" fillId="0" borderId="0" xfId="0" applyFont="1" applyAlignment="1" applyProtection="1">
      <alignment horizontal="left" vertical="center"/>
    </xf>
    <xf numFmtId="177" fontId="34" fillId="0" borderId="63" xfId="0" applyNumberFormat="1" applyFont="1" applyBorder="1" applyProtection="1">
      <alignment vertical="center"/>
    </xf>
    <xf numFmtId="0" fontId="0" fillId="25" borderId="47" xfId="0" applyFont="1" applyFill="1" applyBorder="1" applyProtection="1">
      <alignment vertical="center"/>
    </xf>
    <xf numFmtId="0" fontId="39" fillId="0" borderId="12" xfId="0" applyFont="1" applyBorder="1" applyAlignment="1" applyProtection="1">
      <alignment vertical="center"/>
    </xf>
    <xf numFmtId="0" fontId="39" fillId="0" borderId="32" xfId="0" applyFont="1" applyBorder="1" applyAlignment="1" applyProtection="1">
      <alignment vertical="center"/>
    </xf>
    <xf numFmtId="0" fontId="39" fillId="0" borderId="0" xfId="0" applyFont="1" applyBorder="1" applyProtection="1">
      <alignment vertical="center"/>
    </xf>
    <xf numFmtId="177" fontId="34" fillId="0" borderId="0" xfId="0" applyNumberFormat="1" applyFont="1" applyBorder="1" applyProtection="1">
      <alignment vertical="center"/>
    </xf>
    <xf numFmtId="0" fontId="0" fillId="0" borderId="0" xfId="0" applyFont="1" applyAlignment="1" applyProtection="1">
      <alignment horizontal="right" vertical="center"/>
    </xf>
    <xf numFmtId="0" fontId="39" fillId="25" borderId="93" xfId="0" applyFont="1" applyFill="1" applyBorder="1" applyAlignment="1" applyProtection="1">
      <alignment horizontal="center" vertical="center" wrapText="1"/>
    </xf>
    <xf numFmtId="0" fontId="34" fillId="25" borderId="27" xfId="0" applyFont="1" applyFill="1" applyBorder="1" applyAlignment="1" applyProtection="1">
      <alignment horizontal="center" vertical="center" wrapText="1" shrinkToFit="1"/>
    </xf>
    <xf numFmtId="0" fontId="34" fillId="0" borderId="37" xfId="0" applyFont="1" applyBorder="1" applyAlignment="1" applyProtection="1">
      <alignment vertical="center" wrapText="1"/>
    </xf>
    <xf numFmtId="0" fontId="34" fillId="0" borderId="64" xfId="0" applyNumberFormat="1" applyFont="1" applyBorder="1" applyAlignment="1" applyProtection="1">
      <alignment horizontal="center" vertical="center"/>
    </xf>
    <xf numFmtId="0" fontId="34" fillId="0" borderId="64" xfId="0" applyNumberFormat="1" applyFont="1" applyBorder="1" applyAlignment="1" applyProtection="1">
      <alignment horizontal="left" vertical="center" wrapText="1"/>
    </xf>
    <xf numFmtId="0" fontId="34" fillId="0" borderId="64" xfId="0" applyNumberFormat="1" applyFont="1" applyBorder="1" applyAlignment="1" applyProtection="1">
      <alignment horizontal="left" vertical="center"/>
    </xf>
    <xf numFmtId="38" fontId="34" fillId="0" borderId="66" xfId="34" applyFont="1" applyFill="1" applyBorder="1" applyAlignment="1" applyProtection="1">
      <alignment vertical="center" shrinkToFit="1"/>
    </xf>
    <xf numFmtId="178" fontId="34" fillId="0" borderId="51" xfId="28" applyNumberFormat="1" applyFont="1" applyFill="1" applyBorder="1" applyAlignment="1" applyProtection="1">
      <alignment vertical="center" shrinkToFit="1"/>
    </xf>
    <xf numFmtId="0" fontId="46" fillId="0" borderId="64" xfId="0" applyFont="1" applyBorder="1" applyProtection="1">
      <alignment vertical="center"/>
    </xf>
    <xf numFmtId="0" fontId="34" fillId="25" borderId="23" xfId="0" applyFont="1" applyFill="1" applyBorder="1" applyAlignment="1" applyProtection="1">
      <alignment horizontal="center" vertical="center"/>
    </xf>
    <xf numFmtId="0" fontId="46" fillId="25" borderId="23" xfId="0" applyFont="1" applyFill="1" applyBorder="1" applyProtection="1">
      <alignment vertical="center"/>
    </xf>
    <xf numFmtId="0" fontId="46" fillId="0" borderId="23" xfId="0" applyFont="1" applyBorder="1" applyProtection="1">
      <alignment vertical="center"/>
    </xf>
    <xf numFmtId="0" fontId="0" fillId="0" borderId="23" xfId="0" applyFont="1" applyBorder="1" applyProtection="1">
      <alignment vertical="center"/>
    </xf>
    <xf numFmtId="0" fontId="0" fillId="0" borderId="23" xfId="0" applyFont="1" applyBorder="1" applyAlignment="1" applyProtection="1">
      <alignment horizontal="center" vertical="center"/>
    </xf>
    <xf numFmtId="177" fontId="34" fillId="0" borderId="71" xfId="0" applyNumberFormat="1" applyFont="1" applyBorder="1" applyProtection="1">
      <alignment vertical="center"/>
    </xf>
    <xf numFmtId="177" fontId="34" fillId="0" borderId="104" xfId="0" applyNumberFormat="1" applyFont="1" applyBorder="1" applyProtection="1">
      <alignment vertical="center"/>
    </xf>
    <xf numFmtId="0" fontId="34" fillId="0" borderId="49" xfId="0" applyFont="1" applyBorder="1" applyAlignment="1" applyProtection="1">
      <alignment vertical="center" wrapText="1"/>
    </xf>
    <xf numFmtId="0" fontId="34" fillId="0" borderId="12" xfId="0" applyNumberFormat="1" applyFont="1" applyBorder="1" applyAlignment="1" applyProtection="1">
      <alignment horizontal="center" vertical="center"/>
    </xf>
    <xf numFmtId="0" fontId="34" fillId="0" borderId="12" xfId="0" applyNumberFormat="1" applyFont="1" applyBorder="1" applyAlignment="1" applyProtection="1">
      <alignment horizontal="left" vertical="center" wrapText="1"/>
    </xf>
    <xf numFmtId="0" fontId="34" fillId="0" borderId="12" xfId="0" applyNumberFormat="1" applyFont="1" applyBorder="1" applyAlignment="1" applyProtection="1">
      <alignment horizontal="left" vertical="center"/>
    </xf>
    <xf numFmtId="38" fontId="34" fillId="0" borderId="10" xfId="34" applyFont="1" applyFill="1" applyBorder="1" applyAlignment="1" applyProtection="1">
      <alignment vertical="center" shrinkToFit="1"/>
    </xf>
    <xf numFmtId="178" fontId="34" fillId="0" borderId="10" xfId="28" applyNumberFormat="1" applyFont="1" applyFill="1" applyBorder="1" applyAlignment="1" applyProtection="1">
      <alignment vertical="center" shrinkToFit="1"/>
    </xf>
    <xf numFmtId="0" fontId="46" fillId="0" borderId="12" xfId="0" applyFont="1" applyBorder="1" applyProtection="1">
      <alignment vertical="center"/>
    </xf>
    <xf numFmtId="0" fontId="34" fillId="25" borderId="32" xfId="0" applyFont="1" applyFill="1" applyBorder="1" applyAlignment="1" applyProtection="1">
      <alignment horizontal="center" vertical="center"/>
    </xf>
    <xf numFmtId="0" fontId="46" fillId="25" borderId="32" xfId="0" applyFont="1" applyFill="1" applyBorder="1" applyProtection="1">
      <alignment vertical="center"/>
    </xf>
    <xf numFmtId="0" fontId="46" fillId="0" borderId="32" xfId="0" applyFont="1" applyBorder="1" applyProtection="1">
      <alignment vertical="center"/>
    </xf>
    <xf numFmtId="0" fontId="0" fillId="0" borderId="32" xfId="0" applyFont="1" applyBorder="1" applyProtection="1">
      <alignment vertical="center"/>
    </xf>
    <xf numFmtId="0" fontId="0" fillId="0" borderId="32" xfId="0" applyFont="1" applyBorder="1" applyAlignment="1" applyProtection="1">
      <alignment horizontal="center" vertical="center"/>
    </xf>
    <xf numFmtId="177" fontId="34" fillId="0" borderId="10" xfId="0" applyNumberFormat="1" applyFont="1" applyBorder="1" applyProtection="1">
      <alignment vertical="center"/>
    </xf>
    <xf numFmtId="177" fontId="34" fillId="0" borderId="22" xfId="0" applyNumberFormat="1" applyFont="1" applyBorder="1" applyProtection="1">
      <alignment vertical="center"/>
    </xf>
    <xf numFmtId="0" fontId="34" fillId="0" borderId="40" xfId="0" applyFont="1" applyBorder="1" applyAlignment="1" applyProtection="1">
      <alignment vertical="center" wrapText="1"/>
    </xf>
    <xf numFmtId="0" fontId="34" fillId="0" borderId="42" xfId="0" applyNumberFormat="1" applyFont="1" applyBorder="1" applyAlignment="1" applyProtection="1">
      <alignment horizontal="center" vertical="center"/>
    </xf>
    <xf numFmtId="0" fontId="34" fillId="0" borderId="42" xfId="0" applyNumberFormat="1" applyFont="1" applyBorder="1" applyAlignment="1" applyProtection="1">
      <alignment horizontal="left" vertical="center" wrapText="1"/>
    </xf>
    <xf numFmtId="0" fontId="34" fillId="0" borderId="42" xfId="0" applyNumberFormat="1" applyFont="1" applyBorder="1" applyAlignment="1" applyProtection="1">
      <alignment horizontal="left" vertical="center"/>
    </xf>
    <xf numFmtId="38" fontId="34" fillId="0" borderId="27" xfId="34" applyFont="1" applyFill="1" applyBorder="1" applyAlignment="1" applyProtection="1">
      <alignment vertical="center" shrinkToFit="1"/>
    </xf>
    <xf numFmtId="178" fontId="34" fillId="0" borderId="27" xfId="28" applyNumberFormat="1" applyFont="1" applyFill="1" applyBorder="1" applyAlignment="1" applyProtection="1">
      <alignment vertical="center" shrinkToFit="1"/>
    </xf>
    <xf numFmtId="0" fontId="46" fillId="0" borderId="42" xfId="0" applyFont="1" applyBorder="1" applyProtection="1">
      <alignment vertical="center"/>
    </xf>
    <xf numFmtId="0" fontId="34" fillId="25" borderId="38" xfId="0" applyFont="1" applyFill="1" applyBorder="1" applyAlignment="1" applyProtection="1">
      <alignment horizontal="center" vertical="center"/>
    </xf>
    <xf numFmtId="0" fontId="46" fillId="25" borderId="38" xfId="0" applyFont="1" applyFill="1" applyBorder="1" applyProtection="1">
      <alignment vertical="center"/>
    </xf>
    <xf numFmtId="0" fontId="46" fillId="0" borderId="38" xfId="0" applyFont="1" applyBorder="1" applyProtection="1">
      <alignment vertical="center"/>
    </xf>
    <xf numFmtId="0" fontId="0" fillId="0" borderId="38" xfId="0" applyFont="1" applyBorder="1" applyProtection="1">
      <alignment vertical="center"/>
    </xf>
    <xf numFmtId="0" fontId="0" fillId="0" borderId="38" xfId="0" applyFont="1" applyBorder="1" applyAlignment="1" applyProtection="1">
      <alignment horizontal="center" vertical="center"/>
    </xf>
    <xf numFmtId="177" fontId="34" fillId="0" borderId="27" xfId="0" applyNumberFormat="1" applyFont="1" applyBorder="1" applyProtection="1">
      <alignment vertical="center"/>
    </xf>
    <xf numFmtId="177" fontId="34" fillId="0" borderId="25" xfId="0" applyNumberFormat="1" applyFont="1" applyBorder="1" applyProtection="1">
      <alignment vertical="center"/>
    </xf>
    <xf numFmtId="0" fontId="30" fillId="28" borderId="68" xfId="0" applyFont="1" applyFill="1" applyBorder="1" applyProtection="1">
      <alignment vertical="center"/>
    </xf>
    <xf numFmtId="0" fontId="30" fillId="28" borderId="69" xfId="0" applyFont="1" applyFill="1" applyBorder="1" applyProtection="1">
      <alignment vertical="center"/>
    </xf>
    <xf numFmtId="0" fontId="30" fillId="28" borderId="70" xfId="0" applyFont="1" applyFill="1" applyBorder="1" applyProtection="1">
      <alignment vertical="center"/>
    </xf>
    <xf numFmtId="38" fontId="70" fillId="0" borderId="13" xfId="107" applyFont="1" applyFill="1" applyBorder="1" applyAlignment="1">
      <alignment horizontal="center" vertical="center" wrapText="1" shrinkToFit="1"/>
    </xf>
    <xf numFmtId="177" fontId="1" fillId="0" borderId="10" xfId="106" applyNumberFormat="1" applyFill="1" applyBorder="1" applyAlignment="1">
      <alignment horizontal="center" vertical="center" wrapText="1" shrinkToFit="1"/>
    </xf>
    <xf numFmtId="177" fontId="70" fillId="0" borderId="13" xfId="106" applyNumberFormat="1" applyFont="1" applyFill="1" applyBorder="1" applyAlignment="1">
      <alignment horizontal="center" vertical="center" wrapText="1" shrinkToFit="1"/>
    </xf>
    <xf numFmtId="177" fontId="94" fillId="0" borderId="13" xfId="106" applyNumberFormat="1" applyFont="1" applyFill="1" applyBorder="1" applyAlignment="1">
      <alignment horizontal="center" vertical="center" wrapText="1" shrinkToFit="1"/>
    </xf>
    <xf numFmtId="177" fontId="70" fillId="0" borderId="15" xfId="106" applyNumberFormat="1" applyFont="1" applyFill="1" applyBorder="1" applyAlignment="1">
      <alignment horizontal="center" vertical="center" wrapText="1" shrinkToFit="1"/>
    </xf>
    <xf numFmtId="177" fontId="93" fillId="0" borderId="13" xfId="106" applyNumberFormat="1" applyFont="1" applyFill="1" applyBorder="1" applyAlignment="1">
      <alignment horizontal="center" vertical="center" wrapText="1" shrinkToFit="1"/>
    </xf>
    <xf numFmtId="177" fontId="93" fillId="0" borderId="15" xfId="106" applyNumberFormat="1" applyFont="1" applyFill="1" applyBorder="1" applyAlignment="1">
      <alignment horizontal="center" vertical="center" wrapText="1" shrinkToFit="1"/>
    </xf>
    <xf numFmtId="181" fontId="96" fillId="0" borderId="13" xfId="106" applyNumberFormat="1" applyFont="1" applyFill="1" applyBorder="1" applyAlignment="1">
      <alignment horizontal="center" vertical="center" wrapText="1" shrinkToFit="1"/>
    </xf>
    <xf numFmtId="181" fontId="27" fillId="0" borderId="13" xfId="106" applyNumberFormat="1" applyFont="1" applyFill="1" applyBorder="1" applyAlignment="1">
      <alignment horizontal="center" vertical="center" wrapText="1" shrinkToFit="1"/>
    </xf>
    <xf numFmtId="181" fontId="97" fillId="0" borderId="13" xfId="106" applyNumberFormat="1" applyFont="1" applyFill="1" applyBorder="1" applyAlignment="1">
      <alignment vertical="center" wrapText="1" shrinkToFit="1"/>
    </xf>
    <xf numFmtId="181" fontId="98" fillId="0" borderId="13" xfId="106" applyNumberFormat="1" applyFont="1" applyFill="1" applyBorder="1" applyAlignment="1">
      <alignment vertical="center" wrapText="1" shrinkToFit="1"/>
    </xf>
    <xf numFmtId="181" fontId="95" fillId="0" borderId="13" xfId="106" applyNumberFormat="1" applyFont="1" applyFill="1" applyBorder="1" applyAlignment="1">
      <alignment horizontal="center" vertical="center" wrapText="1" shrinkToFit="1"/>
    </xf>
    <xf numFmtId="49" fontId="1" fillId="0" borderId="13" xfId="106" applyNumberFormat="1" applyFill="1" applyBorder="1" applyAlignment="1">
      <alignment horizontal="center" vertical="center" wrapText="1" shrinkToFit="1"/>
    </xf>
    <xf numFmtId="180" fontId="28" fillId="0" borderId="13" xfId="106" applyNumberFormat="1" applyFont="1" applyFill="1" applyBorder="1" applyAlignment="1">
      <alignment horizontal="center" vertical="center" shrinkToFit="1"/>
    </xf>
    <xf numFmtId="0" fontId="1" fillId="0" borderId="0" xfId="106" applyFill="1" applyAlignment="1">
      <alignment horizontal="center" vertical="center" shrinkToFit="1"/>
    </xf>
    <xf numFmtId="38" fontId="70" fillId="0" borderId="47" xfId="107" applyFont="1" applyFill="1" applyBorder="1" applyAlignment="1">
      <alignment horizontal="center" vertical="center" shrinkToFit="1"/>
    </xf>
    <xf numFmtId="177" fontId="1" fillId="0" borderId="12" xfId="106" applyNumberFormat="1" applyFill="1" applyBorder="1" applyAlignment="1">
      <alignment horizontal="center" vertical="center" wrapText="1" shrinkToFit="1"/>
    </xf>
    <xf numFmtId="177" fontId="1" fillId="0" borderId="118" xfId="106" applyNumberFormat="1" applyFill="1" applyBorder="1" applyAlignment="1">
      <alignment horizontal="center" vertical="center" wrapText="1" shrinkToFit="1"/>
    </xf>
    <xf numFmtId="177" fontId="1" fillId="0" borderId="11" xfId="106" applyNumberFormat="1" applyFill="1" applyBorder="1" applyAlignment="1">
      <alignment horizontal="center" vertical="center" wrapText="1" shrinkToFit="1"/>
    </xf>
    <xf numFmtId="177" fontId="94" fillId="0" borderId="12" xfId="106" applyNumberFormat="1" applyFont="1" applyFill="1" applyBorder="1" applyAlignment="1">
      <alignment horizontal="center" vertical="center" wrapText="1" shrinkToFit="1"/>
    </xf>
    <xf numFmtId="181" fontId="1" fillId="0" borderId="12" xfId="106" applyNumberFormat="1" applyFill="1" applyBorder="1" applyAlignment="1">
      <alignment horizontal="center" vertical="center" wrapText="1" shrinkToFit="1"/>
    </xf>
    <xf numFmtId="181" fontId="1" fillId="0" borderId="118" xfId="106" applyNumberFormat="1" applyFill="1" applyBorder="1" applyAlignment="1">
      <alignment horizontal="center" vertical="center" wrapText="1" shrinkToFit="1"/>
    </xf>
    <xf numFmtId="181" fontId="1" fillId="0" borderId="11" xfId="106" applyNumberFormat="1" applyFill="1" applyBorder="1" applyAlignment="1">
      <alignment horizontal="center" vertical="center" wrapText="1" shrinkToFit="1"/>
    </xf>
    <xf numFmtId="181" fontId="94" fillId="0" borderId="12" xfId="106" applyNumberFormat="1" applyFont="1" applyFill="1" applyBorder="1" applyAlignment="1">
      <alignment horizontal="center" vertical="center" wrapText="1" shrinkToFit="1"/>
    </xf>
    <xf numFmtId="181" fontId="1" fillId="0" borderId="119" xfId="106" applyNumberFormat="1" applyFill="1" applyBorder="1" applyAlignment="1">
      <alignment horizontal="center" vertical="center" wrapText="1" shrinkToFit="1"/>
    </xf>
    <xf numFmtId="181" fontId="1" fillId="0" borderId="120" xfId="106" applyNumberFormat="1" applyFill="1" applyBorder="1" applyAlignment="1">
      <alignment horizontal="center" vertical="center" wrapText="1" shrinkToFit="1"/>
    </xf>
    <xf numFmtId="177" fontId="94" fillId="0" borderId="10" xfId="106" applyNumberFormat="1" applyFont="1" applyFill="1" applyBorder="1" applyAlignment="1">
      <alignment horizontal="center" vertical="center" wrapText="1" shrinkToFit="1"/>
    </xf>
    <xf numFmtId="177" fontId="95" fillId="0" borderId="47" xfId="106" applyNumberFormat="1" applyFont="1" applyFill="1" applyBorder="1" applyAlignment="1">
      <alignment horizontal="center" vertical="center" wrapText="1" shrinkToFit="1"/>
    </xf>
    <xf numFmtId="177" fontId="1" fillId="0" borderId="47" xfId="106" applyNumberFormat="1" applyFill="1" applyBorder="1" applyAlignment="1">
      <alignment horizontal="center" vertical="center" shrinkToFit="1"/>
    </xf>
    <xf numFmtId="177" fontId="100" fillId="0" borderId="47" xfId="106" applyNumberFormat="1" applyFont="1" applyFill="1" applyBorder="1" applyAlignment="1">
      <alignment horizontal="left" vertical="center" wrapText="1" shrinkToFit="1"/>
    </xf>
    <xf numFmtId="177" fontId="101" fillId="0" borderId="47" xfId="106" applyNumberFormat="1" applyFont="1" applyFill="1" applyBorder="1" applyAlignment="1">
      <alignment horizontal="center" vertical="center" wrapText="1" shrinkToFit="1"/>
    </xf>
    <xf numFmtId="177" fontId="1" fillId="0" borderId="53" xfId="106" applyNumberFormat="1" applyFill="1" applyBorder="1" applyAlignment="1">
      <alignment horizontal="center" vertical="center" wrapText="1" shrinkToFit="1"/>
    </xf>
    <xf numFmtId="181" fontId="102" fillId="0" borderId="13" xfId="106" applyNumberFormat="1" applyFont="1" applyFill="1" applyBorder="1" applyAlignment="1">
      <alignment vertical="center" wrapText="1" shrinkToFit="1"/>
    </xf>
    <xf numFmtId="181" fontId="103" fillId="0" borderId="13" xfId="106" applyNumberFormat="1" applyFont="1" applyFill="1" applyBorder="1" applyAlignment="1">
      <alignment horizontal="center" vertical="center" wrapText="1" shrinkToFit="1"/>
    </xf>
    <xf numFmtId="49" fontId="1" fillId="0" borderId="47" xfId="106" applyNumberFormat="1" applyFill="1" applyBorder="1" applyAlignment="1">
      <alignment horizontal="center" vertical="center" wrapText="1" shrinkToFit="1"/>
    </xf>
    <xf numFmtId="180" fontId="1" fillId="0" borderId="47" xfId="106" applyNumberFormat="1" applyFill="1" applyBorder="1" applyAlignment="1">
      <alignment horizontal="center" vertical="center" shrinkToFit="1"/>
    </xf>
    <xf numFmtId="0" fontId="1" fillId="0" borderId="10" xfId="106" applyBorder="1" applyAlignment="1">
      <alignment horizontal="center" vertical="center" shrinkToFit="1"/>
    </xf>
    <xf numFmtId="0" fontId="93" fillId="33" borderId="10" xfId="106" applyFont="1" applyFill="1" applyBorder="1" applyAlignment="1" applyProtection="1">
      <alignment horizontal="center" vertical="center" shrinkToFit="1"/>
      <protection locked="0"/>
    </xf>
    <xf numFmtId="0" fontId="70" fillId="0" borderId="10" xfId="106" applyFont="1" applyBorder="1" applyAlignment="1">
      <alignment vertical="center" shrinkToFit="1"/>
    </xf>
    <xf numFmtId="0" fontId="28" fillId="0" borderId="10" xfId="106" applyFont="1" applyBorder="1" applyAlignment="1">
      <alignment vertical="center" shrinkToFit="1"/>
    </xf>
    <xf numFmtId="0" fontId="28" fillId="0" borderId="10" xfId="106" applyNumberFormat="1" applyFont="1" applyBorder="1" applyAlignment="1">
      <alignment vertical="center" shrinkToFit="1"/>
    </xf>
    <xf numFmtId="0" fontId="1" fillId="0" borderId="10" xfId="106" applyBorder="1" applyAlignment="1">
      <alignment vertical="center" shrinkToFit="1"/>
    </xf>
    <xf numFmtId="38" fontId="28" fillId="0" borderId="10" xfId="34" applyFont="1" applyBorder="1" applyAlignment="1">
      <alignment vertical="center" shrinkToFit="1"/>
    </xf>
    <xf numFmtId="0" fontId="1" fillId="0" borderId="10" xfId="106" applyFill="1" applyBorder="1" applyAlignment="1">
      <alignment vertical="center" shrinkToFit="1"/>
    </xf>
    <xf numFmtId="0" fontId="28" fillId="0" borderId="10" xfId="106" applyNumberFormat="1" applyFont="1" applyFill="1" applyBorder="1" applyAlignment="1">
      <alignment vertical="center" shrinkToFit="1"/>
    </xf>
    <xf numFmtId="177" fontId="1" fillId="0" borderId="12" xfId="106" quotePrefix="1" applyNumberFormat="1" applyFill="1" applyBorder="1" applyAlignment="1">
      <alignment horizontal="right" vertical="center" shrinkToFit="1"/>
    </xf>
    <xf numFmtId="177" fontId="1" fillId="0" borderId="118" xfId="106" quotePrefix="1" applyNumberFormat="1" applyFill="1" applyBorder="1" applyAlignment="1">
      <alignment horizontal="right" vertical="center" shrinkToFit="1"/>
    </xf>
    <xf numFmtId="177" fontId="1" fillId="0" borderId="11" xfId="106" quotePrefix="1" applyNumberFormat="1" applyFill="1" applyBorder="1" applyAlignment="1">
      <alignment horizontal="right" vertical="center" shrinkToFit="1"/>
    </xf>
    <xf numFmtId="177" fontId="1" fillId="0" borderId="10" xfId="106" quotePrefix="1" applyNumberFormat="1" applyFill="1" applyBorder="1" applyAlignment="1">
      <alignment horizontal="right" vertical="center" shrinkToFit="1"/>
    </xf>
    <xf numFmtId="181" fontId="1" fillId="0" borderId="12" xfId="106" quotePrefix="1" applyNumberFormat="1" applyFill="1" applyBorder="1" applyAlignment="1">
      <alignment horizontal="right" vertical="center" wrapText="1" shrinkToFit="1"/>
    </xf>
    <xf numFmtId="181" fontId="1" fillId="0" borderId="118" xfId="106" quotePrefix="1" applyNumberFormat="1" applyFill="1" applyBorder="1" applyAlignment="1">
      <alignment horizontal="right" vertical="center" wrapText="1" shrinkToFit="1"/>
    </xf>
    <xf numFmtId="181" fontId="1" fillId="0" borderId="11" xfId="106" quotePrefix="1" applyNumberFormat="1" applyFill="1" applyBorder="1" applyAlignment="1">
      <alignment horizontal="right" vertical="center" wrapText="1" shrinkToFit="1"/>
    </xf>
    <xf numFmtId="181" fontId="1" fillId="0" borderId="10" xfId="106" quotePrefix="1" applyNumberFormat="1" applyFill="1" applyBorder="1" applyAlignment="1">
      <alignment horizontal="right" vertical="center" shrinkToFit="1"/>
    </xf>
    <xf numFmtId="181" fontId="1" fillId="0" borderId="121" xfId="106" quotePrefix="1" applyNumberFormat="1" applyFill="1" applyBorder="1" applyAlignment="1">
      <alignment horizontal="right" vertical="center" wrapText="1" shrinkToFit="1"/>
    </xf>
    <xf numFmtId="181" fontId="1" fillId="0" borderId="122" xfId="106" quotePrefix="1" applyNumberFormat="1" applyFill="1" applyBorder="1" applyAlignment="1">
      <alignment horizontal="right" vertical="center" wrapText="1" shrinkToFit="1"/>
    </xf>
    <xf numFmtId="181" fontId="1" fillId="0" borderId="119" xfId="106" quotePrefix="1" applyNumberFormat="1" applyFill="1" applyBorder="1" applyAlignment="1">
      <alignment horizontal="right" vertical="center" wrapText="1" shrinkToFit="1"/>
    </xf>
    <xf numFmtId="181" fontId="1" fillId="0" borderId="120" xfId="106" quotePrefix="1" applyNumberFormat="1" applyFill="1" applyBorder="1" applyAlignment="1">
      <alignment horizontal="right" vertical="center" wrapText="1" shrinkToFit="1"/>
    </xf>
    <xf numFmtId="177" fontId="1" fillId="0" borderId="10" xfId="106" quotePrefix="1" applyNumberFormat="1" applyBorder="1" applyAlignment="1">
      <alignment horizontal="right" vertical="center" shrinkToFit="1"/>
    </xf>
    <xf numFmtId="181" fontId="1" fillId="25" borderId="10" xfId="106" quotePrefix="1" applyNumberFormat="1" applyFill="1" applyBorder="1" applyAlignment="1">
      <alignment horizontal="right" vertical="center" shrinkToFit="1"/>
    </xf>
    <xf numFmtId="49" fontId="1" fillId="0" borderId="10" xfId="106" quotePrefix="1" applyNumberFormat="1" applyFill="1" applyBorder="1" applyAlignment="1">
      <alignment horizontal="center" vertical="center" shrinkToFit="1"/>
    </xf>
    <xf numFmtId="49" fontId="1" fillId="0" borderId="10" xfId="106" quotePrefix="1" applyNumberFormat="1" applyFill="1" applyBorder="1" applyAlignment="1">
      <alignment horizontal="right" vertical="center" shrinkToFit="1"/>
    </xf>
    <xf numFmtId="180" fontId="1" fillId="0" borderId="10" xfId="106" quotePrefix="1" applyNumberFormat="1" applyFill="1" applyBorder="1" applyAlignment="1">
      <alignment horizontal="right" vertical="center" shrinkToFit="1"/>
    </xf>
    <xf numFmtId="0" fontId="1" fillId="0" borderId="0" xfId="106" applyAlignment="1">
      <alignment vertical="center" shrinkToFit="1"/>
    </xf>
    <xf numFmtId="0" fontId="93" fillId="31" borderId="10" xfId="106" applyFont="1" applyFill="1" applyBorder="1" applyAlignment="1">
      <alignment horizontal="center" vertical="center" shrinkToFit="1"/>
    </xf>
    <xf numFmtId="0" fontId="70" fillId="31" borderId="10" xfId="106" applyFont="1" applyFill="1" applyBorder="1" applyAlignment="1">
      <alignment vertical="center" shrinkToFit="1"/>
    </xf>
    <xf numFmtId="0" fontId="28" fillId="31" borderId="10" xfId="106" applyFont="1" applyFill="1" applyBorder="1" applyAlignment="1">
      <alignment vertical="center" shrinkToFit="1"/>
    </xf>
    <xf numFmtId="0" fontId="28" fillId="31" borderId="10" xfId="106" applyNumberFormat="1" applyFont="1" applyFill="1" applyBorder="1" applyAlignment="1">
      <alignment vertical="center" shrinkToFit="1"/>
    </xf>
    <xf numFmtId="38" fontId="28" fillId="31" borderId="10" xfId="34" applyFont="1" applyFill="1" applyBorder="1" applyAlignment="1">
      <alignment vertical="center" shrinkToFit="1"/>
    </xf>
    <xf numFmtId="0" fontId="1" fillId="31" borderId="10" xfId="106" applyFill="1" applyBorder="1" applyAlignment="1">
      <alignment vertical="center" shrinkToFit="1"/>
    </xf>
    <xf numFmtId="180" fontId="1" fillId="0" borderId="10" xfId="106" applyNumberFormat="1" applyFill="1" applyBorder="1" applyAlignment="1">
      <alignment vertical="center" shrinkToFit="1"/>
    </xf>
    <xf numFmtId="176" fontId="1" fillId="0" borderId="10" xfId="106" applyNumberFormat="1" applyFill="1" applyBorder="1" applyAlignment="1">
      <alignment vertical="center" shrinkToFit="1"/>
    </xf>
    <xf numFmtId="180" fontId="70" fillId="0" borderId="10" xfId="106" applyNumberFormat="1" applyFont="1" applyFill="1" applyBorder="1" applyAlignment="1">
      <alignment horizontal="right" vertical="center" shrinkToFit="1"/>
    </xf>
    <xf numFmtId="176" fontId="70" fillId="0" borderId="10" xfId="106" applyNumberFormat="1" applyFont="1" applyFill="1" applyBorder="1" applyAlignment="1">
      <alignment horizontal="right" vertical="center" shrinkToFit="1"/>
    </xf>
    <xf numFmtId="176" fontId="104" fillId="0" borderId="10" xfId="106" applyNumberFormat="1" applyFont="1" applyFill="1" applyBorder="1" applyAlignment="1">
      <alignment vertical="center" shrinkToFit="1"/>
    </xf>
    <xf numFmtId="180" fontId="1" fillId="0" borderId="10" xfId="106" quotePrefix="1" applyNumberFormat="1" applyFill="1" applyBorder="1" applyAlignment="1">
      <alignment horizontal="center" vertical="center" shrinkToFit="1"/>
    </xf>
    <xf numFmtId="176" fontId="28" fillId="0" borderId="10" xfId="106" applyNumberFormat="1" applyFont="1" applyFill="1" applyBorder="1" applyAlignment="1">
      <alignment vertical="center" shrinkToFit="1"/>
    </xf>
    <xf numFmtId="0" fontId="105" fillId="0" borderId="10" xfId="106" applyFont="1" applyBorder="1" applyAlignment="1">
      <alignment horizontal="center" vertical="center" shrinkToFit="1"/>
    </xf>
    <xf numFmtId="0" fontId="106" fillId="31" borderId="10" xfId="106" applyFont="1" applyFill="1" applyBorder="1" applyAlignment="1">
      <alignment horizontal="center" vertical="center" shrinkToFit="1"/>
    </xf>
    <xf numFmtId="176" fontId="101" fillId="0" borderId="10" xfId="106" applyNumberFormat="1" applyFont="1" applyFill="1" applyBorder="1" applyAlignment="1">
      <alignment vertical="center" shrinkToFit="1"/>
    </xf>
    <xf numFmtId="177" fontId="101" fillId="0" borderId="12" xfId="106" quotePrefix="1" applyNumberFormat="1" applyFont="1" applyFill="1" applyBorder="1" applyAlignment="1">
      <alignment horizontal="right" vertical="center" shrinkToFit="1"/>
    </xf>
    <xf numFmtId="177" fontId="101" fillId="0" borderId="118" xfId="106" quotePrefix="1" applyNumberFormat="1" applyFont="1" applyFill="1" applyBorder="1" applyAlignment="1">
      <alignment horizontal="right" vertical="center" shrinkToFit="1"/>
    </xf>
    <xf numFmtId="177" fontId="101" fillId="0" borderId="11" xfId="106" quotePrefix="1" applyNumberFormat="1" applyFont="1" applyFill="1" applyBorder="1" applyAlignment="1">
      <alignment horizontal="right" vertical="center" shrinkToFit="1"/>
    </xf>
    <xf numFmtId="0" fontId="1" fillId="0" borderId="10" xfId="106" applyFill="1" applyBorder="1" applyAlignment="1">
      <alignment horizontal="center" vertical="center" shrinkToFit="1"/>
    </xf>
    <xf numFmtId="177" fontId="105" fillId="0" borderId="10" xfId="106" quotePrefix="1" applyNumberFormat="1" applyFont="1" applyFill="1" applyBorder="1" applyAlignment="1">
      <alignment horizontal="right" vertical="center" shrinkToFit="1"/>
    </xf>
    <xf numFmtId="0" fontId="1" fillId="0" borderId="0" xfId="106" applyAlignment="1">
      <alignment horizontal="center" vertical="center" shrinkToFit="1"/>
    </xf>
    <xf numFmtId="0" fontId="93" fillId="0" borderId="0" xfId="106" applyFont="1" applyAlignment="1">
      <alignment horizontal="center" vertical="center" shrinkToFit="1"/>
    </xf>
    <xf numFmtId="49" fontId="1" fillId="0" borderId="0" xfId="106" applyNumberFormat="1" applyAlignment="1">
      <alignment vertical="center" shrinkToFit="1"/>
    </xf>
    <xf numFmtId="49" fontId="1" fillId="0" borderId="0" xfId="106" applyNumberFormat="1" applyAlignment="1">
      <alignment horizontal="center" vertical="center" shrinkToFit="1"/>
    </xf>
    <xf numFmtId="0" fontId="28" fillId="0" borderId="0" xfId="106" applyFont="1" applyAlignment="1">
      <alignment vertical="center" shrinkToFit="1"/>
    </xf>
    <xf numFmtId="180" fontId="1" fillId="0" borderId="0" xfId="106" applyNumberFormat="1" applyAlignment="1">
      <alignment horizontal="center" vertical="center" shrinkToFit="1"/>
    </xf>
    <xf numFmtId="176" fontId="1" fillId="0" borderId="0" xfId="106" applyNumberFormat="1" applyAlignment="1">
      <alignment vertical="center" shrinkToFit="1"/>
    </xf>
    <xf numFmtId="180" fontId="1" fillId="0" borderId="0" xfId="106" applyNumberFormat="1" applyAlignment="1">
      <alignment vertical="center" shrinkToFit="1"/>
    </xf>
    <xf numFmtId="38" fontId="0" fillId="0" borderId="0" xfId="107" applyFont="1" applyAlignment="1">
      <alignment vertical="center" shrinkToFit="1"/>
    </xf>
    <xf numFmtId="177" fontId="1" fillId="0" borderId="0" xfId="106" applyNumberFormat="1" applyFill="1" applyAlignment="1">
      <alignment horizontal="center" vertical="center" shrinkToFit="1"/>
    </xf>
    <xf numFmtId="177" fontId="1" fillId="0" borderId="0" xfId="106" applyNumberFormat="1" applyAlignment="1">
      <alignment horizontal="center" vertical="center" shrinkToFit="1"/>
    </xf>
    <xf numFmtId="181" fontId="1" fillId="0" borderId="0" xfId="106" applyNumberFormat="1" applyAlignment="1">
      <alignment horizontal="center" vertical="center" shrinkToFit="1"/>
    </xf>
    <xf numFmtId="181" fontId="1" fillId="25" borderId="0" xfId="106" applyNumberFormat="1" applyFill="1" applyAlignment="1">
      <alignment horizontal="center" vertical="center" shrinkToFit="1"/>
    </xf>
    <xf numFmtId="49" fontId="1" fillId="0" borderId="0" xfId="106" applyNumberFormat="1" applyFill="1" applyAlignment="1">
      <alignment horizontal="center" vertical="center" shrinkToFit="1"/>
    </xf>
    <xf numFmtId="180" fontId="1" fillId="0" borderId="0" xfId="106" applyNumberFormat="1" applyFill="1" applyAlignment="1">
      <alignment horizontal="center" vertical="center" shrinkToFit="1"/>
    </xf>
    <xf numFmtId="0" fontId="108" fillId="35" borderId="10" xfId="108" applyFont="1" applyFill="1" applyBorder="1" applyAlignment="1" applyProtection="1">
      <alignment horizontal="left" vertical="center" wrapText="1"/>
    </xf>
    <xf numFmtId="0" fontId="109" fillId="35" borderId="10" xfId="108" applyFont="1" applyFill="1" applyBorder="1" applyAlignment="1" applyProtection="1">
      <alignment horizontal="left" vertical="center" wrapText="1"/>
    </xf>
    <xf numFmtId="0" fontId="108" fillId="36" borderId="10" xfId="108" applyFont="1" applyFill="1" applyBorder="1" applyAlignment="1" applyProtection="1">
      <alignment horizontal="left" vertical="center" wrapText="1"/>
    </xf>
    <xf numFmtId="0" fontId="108" fillId="34" borderId="10" xfId="108" applyFont="1" applyFill="1" applyBorder="1" applyAlignment="1" applyProtection="1">
      <alignment horizontal="left" vertical="center" wrapText="1"/>
    </xf>
    <xf numFmtId="0" fontId="111" fillId="0" borderId="0" xfId="98" applyFont="1" applyFill="1" applyAlignment="1" applyProtection="1">
      <alignment horizontal="left"/>
    </xf>
    <xf numFmtId="20" fontId="111" fillId="0" borderId="0" xfId="98" applyNumberFormat="1" applyFont="1" applyFill="1" applyAlignment="1" applyProtection="1">
      <alignment horizontal="left"/>
    </xf>
    <xf numFmtId="0" fontId="111" fillId="0" borderId="0" xfId="98" applyFont="1" applyAlignment="1" applyProtection="1">
      <alignment horizontal="left"/>
    </xf>
    <xf numFmtId="20" fontId="111" fillId="0" borderId="0" xfId="98" applyNumberFormat="1" applyFont="1" applyAlignment="1" applyProtection="1">
      <alignment horizontal="left"/>
    </xf>
    <xf numFmtId="0" fontId="69" fillId="37" borderId="0" xfId="98" applyNumberFormat="1" applyFont="1" applyFill="1" applyProtection="1"/>
    <xf numFmtId="0" fontId="69" fillId="0" borderId="0" xfId="98" applyNumberFormat="1" applyFont="1" applyProtection="1">
      <protection locked="0"/>
    </xf>
    <xf numFmtId="0" fontId="69" fillId="33" borderId="0" xfId="98" applyNumberFormat="1" applyFont="1" applyFill="1" applyProtection="1">
      <protection locked="0"/>
    </xf>
    <xf numFmtId="49" fontId="69" fillId="0" borderId="0" xfId="98" applyNumberFormat="1" applyFont="1" applyProtection="1">
      <protection locked="0"/>
    </xf>
    <xf numFmtId="0" fontId="69" fillId="0" borderId="0" xfId="98" applyFont="1" applyProtection="1">
      <protection locked="0"/>
    </xf>
    <xf numFmtId="176" fontId="43" fillId="28" borderId="27" xfId="0" applyNumberFormat="1" applyFont="1" applyFill="1" applyBorder="1" applyAlignment="1" applyProtection="1">
      <alignment horizontal="center" vertical="center"/>
      <protection locked="0"/>
    </xf>
    <xf numFmtId="176" fontId="43" fillId="28" borderId="25" xfId="0" applyNumberFormat="1" applyFont="1" applyFill="1" applyBorder="1" applyAlignment="1" applyProtection="1">
      <alignment horizontal="center" vertical="center"/>
      <protection locked="0"/>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0" fillId="0" borderId="79" xfId="0" applyBorder="1" applyAlignment="1" applyProtection="1">
      <alignment horizontal="center" vertical="center" wrapText="1"/>
    </xf>
    <xf numFmtId="0" fontId="0" fillId="0" borderId="78" xfId="0" applyBorder="1" applyAlignment="1" applyProtection="1">
      <alignment horizontal="center" vertical="center" wrapText="1"/>
    </xf>
    <xf numFmtId="176" fontId="43" fillId="28" borderId="10" xfId="0" applyNumberFormat="1" applyFont="1" applyFill="1" applyBorder="1" applyAlignment="1" applyProtection="1">
      <alignment horizontal="center" vertical="center"/>
      <protection locked="0"/>
    </xf>
    <xf numFmtId="176" fontId="43" fillId="28" borderId="22" xfId="0" applyNumberFormat="1" applyFont="1" applyFill="1" applyBorder="1" applyAlignment="1" applyProtection="1">
      <alignment horizontal="center" vertical="center"/>
      <protection locked="0"/>
    </xf>
    <xf numFmtId="176" fontId="43" fillId="28" borderId="47" xfId="0" applyNumberFormat="1" applyFont="1" applyFill="1" applyBorder="1" applyAlignment="1" applyProtection="1">
      <alignment horizontal="center" vertical="center"/>
      <protection locked="0"/>
    </xf>
    <xf numFmtId="176" fontId="43" fillId="28" borderId="56" xfId="0" applyNumberFormat="1" applyFont="1" applyFill="1" applyBorder="1" applyAlignment="1" applyProtection="1">
      <alignment horizontal="center" vertical="center"/>
      <protection locked="0"/>
    </xf>
    <xf numFmtId="0" fontId="39" fillId="0" borderId="0" xfId="0" applyFont="1" applyAlignment="1" applyProtection="1">
      <alignment horizontal="left" vertical="top" wrapText="1"/>
    </xf>
    <xf numFmtId="0" fontId="39" fillId="0" borderId="0" xfId="0" applyFont="1" applyAlignment="1" applyProtection="1">
      <alignment horizontal="left" vertical="top"/>
    </xf>
    <xf numFmtId="49" fontId="43" fillId="28" borderId="41" xfId="0" applyNumberFormat="1" applyFont="1" applyFill="1" applyBorder="1" applyAlignment="1" applyProtection="1">
      <alignment horizontal="center" vertical="center"/>
      <protection locked="0"/>
    </xf>
    <xf numFmtId="49" fontId="43" fillId="28" borderId="32" xfId="0" applyNumberFormat="1" applyFont="1" applyFill="1" applyBorder="1" applyAlignment="1" applyProtection="1">
      <alignment horizontal="center" vertical="center"/>
      <protection locked="0"/>
    </xf>
    <xf numFmtId="49" fontId="43" fillId="28" borderId="11" xfId="0" applyNumberFormat="1" applyFont="1" applyFill="1" applyBorder="1" applyAlignment="1" applyProtection="1">
      <alignment horizontal="center" vertical="center"/>
      <protection locked="0"/>
    </xf>
    <xf numFmtId="49" fontId="43" fillId="28" borderId="31" xfId="0" applyNumberFormat="1" applyFont="1" applyFill="1" applyBorder="1" applyAlignment="1" applyProtection="1">
      <alignment horizontal="center" vertical="center"/>
      <protection locked="0"/>
    </xf>
    <xf numFmtId="49" fontId="43" fillId="28" borderId="38" xfId="0" applyNumberFormat="1" applyFont="1" applyFill="1" applyBorder="1" applyAlignment="1" applyProtection="1">
      <alignment horizontal="center" vertical="center"/>
      <protection locked="0"/>
    </xf>
    <xf numFmtId="49" fontId="43" fillId="28" borderId="39" xfId="0" applyNumberFormat="1" applyFont="1" applyFill="1" applyBorder="1" applyAlignment="1" applyProtection="1">
      <alignment horizontal="center" vertical="center"/>
      <protection locked="0"/>
    </xf>
    <xf numFmtId="49" fontId="43" fillId="28" borderId="48" xfId="0" applyNumberFormat="1" applyFont="1" applyFill="1" applyBorder="1" applyAlignment="1" applyProtection="1">
      <alignment horizontal="center" vertical="center"/>
      <protection locked="0"/>
    </xf>
    <xf numFmtId="49" fontId="43" fillId="28" borderId="23" xfId="0" applyNumberFormat="1" applyFont="1" applyFill="1" applyBorder="1" applyAlignment="1" applyProtection="1">
      <alignment horizontal="center" vertical="center"/>
      <protection locked="0"/>
    </xf>
    <xf numFmtId="49" fontId="43" fillId="28" borderId="66" xfId="0" applyNumberFormat="1" applyFont="1" applyFill="1" applyBorder="1" applyAlignment="1" applyProtection="1">
      <alignment horizontal="center" vertical="center"/>
      <protection locked="0"/>
    </xf>
    <xf numFmtId="0" fontId="30" fillId="28" borderId="10" xfId="0" applyFont="1" applyFill="1" applyBorder="1" applyProtection="1">
      <alignment vertical="center"/>
      <protection locked="0"/>
    </xf>
    <xf numFmtId="0" fontId="30" fillId="28" borderId="12" xfId="0" applyFont="1" applyFill="1" applyBorder="1" applyProtection="1">
      <alignment vertical="center"/>
      <protection locked="0"/>
    </xf>
    <xf numFmtId="0" fontId="30" fillId="28" borderId="32" xfId="0" applyFont="1" applyFill="1" applyBorder="1" applyProtection="1">
      <alignment vertical="center"/>
      <protection locked="0"/>
    </xf>
    <xf numFmtId="0" fontId="30" fillId="28" borderId="11" xfId="0" applyFont="1" applyFill="1" applyBorder="1" applyProtection="1">
      <alignment vertical="center"/>
      <protection locked="0"/>
    </xf>
    <xf numFmtId="0" fontId="30" fillId="25" borderId="57" xfId="0" applyFont="1" applyFill="1" applyBorder="1" applyAlignment="1" applyProtection="1">
      <alignment horizontal="left" vertical="center"/>
    </xf>
    <xf numFmtId="0" fontId="30" fillId="25" borderId="58" xfId="0" applyFont="1" applyFill="1" applyBorder="1" applyAlignment="1" applyProtection="1">
      <alignment horizontal="left" vertical="center"/>
    </xf>
    <xf numFmtId="0" fontId="30" fillId="25" borderId="59" xfId="0" applyFont="1" applyFill="1" applyBorder="1" applyAlignment="1" applyProtection="1">
      <alignment horizontal="left" vertical="center"/>
    </xf>
    <xf numFmtId="0" fontId="32" fillId="28" borderId="40" xfId="48" applyFill="1" applyBorder="1" applyAlignment="1" applyProtection="1">
      <alignment horizontal="left" vertical="center"/>
      <protection locked="0"/>
    </xf>
    <xf numFmtId="0" fontId="7" fillId="28" borderId="27" xfId="0" applyFont="1" applyFill="1" applyBorder="1" applyAlignment="1" applyProtection="1">
      <alignment horizontal="left" vertical="center"/>
      <protection locked="0"/>
    </xf>
    <xf numFmtId="0" fontId="7" fillId="28" borderId="42" xfId="0" applyFont="1" applyFill="1" applyBorder="1" applyAlignment="1" applyProtection="1">
      <alignment horizontal="left" vertical="center"/>
      <protection locked="0"/>
    </xf>
    <xf numFmtId="0" fontId="30" fillId="0" borderId="10" xfId="0" applyFont="1" applyBorder="1" applyAlignment="1" applyProtection="1">
      <alignment horizontal="left" vertical="center"/>
    </xf>
    <xf numFmtId="0" fontId="30" fillId="0" borderId="12" xfId="0" applyFont="1" applyBorder="1" applyAlignment="1" applyProtection="1">
      <alignment horizontal="left" vertical="center"/>
    </xf>
    <xf numFmtId="0" fontId="0" fillId="28" borderId="49"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0" borderId="0" xfId="0" applyAlignment="1" applyProtection="1">
      <alignment horizontal="left" vertical="top" wrapText="1"/>
    </xf>
    <xf numFmtId="0" fontId="30" fillId="28" borderId="27" xfId="0" applyFont="1" applyFill="1" applyBorder="1" applyProtection="1">
      <alignment vertical="center"/>
      <protection locked="0"/>
    </xf>
    <xf numFmtId="0" fontId="30" fillId="28" borderId="80" xfId="0" applyFont="1" applyFill="1" applyBorder="1" applyProtection="1">
      <alignment vertical="center"/>
      <protection locked="0"/>
    </xf>
    <xf numFmtId="0" fontId="30" fillId="28" borderId="35" xfId="0" applyFont="1" applyFill="1" applyBorder="1" applyProtection="1">
      <alignment vertical="center"/>
      <protection locked="0"/>
    </xf>
    <xf numFmtId="0" fontId="30" fillId="28" borderId="81" xfId="0" applyFont="1" applyFill="1" applyBorder="1" applyProtection="1">
      <alignment vertical="center"/>
      <protection locked="0"/>
    </xf>
    <xf numFmtId="0" fontId="30" fillId="28" borderId="12" xfId="0" applyFont="1" applyFill="1" applyBorder="1" applyAlignment="1" applyProtection="1">
      <alignment vertical="center" wrapText="1"/>
      <protection locked="0"/>
    </xf>
    <xf numFmtId="0" fontId="30" fillId="28" borderId="32" xfId="0" applyFont="1" applyFill="1" applyBorder="1" applyAlignment="1" applyProtection="1">
      <alignment vertical="center" wrapText="1"/>
      <protection locked="0"/>
    </xf>
    <xf numFmtId="0" fontId="30" fillId="28" borderId="11" xfId="0" applyFont="1" applyFill="1" applyBorder="1" applyAlignment="1" applyProtection="1">
      <alignment vertical="center" wrapText="1"/>
      <protection locked="0"/>
    </xf>
    <xf numFmtId="0" fontId="30" fillId="28" borderId="64" xfId="0" applyFont="1" applyFill="1" applyBorder="1" applyProtection="1">
      <alignment vertical="center"/>
      <protection locked="0"/>
    </xf>
    <xf numFmtId="0" fontId="30" fillId="28" borderId="23" xfId="0" applyFont="1" applyFill="1" applyBorder="1" applyProtection="1">
      <alignment vertical="center"/>
      <protection locked="0"/>
    </xf>
    <xf numFmtId="0" fontId="30" fillId="28" borderId="66" xfId="0" applyFont="1" applyFill="1" applyBorder="1" applyProtection="1">
      <alignment vertical="center"/>
      <protection locked="0"/>
    </xf>
    <xf numFmtId="0" fontId="30" fillId="28" borderId="37" xfId="0" applyFont="1" applyFill="1" applyBorder="1" applyAlignment="1" applyProtection="1">
      <alignment horizontal="left" vertical="center"/>
      <protection locked="0"/>
    </xf>
    <xf numFmtId="0" fontId="30" fillId="28" borderId="51" xfId="0" applyFont="1" applyFill="1" applyBorder="1" applyAlignment="1" applyProtection="1">
      <alignment horizontal="left" vertical="center"/>
      <protection locked="0"/>
    </xf>
    <xf numFmtId="0" fontId="30" fillId="28" borderId="64" xfId="0" applyFont="1" applyFill="1" applyBorder="1" applyAlignment="1" applyProtection="1">
      <alignment horizontal="left" vertical="center"/>
      <protection locked="0"/>
    </xf>
    <xf numFmtId="0" fontId="30" fillId="28" borderId="21" xfId="0" applyFont="1" applyFill="1" applyBorder="1" applyAlignment="1" applyProtection="1">
      <alignment horizontal="left" vertical="center"/>
      <protection locked="0"/>
    </xf>
    <xf numFmtId="0" fontId="30" fillId="28" borderId="65" xfId="0" applyFont="1" applyFill="1" applyBorder="1" applyAlignment="1" applyProtection="1">
      <alignment horizontal="left" vertical="center"/>
      <protection locked="0"/>
    </xf>
    <xf numFmtId="0" fontId="30" fillId="28" borderId="20" xfId="0" applyFont="1" applyFill="1" applyBorder="1" applyAlignment="1" applyProtection="1">
      <alignment horizontal="left" vertical="center"/>
      <protection locked="0"/>
    </xf>
    <xf numFmtId="0" fontId="30" fillId="28" borderId="34" xfId="0" applyFont="1" applyFill="1" applyBorder="1" applyAlignment="1" applyProtection="1">
      <alignment horizontal="left" vertical="center"/>
      <protection locked="0"/>
    </xf>
    <xf numFmtId="0" fontId="30" fillId="28" borderId="49" xfId="0" applyFont="1" applyFill="1" applyBorder="1" applyAlignment="1" applyProtection="1">
      <alignment horizontal="left" vertical="center"/>
      <protection locked="0"/>
    </xf>
    <xf numFmtId="0" fontId="30" fillId="28" borderId="10" xfId="0" applyFont="1" applyFill="1" applyBorder="1" applyAlignment="1" applyProtection="1">
      <alignment horizontal="left" vertical="center"/>
      <protection locked="0"/>
    </xf>
    <xf numFmtId="0" fontId="30" fillId="28" borderId="47" xfId="0" applyFont="1" applyFill="1" applyBorder="1" applyAlignment="1" applyProtection="1">
      <alignment horizontal="left" vertical="center"/>
      <protection locked="0"/>
    </xf>
    <xf numFmtId="0" fontId="30" fillId="28" borderId="17" xfId="0" applyFont="1" applyFill="1" applyBorder="1" applyAlignment="1" applyProtection="1">
      <alignment horizontal="left" vertical="center"/>
      <protection locked="0"/>
    </xf>
    <xf numFmtId="0" fontId="30" fillId="28" borderId="56" xfId="0" applyFont="1" applyFill="1" applyBorder="1" applyAlignment="1" applyProtection="1">
      <alignment horizontal="left" vertical="center"/>
      <protection locked="0"/>
    </xf>
    <xf numFmtId="0" fontId="30" fillId="28" borderId="12" xfId="0" applyFont="1" applyFill="1" applyBorder="1" applyAlignment="1" applyProtection="1">
      <alignment horizontal="left" vertical="center"/>
      <protection locked="0"/>
    </xf>
    <xf numFmtId="0" fontId="30" fillId="28" borderId="22" xfId="0" applyFont="1" applyFill="1" applyBorder="1" applyAlignment="1" applyProtection="1">
      <alignment horizontal="left" vertical="center"/>
      <protection locked="0"/>
    </xf>
    <xf numFmtId="49" fontId="0" fillId="28" borderId="62" xfId="0" applyNumberFormat="1" applyFill="1" applyBorder="1" applyAlignment="1" applyProtection="1">
      <alignment horizontal="left" vertical="center"/>
      <protection locked="0"/>
    </xf>
    <xf numFmtId="49" fontId="0" fillId="28" borderId="47" xfId="0" applyNumberFormat="1" applyFill="1" applyBorder="1" applyAlignment="1" applyProtection="1">
      <alignment horizontal="left" vertical="center"/>
      <protection locked="0"/>
    </xf>
    <xf numFmtId="49" fontId="0" fillId="28" borderId="17" xfId="0" applyNumberFormat="1" applyFill="1" applyBorder="1" applyAlignment="1" applyProtection="1">
      <alignment horizontal="left" vertical="center"/>
      <protection locked="0"/>
    </xf>
    <xf numFmtId="0" fontId="35" fillId="0" borderId="0" xfId="0" applyFont="1" applyBorder="1" applyAlignment="1" applyProtection="1">
      <alignment horizontal="left" vertical="top" wrapText="1"/>
    </xf>
    <xf numFmtId="0" fontId="37" fillId="0" borderId="0" xfId="0" applyFont="1" applyBorder="1" applyAlignment="1" applyProtection="1">
      <alignment horizontal="left" vertical="top" wrapText="1"/>
    </xf>
    <xf numFmtId="0" fontId="30" fillId="0" borderId="10" xfId="0" applyFont="1" applyBorder="1" applyProtection="1">
      <alignment vertical="center"/>
    </xf>
    <xf numFmtId="0" fontId="0" fillId="28" borderId="22" xfId="0" applyFill="1" applyBorder="1" applyAlignment="1" applyProtection="1">
      <alignment horizontal="left" vertical="center"/>
      <protection locked="0"/>
    </xf>
    <xf numFmtId="0" fontId="0" fillId="28" borderId="61"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50" xfId="0" applyFill="1" applyBorder="1" applyAlignment="1" applyProtection="1">
      <alignment horizontal="left" vertical="center"/>
      <protection locked="0"/>
    </xf>
    <xf numFmtId="0" fontId="30" fillId="0" borderId="13" xfId="0" applyFont="1" applyBorder="1" applyAlignment="1" applyProtection="1">
      <alignment vertical="center" wrapText="1" shrinkToFit="1"/>
    </xf>
    <xf numFmtId="0" fontId="30" fillId="0" borderId="47" xfId="0" applyFont="1" applyBorder="1" applyAlignment="1" applyProtection="1">
      <alignment vertical="center" wrapText="1" shrinkToFit="1"/>
    </xf>
    <xf numFmtId="0" fontId="30" fillId="0" borderId="32" xfId="0" applyFont="1" applyBorder="1" applyAlignment="1" applyProtection="1">
      <alignment horizontal="left" vertical="center"/>
    </xf>
    <xf numFmtId="0" fontId="30" fillId="0" borderId="45" xfId="0" applyFont="1" applyBorder="1" applyAlignment="1" applyProtection="1">
      <alignment horizontal="left" vertical="center"/>
    </xf>
    <xf numFmtId="49" fontId="0" fillId="28" borderId="41" xfId="0" applyNumberFormat="1" applyFill="1" applyBorder="1" applyAlignment="1" applyProtection="1">
      <alignment horizontal="left" vertical="center"/>
      <protection locked="0"/>
    </xf>
    <xf numFmtId="49" fontId="0" fillId="28" borderId="32" xfId="0" applyNumberFormat="1" applyFill="1" applyBorder="1" applyAlignment="1" applyProtection="1">
      <alignment horizontal="left" vertical="center"/>
      <protection locked="0"/>
    </xf>
    <xf numFmtId="49" fontId="0" fillId="28" borderId="11" xfId="0" applyNumberFormat="1" applyFill="1" applyBorder="1" applyAlignment="1" applyProtection="1">
      <alignment horizontal="left" vertical="center"/>
      <protection locked="0"/>
    </xf>
    <xf numFmtId="0" fontId="30" fillId="0" borderId="10" xfId="0" applyFont="1" applyBorder="1" applyAlignment="1" applyProtection="1">
      <alignment horizontal="left" vertical="center" shrinkToFit="1"/>
    </xf>
    <xf numFmtId="0" fontId="30" fillId="0" borderId="12" xfId="0" applyFont="1" applyBorder="1" applyAlignment="1" applyProtection="1">
      <alignment horizontal="left" vertical="center" shrinkToFit="1"/>
    </xf>
    <xf numFmtId="49" fontId="30" fillId="28" borderId="49" xfId="0" applyNumberFormat="1" applyFont="1" applyFill="1" applyBorder="1" applyAlignment="1" applyProtection="1">
      <alignment horizontal="left" vertical="center"/>
      <protection locked="0"/>
    </xf>
    <xf numFmtId="49" fontId="30" fillId="28" borderId="10" xfId="0" applyNumberFormat="1" applyFont="1" applyFill="1" applyBorder="1" applyAlignment="1" applyProtection="1">
      <alignment horizontal="left" vertical="center"/>
      <protection locked="0"/>
    </xf>
    <xf numFmtId="49" fontId="30" fillId="28" borderId="47" xfId="0" applyNumberFormat="1" applyFont="1" applyFill="1" applyBorder="1" applyAlignment="1" applyProtection="1">
      <alignment horizontal="left" vertical="center"/>
      <protection locked="0"/>
    </xf>
    <xf numFmtId="49" fontId="30" fillId="28" borderId="17" xfId="0" applyNumberFormat="1" applyFont="1" applyFill="1" applyBorder="1" applyAlignment="1" applyProtection="1">
      <alignment horizontal="left" vertical="center"/>
      <protection locked="0"/>
    </xf>
    <xf numFmtId="49" fontId="30" fillId="28" borderId="56" xfId="0" applyNumberFormat="1" applyFont="1" applyFill="1" applyBorder="1" applyAlignment="1" applyProtection="1">
      <alignment horizontal="left" vertical="center"/>
      <protection locked="0"/>
    </xf>
    <xf numFmtId="0" fontId="34" fillId="0" borderId="0" xfId="0" applyFont="1" applyAlignment="1" applyProtection="1">
      <alignment horizontal="left" vertical="top" wrapText="1"/>
    </xf>
    <xf numFmtId="0" fontId="39" fillId="0" borderId="0" xfId="0" applyFont="1" applyFill="1" applyAlignment="1" applyProtection="1">
      <alignment horizontal="left" vertical="center" wrapText="1"/>
    </xf>
    <xf numFmtId="0" fontId="33" fillId="0" borderId="0" xfId="0" applyFont="1" applyAlignment="1" applyProtection="1">
      <alignment horizontal="left" vertical="center" wrapText="1"/>
    </xf>
    <xf numFmtId="0" fontId="30" fillId="0" borderId="13" xfId="0" applyFont="1" applyBorder="1" applyAlignment="1" applyProtection="1">
      <alignment horizontal="center" vertical="center"/>
    </xf>
    <xf numFmtId="0" fontId="30" fillId="0" borderId="53" xfId="0" applyFont="1" applyBorder="1" applyAlignment="1" applyProtection="1">
      <alignment horizontal="center" vertical="center"/>
    </xf>
    <xf numFmtId="0" fontId="30" fillId="0" borderId="12" xfId="0" applyFont="1" applyBorder="1" applyAlignment="1" applyProtection="1">
      <alignment horizontal="center" vertical="center" wrapText="1"/>
    </xf>
    <xf numFmtId="0" fontId="30" fillId="0" borderId="32" xfId="0" applyFont="1" applyBorder="1" applyAlignment="1" applyProtection="1">
      <alignment horizontal="center" vertical="center" wrapText="1"/>
    </xf>
    <xf numFmtId="0" fontId="30" fillId="0" borderId="11" xfId="0" applyFont="1" applyBorder="1" applyAlignment="1" applyProtection="1">
      <alignment horizontal="center" vertical="center" wrapText="1"/>
    </xf>
    <xf numFmtId="0" fontId="30" fillId="0" borderId="47" xfId="0" applyFont="1" applyBorder="1" applyAlignment="1" applyProtection="1">
      <alignment horizontal="center" vertical="center"/>
    </xf>
    <xf numFmtId="0" fontId="30" fillId="0" borderId="20" xfId="0"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15" xfId="0" applyFont="1" applyBorder="1" applyAlignment="1" applyProtection="1">
      <alignment horizontal="center" vertical="center"/>
    </xf>
    <xf numFmtId="0" fontId="30" fillId="0" borderId="0" xfId="0" applyFont="1" applyBorder="1" applyAlignment="1" applyProtection="1">
      <alignment horizontal="center" vertical="center"/>
    </xf>
    <xf numFmtId="0" fontId="30" fillId="0" borderId="16" xfId="0" applyFont="1" applyBorder="1" applyAlignment="1" applyProtection="1">
      <alignment horizontal="center" vertical="center"/>
    </xf>
    <xf numFmtId="0" fontId="30" fillId="0" borderId="53" xfId="0" applyFont="1" applyBorder="1" applyAlignment="1" applyProtection="1">
      <alignment horizontal="center" vertical="center" wrapText="1"/>
    </xf>
    <xf numFmtId="0" fontId="30" fillId="0" borderId="14" xfId="0" applyFont="1" applyBorder="1" applyAlignment="1" applyProtection="1">
      <alignment horizontal="center" vertical="center"/>
    </xf>
    <xf numFmtId="0" fontId="30" fillId="0" borderId="30" xfId="0" applyFont="1" applyBorder="1" applyAlignment="1" applyProtection="1">
      <alignment horizontal="center" vertical="center"/>
    </xf>
    <xf numFmtId="0" fontId="41" fillId="25" borderId="24" xfId="0" applyFont="1" applyFill="1" applyBorder="1" applyAlignment="1" applyProtection="1">
      <alignment horizontal="left" vertical="center" wrapText="1"/>
    </xf>
    <xf numFmtId="0" fontId="41" fillId="25" borderId="28" xfId="0" applyFont="1" applyFill="1" applyBorder="1" applyAlignment="1" applyProtection="1">
      <alignment horizontal="left" vertical="center" wrapText="1"/>
    </xf>
    <xf numFmtId="0" fontId="41" fillId="25" borderId="29" xfId="0" applyFont="1" applyFill="1" applyBorder="1" applyAlignment="1" applyProtection="1">
      <alignment horizontal="left" vertical="center" wrapText="1"/>
    </xf>
    <xf numFmtId="0" fontId="30" fillId="28" borderId="42" xfId="0" applyFont="1" applyFill="1" applyBorder="1" applyProtection="1">
      <alignment vertical="center"/>
      <protection locked="0"/>
    </xf>
    <xf numFmtId="0" fontId="30" fillId="28" borderId="38" xfId="0" applyFont="1" applyFill="1" applyBorder="1" applyProtection="1">
      <alignment vertical="center"/>
      <protection locked="0"/>
    </xf>
    <xf numFmtId="0" fontId="30" fillId="28" borderId="39" xfId="0" applyFont="1" applyFill="1" applyBorder="1" applyProtection="1">
      <alignment vertical="center"/>
      <protection locked="0"/>
    </xf>
    <xf numFmtId="0" fontId="50" fillId="0" borderId="17" xfId="0" quotePrefix="1" applyFont="1" applyBorder="1" applyAlignment="1" applyProtection="1">
      <alignment horizontal="left" vertical="center"/>
    </xf>
    <xf numFmtId="0" fontId="50" fillId="0" borderId="18" xfId="0" quotePrefix="1" applyFont="1" applyBorder="1" applyAlignment="1" applyProtection="1">
      <alignment horizontal="left" vertical="center"/>
    </xf>
    <xf numFmtId="0" fontId="50" fillId="0" borderId="19" xfId="0" quotePrefix="1" applyFont="1" applyBorder="1" applyAlignment="1" applyProtection="1">
      <alignment horizontal="left" vertical="center"/>
    </xf>
    <xf numFmtId="0" fontId="41" fillId="30" borderId="24" xfId="0" applyFont="1" applyFill="1" applyBorder="1" applyAlignment="1" applyProtection="1">
      <alignment horizontal="left" vertical="center"/>
    </xf>
    <xf numFmtId="0" fontId="41" fillId="30" borderId="28" xfId="0" applyFont="1" applyFill="1" applyBorder="1" applyAlignment="1" applyProtection="1">
      <alignment horizontal="left" vertical="center"/>
    </xf>
    <xf numFmtId="0" fontId="41" fillId="30" borderId="29" xfId="0" applyFont="1" applyFill="1" applyBorder="1" applyAlignment="1" applyProtection="1">
      <alignment horizontal="left" vertical="center"/>
    </xf>
    <xf numFmtId="0" fontId="46" fillId="25" borderId="30" xfId="0" applyFont="1" applyFill="1" applyBorder="1" applyAlignment="1" applyProtection="1">
      <alignment horizontal="center" vertical="center"/>
    </xf>
    <xf numFmtId="0" fontId="46" fillId="25" borderId="16" xfId="0" applyFont="1" applyFill="1" applyBorder="1" applyAlignment="1" applyProtection="1">
      <alignment horizontal="center" vertical="center"/>
    </xf>
    <xf numFmtId="0" fontId="46" fillId="25" borderId="17" xfId="0" applyFont="1" applyFill="1" applyBorder="1" applyAlignment="1" applyProtection="1">
      <alignment horizontal="center" vertical="center"/>
    </xf>
    <xf numFmtId="0" fontId="46" fillId="25" borderId="19" xfId="0" applyFont="1" applyFill="1" applyBorder="1" applyAlignment="1" applyProtection="1">
      <alignment horizontal="center" vertical="center"/>
    </xf>
    <xf numFmtId="38" fontId="45" fillId="27" borderId="24" xfId="0" applyNumberFormat="1" applyFont="1" applyFill="1" applyBorder="1" applyAlignment="1" applyProtection="1">
      <alignment horizontal="center" vertical="center" shrinkToFit="1"/>
      <protection locked="0"/>
    </xf>
    <xf numFmtId="38" fontId="45" fillId="27" borderId="28" xfId="0" applyNumberFormat="1" applyFont="1" applyFill="1" applyBorder="1" applyAlignment="1" applyProtection="1">
      <alignment horizontal="center" vertical="center" shrinkToFit="1"/>
      <protection locked="0"/>
    </xf>
    <xf numFmtId="38" fontId="45" fillId="27" borderId="29" xfId="0" applyNumberFormat="1" applyFont="1" applyFill="1" applyBorder="1" applyAlignment="1" applyProtection="1">
      <alignment horizontal="center" vertical="center" shrinkToFit="1"/>
      <protection locked="0"/>
    </xf>
    <xf numFmtId="38" fontId="40" fillId="25" borderId="91" xfId="34" applyFont="1" applyFill="1" applyBorder="1" applyAlignment="1" applyProtection="1">
      <alignment horizontal="center" vertical="center" shrinkToFit="1"/>
    </xf>
    <xf numFmtId="38" fontId="40" fillId="25" borderId="28" xfId="34" applyFont="1" applyFill="1" applyBorder="1" applyAlignment="1" applyProtection="1">
      <alignment horizontal="center" vertical="center" shrinkToFit="1"/>
    </xf>
    <xf numFmtId="38" fontId="40" fillId="25" borderId="92" xfId="34" applyFont="1" applyFill="1" applyBorder="1" applyAlignment="1" applyProtection="1">
      <alignment horizontal="center" vertical="center" shrinkToFit="1"/>
    </xf>
    <xf numFmtId="38" fontId="40" fillId="25" borderId="74" xfId="34" applyFont="1" applyFill="1" applyBorder="1" applyAlignment="1" applyProtection="1">
      <alignment horizontal="center" vertical="center" shrinkToFit="1"/>
    </xf>
    <xf numFmtId="38" fontId="40" fillId="25" borderId="23" xfId="34" applyFont="1" applyFill="1" applyBorder="1" applyAlignment="1" applyProtection="1">
      <alignment horizontal="center" vertical="center" shrinkToFit="1"/>
    </xf>
    <xf numFmtId="38" fontId="40" fillId="25" borderId="75" xfId="34" applyFont="1" applyFill="1" applyBorder="1" applyAlignment="1" applyProtection="1">
      <alignment horizontal="center" vertical="center" shrinkToFit="1"/>
    </xf>
    <xf numFmtId="0" fontId="45" fillId="0" borderId="12" xfId="0" applyFont="1" applyBorder="1" applyAlignment="1" applyProtection="1">
      <alignment vertical="center" wrapText="1" shrinkToFit="1"/>
    </xf>
    <xf numFmtId="0" fontId="45" fillId="0" borderId="32" xfId="0" applyFont="1" applyBorder="1" applyAlignment="1" applyProtection="1">
      <alignment vertical="center" wrapText="1" shrinkToFit="1"/>
    </xf>
    <xf numFmtId="38" fontId="45" fillId="0" borderId="12" xfId="34" applyFont="1" applyBorder="1" applyAlignment="1" applyProtection="1">
      <alignment horizontal="right" vertical="center" wrapText="1" shrinkToFit="1"/>
    </xf>
    <xf numFmtId="38" fontId="45" fillId="0" borderId="32" xfId="34" applyFont="1" applyBorder="1" applyAlignment="1" applyProtection="1">
      <alignment horizontal="right" vertical="center" wrapText="1" shrinkToFit="1"/>
    </xf>
    <xf numFmtId="38" fontId="45" fillId="0" borderId="11" xfId="34" applyFont="1" applyBorder="1" applyAlignment="1" applyProtection="1">
      <alignment horizontal="right" vertical="center" wrapText="1" shrinkToFit="1"/>
    </xf>
    <xf numFmtId="0" fontId="40" fillId="0" borderId="10" xfId="0" applyFont="1" applyBorder="1" applyAlignment="1" applyProtection="1">
      <alignment horizontal="center" vertical="center" wrapText="1"/>
    </xf>
    <xf numFmtId="0" fontId="40" fillId="0" borderId="14" xfId="0" applyFont="1" applyBorder="1" applyAlignment="1" applyProtection="1">
      <alignment horizontal="center" vertical="center" wrapText="1"/>
    </xf>
    <xf numFmtId="0" fontId="40" fillId="0" borderId="20" xfId="0" applyFont="1" applyBorder="1" applyAlignment="1" applyProtection="1">
      <alignment horizontal="center" vertical="center" wrapText="1"/>
    </xf>
    <xf numFmtId="0" fontId="40" fillId="0" borderId="30" xfId="0" applyFont="1" applyBorder="1" applyAlignment="1" applyProtection="1">
      <alignment horizontal="center" vertical="center" wrapText="1"/>
    </xf>
    <xf numFmtId="0" fontId="40" fillId="0" borderId="0" xfId="0" applyFont="1" applyBorder="1" applyAlignment="1" applyProtection="1">
      <alignment horizontal="center" vertical="center" wrapText="1"/>
    </xf>
    <xf numFmtId="0" fontId="40" fillId="0" borderId="17" xfId="0" applyFont="1" applyBorder="1" applyAlignment="1" applyProtection="1">
      <alignment horizontal="center" vertical="center" wrapText="1"/>
    </xf>
    <xf numFmtId="0" fontId="40" fillId="0" borderId="18" xfId="0" applyFont="1" applyBorder="1" applyAlignment="1" applyProtection="1">
      <alignment horizontal="center" vertical="center" wrapText="1"/>
    </xf>
    <xf numFmtId="0" fontId="66" fillId="25" borderId="17" xfId="0" applyFont="1" applyFill="1" applyBorder="1" applyAlignment="1" applyProtection="1">
      <alignment horizontal="center" vertical="center" wrapText="1"/>
    </xf>
    <xf numFmtId="0" fontId="66" fillId="25" borderId="18" xfId="0" applyFont="1" applyFill="1" applyBorder="1" applyAlignment="1" applyProtection="1">
      <alignment horizontal="center" vertical="center" wrapText="1"/>
    </xf>
    <xf numFmtId="0" fontId="66" fillId="25" borderId="76" xfId="0" applyFont="1" applyFill="1" applyBorder="1" applyAlignment="1" applyProtection="1">
      <alignment horizontal="center" vertical="center" wrapText="1"/>
    </xf>
    <xf numFmtId="2" fontId="55" fillId="25" borderId="18" xfId="0" applyNumberFormat="1" applyFont="1" applyFill="1" applyBorder="1" applyAlignment="1" applyProtection="1">
      <alignment horizontal="center" vertical="center" shrinkToFit="1"/>
    </xf>
    <xf numFmtId="0" fontId="46" fillId="32" borderId="10" xfId="0" applyFont="1" applyFill="1" applyBorder="1" applyAlignment="1" applyProtection="1">
      <alignment horizontal="left" vertical="center"/>
    </xf>
    <xf numFmtId="0" fontId="48" fillId="31" borderId="14" xfId="0" applyFont="1" applyFill="1" applyBorder="1" applyAlignment="1" applyProtection="1">
      <alignment horizontal="center" vertical="center" wrapText="1"/>
    </xf>
    <xf numFmtId="0" fontId="48" fillId="31" borderId="20" xfId="0" applyFont="1" applyFill="1" applyBorder="1" applyAlignment="1" applyProtection="1">
      <alignment horizontal="center" vertical="center" wrapText="1"/>
    </xf>
    <xf numFmtId="0" fontId="48" fillId="31" borderId="15" xfId="0" applyFont="1" applyFill="1" applyBorder="1" applyAlignment="1" applyProtection="1">
      <alignment horizontal="center" vertical="center" wrapText="1"/>
    </xf>
    <xf numFmtId="0" fontId="40" fillId="25" borderId="32" xfId="0" applyFont="1" applyFill="1" applyBorder="1" applyAlignment="1" applyProtection="1">
      <alignment horizontal="left" vertical="center"/>
    </xf>
    <xf numFmtId="0" fontId="40" fillId="25" borderId="11" xfId="0" applyFont="1" applyFill="1" applyBorder="1" applyAlignment="1" applyProtection="1">
      <alignment horizontal="left" vertical="center"/>
    </xf>
    <xf numFmtId="0" fontId="40" fillId="25" borderId="32" xfId="0" applyFont="1" applyFill="1" applyBorder="1" applyAlignment="1" applyProtection="1">
      <alignment horizontal="left" vertical="top" wrapText="1"/>
    </xf>
    <xf numFmtId="0" fontId="40" fillId="25" borderId="11" xfId="0" applyFont="1" applyFill="1" applyBorder="1" applyAlignment="1" applyProtection="1">
      <alignment horizontal="left" vertical="top" wrapText="1"/>
    </xf>
    <xf numFmtId="0" fontId="59" fillId="0" borderId="0" xfId="0" applyFont="1" applyFill="1" applyBorder="1" applyAlignment="1" applyProtection="1">
      <alignment vertical="center" shrinkToFit="1"/>
    </xf>
    <xf numFmtId="0" fontId="48" fillId="0" borderId="0" xfId="0" applyFont="1" applyFill="1" applyBorder="1" applyAlignment="1" applyProtection="1">
      <alignment horizontal="center" vertical="center" shrinkToFit="1"/>
    </xf>
    <xf numFmtId="0" fontId="40" fillId="0" borderId="10" xfId="0" applyFont="1" applyBorder="1" applyAlignment="1" applyProtection="1">
      <alignment vertical="center" wrapText="1"/>
    </xf>
    <xf numFmtId="0" fontId="40" fillId="0" borderId="10" xfId="0" applyFont="1" applyBorder="1" applyProtection="1">
      <alignment vertical="center"/>
    </xf>
    <xf numFmtId="0" fontId="59" fillId="25" borderId="0" xfId="0" applyFont="1" applyFill="1" applyBorder="1" applyAlignment="1" applyProtection="1">
      <alignment horizontal="center" vertical="center"/>
    </xf>
    <xf numFmtId="0" fontId="30" fillId="25" borderId="0" xfId="0" applyFont="1" applyFill="1" applyBorder="1" applyAlignment="1" applyProtection="1">
      <alignment horizontal="center" vertical="center"/>
    </xf>
    <xf numFmtId="0" fontId="59" fillId="27" borderId="24" xfId="0" applyFont="1" applyFill="1" applyBorder="1" applyAlignment="1" applyProtection="1">
      <alignment horizontal="center" vertical="center"/>
      <protection locked="0"/>
    </xf>
    <xf numFmtId="0" fontId="30" fillId="27" borderId="29" xfId="0" applyFont="1" applyFill="1" applyBorder="1" applyAlignment="1" applyProtection="1">
      <alignment horizontal="center" vertical="center"/>
      <protection locked="0"/>
    </xf>
    <xf numFmtId="0" fontId="50" fillId="0" borderId="86" xfId="0" applyFont="1" applyBorder="1" applyAlignment="1" applyProtection="1">
      <alignment horizontal="left" vertical="center"/>
    </xf>
    <xf numFmtId="0" fontId="50" fillId="0" borderId="43" xfId="0" applyFont="1" applyBorder="1" applyAlignment="1" applyProtection="1">
      <alignment horizontal="left" vertical="center"/>
    </xf>
    <xf numFmtId="0" fontId="50" fillId="0" borderId="44" xfId="0" applyFont="1" applyBorder="1" applyAlignment="1" applyProtection="1">
      <alignment horizontal="left" vertical="center"/>
    </xf>
    <xf numFmtId="0" fontId="50" fillId="0" borderId="12" xfId="0" applyFont="1" applyBorder="1" applyAlignment="1" applyProtection="1">
      <alignment horizontal="left" vertical="center"/>
    </xf>
    <xf numFmtId="0" fontId="50" fillId="0" borderId="32" xfId="0" applyFont="1" applyBorder="1" applyAlignment="1" applyProtection="1">
      <alignment horizontal="left" vertical="center"/>
    </xf>
    <xf numFmtId="0" fontId="50" fillId="0" borderId="11" xfId="0" applyFont="1" applyBorder="1" applyAlignment="1" applyProtection="1">
      <alignment horizontal="left" vertical="center"/>
    </xf>
    <xf numFmtId="0" fontId="59" fillId="25" borderId="0" xfId="0" applyFont="1" applyFill="1" applyBorder="1" applyAlignment="1" applyProtection="1">
      <alignment horizontal="left" vertical="top" wrapText="1"/>
    </xf>
    <xf numFmtId="0" fontId="42" fillId="0" borderId="10" xfId="0" applyFont="1" applyBorder="1" applyAlignment="1" applyProtection="1">
      <alignment horizontal="center" vertical="center" wrapText="1"/>
    </xf>
    <xf numFmtId="0" fontId="42" fillId="0" borderId="12" xfId="0" applyFont="1" applyBorder="1" applyAlignment="1" applyProtection="1">
      <alignment horizontal="center" vertical="center" wrapText="1"/>
    </xf>
    <xf numFmtId="0" fontId="42" fillId="0" borderId="10" xfId="0" applyFont="1" applyBorder="1" applyAlignment="1" applyProtection="1">
      <alignment horizontal="left" vertical="center" wrapText="1" shrinkToFit="1"/>
    </xf>
    <xf numFmtId="0" fontId="42" fillId="0" borderId="14" xfId="0" applyFont="1" applyBorder="1" applyAlignment="1" applyProtection="1">
      <alignment horizontal="center" vertical="center" wrapText="1" shrinkToFit="1"/>
    </xf>
    <xf numFmtId="0" fontId="42" fillId="0" borderId="20" xfId="0" applyFont="1" applyBorder="1" applyAlignment="1" applyProtection="1">
      <alignment horizontal="center" vertical="center" wrapText="1" shrinkToFit="1"/>
    </xf>
    <xf numFmtId="0" fontId="42" fillId="0" borderId="15" xfId="0" applyFont="1" applyBorder="1" applyAlignment="1" applyProtection="1">
      <alignment horizontal="center" vertical="center" wrapText="1" shrinkToFit="1"/>
    </xf>
    <xf numFmtId="0" fontId="42" fillId="0" borderId="79" xfId="0" applyFont="1" applyBorder="1" applyAlignment="1" applyProtection="1">
      <alignment horizontal="center" vertical="center" wrapText="1" shrinkToFit="1"/>
    </xf>
    <xf numFmtId="0" fontId="42" fillId="0" borderId="55" xfId="0" applyFont="1" applyBorder="1" applyAlignment="1" applyProtection="1">
      <alignment horizontal="center" vertical="center" wrapText="1" shrinkToFit="1"/>
    </xf>
    <xf numFmtId="0" fontId="42" fillId="0" borderId="78" xfId="0" applyFont="1" applyBorder="1" applyAlignment="1" applyProtection="1">
      <alignment horizontal="center" vertical="center" wrapText="1" shrinkToFit="1"/>
    </xf>
    <xf numFmtId="0" fontId="42" fillId="27" borderId="10" xfId="0" applyFont="1" applyFill="1" applyBorder="1" applyAlignment="1" applyProtection="1">
      <alignment horizontal="left" vertical="center" wrapText="1" shrinkToFit="1"/>
      <protection locked="0"/>
    </xf>
    <xf numFmtId="0" fontId="42" fillId="27" borderId="22" xfId="0" applyFont="1" applyFill="1" applyBorder="1" applyAlignment="1" applyProtection="1">
      <alignment horizontal="left" vertical="center" wrapText="1" shrinkToFit="1"/>
      <protection locked="0"/>
    </xf>
    <xf numFmtId="0" fontId="42" fillId="27" borderId="27" xfId="0" applyFont="1" applyFill="1" applyBorder="1" applyAlignment="1" applyProtection="1">
      <alignment horizontal="left" vertical="center" wrapText="1" shrinkToFit="1"/>
      <protection locked="0"/>
    </xf>
    <xf numFmtId="0" fontId="42" fillId="27" borderId="25" xfId="0" applyFont="1" applyFill="1" applyBorder="1" applyAlignment="1" applyProtection="1">
      <alignment horizontal="left" vertical="center" wrapText="1" shrinkToFit="1"/>
      <protection locked="0"/>
    </xf>
    <xf numFmtId="0" fontId="42" fillId="0" borderId="27" xfId="0" applyFont="1" applyBorder="1" applyAlignment="1" applyProtection="1">
      <alignment horizontal="left" vertical="center" wrapText="1" shrinkToFit="1"/>
    </xf>
    <xf numFmtId="0" fontId="40" fillId="0" borderId="83" xfId="0" applyFont="1" applyBorder="1" applyAlignment="1" applyProtection="1">
      <alignment horizontal="left" vertical="center"/>
    </xf>
    <xf numFmtId="0" fontId="40" fillId="0" borderId="84" xfId="0" applyFont="1" applyBorder="1" applyAlignment="1" applyProtection="1">
      <alignment horizontal="left" vertical="center"/>
    </xf>
    <xf numFmtId="0" fontId="40" fillId="0" borderId="89" xfId="0" applyFont="1" applyBorder="1" applyAlignment="1" applyProtection="1">
      <alignment horizontal="left" vertical="center"/>
    </xf>
    <xf numFmtId="0" fontId="40" fillId="25" borderId="83" xfId="0" applyFont="1" applyFill="1" applyBorder="1" applyAlignment="1" applyProtection="1">
      <alignment horizontal="left" vertical="center"/>
    </xf>
    <xf numFmtId="0" fontId="40" fillId="25" borderId="84" xfId="0" applyFont="1" applyFill="1" applyBorder="1" applyAlignment="1" applyProtection="1">
      <alignment horizontal="left" vertical="center"/>
    </xf>
    <xf numFmtId="0" fontId="50" fillId="0" borderId="54" xfId="0" quotePrefix="1" applyFont="1" applyBorder="1" applyAlignment="1" applyProtection="1">
      <alignment horizontal="left" vertical="center"/>
    </xf>
    <xf numFmtId="0" fontId="50" fillId="0" borderId="43" xfId="0" quotePrefix="1" applyFont="1" applyBorder="1" applyAlignment="1" applyProtection="1">
      <alignment horizontal="left" vertical="center"/>
    </xf>
    <xf numFmtId="0" fontId="50" fillId="0" borderId="44" xfId="0" quotePrefix="1" applyFont="1" applyBorder="1" applyAlignment="1" applyProtection="1">
      <alignment horizontal="left" vertical="center"/>
    </xf>
    <xf numFmtId="0" fontId="50" fillId="0" borderId="12" xfId="0" quotePrefix="1" applyFont="1" applyBorder="1" applyAlignment="1" applyProtection="1">
      <alignment horizontal="left" vertical="center"/>
    </xf>
    <xf numFmtId="0" fontId="50" fillId="0" borderId="32" xfId="0" quotePrefix="1" applyFont="1" applyBorder="1" applyAlignment="1" applyProtection="1">
      <alignment horizontal="left" vertical="center"/>
    </xf>
    <xf numFmtId="0" fontId="50" fillId="0" borderId="11" xfId="0" quotePrefix="1" applyFont="1" applyBorder="1" applyAlignment="1" applyProtection="1">
      <alignment horizontal="left" vertical="center"/>
    </xf>
    <xf numFmtId="0" fontId="48" fillId="0" borderId="0" xfId="0" applyFont="1" applyFill="1" applyBorder="1" applyAlignment="1" applyProtection="1">
      <alignment horizontal="center" vertical="center"/>
    </xf>
    <xf numFmtId="0" fontId="40" fillId="0" borderId="10" xfId="0" applyFont="1" applyBorder="1" applyAlignment="1" applyProtection="1">
      <alignment horizontal="center" vertical="center" shrinkToFit="1"/>
    </xf>
    <xf numFmtId="0" fontId="40" fillId="0" borderId="10" xfId="0" applyFont="1" applyBorder="1" applyAlignment="1" applyProtection="1">
      <alignment horizontal="center" vertical="center" wrapText="1" shrinkToFit="1"/>
    </xf>
    <xf numFmtId="9" fontId="45" fillId="27" borderId="32" xfId="0" applyNumberFormat="1" applyFont="1" applyFill="1" applyBorder="1" applyAlignment="1" applyProtection="1">
      <alignment horizontal="center" vertical="center" shrinkToFit="1"/>
      <protection locked="0"/>
    </xf>
    <xf numFmtId="0" fontId="45" fillId="27" borderId="32" xfId="0" applyFont="1" applyFill="1" applyBorder="1" applyAlignment="1" applyProtection="1">
      <alignment horizontal="center" vertical="center" shrinkToFit="1"/>
      <protection locked="0"/>
    </xf>
    <xf numFmtId="0" fontId="40" fillId="27" borderId="84" xfId="0" applyFont="1" applyFill="1" applyBorder="1" applyAlignment="1" applyProtection="1">
      <alignment horizontal="center" vertical="center" shrinkToFit="1"/>
      <protection locked="0"/>
    </xf>
    <xf numFmtId="0" fontId="40" fillId="25" borderId="97" xfId="0" applyFont="1" applyFill="1" applyBorder="1" applyAlignment="1" applyProtection="1">
      <alignment horizontal="left" vertical="center"/>
    </xf>
    <xf numFmtId="0" fontId="40" fillId="25" borderId="35" xfId="0" applyFont="1" applyFill="1" applyBorder="1" applyAlignment="1" applyProtection="1">
      <alignment horizontal="left" vertical="center"/>
    </xf>
    <xf numFmtId="0" fontId="40" fillId="25" borderId="0" xfId="0" applyFont="1" applyFill="1" applyBorder="1" applyAlignment="1" applyProtection="1">
      <alignment horizontal="left" vertical="center"/>
    </xf>
    <xf numFmtId="0" fontId="40" fillId="25" borderId="33" xfId="0" applyFont="1" applyFill="1" applyBorder="1" applyAlignment="1" applyProtection="1">
      <alignment horizontal="left" vertical="center"/>
    </xf>
    <xf numFmtId="0" fontId="40" fillId="0" borderId="95" xfId="0" applyFont="1" applyBorder="1" applyAlignment="1" applyProtection="1">
      <alignment horizontal="left" vertical="center"/>
    </xf>
    <xf numFmtId="0" fontId="40" fillId="0" borderId="18" xfId="0" applyFont="1" applyBorder="1" applyAlignment="1" applyProtection="1">
      <alignment horizontal="left" vertical="center"/>
    </xf>
    <xf numFmtId="0" fontId="40" fillId="0" borderId="52" xfId="0" applyFont="1" applyBorder="1" applyAlignment="1" applyProtection="1">
      <alignment horizontal="left" vertical="center"/>
    </xf>
    <xf numFmtId="0" fontId="45" fillId="0" borderId="12" xfId="0" applyFont="1" applyBorder="1" applyAlignment="1" applyProtection="1">
      <alignment horizontal="left" vertical="center"/>
    </xf>
    <xf numFmtId="0" fontId="45" fillId="0" borderId="32" xfId="0" applyFont="1" applyBorder="1" applyAlignment="1" applyProtection="1">
      <alignment horizontal="left" vertical="center"/>
    </xf>
    <xf numFmtId="176" fontId="45" fillId="27" borderId="57" xfId="0" applyNumberFormat="1" applyFont="1" applyFill="1" applyBorder="1" applyProtection="1">
      <alignment vertical="center"/>
      <protection locked="0"/>
    </xf>
    <xf numFmtId="176" fontId="45" fillId="27" borderId="58" xfId="0" applyNumberFormat="1" applyFont="1" applyFill="1" applyBorder="1" applyProtection="1">
      <alignment vertical="center"/>
      <protection locked="0"/>
    </xf>
    <xf numFmtId="176" fontId="45" fillId="27" borderId="59" xfId="0" applyNumberFormat="1" applyFont="1" applyFill="1" applyBorder="1" applyProtection="1">
      <alignment vertical="center"/>
      <protection locked="0"/>
    </xf>
    <xf numFmtId="0" fontId="46" fillId="0" borderId="11" xfId="0" applyFont="1" applyBorder="1" applyAlignment="1" applyProtection="1">
      <alignment horizontal="center" vertical="center"/>
    </xf>
    <xf numFmtId="0" fontId="46" fillId="0" borderId="12" xfId="0" applyFont="1" applyBorder="1" applyAlignment="1" applyProtection="1">
      <alignment horizontal="center" vertical="center"/>
    </xf>
    <xf numFmtId="0" fontId="42" fillId="0" borderId="0" xfId="0" applyFont="1" applyAlignment="1" applyProtection="1">
      <alignment horizontal="left" vertical="top" wrapText="1"/>
    </xf>
    <xf numFmtId="0" fontId="46" fillId="0" borderId="0" xfId="0" applyFont="1" applyFill="1" applyAlignment="1" applyProtection="1">
      <alignment horizontal="left" vertical="top" wrapText="1"/>
    </xf>
    <xf numFmtId="0" fontId="26" fillId="0" borderId="0" xfId="0" applyFont="1" applyFill="1" applyAlignment="1" applyProtection="1">
      <alignment horizontal="left" vertical="top" wrapText="1"/>
    </xf>
    <xf numFmtId="0" fontId="42" fillId="0" borderId="0" xfId="0" applyFont="1" applyFill="1" applyAlignment="1" applyProtection="1">
      <alignment horizontal="left" vertical="top" wrapText="1"/>
    </xf>
    <xf numFmtId="0" fontId="66" fillId="0" borderId="14" xfId="0" applyFont="1" applyBorder="1" applyAlignment="1" applyProtection="1">
      <alignment horizontal="center" vertical="center" wrapText="1"/>
    </xf>
    <xf numFmtId="0" fontId="66" fillId="0" borderId="20" xfId="0" applyFont="1" applyBorder="1" applyAlignment="1" applyProtection="1">
      <alignment horizontal="center" vertical="center" wrapText="1"/>
    </xf>
    <xf numFmtId="0" fontId="66" fillId="0" borderId="34" xfId="0" applyFont="1" applyBorder="1" applyAlignment="1" applyProtection="1">
      <alignment horizontal="center" vertical="center" wrapText="1"/>
    </xf>
    <xf numFmtId="0" fontId="44" fillId="0" borderId="0" xfId="0" applyFont="1" applyAlignment="1" applyProtection="1">
      <alignment horizontal="left" vertical="center"/>
    </xf>
    <xf numFmtId="0" fontId="44" fillId="0" borderId="33" xfId="0" applyFont="1" applyBorder="1" applyAlignment="1" applyProtection="1">
      <alignment horizontal="left" vertical="center"/>
    </xf>
    <xf numFmtId="0" fontId="53" fillId="25" borderId="72" xfId="0" applyFont="1" applyFill="1" applyBorder="1" applyAlignment="1" applyProtection="1">
      <alignment horizontal="center" vertical="center" shrinkToFit="1"/>
    </xf>
    <xf numFmtId="0" fontId="53" fillId="25" borderId="35" xfId="0" applyFont="1" applyFill="1" applyBorder="1" applyAlignment="1" applyProtection="1">
      <alignment horizontal="center" vertical="center" shrinkToFit="1"/>
    </xf>
    <xf numFmtId="0" fontId="53" fillId="25" borderId="82" xfId="0" applyFont="1" applyFill="1" applyBorder="1" applyAlignment="1" applyProtection="1">
      <alignment horizontal="center" vertical="center" shrinkToFit="1"/>
    </xf>
    <xf numFmtId="0" fontId="40" fillId="0" borderId="51" xfId="0" applyFont="1" applyBorder="1" applyAlignment="1" applyProtection="1">
      <alignment horizontal="center" vertical="center" shrinkToFit="1"/>
    </xf>
    <xf numFmtId="0" fontId="45" fillId="0" borderId="14" xfId="0" applyFont="1" applyBorder="1" applyAlignment="1" applyProtection="1">
      <alignment horizontal="left" vertical="center"/>
    </xf>
    <xf numFmtId="176" fontId="45" fillId="0" borderId="13" xfId="0" quotePrefix="1" applyNumberFormat="1" applyFont="1" applyBorder="1" applyAlignment="1" applyProtection="1">
      <alignment horizontal="right" vertical="center"/>
    </xf>
    <xf numFmtId="176" fontId="45" fillId="0" borderId="13" xfId="0" applyNumberFormat="1" applyFont="1" applyBorder="1" applyAlignment="1" applyProtection="1">
      <alignment horizontal="right" vertical="center"/>
    </xf>
    <xf numFmtId="0" fontId="46" fillId="0" borderId="10" xfId="0" applyFont="1" applyBorder="1" applyAlignment="1" applyProtection="1">
      <alignment horizontal="center" vertical="center"/>
    </xf>
    <xf numFmtId="0" fontId="45" fillId="0" borderId="14" xfId="0" applyFont="1" applyBorder="1" applyAlignment="1" applyProtection="1">
      <alignment horizontal="left" vertical="center" wrapText="1" shrinkToFit="1"/>
    </xf>
    <xf numFmtId="0" fontId="45" fillId="0" borderId="20" xfId="0" applyFont="1" applyBorder="1" applyAlignment="1" applyProtection="1">
      <alignment horizontal="left" vertical="center" wrapText="1" shrinkToFit="1"/>
    </xf>
    <xf numFmtId="0" fontId="45" fillId="0" borderId="15" xfId="0" applyFont="1" applyBorder="1" applyAlignment="1" applyProtection="1">
      <alignment horizontal="left" vertical="center" wrapText="1" shrinkToFit="1"/>
    </xf>
    <xf numFmtId="0" fontId="45" fillId="0" borderId="14" xfId="0" applyFont="1" applyBorder="1" applyAlignment="1" applyProtection="1">
      <alignment vertical="center" wrapText="1" shrinkToFit="1"/>
    </xf>
    <xf numFmtId="0" fontId="45" fillId="0" borderId="20" xfId="0" applyFont="1" applyBorder="1" applyAlignment="1" applyProtection="1">
      <alignment vertical="center" wrapText="1" shrinkToFit="1"/>
    </xf>
    <xf numFmtId="0" fontId="45" fillId="0" borderId="15" xfId="0" applyFont="1" applyBorder="1" applyAlignment="1" applyProtection="1">
      <alignment vertical="center" wrapText="1" shrinkToFit="1"/>
    </xf>
    <xf numFmtId="0" fontId="45" fillId="0" borderId="11" xfId="0" applyFont="1" applyBorder="1" applyAlignment="1" applyProtection="1">
      <alignment horizontal="center" vertical="center"/>
    </xf>
    <xf numFmtId="0" fontId="45" fillId="0" borderId="10" xfId="0" applyFont="1" applyBorder="1" applyAlignment="1" applyProtection="1">
      <alignment horizontal="center" vertical="center"/>
    </xf>
    <xf numFmtId="0" fontId="0" fillId="0" borderId="30" xfId="0" applyFont="1" applyBorder="1" applyAlignment="1" applyProtection="1">
      <alignment horizontal="center" vertical="center"/>
    </xf>
    <xf numFmtId="0" fontId="0" fillId="0" borderId="0" xfId="0" applyFont="1" applyBorder="1" applyAlignment="1" applyProtection="1">
      <alignment horizontal="center" vertical="center"/>
    </xf>
    <xf numFmtId="0" fontId="0" fillId="0" borderId="16" xfId="0" applyFont="1" applyBorder="1" applyAlignment="1" applyProtection="1">
      <alignment horizontal="center" vertical="center"/>
    </xf>
    <xf numFmtId="0" fontId="0" fillId="0" borderId="17" xfId="0" applyFont="1" applyBorder="1" applyAlignment="1" applyProtection="1">
      <alignment horizontal="center" vertical="center"/>
    </xf>
    <xf numFmtId="0" fontId="0" fillId="0" borderId="18" xfId="0" applyFont="1" applyBorder="1" applyAlignment="1" applyProtection="1">
      <alignment horizontal="center" vertical="center"/>
    </xf>
    <xf numFmtId="0" fontId="0" fillId="0" borderId="19" xfId="0" applyFont="1" applyBorder="1" applyAlignment="1" applyProtection="1">
      <alignment horizontal="center" vertical="center"/>
    </xf>
    <xf numFmtId="0" fontId="40" fillId="0" borderId="32" xfId="0" applyFont="1" applyBorder="1" applyAlignment="1" applyProtection="1">
      <alignment horizontal="left" vertical="center" wrapText="1" shrinkToFit="1"/>
    </xf>
    <xf numFmtId="0" fontId="40" fillId="0" borderId="20" xfId="0" applyFont="1" applyBorder="1" applyAlignment="1" applyProtection="1">
      <alignment horizontal="left" vertical="center" wrapText="1" shrinkToFit="1"/>
    </xf>
    <xf numFmtId="0" fontId="40" fillId="0" borderId="11" xfId="0" applyFont="1" applyBorder="1" applyAlignment="1" applyProtection="1">
      <alignment horizontal="left" vertical="center" wrapText="1" shrinkToFit="1"/>
    </xf>
    <xf numFmtId="0" fontId="38" fillId="0" borderId="24" xfId="0" applyFont="1" applyBorder="1" applyAlignment="1" applyProtection="1">
      <alignment horizontal="center" vertical="center"/>
    </xf>
    <xf numFmtId="0" fontId="38" fillId="0" borderId="28" xfId="0" applyFont="1" applyBorder="1" applyAlignment="1" applyProtection="1">
      <alignment horizontal="center" vertical="center"/>
    </xf>
    <xf numFmtId="0" fontId="38" fillId="0" borderId="24" xfId="0" applyFont="1" applyFill="1" applyBorder="1" applyAlignment="1" applyProtection="1">
      <alignment horizontal="center" vertical="center"/>
    </xf>
    <xf numFmtId="0" fontId="38" fillId="0" borderId="28" xfId="0" applyFont="1" applyFill="1" applyBorder="1" applyAlignment="1" applyProtection="1">
      <alignment horizontal="center" vertical="center"/>
    </xf>
    <xf numFmtId="0" fontId="38" fillId="0" borderId="29" xfId="0" applyFont="1" applyFill="1" applyBorder="1" applyAlignment="1" applyProtection="1">
      <alignment horizontal="center" vertical="center"/>
    </xf>
    <xf numFmtId="0" fontId="45" fillId="0" borderId="30" xfId="0" applyFont="1" applyBorder="1" applyAlignment="1" applyProtection="1">
      <alignment horizontal="center" vertical="center" wrapText="1"/>
    </xf>
    <xf numFmtId="0" fontId="45" fillId="0" borderId="0" xfId="0" applyFont="1" applyAlignment="1" applyProtection="1">
      <alignment horizontal="center" vertical="center" wrapText="1"/>
    </xf>
    <xf numFmtId="0" fontId="45" fillId="0" borderId="16" xfId="0" applyFont="1" applyBorder="1" applyAlignment="1" applyProtection="1">
      <alignment horizontal="center" vertical="center" wrapText="1"/>
    </xf>
    <xf numFmtId="0" fontId="45" fillId="0" borderId="14" xfId="0" applyFont="1" applyBorder="1" applyAlignment="1" applyProtection="1">
      <alignment horizontal="center" vertical="center" wrapText="1"/>
    </xf>
    <xf numFmtId="0" fontId="45" fillId="0" borderId="20" xfId="0" applyFont="1" applyBorder="1" applyAlignment="1" applyProtection="1">
      <alignment horizontal="center" vertical="center" wrapText="1"/>
    </xf>
    <xf numFmtId="0" fontId="45" fillId="0" borderId="15" xfId="0" applyFont="1" applyBorder="1" applyAlignment="1" applyProtection="1">
      <alignment horizontal="center" vertical="center" wrapText="1"/>
    </xf>
    <xf numFmtId="0" fontId="45" fillId="0" borderId="46" xfId="0" applyFont="1" applyBorder="1" applyProtection="1">
      <alignment vertical="center"/>
    </xf>
    <xf numFmtId="0" fontId="45" fillId="0" borderId="54" xfId="0" applyFont="1" applyBorder="1" applyAlignment="1" applyProtection="1">
      <alignment horizontal="center" vertical="center" wrapText="1"/>
    </xf>
    <xf numFmtId="0" fontId="45" fillId="0" borderId="43" xfId="0" applyFont="1" applyBorder="1" applyAlignment="1" applyProtection="1">
      <alignment horizontal="center" vertical="center" wrapText="1"/>
    </xf>
    <xf numFmtId="0" fontId="45" fillId="0" borderId="44" xfId="0" applyFont="1" applyBorder="1" applyAlignment="1" applyProtection="1">
      <alignment horizontal="center" vertical="center" wrapText="1"/>
    </xf>
    <xf numFmtId="0" fontId="45" fillId="0" borderId="54" xfId="0" applyFont="1" applyBorder="1" applyAlignment="1" applyProtection="1">
      <alignment horizontal="left" vertical="center"/>
    </xf>
    <xf numFmtId="0" fontId="45" fillId="0" borderId="43" xfId="0" applyFont="1" applyBorder="1" applyAlignment="1" applyProtection="1">
      <alignment horizontal="left" vertical="center"/>
    </xf>
    <xf numFmtId="0" fontId="45" fillId="0" borderId="83" xfId="0" applyFont="1" applyBorder="1" applyAlignment="1" applyProtection="1">
      <alignment horizontal="left" vertical="center" wrapText="1"/>
    </xf>
    <xf numFmtId="0" fontId="45" fillId="0" borderId="84" xfId="0" applyFont="1" applyBorder="1" applyAlignment="1" applyProtection="1">
      <alignment horizontal="left" vertical="center" wrapText="1"/>
    </xf>
    <xf numFmtId="0" fontId="45" fillId="0" borderId="30" xfId="0" applyFont="1" applyBorder="1" applyAlignment="1" applyProtection="1">
      <alignment horizontal="left" vertical="center"/>
    </xf>
    <xf numFmtId="0" fontId="45" fillId="0" borderId="0" xfId="0" applyFont="1" applyBorder="1" applyAlignment="1" applyProtection="1">
      <alignment horizontal="left" vertical="center"/>
    </xf>
    <xf numFmtId="0" fontId="45" fillId="0" borderId="17" xfId="0" applyFont="1" applyBorder="1" applyAlignment="1" applyProtection="1">
      <alignment horizontal="left" vertical="center"/>
    </xf>
    <xf numFmtId="0" fontId="45" fillId="0" borderId="18" xfId="0" applyFont="1" applyBorder="1" applyAlignment="1" applyProtection="1">
      <alignment horizontal="left" vertical="center"/>
    </xf>
    <xf numFmtId="0" fontId="45" fillId="0" borderId="83" xfId="0" applyFont="1" applyBorder="1" applyAlignment="1" applyProtection="1">
      <alignment horizontal="left" vertical="center"/>
    </xf>
    <xf numFmtId="0" fontId="45" fillId="0" borderId="84" xfId="0" applyFont="1" applyBorder="1" applyAlignment="1" applyProtection="1">
      <alignment horizontal="left" vertical="center"/>
    </xf>
    <xf numFmtId="0" fontId="45" fillId="0" borderId="12" xfId="0" applyFont="1" applyBorder="1" applyAlignment="1" applyProtection="1">
      <alignment horizontal="center" vertical="center" shrinkToFit="1"/>
    </xf>
    <xf numFmtId="0" fontId="45" fillId="0" borderId="32" xfId="0" applyFont="1" applyBorder="1" applyAlignment="1" applyProtection="1">
      <alignment horizontal="center" vertical="center" shrinkToFit="1"/>
    </xf>
    <xf numFmtId="0" fontId="45" fillId="0" borderId="11" xfId="0" applyFont="1" applyBorder="1" applyAlignment="1" applyProtection="1">
      <alignment horizontal="center" vertical="center" shrinkToFit="1"/>
    </xf>
    <xf numFmtId="0" fontId="45" fillId="0" borderId="12" xfId="0" applyFont="1" applyBorder="1" applyAlignment="1" applyProtection="1">
      <alignment horizontal="center" vertical="center"/>
    </xf>
    <xf numFmtId="0" fontId="45" fillId="0" borderId="32" xfId="0" applyFont="1" applyBorder="1" applyAlignment="1" applyProtection="1">
      <alignment horizontal="center" vertical="center"/>
    </xf>
    <xf numFmtId="0" fontId="43" fillId="0" borderId="0" xfId="0" applyFont="1" applyAlignment="1" applyProtection="1">
      <alignment horizontal="center" vertical="center" wrapText="1"/>
    </xf>
    <xf numFmtId="0" fontId="43" fillId="0" borderId="0" xfId="0" applyFont="1" applyAlignment="1" applyProtection="1">
      <alignment horizontal="center" vertical="center"/>
    </xf>
    <xf numFmtId="0" fontId="45" fillId="0" borderId="54" xfId="0" applyFont="1" applyBorder="1" applyAlignment="1" applyProtection="1">
      <alignment horizontal="center" vertical="center"/>
    </xf>
    <xf numFmtId="0" fontId="45" fillId="0" borderId="43" xfId="0" applyFont="1" applyBorder="1" applyAlignment="1" applyProtection="1">
      <alignment horizontal="center" vertical="center"/>
    </xf>
    <xf numFmtId="0" fontId="45" fillId="0" borderId="44" xfId="0" applyFont="1" applyBorder="1" applyAlignment="1" applyProtection="1">
      <alignment horizontal="center" vertical="center"/>
    </xf>
    <xf numFmtId="0" fontId="45" fillId="0" borderId="17" xfId="0" applyFont="1" applyBorder="1" applyAlignment="1" applyProtection="1">
      <alignment horizontal="center" vertical="center"/>
    </xf>
    <xf numFmtId="0" fontId="45" fillId="0" borderId="18" xfId="0" applyFont="1" applyBorder="1" applyAlignment="1" applyProtection="1">
      <alignment horizontal="center" vertical="center"/>
    </xf>
    <xf numFmtId="0" fontId="45" fillId="0" borderId="19" xfId="0" applyFont="1" applyBorder="1" applyAlignment="1" applyProtection="1">
      <alignment horizontal="center" vertical="center"/>
    </xf>
    <xf numFmtId="0" fontId="50" fillId="0" borderId="14" xfId="0" quotePrefix="1" applyFont="1" applyBorder="1" applyAlignment="1" applyProtection="1">
      <alignment horizontal="left" vertical="center"/>
    </xf>
    <xf numFmtId="0" fontId="50" fillId="0" borderId="20" xfId="0" quotePrefix="1" applyFont="1" applyBorder="1" applyAlignment="1" applyProtection="1">
      <alignment horizontal="left" vertical="center"/>
    </xf>
    <xf numFmtId="0" fontId="50" fillId="0" borderId="15" xfId="0" quotePrefix="1" applyFont="1" applyBorder="1" applyAlignment="1" applyProtection="1">
      <alignment horizontal="left" vertical="center"/>
    </xf>
    <xf numFmtId="0" fontId="50" fillId="0" borderId="83" xfId="0" quotePrefix="1" applyFont="1" applyBorder="1" applyAlignment="1" applyProtection="1">
      <alignment horizontal="left" vertical="center"/>
    </xf>
    <xf numFmtId="0" fontId="50" fillId="0" borderId="84" xfId="0" quotePrefix="1" applyFont="1" applyBorder="1" applyAlignment="1" applyProtection="1">
      <alignment horizontal="left" vertical="center"/>
    </xf>
    <xf numFmtId="0" fontId="50" fillId="0" borderId="89" xfId="0" quotePrefix="1" applyFont="1" applyBorder="1" applyAlignment="1" applyProtection="1">
      <alignment horizontal="left" vertical="center"/>
    </xf>
    <xf numFmtId="0" fontId="38" fillId="0" borderId="0" xfId="0" applyFont="1" applyFill="1" applyAlignment="1" applyProtection="1">
      <alignment horizontal="left" vertical="center"/>
    </xf>
    <xf numFmtId="0" fontId="44" fillId="0" borderId="0" xfId="0" applyFont="1" applyFill="1" applyAlignment="1" applyProtection="1">
      <alignment horizontal="left" vertical="center"/>
    </xf>
    <xf numFmtId="0" fontId="42" fillId="27" borderId="61" xfId="0" applyFont="1" applyFill="1" applyBorder="1" applyAlignment="1" applyProtection="1">
      <alignment horizontal="left" vertical="center" wrapText="1" shrinkToFit="1"/>
      <protection locked="0"/>
    </xf>
    <xf numFmtId="0" fontId="42" fillId="27" borderId="13" xfId="0" applyFont="1" applyFill="1" applyBorder="1" applyAlignment="1" applyProtection="1">
      <alignment horizontal="left" vertical="center" wrapText="1" shrinkToFit="1"/>
      <protection locked="0"/>
    </xf>
    <xf numFmtId="0" fontId="42" fillId="27" borderId="50" xfId="0" applyFont="1" applyFill="1" applyBorder="1" applyAlignment="1" applyProtection="1">
      <alignment horizontal="left" vertical="center" wrapText="1" shrinkToFit="1"/>
      <protection locked="0"/>
    </xf>
    <xf numFmtId="0" fontId="42" fillId="0" borderId="10" xfId="0" applyFont="1" applyBorder="1" applyAlignment="1" applyProtection="1">
      <alignment horizontal="center" vertical="center" wrapText="1" shrinkToFit="1"/>
    </xf>
    <xf numFmtId="0" fontId="42" fillId="0" borderId="10" xfId="0" applyFont="1" applyBorder="1" applyAlignment="1" applyProtection="1">
      <alignment horizontal="center" vertical="center" shrinkToFit="1"/>
    </xf>
    <xf numFmtId="0" fontId="42" fillId="0" borderId="12" xfId="0" applyFont="1" applyBorder="1" applyAlignment="1" applyProtection="1">
      <alignment horizontal="center" vertical="center" shrinkToFit="1"/>
    </xf>
    <xf numFmtId="0" fontId="40" fillId="0" borderId="13" xfId="0" applyFont="1" applyBorder="1" applyAlignment="1" applyProtection="1">
      <alignment horizontal="center" vertical="center" wrapText="1"/>
    </xf>
    <xf numFmtId="0" fontId="50" fillId="27" borderId="24" xfId="0" applyFont="1" applyFill="1" applyBorder="1" applyAlignment="1" applyProtection="1">
      <alignment horizontal="center" vertical="center" wrapText="1"/>
      <protection locked="0"/>
    </xf>
    <xf numFmtId="0" fontId="50" fillId="27" borderId="29" xfId="0" applyFont="1" applyFill="1" applyBorder="1" applyAlignment="1" applyProtection="1">
      <alignment horizontal="center" vertical="center" wrapText="1"/>
      <protection locked="0"/>
    </xf>
    <xf numFmtId="0" fontId="40" fillId="0" borderId="64" xfId="0" applyFont="1" applyBorder="1" applyAlignment="1" applyProtection="1">
      <alignment horizontal="left" vertical="center" wrapText="1"/>
    </xf>
    <xf numFmtId="0" fontId="40" fillId="0" borderId="23" xfId="0" applyFont="1" applyBorder="1" applyAlignment="1" applyProtection="1">
      <alignment horizontal="left" vertical="center" wrapText="1"/>
    </xf>
    <xf numFmtId="0" fontId="40" fillId="0" borderId="93" xfId="0" applyFont="1" applyBorder="1" applyAlignment="1" applyProtection="1">
      <alignment horizontal="left" vertical="center" wrapText="1"/>
    </xf>
    <xf numFmtId="0" fontId="50" fillId="0" borderId="88" xfId="0" applyFont="1" applyBorder="1" applyAlignment="1" applyProtection="1">
      <alignment horizontal="left" vertical="center"/>
    </xf>
    <xf numFmtId="0" fontId="50" fillId="0" borderId="84" xfId="0" applyFont="1" applyBorder="1" applyAlignment="1" applyProtection="1">
      <alignment horizontal="left" vertical="center"/>
    </xf>
    <xf numFmtId="0" fontId="50" fillId="0" borderId="89" xfId="0" applyFont="1" applyBorder="1" applyAlignment="1" applyProtection="1">
      <alignment horizontal="left" vertical="center"/>
    </xf>
    <xf numFmtId="0" fontId="59" fillId="0" borderId="0" xfId="0" applyFont="1" applyFill="1" applyBorder="1" applyAlignment="1" applyProtection="1">
      <alignment horizontal="center" vertical="center" shrinkToFit="1"/>
    </xf>
    <xf numFmtId="0" fontId="40" fillId="0" borderId="10" xfId="0" applyFont="1" applyBorder="1" applyAlignment="1" applyProtection="1">
      <alignment horizontal="center" vertical="center"/>
    </xf>
    <xf numFmtId="0" fontId="40" fillId="25" borderId="41" xfId="0" applyFont="1" applyFill="1" applyBorder="1" applyAlignment="1" applyProtection="1">
      <alignment horizontal="left" vertical="top" wrapText="1"/>
    </xf>
    <xf numFmtId="0" fontId="40" fillId="0" borderId="12" xfId="0" applyFont="1" applyBorder="1" applyAlignment="1" applyProtection="1">
      <alignment horizontal="center" vertical="center"/>
    </xf>
    <xf numFmtId="0" fontId="40" fillId="0" borderId="32" xfId="0" applyFont="1" applyBorder="1" applyAlignment="1" applyProtection="1">
      <alignment horizontal="center" vertical="center"/>
    </xf>
    <xf numFmtId="0" fontId="40" fillId="0" borderId="11" xfId="0" applyFont="1" applyBorder="1" applyAlignment="1" applyProtection="1">
      <alignment horizontal="center" vertical="center"/>
    </xf>
    <xf numFmtId="0" fontId="40" fillId="0" borderId="51" xfId="0" applyFont="1" applyBorder="1" applyAlignment="1" applyProtection="1">
      <alignment horizontal="center" vertical="center" wrapText="1"/>
    </xf>
    <xf numFmtId="0" fontId="41" fillId="30" borderId="97" xfId="0" applyFont="1" applyFill="1" applyBorder="1" applyAlignment="1" applyProtection="1">
      <alignment horizontal="left" vertical="top" wrapText="1"/>
    </xf>
    <xf numFmtId="0" fontId="41" fillId="30" borderId="35" xfId="0" applyFont="1" applyFill="1" applyBorder="1" applyAlignment="1" applyProtection="1">
      <alignment horizontal="left" vertical="top" wrapText="1"/>
    </xf>
    <xf numFmtId="0" fontId="41" fillId="30" borderId="99" xfId="0" applyFont="1" applyFill="1" applyBorder="1" applyAlignment="1" applyProtection="1">
      <alignment horizontal="left" vertical="top" wrapText="1"/>
    </xf>
    <xf numFmtId="0" fontId="41" fillId="30" borderId="100" xfId="0" applyFont="1" applyFill="1" applyBorder="1" applyAlignment="1" applyProtection="1">
      <alignment horizontal="left" vertical="top" wrapText="1"/>
    </xf>
    <xf numFmtId="0" fontId="41" fillId="30" borderId="101" xfId="0" applyFont="1" applyFill="1" applyBorder="1" applyAlignment="1" applyProtection="1">
      <alignment horizontal="left" vertical="top" wrapText="1"/>
    </xf>
    <xf numFmtId="0" fontId="41" fillId="30" borderId="102" xfId="0" applyFont="1" applyFill="1" applyBorder="1" applyAlignment="1" applyProtection="1">
      <alignment horizontal="left" vertical="top" wrapText="1"/>
    </xf>
    <xf numFmtId="0" fontId="41" fillId="25" borderId="28" xfId="0" applyFont="1" applyFill="1" applyBorder="1" applyAlignment="1" applyProtection="1">
      <alignment horizontal="left" vertical="center"/>
    </xf>
    <xf numFmtId="0" fontId="41" fillId="25" borderId="29" xfId="0" applyFont="1" applyFill="1" applyBorder="1" applyAlignment="1" applyProtection="1">
      <alignment horizontal="left" vertical="center"/>
    </xf>
    <xf numFmtId="0" fontId="52" fillId="0" borderId="32" xfId="0" applyFont="1" applyBorder="1" applyAlignment="1" applyProtection="1">
      <alignment horizontal="left" vertical="center" wrapText="1"/>
    </xf>
    <xf numFmtId="0" fontId="52" fillId="0" borderId="11" xfId="0" applyFont="1" applyBorder="1" applyAlignment="1" applyProtection="1">
      <alignment horizontal="left" vertical="center" wrapText="1"/>
    </xf>
    <xf numFmtId="2" fontId="55" fillId="25" borderId="12" xfId="0" applyNumberFormat="1" applyFont="1" applyFill="1" applyBorder="1" applyAlignment="1" applyProtection="1">
      <alignment horizontal="center" vertical="center" shrinkToFit="1"/>
    </xf>
    <xf numFmtId="2" fontId="55" fillId="25" borderId="11" xfId="0" applyNumberFormat="1" applyFont="1" applyFill="1" applyBorder="1" applyAlignment="1" applyProtection="1">
      <alignment horizontal="center" vertical="center" shrinkToFit="1"/>
    </xf>
    <xf numFmtId="0" fontId="53" fillId="25" borderId="74" xfId="0" applyFont="1" applyFill="1" applyBorder="1" applyAlignment="1" applyProtection="1">
      <alignment horizontal="center" vertical="center" shrinkToFit="1"/>
    </xf>
    <xf numFmtId="0" fontId="53" fillId="25" borderId="23" xfId="0" applyFont="1" applyFill="1" applyBorder="1" applyAlignment="1" applyProtection="1">
      <alignment horizontal="center" vertical="center" shrinkToFit="1"/>
    </xf>
    <xf numFmtId="0" fontId="53" fillId="25" borderId="75" xfId="0" applyFont="1" applyFill="1" applyBorder="1" applyAlignment="1" applyProtection="1">
      <alignment horizontal="center" vertical="center" shrinkToFit="1"/>
    </xf>
    <xf numFmtId="0" fontId="66" fillId="25" borderId="14" xfId="0" applyFont="1" applyFill="1" applyBorder="1" applyAlignment="1" applyProtection="1">
      <alignment horizontal="left" vertical="center" wrapText="1"/>
    </xf>
    <xf numFmtId="0" fontId="66" fillId="25" borderId="20" xfId="0" applyFont="1" applyFill="1" applyBorder="1" applyAlignment="1" applyProtection="1">
      <alignment horizontal="left" vertical="center" wrapText="1"/>
    </xf>
    <xf numFmtId="0" fontId="66" fillId="25" borderId="34" xfId="0" applyFont="1" applyFill="1" applyBorder="1" applyAlignment="1" applyProtection="1">
      <alignment horizontal="left" vertical="center" wrapText="1"/>
    </xf>
    <xf numFmtId="2" fontId="55" fillId="25" borderId="24" xfId="0" applyNumberFormat="1" applyFont="1" applyFill="1" applyBorder="1" applyAlignment="1" applyProtection="1">
      <alignment horizontal="center" vertical="center" shrinkToFit="1"/>
    </xf>
    <xf numFmtId="2" fontId="55" fillId="25" borderId="29" xfId="0" applyNumberFormat="1" applyFont="1" applyFill="1" applyBorder="1" applyAlignment="1" applyProtection="1">
      <alignment horizontal="center" vertical="center" shrinkToFit="1"/>
    </xf>
    <xf numFmtId="2" fontId="55" fillId="25" borderId="46" xfId="0" applyNumberFormat="1" applyFont="1" applyFill="1" applyBorder="1" applyAlignment="1" applyProtection="1">
      <alignment horizontal="center" vertical="center" shrinkToFit="1"/>
    </xf>
    <xf numFmtId="0" fontId="59" fillId="25" borderId="0" xfId="0" applyFont="1" applyFill="1" applyBorder="1" applyAlignment="1" applyProtection="1">
      <alignment horizontal="center" vertical="center" wrapText="1"/>
    </xf>
    <xf numFmtId="0" fontId="40" fillId="31" borderId="14" xfId="0" applyFont="1" applyFill="1" applyBorder="1" applyAlignment="1" applyProtection="1">
      <alignment horizontal="center" vertical="center"/>
    </xf>
    <xf numFmtId="0" fontId="40" fillId="31" borderId="20" xfId="0" applyFont="1" applyFill="1" applyBorder="1" applyAlignment="1" applyProtection="1">
      <alignment horizontal="center" vertical="center"/>
    </xf>
    <xf numFmtId="0" fontId="40" fillId="31" borderId="15" xfId="0" applyFont="1" applyFill="1" applyBorder="1" applyAlignment="1" applyProtection="1">
      <alignment horizontal="center" vertical="center"/>
    </xf>
    <xf numFmtId="0" fontId="40" fillId="0" borderId="10" xfId="0" applyFont="1" applyBorder="1" applyAlignment="1" applyProtection="1">
      <alignment horizontal="left" vertical="top"/>
    </xf>
    <xf numFmtId="0" fontId="45" fillId="0" borderId="0" xfId="0" applyFont="1" applyFill="1" applyAlignment="1" applyProtection="1">
      <alignment horizontal="left" vertical="center" wrapText="1"/>
    </xf>
    <xf numFmtId="0" fontId="34" fillId="25" borderId="80" xfId="0" applyFont="1" applyFill="1" applyBorder="1" applyAlignment="1" applyProtection="1">
      <alignment horizontal="center" vertical="center" shrinkToFit="1"/>
    </xf>
    <xf numFmtId="0" fontId="34" fillId="25" borderId="30" xfId="0" applyFont="1" applyFill="1" applyBorder="1" applyAlignment="1" applyProtection="1">
      <alignment horizontal="center" vertical="center" shrinkToFit="1"/>
    </xf>
    <xf numFmtId="0" fontId="34" fillId="25" borderId="79" xfId="0" applyFont="1" applyFill="1" applyBorder="1" applyAlignment="1" applyProtection="1">
      <alignment horizontal="center" vertical="center" shrinkToFit="1"/>
    </xf>
    <xf numFmtId="0" fontId="34" fillId="25" borderId="71" xfId="0" applyFont="1" applyFill="1" applyBorder="1" applyAlignment="1" applyProtection="1">
      <alignment horizontal="center" vertical="center" wrapText="1" shrinkToFit="1"/>
    </xf>
    <xf numFmtId="0" fontId="34" fillId="25" borderId="53" xfId="0" applyFont="1" applyFill="1" applyBorder="1" applyAlignment="1" applyProtection="1">
      <alignment horizontal="center" vertical="center" wrapText="1" shrinkToFit="1"/>
    </xf>
    <xf numFmtId="0" fontId="34" fillId="25" borderId="90" xfId="0" applyFont="1" applyFill="1" applyBorder="1" applyAlignment="1" applyProtection="1">
      <alignment horizontal="center" vertical="center" wrapText="1" shrinkToFit="1"/>
    </xf>
    <xf numFmtId="0" fontId="34" fillId="25" borderId="80" xfId="0" applyFont="1" applyFill="1" applyBorder="1" applyAlignment="1" applyProtection="1">
      <alignment horizontal="center" vertical="center"/>
    </xf>
    <xf numFmtId="0" fontId="34" fillId="25" borderId="81" xfId="0" applyFont="1" applyFill="1" applyBorder="1" applyAlignment="1" applyProtection="1">
      <alignment horizontal="center" vertical="center"/>
    </xf>
    <xf numFmtId="0" fontId="34" fillId="25" borderId="30" xfId="0" applyFont="1" applyFill="1" applyBorder="1" applyAlignment="1" applyProtection="1">
      <alignment horizontal="center" vertical="center"/>
    </xf>
    <xf numFmtId="0" fontId="34" fillId="25" borderId="16" xfId="0" applyFont="1" applyFill="1" applyBorder="1" applyAlignment="1" applyProtection="1">
      <alignment horizontal="center" vertical="center"/>
    </xf>
    <xf numFmtId="0" fontId="34" fillId="0" borderId="10" xfId="0" applyFont="1" applyBorder="1" applyAlignment="1" applyProtection="1">
      <alignment horizontal="center" vertical="center"/>
    </xf>
    <xf numFmtId="0" fontId="34" fillId="0" borderId="12" xfId="0" applyFont="1" applyBorder="1" applyAlignment="1" applyProtection="1">
      <alignment horizontal="center" vertical="center"/>
    </xf>
    <xf numFmtId="0" fontId="34" fillId="0" borderId="24" xfId="0" applyFont="1" applyBorder="1" applyProtection="1">
      <alignment vertical="center"/>
    </xf>
    <xf numFmtId="0" fontId="34" fillId="0" borderId="28" xfId="0" applyFont="1" applyBorder="1" applyProtection="1">
      <alignment vertical="center"/>
    </xf>
    <xf numFmtId="0" fontId="34" fillId="0" borderId="29" xfId="0" applyFont="1" applyBorder="1" applyProtection="1">
      <alignment vertical="center"/>
    </xf>
    <xf numFmtId="0" fontId="39" fillId="0" borderId="14" xfId="0" applyFont="1" applyBorder="1" applyProtection="1">
      <alignment vertical="center"/>
    </xf>
    <xf numFmtId="0" fontId="39" fillId="0" borderId="32" xfId="0" applyFont="1" applyBorder="1" applyProtection="1">
      <alignment vertical="center"/>
    </xf>
    <xf numFmtId="0" fontId="34" fillId="25" borderId="80" xfId="0" applyFont="1" applyFill="1" applyBorder="1" applyAlignment="1" applyProtection="1">
      <alignment horizontal="center" vertical="center" textRotation="255"/>
    </xf>
    <xf numFmtId="0" fontId="34" fillId="25" borderId="30" xfId="0" applyFont="1" applyFill="1" applyBorder="1" applyAlignment="1" applyProtection="1">
      <alignment horizontal="center" vertical="center" textRotation="255"/>
    </xf>
    <xf numFmtId="0" fontId="34" fillId="25" borderId="79" xfId="0" applyFont="1" applyFill="1" applyBorder="1" applyAlignment="1" applyProtection="1">
      <alignment horizontal="center" vertical="center" textRotation="255"/>
    </xf>
    <xf numFmtId="0" fontId="34" fillId="25" borderId="80" xfId="0" applyFont="1" applyFill="1" applyBorder="1" applyAlignment="1" applyProtection="1">
      <alignment horizontal="center" vertical="center" wrapText="1" shrinkToFit="1"/>
    </xf>
    <xf numFmtId="0" fontId="34" fillId="25" borderId="30" xfId="0" applyFont="1" applyFill="1" applyBorder="1" applyAlignment="1" applyProtection="1">
      <alignment horizontal="center" vertical="center" wrapText="1" shrinkToFit="1"/>
    </xf>
    <xf numFmtId="0" fontId="34" fillId="25" borderId="79" xfId="0" applyFont="1" applyFill="1" applyBorder="1" applyAlignment="1" applyProtection="1">
      <alignment horizontal="center" vertical="center" wrapText="1" shrinkToFit="1"/>
    </xf>
    <xf numFmtId="0" fontId="34" fillId="25" borderId="71" xfId="0" applyFont="1" applyFill="1" applyBorder="1" applyAlignment="1" applyProtection="1">
      <alignment horizontal="center" vertical="center" shrinkToFit="1"/>
    </xf>
    <xf numFmtId="0" fontId="34" fillId="25" borderId="53" xfId="0" applyFont="1" applyFill="1" applyBorder="1" applyAlignment="1" applyProtection="1">
      <alignment horizontal="center" vertical="center" shrinkToFit="1"/>
    </xf>
    <xf numFmtId="0" fontId="34" fillId="25" borderId="90" xfId="0" applyFont="1" applyFill="1" applyBorder="1" applyAlignment="1" applyProtection="1">
      <alignment horizontal="center" vertical="center" shrinkToFit="1"/>
    </xf>
    <xf numFmtId="0" fontId="0" fillId="0" borderId="0" xfId="0" applyFont="1" applyAlignment="1" applyProtection="1">
      <alignment horizontal="left" vertical="top" wrapText="1"/>
    </xf>
    <xf numFmtId="0" fontId="34" fillId="25" borderId="71" xfId="0" applyFont="1" applyFill="1" applyBorder="1" applyAlignment="1" applyProtection="1">
      <alignment horizontal="center" vertical="center" wrapText="1"/>
    </xf>
    <xf numFmtId="0" fontId="34" fillId="25" borderId="53" xfId="0" applyFont="1" applyFill="1" applyBorder="1" applyAlignment="1" applyProtection="1">
      <alignment horizontal="center" vertical="center" wrapText="1"/>
    </xf>
    <xf numFmtId="0" fontId="34" fillId="25" borderId="90" xfId="0" applyFont="1" applyFill="1" applyBorder="1" applyAlignment="1" applyProtection="1">
      <alignment horizontal="center" vertical="center" wrapText="1"/>
    </xf>
    <xf numFmtId="0" fontId="34" fillId="25" borderId="35" xfId="0" applyFont="1" applyFill="1" applyBorder="1" applyAlignment="1" applyProtection="1">
      <alignment horizontal="center" vertical="center"/>
    </xf>
    <xf numFmtId="0" fontId="34" fillId="25" borderId="0" xfId="0" applyFont="1" applyFill="1" applyBorder="1" applyAlignment="1" applyProtection="1">
      <alignment horizontal="center" vertical="center"/>
    </xf>
    <xf numFmtId="0" fontId="34" fillId="25" borderId="79" xfId="0" applyFont="1" applyFill="1" applyBorder="1" applyAlignment="1" applyProtection="1">
      <alignment horizontal="center" vertical="center"/>
    </xf>
    <xf numFmtId="0" fontId="34" fillId="25" borderId="55" xfId="0" applyFont="1" applyFill="1" applyBorder="1" applyAlignment="1" applyProtection="1">
      <alignment horizontal="center" vertical="center"/>
    </xf>
    <xf numFmtId="0" fontId="34" fillId="25" borderId="78" xfId="0" applyFont="1" applyFill="1" applyBorder="1" applyAlignment="1" applyProtection="1">
      <alignment horizontal="center" vertical="center"/>
    </xf>
    <xf numFmtId="0" fontId="39" fillId="25" borderId="80" xfId="0" applyFont="1" applyFill="1" applyBorder="1" applyAlignment="1" applyProtection="1">
      <alignment horizontal="center" vertical="center" wrapText="1"/>
    </xf>
    <xf numFmtId="0" fontId="39" fillId="25" borderId="30" xfId="0" applyFont="1" applyFill="1" applyBorder="1" applyAlignment="1" applyProtection="1">
      <alignment horizontal="center" vertical="center" wrapText="1"/>
    </xf>
    <xf numFmtId="0" fontId="39" fillId="25" borderId="79" xfId="0" applyFont="1" applyFill="1" applyBorder="1" applyAlignment="1" applyProtection="1">
      <alignment horizontal="center" vertical="center" wrapText="1"/>
    </xf>
    <xf numFmtId="0" fontId="39" fillId="25" borderId="50" xfId="0" applyFont="1" applyFill="1" applyBorder="1" applyAlignment="1" applyProtection="1">
      <alignment horizontal="center" vertical="center" wrapText="1"/>
    </xf>
    <xf numFmtId="0" fontId="39" fillId="25" borderId="103" xfId="0" applyFont="1" applyFill="1" applyBorder="1" applyAlignment="1" applyProtection="1">
      <alignment horizontal="center" vertical="center" wrapText="1"/>
    </xf>
    <xf numFmtId="0" fontId="41" fillId="25" borderId="24" xfId="0" applyFont="1" applyFill="1" applyBorder="1" applyAlignment="1">
      <alignment horizontal="left" vertical="center" wrapText="1"/>
    </xf>
    <xf numFmtId="0" fontId="41" fillId="25" borderId="28" xfId="0" applyFont="1" applyFill="1" applyBorder="1" applyAlignment="1">
      <alignment horizontal="left" vertical="center" wrapText="1"/>
    </xf>
    <xf numFmtId="0" fontId="41" fillId="25" borderId="29" xfId="0" applyFont="1" applyFill="1" applyBorder="1" applyAlignment="1">
      <alignment horizontal="left" vertical="center" wrapText="1"/>
    </xf>
    <xf numFmtId="0" fontId="82" fillId="0" borderId="10" xfId="100" applyFont="1" applyBorder="1" applyAlignment="1">
      <alignment horizontal="center" vertical="center" textRotation="255" shrinkToFit="1"/>
    </xf>
    <xf numFmtId="0" fontId="82" fillId="0" borderId="10" xfId="100" applyFont="1" applyBorder="1" applyAlignment="1">
      <alignment horizontal="center" vertical="center"/>
    </xf>
    <xf numFmtId="0" fontId="82" fillId="33" borderId="10" xfId="100" applyFont="1" applyFill="1" applyBorder="1" applyAlignment="1" applyProtection="1">
      <alignment horizontal="center" vertical="center" shrinkToFit="1"/>
      <protection locked="0"/>
    </xf>
    <xf numFmtId="0" fontId="82" fillId="0" borderId="0" xfId="100" applyFont="1" applyFill="1" applyAlignment="1">
      <alignment horizontal="center" vertical="center" wrapText="1"/>
    </xf>
    <xf numFmtId="0" fontId="82" fillId="0" borderId="0" xfId="100" applyFont="1" applyAlignment="1">
      <alignment horizontal="left" vertical="center" wrapText="1"/>
    </xf>
    <xf numFmtId="0" fontId="82" fillId="0" borderId="0" xfId="100" applyFont="1" applyFill="1" applyAlignment="1">
      <alignment horizontal="distributed" vertical="center"/>
    </xf>
    <xf numFmtId="0" fontId="82" fillId="0" borderId="0" xfId="100" applyFont="1" applyFill="1" applyAlignment="1">
      <alignment horizontal="left" vertical="center"/>
    </xf>
    <xf numFmtId="0" fontId="0" fillId="0" borderId="0" xfId="0" applyAlignment="1">
      <alignment horizontal="distributed" vertical="center"/>
    </xf>
    <xf numFmtId="0" fontId="82" fillId="0" borderId="0" xfId="100" applyFont="1" applyFill="1" applyAlignment="1">
      <alignment horizontal="left" vertical="center" shrinkToFit="1"/>
    </xf>
    <xf numFmtId="0" fontId="78" fillId="0" borderId="0" xfId="100" applyFont="1" applyFill="1" applyAlignment="1">
      <alignment horizontal="distributed" vertical="center"/>
    </xf>
    <xf numFmtId="0" fontId="7" fillId="0" borderId="0" xfId="0" applyFont="1" applyAlignment="1">
      <alignment horizontal="distributed" vertical="center"/>
    </xf>
    <xf numFmtId="0" fontId="82" fillId="0" borderId="0" xfId="100" applyFont="1" applyAlignment="1">
      <alignment horizontal="center" vertical="center" wrapText="1"/>
    </xf>
    <xf numFmtId="38" fontId="82" fillId="25" borderId="0" xfId="101" applyFont="1" applyFill="1" applyBorder="1" applyAlignment="1">
      <alignment horizontal="right" vertical="center"/>
    </xf>
    <xf numFmtId="49" fontId="82" fillId="0" borderId="0" xfId="100" applyNumberFormat="1" applyFont="1" applyAlignment="1">
      <alignment horizontal="right" vertical="center"/>
    </xf>
    <xf numFmtId="0" fontId="82" fillId="0" borderId="12" xfId="0" applyFont="1" applyBorder="1" applyAlignment="1">
      <alignment horizontal="center" vertical="center" wrapText="1"/>
    </xf>
    <xf numFmtId="0" fontId="82" fillId="0" borderId="11" xfId="0" applyFont="1" applyBorder="1" applyAlignment="1">
      <alignment horizontal="center" vertical="center" wrapText="1"/>
    </xf>
    <xf numFmtId="0" fontId="82" fillId="0" borderId="12" xfId="0" applyFont="1" applyBorder="1" applyAlignment="1">
      <alignment horizontal="left" vertical="center" shrinkToFit="1"/>
    </xf>
    <xf numFmtId="0" fontId="82" fillId="0" borderId="32" xfId="0" applyFont="1" applyBorder="1" applyAlignment="1">
      <alignment horizontal="left" vertical="center" shrinkToFit="1"/>
    </xf>
    <xf numFmtId="0" fontId="82" fillId="0" borderId="11" xfId="0" applyFont="1" applyBorder="1" applyAlignment="1">
      <alignment horizontal="left" vertical="center" shrinkToFit="1"/>
    </xf>
    <xf numFmtId="0" fontId="82" fillId="0" borderId="12" xfId="0" applyFont="1" applyBorder="1" applyAlignment="1">
      <alignment vertical="center" shrinkToFit="1"/>
    </xf>
    <xf numFmtId="0" fontId="82" fillId="0" borderId="32" xfId="0" applyFont="1" applyBorder="1" applyAlignment="1">
      <alignment vertical="center" shrinkToFit="1"/>
    </xf>
    <xf numFmtId="0" fontId="82" fillId="0" borderId="11" xfId="0" applyFont="1" applyBorder="1" applyAlignment="1">
      <alignment vertical="center" shrinkToFit="1"/>
    </xf>
    <xf numFmtId="0" fontId="82" fillId="0" borderId="12" xfId="0" applyFont="1" applyBorder="1" applyAlignment="1">
      <alignment horizontal="center" vertical="center" shrinkToFit="1"/>
    </xf>
    <xf numFmtId="0" fontId="82" fillId="0" borderId="11" xfId="0" applyFont="1" applyBorder="1" applyAlignment="1">
      <alignment horizontal="center" vertical="center" shrinkToFit="1"/>
    </xf>
    <xf numFmtId="0" fontId="82" fillId="0" borderId="0" xfId="0" applyFont="1" applyAlignment="1">
      <alignment horizontal="left" vertical="center" wrapText="1"/>
    </xf>
    <xf numFmtId="0" fontId="82" fillId="0" borderId="0" xfId="0" applyFont="1" applyAlignment="1">
      <alignment horizontal="center" vertical="center"/>
    </xf>
    <xf numFmtId="0" fontId="82" fillId="33" borderId="24" xfId="0" applyFont="1" applyFill="1" applyBorder="1" applyAlignment="1" applyProtection="1">
      <alignment horizontal="center" vertical="center"/>
      <protection locked="0"/>
    </xf>
    <xf numFmtId="0" fontId="82" fillId="33" borderId="29" xfId="0" applyFont="1" applyFill="1" applyBorder="1" applyAlignment="1" applyProtection="1">
      <alignment horizontal="center" vertical="center"/>
      <protection locked="0"/>
    </xf>
    <xf numFmtId="0" fontId="82" fillId="0" borderId="24" xfId="0" applyFont="1" applyBorder="1" applyAlignment="1">
      <alignment horizontal="center" vertical="center" wrapText="1"/>
    </xf>
    <xf numFmtId="0" fontId="82" fillId="0" borderId="28" xfId="0" applyFont="1" applyBorder="1" applyAlignment="1">
      <alignment horizontal="center" vertical="center" wrapText="1"/>
    </xf>
    <xf numFmtId="0" fontId="82" fillId="0" borderId="29" xfId="0" applyFont="1" applyBorder="1" applyAlignment="1">
      <alignment horizontal="center" vertical="center" wrapText="1"/>
    </xf>
    <xf numFmtId="0" fontId="82" fillId="33" borderId="24" xfId="0" applyFont="1" applyFill="1" applyBorder="1" applyAlignment="1" applyProtection="1">
      <alignment horizontal="center" vertical="center" shrinkToFit="1"/>
      <protection locked="0"/>
    </xf>
    <xf numFmtId="0" fontId="82" fillId="33" borderId="28" xfId="0" applyFont="1" applyFill="1" applyBorder="1" applyAlignment="1" applyProtection="1">
      <alignment horizontal="center" vertical="center" shrinkToFit="1"/>
      <protection locked="0"/>
    </xf>
    <xf numFmtId="0" fontId="82" fillId="33" borderId="29" xfId="0" applyFont="1" applyFill="1" applyBorder="1" applyAlignment="1" applyProtection="1">
      <alignment horizontal="center" vertical="center" shrinkToFit="1"/>
      <protection locked="0"/>
    </xf>
    <xf numFmtId="0" fontId="83" fillId="0" borderId="0" xfId="0" applyFont="1" applyAlignment="1">
      <alignment horizontal="center" vertical="center"/>
    </xf>
    <xf numFmtId="0" fontId="82" fillId="33" borderId="0" xfId="0" applyFont="1" applyFill="1" applyBorder="1" applyAlignment="1">
      <alignment horizontal="center" vertical="center" wrapText="1"/>
    </xf>
    <xf numFmtId="49" fontId="82" fillId="33" borderId="109" xfId="0" applyNumberFormat="1" applyFont="1" applyFill="1" applyBorder="1" applyAlignment="1" applyProtection="1">
      <alignment horizontal="center" vertical="center" wrapText="1"/>
      <protection locked="0"/>
    </xf>
    <xf numFmtId="49" fontId="82" fillId="33" borderId="106" xfId="0" applyNumberFormat="1" applyFont="1" applyFill="1" applyBorder="1" applyAlignment="1" applyProtection="1">
      <alignment horizontal="center" vertical="center" wrapText="1"/>
      <protection locked="0"/>
    </xf>
    <xf numFmtId="49" fontId="82" fillId="33" borderId="110" xfId="0" applyNumberFormat="1" applyFont="1" applyFill="1" applyBorder="1" applyAlignment="1" applyProtection="1">
      <alignment horizontal="center" vertical="center" wrapText="1"/>
      <protection locked="0"/>
    </xf>
    <xf numFmtId="49" fontId="82" fillId="33" borderId="111" xfId="0" applyNumberFormat="1" applyFont="1" applyFill="1" applyBorder="1" applyAlignment="1" applyProtection="1">
      <alignment horizontal="center" vertical="center" wrapText="1"/>
      <protection locked="0"/>
    </xf>
    <xf numFmtId="0" fontId="82" fillId="33" borderId="113" xfId="0" applyFont="1" applyFill="1" applyBorder="1" applyAlignment="1" applyProtection="1">
      <alignment horizontal="center" vertical="center" wrapText="1"/>
      <protection locked="0"/>
    </xf>
    <xf numFmtId="0" fontId="82" fillId="33" borderId="114" xfId="0" applyFont="1" applyFill="1" applyBorder="1" applyAlignment="1" applyProtection="1">
      <alignment horizontal="center" vertical="center" wrapText="1"/>
      <protection locked="0"/>
    </xf>
    <xf numFmtId="0" fontId="82" fillId="33" borderId="115" xfId="0" applyFont="1" applyFill="1" applyBorder="1" applyAlignment="1" applyProtection="1">
      <alignment horizontal="center" vertical="center" wrapText="1"/>
      <protection locked="0"/>
    </xf>
    <xf numFmtId="0" fontId="82" fillId="33" borderId="117" xfId="0" applyFont="1" applyFill="1" applyBorder="1" applyAlignment="1" applyProtection="1">
      <alignment horizontal="center" vertical="center" wrapText="1"/>
      <protection locked="0"/>
    </xf>
    <xf numFmtId="0" fontId="82" fillId="33" borderId="101" xfId="0" applyFont="1" applyFill="1" applyBorder="1" applyAlignment="1" applyProtection="1">
      <alignment horizontal="center" vertical="center" wrapText="1"/>
      <protection locked="0"/>
    </xf>
    <xf numFmtId="0" fontId="82" fillId="33" borderId="102" xfId="0" applyFont="1" applyFill="1" applyBorder="1" applyAlignment="1" applyProtection="1">
      <alignment horizontal="center" vertical="center" wrapText="1"/>
      <protection locked="0"/>
    </xf>
    <xf numFmtId="0" fontId="82" fillId="0" borderId="0" xfId="0" applyFont="1" applyAlignment="1">
      <alignment horizontal="left" vertical="center"/>
    </xf>
    <xf numFmtId="0" fontId="82" fillId="33" borderId="24" xfId="0" applyFont="1" applyFill="1" applyBorder="1" applyAlignment="1" applyProtection="1">
      <alignment horizontal="center" vertical="center" wrapText="1"/>
      <protection locked="0"/>
    </xf>
    <xf numFmtId="0" fontId="82" fillId="33" borderId="29" xfId="0" applyFont="1" applyFill="1" applyBorder="1" applyAlignment="1" applyProtection="1">
      <alignment horizontal="center" vertical="center" wrapText="1"/>
      <protection locked="0"/>
    </xf>
    <xf numFmtId="0" fontId="82" fillId="25" borderId="106" xfId="0" applyFont="1" applyFill="1" applyBorder="1" applyAlignment="1">
      <alignment horizontal="center" vertical="center" wrapText="1"/>
    </xf>
    <xf numFmtId="0" fontId="82" fillId="25" borderId="107" xfId="0" applyFont="1" applyFill="1" applyBorder="1" applyAlignment="1">
      <alignment horizontal="center" vertical="center" wrapText="1"/>
    </xf>
    <xf numFmtId="49" fontId="1" fillId="34" borderId="13" xfId="106" applyNumberFormat="1" applyFill="1" applyBorder="1" applyAlignment="1">
      <alignment horizontal="center" vertical="center" shrinkToFit="1"/>
    </xf>
    <xf numFmtId="49" fontId="1" fillId="34" borderId="47" xfId="106" applyNumberFormat="1" applyFill="1" applyBorder="1" applyAlignment="1">
      <alignment horizontal="center" vertical="center" shrinkToFit="1"/>
    </xf>
    <xf numFmtId="0" fontId="1" fillId="0" borderId="13" xfId="106" applyFill="1" applyBorder="1" applyAlignment="1">
      <alignment horizontal="center" vertical="center" wrapText="1" shrinkToFit="1"/>
    </xf>
    <xf numFmtId="0" fontId="1" fillId="0" borderId="47" xfId="106" applyFill="1" applyBorder="1" applyAlignment="1">
      <alignment horizontal="center" vertical="center" shrinkToFit="1"/>
    </xf>
    <xf numFmtId="0" fontId="89" fillId="34" borderId="13" xfId="106" applyFont="1" applyFill="1" applyBorder="1" applyAlignment="1">
      <alignment horizontal="center" vertical="center" wrapText="1" shrinkToFit="1"/>
    </xf>
    <xf numFmtId="0" fontId="89" fillId="34" borderId="47" xfId="106" applyFont="1" applyFill="1" applyBorder="1" applyAlignment="1">
      <alignment horizontal="center" vertical="center" wrapText="1" shrinkToFit="1"/>
    </xf>
    <xf numFmtId="0" fontId="90" fillId="34" borderId="13" xfId="106" applyFont="1" applyFill="1" applyBorder="1" applyAlignment="1">
      <alignment horizontal="center" vertical="center" wrapText="1" shrinkToFit="1"/>
    </xf>
    <xf numFmtId="0" fontId="90" fillId="34" borderId="47" xfId="106" applyFont="1" applyFill="1" applyBorder="1" applyAlignment="1">
      <alignment horizontal="center" vertical="center" wrapText="1" shrinkToFit="1"/>
    </xf>
    <xf numFmtId="0" fontId="1" fillId="34" borderId="13" xfId="106" applyFill="1" applyBorder="1" applyAlignment="1">
      <alignment horizontal="center" vertical="center" shrinkToFit="1"/>
    </xf>
    <xf numFmtId="0" fontId="1" fillId="34" borderId="47" xfId="106" applyFill="1" applyBorder="1" applyAlignment="1">
      <alignment horizontal="center" vertical="center" shrinkToFit="1"/>
    </xf>
    <xf numFmtId="0" fontId="1" fillId="34" borderId="13" xfId="106" applyFill="1" applyBorder="1" applyAlignment="1">
      <alignment horizontal="center" vertical="center" wrapText="1" shrinkToFit="1"/>
    </xf>
    <xf numFmtId="0" fontId="1" fillId="34" borderId="47" xfId="106" applyFill="1" applyBorder="1" applyAlignment="1">
      <alignment horizontal="center" vertical="center" wrapText="1" shrinkToFit="1"/>
    </xf>
    <xf numFmtId="0" fontId="1" fillId="34" borderId="13" xfId="106" applyFont="1" applyFill="1" applyBorder="1" applyAlignment="1">
      <alignment horizontal="center" vertical="center" shrinkToFit="1"/>
    </xf>
    <xf numFmtId="0" fontId="1" fillId="34" borderId="13" xfId="106" applyFont="1" applyFill="1" applyBorder="1" applyAlignment="1">
      <alignment horizontal="center" vertical="center" wrapText="1" shrinkToFit="1"/>
    </xf>
    <xf numFmtId="38" fontId="0" fillId="0" borderId="13" xfId="107" applyFont="1" applyFill="1" applyBorder="1" applyAlignment="1">
      <alignment horizontal="center" vertical="center" wrapText="1" shrinkToFit="1"/>
    </xf>
    <xf numFmtId="38" fontId="0" fillId="0" borderId="47" xfId="107" applyFont="1" applyFill="1" applyBorder="1" applyAlignment="1">
      <alignment horizontal="center" vertical="center" wrapText="1" shrinkToFit="1"/>
    </xf>
    <xf numFmtId="0" fontId="91" fillId="34" borderId="13" xfId="106" applyFont="1" applyFill="1" applyBorder="1" applyAlignment="1">
      <alignment horizontal="center" vertical="center" shrinkToFit="1"/>
    </xf>
    <xf numFmtId="0" fontId="28" fillId="34" borderId="47" xfId="106" applyFont="1" applyFill="1" applyBorder="1" applyAlignment="1">
      <alignment horizontal="center" vertical="center" shrinkToFit="1"/>
    </xf>
    <xf numFmtId="180" fontId="1" fillId="34" borderId="13" xfId="106" applyNumberFormat="1" applyFill="1" applyBorder="1" applyAlignment="1">
      <alignment horizontal="center" vertical="center" shrinkToFit="1"/>
    </xf>
    <xf numFmtId="180" fontId="1" fillId="34" borderId="47" xfId="106" applyNumberFormat="1" applyFill="1" applyBorder="1" applyAlignment="1">
      <alignment horizontal="center" vertical="center" shrinkToFit="1"/>
    </xf>
    <xf numFmtId="176" fontId="1" fillId="34" borderId="13" xfId="106" applyNumberFormat="1" applyFill="1" applyBorder="1" applyAlignment="1">
      <alignment horizontal="center" vertical="center" wrapText="1" shrinkToFit="1"/>
    </xf>
    <xf numFmtId="176" fontId="1" fillId="34" borderId="47" xfId="106" applyNumberFormat="1" applyFill="1" applyBorder="1" applyAlignment="1">
      <alignment horizontal="center" vertical="center" shrinkToFit="1"/>
    </xf>
    <xf numFmtId="176" fontId="70" fillId="34" borderId="13" xfId="106" applyNumberFormat="1" applyFont="1" applyFill="1" applyBorder="1" applyAlignment="1">
      <alignment horizontal="center" vertical="center" wrapText="1" shrinkToFit="1"/>
    </xf>
    <xf numFmtId="176" fontId="70" fillId="34" borderId="47" xfId="106" applyNumberFormat="1" applyFont="1" applyFill="1" applyBorder="1" applyAlignment="1">
      <alignment horizontal="center" vertical="center" shrinkToFit="1"/>
    </xf>
    <xf numFmtId="0" fontId="1" fillId="34" borderId="47" xfId="106" applyFont="1" applyFill="1" applyBorder="1" applyAlignment="1">
      <alignment horizontal="center" vertical="center" wrapText="1" shrinkToFit="1"/>
    </xf>
    <xf numFmtId="180" fontId="1" fillId="0" borderId="13" xfId="106" applyNumberFormat="1" applyFill="1" applyBorder="1" applyAlignment="1">
      <alignment horizontal="center" vertical="center" shrinkToFit="1"/>
    </xf>
    <xf numFmtId="180" fontId="1" fillId="0" borderId="47" xfId="106" applyNumberFormat="1" applyFill="1" applyBorder="1" applyAlignment="1">
      <alignment horizontal="center" vertical="center" shrinkToFit="1"/>
    </xf>
    <xf numFmtId="180" fontId="1" fillId="0" borderId="13" xfId="106" applyNumberFormat="1" applyFill="1" applyBorder="1" applyAlignment="1">
      <alignment horizontal="center" vertical="center" wrapText="1" shrinkToFit="1"/>
    </xf>
    <xf numFmtId="180" fontId="1" fillId="0" borderId="47" xfId="106" applyNumberFormat="1" applyFill="1" applyBorder="1" applyAlignment="1">
      <alignment horizontal="center" vertical="center" wrapText="1" shrinkToFit="1"/>
    </xf>
    <xf numFmtId="177" fontId="91" fillId="0" borderId="17" xfId="106" applyNumberFormat="1" applyFont="1" applyFill="1" applyBorder="1" applyAlignment="1">
      <alignment horizontal="center" vertical="center" wrapText="1" shrinkToFit="1"/>
    </xf>
    <xf numFmtId="177" fontId="91" fillId="0" borderId="18" xfId="106" applyNumberFormat="1" applyFont="1" applyFill="1" applyBorder="1" applyAlignment="1">
      <alignment horizontal="center" vertical="center" wrapText="1" shrinkToFit="1"/>
    </xf>
    <xf numFmtId="177" fontId="1" fillId="0" borderId="13" xfId="106" applyNumberFormat="1" applyFill="1" applyBorder="1" applyAlignment="1">
      <alignment horizontal="center" vertical="center" wrapText="1" shrinkToFit="1"/>
    </xf>
    <xf numFmtId="177" fontId="1" fillId="0" borderId="47" xfId="106" applyNumberFormat="1" applyFill="1" applyBorder="1" applyAlignment="1">
      <alignment horizontal="center" vertical="center" wrapText="1" shrinkToFit="1"/>
    </xf>
    <xf numFmtId="177" fontId="1" fillId="0" borderId="12" xfId="106" applyNumberFormat="1" applyFill="1" applyBorder="1" applyAlignment="1">
      <alignment horizontal="center" vertical="center" wrapText="1" shrinkToFit="1"/>
    </xf>
    <xf numFmtId="177" fontId="1" fillId="0" borderId="32" xfId="106" applyNumberFormat="1" applyFill="1" applyBorder="1" applyAlignment="1">
      <alignment horizontal="center" vertical="center" wrapText="1" shrinkToFit="1"/>
    </xf>
    <xf numFmtId="177" fontId="1" fillId="0" borderId="11" xfId="106" applyNumberFormat="1" applyFill="1" applyBorder="1" applyAlignment="1">
      <alignment horizontal="center" vertical="center" wrapText="1" shrinkToFit="1"/>
    </xf>
    <xf numFmtId="181" fontId="1" fillId="0" borderId="12" xfId="106" applyNumberFormat="1" applyFill="1" applyBorder="1" applyAlignment="1">
      <alignment horizontal="center" vertical="center" wrapText="1" shrinkToFit="1"/>
    </xf>
    <xf numFmtId="181" fontId="1" fillId="0" borderId="32" xfId="106" applyNumberFormat="1" applyFill="1" applyBorder="1" applyAlignment="1">
      <alignment horizontal="center" vertical="center" wrapText="1" shrinkToFit="1"/>
    </xf>
  </cellXfs>
  <cellStyles count="109">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ハイパーリンク 2" xfId="105"/>
    <cellStyle name="ハイパーリンク 3" xfId="104"/>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桁区切り 3" xfId="101"/>
    <cellStyle name="桁区切り 4" xfId="103"/>
    <cellStyle name="桁区切り 4 2" xfId="107"/>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5" xfId="100"/>
    <cellStyle name="標準 6" xfId="102"/>
    <cellStyle name="標準 6 2" xfId="106"/>
    <cellStyle name="標準_DD-1.4.YWB10000.1.電文編集定義ファイル仕様（上り電文）" xfId="108"/>
    <cellStyle name="良い" xfId="44" builtinId="26" customBuiltin="1"/>
    <cellStyle name="良い 2" xfId="93"/>
  </cellStyles>
  <dxfs count="0"/>
  <tableStyles count="0" defaultTableStyle="TableStyleMedium2" defaultPivotStyle="PivotStyleLight16"/>
  <colors>
    <mruColors>
      <color rgb="FFFFFF99"/>
      <color rgb="FFFFFFCC"/>
      <color rgb="FFFFE5FC"/>
      <color rgb="FFCCFFFF"/>
      <color rgb="FFCCFFCC"/>
      <color rgb="FFFBC497"/>
      <color rgb="FFFFE2AF"/>
      <color rgb="FFFFDB9B"/>
      <color rgb="FFFFD9C1"/>
      <color rgb="FFFED6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394552</xdr:colOff>
      <xdr:row>2</xdr:row>
      <xdr:rowOff>213733</xdr:rowOff>
    </xdr:from>
    <xdr:to>
      <xdr:col>37</xdr:col>
      <xdr:colOff>35729</xdr:colOff>
      <xdr:row>5</xdr:row>
      <xdr:rowOff>115958</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3316802" y="578858"/>
          <a:ext cx="5102177" cy="128335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（基本情報入力シート）</a:t>
          </a:r>
          <a:endParaRPr kumimoji="1" lang="en-US" altLang="ja-JP" sz="1100"/>
        </a:p>
        <a:p>
          <a:pPr algn="l"/>
          <a:r>
            <a:rPr kumimoji="1" lang="ja-JP" altLang="en-US" sz="1100"/>
            <a:t>　　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clientData/>
  </xdr:twoCellAnchor>
  <xdr:twoCellAnchor>
    <xdr:from>
      <xdr:col>29</xdr:col>
      <xdr:colOff>595058</xdr:colOff>
      <xdr:row>4</xdr:row>
      <xdr:rowOff>288435</xdr:rowOff>
    </xdr:from>
    <xdr:to>
      <xdr:col>30</xdr:col>
      <xdr:colOff>243676</xdr:colOff>
      <xdr:row>4</xdr:row>
      <xdr:rowOff>423697</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bwMode="auto">
        <a:xfrm>
          <a:off x="13517308" y="1383810"/>
          <a:ext cx="331243" cy="135262"/>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133350</xdr:colOff>
      <xdr:row>6</xdr:row>
      <xdr:rowOff>25352</xdr:rowOff>
    </xdr:from>
    <xdr:to>
      <xdr:col>27</xdr:col>
      <xdr:colOff>323850</xdr:colOff>
      <xdr:row>11</xdr:row>
      <xdr:rowOff>181927</xdr:rowOff>
    </xdr:to>
    <xdr:sp macro="" textlink="">
      <xdr:nvSpPr>
        <xdr:cNvPr id="26" name="四角形: 角を丸くする 8">
          <a:extLst>
            <a:ext uri="{FF2B5EF4-FFF2-40B4-BE49-F238E27FC236}">
              <a16:creationId xmlns:a16="http://schemas.microsoft.com/office/drawing/2014/main" id="{00000000-0008-0000-0000-000009000000}"/>
            </a:ext>
          </a:extLst>
        </xdr:cNvPr>
        <xdr:cNvSpPr/>
      </xdr:nvSpPr>
      <xdr:spPr bwMode="auto">
        <a:xfrm>
          <a:off x="133350" y="1915112"/>
          <a:ext cx="12169140" cy="141387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25</xdr:col>
      <xdr:colOff>854537</xdr:colOff>
      <xdr:row>7</xdr:row>
      <xdr:rowOff>162714</xdr:rowOff>
    </xdr:from>
    <xdr:to>
      <xdr:col>26</xdr:col>
      <xdr:colOff>739247</xdr:colOff>
      <xdr:row>11</xdr:row>
      <xdr:rowOff>57192</xdr:rowOff>
    </xdr:to>
    <xdr:sp macro="" textlink="">
      <xdr:nvSpPr>
        <xdr:cNvPr id="27" name="フローチャート: 書類 26">
          <a:extLst>
            <a:ext uri="{FF2B5EF4-FFF2-40B4-BE49-F238E27FC236}">
              <a16:creationId xmlns:a16="http://schemas.microsoft.com/office/drawing/2014/main" id="{00000000-0008-0000-0000-00000A000000}"/>
            </a:ext>
          </a:extLst>
        </xdr:cNvPr>
        <xdr:cNvSpPr/>
      </xdr:nvSpPr>
      <xdr:spPr bwMode="auto">
        <a:xfrm>
          <a:off x="10516697" y="2303934"/>
          <a:ext cx="1058190" cy="900318"/>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baseline="0"/>
            <a:t> </a:t>
          </a:r>
          <a:r>
            <a:rPr kumimoji="1" lang="en-US" altLang="ja-JP" sz="1200" b="1" baseline="0">
              <a:solidFill>
                <a:schemeClr val="dk1"/>
              </a:solidFill>
              <a:effectLst/>
              <a:latin typeface="+mn-lt"/>
              <a:ea typeface="+mn-ea"/>
              <a:cs typeface="+mn-cs"/>
            </a:rPr>
            <a:t>【</a:t>
          </a:r>
          <a:r>
            <a:rPr kumimoji="1" lang="ja-JP" altLang="ja-JP" sz="1200" b="1" baseline="0">
              <a:solidFill>
                <a:schemeClr val="dk1"/>
              </a:solidFill>
              <a:effectLst/>
              <a:latin typeface="+mn-lt"/>
              <a:ea typeface="+mn-ea"/>
              <a:cs typeface="+mn-cs"/>
            </a:rPr>
            <a:t>福島県独自</a:t>
          </a:r>
          <a:r>
            <a:rPr kumimoji="1" lang="en-US" altLang="ja-JP" sz="1200" b="1" baseline="0">
              <a:solidFill>
                <a:schemeClr val="dk1"/>
              </a:solidFill>
              <a:effectLst/>
              <a:latin typeface="+mn-lt"/>
              <a:ea typeface="+mn-ea"/>
              <a:cs typeface="+mn-cs"/>
            </a:rPr>
            <a:t>】</a:t>
          </a:r>
          <a:endParaRPr kumimoji="1" lang="en-US" altLang="ja-JP" sz="1200" b="1" baseline="0"/>
        </a:p>
        <a:p>
          <a:pPr algn="l"/>
          <a:r>
            <a:rPr kumimoji="1" lang="en-US" altLang="ja-JP" sz="1400" b="1" baseline="0"/>
            <a:t> </a:t>
          </a:r>
          <a:r>
            <a:rPr kumimoji="1" lang="ja-JP" altLang="en-US" sz="1400" b="1"/>
            <a:t>口座振込</a:t>
          </a:r>
          <a:endParaRPr kumimoji="1" lang="en-US" altLang="ja-JP" sz="1400" b="1"/>
        </a:p>
        <a:p>
          <a:pPr algn="l"/>
          <a:r>
            <a:rPr kumimoji="1" lang="ja-JP" altLang="en-US" sz="1400" b="1" baseline="0"/>
            <a:t> </a:t>
          </a:r>
          <a:r>
            <a:rPr kumimoji="1" lang="ja-JP" altLang="en-US" sz="1400" b="1"/>
            <a:t>申出書</a:t>
          </a:r>
          <a:endParaRPr kumimoji="1" lang="en-US" altLang="ja-JP" sz="1400" b="1"/>
        </a:p>
      </xdr:txBody>
    </xdr:sp>
    <xdr:clientData/>
  </xdr:twoCellAnchor>
  <xdr:twoCellAnchor>
    <xdr:from>
      <xdr:col>20</xdr:col>
      <xdr:colOff>149983</xdr:colOff>
      <xdr:row>7</xdr:row>
      <xdr:rowOff>122815</xdr:rowOff>
    </xdr:from>
    <xdr:to>
      <xdr:col>22</xdr:col>
      <xdr:colOff>839939</xdr:colOff>
      <xdr:row>11</xdr:row>
      <xdr:rowOff>17495</xdr:rowOff>
    </xdr:to>
    <xdr:sp macro="" textlink="">
      <xdr:nvSpPr>
        <xdr:cNvPr id="28" name="フローチャート: 書類 27">
          <a:extLst>
            <a:ext uri="{FF2B5EF4-FFF2-40B4-BE49-F238E27FC236}">
              <a16:creationId xmlns:a16="http://schemas.microsoft.com/office/drawing/2014/main" id="{00000000-0008-0000-0000-00000B000000}"/>
            </a:ext>
          </a:extLst>
        </xdr:cNvPr>
        <xdr:cNvSpPr/>
      </xdr:nvSpPr>
      <xdr:spPr bwMode="auto">
        <a:xfrm>
          <a:off x="3982843" y="2264035"/>
          <a:ext cx="1055716" cy="900520"/>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別紙様式</a:t>
          </a:r>
          <a:endParaRPr kumimoji="1" lang="en-US" altLang="ja-JP" sz="1400" b="1"/>
        </a:p>
        <a:p>
          <a:pPr algn="l"/>
          <a:r>
            <a:rPr kumimoji="1" lang="en-US" altLang="ja-JP" sz="1400" b="1"/>
            <a:t>  </a:t>
          </a:r>
          <a:r>
            <a:rPr kumimoji="1" lang="ja-JP" altLang="en-US" sz="1400" b="1"/>
            <a:t>２－２</a:t>
          </a:r>
          <a:endParaRPr kumimoji="1" lang="en-US" altLang="ja-JP" sz="1400" b="1"/>
        </a:p>
      </xdr:txBody>
    </xdr:sp>
    <xdr:clientData/>
  </xdr:twoCellAnchor>
  <xdr:twoCellAnchor>
    <xdr:from>
      <xdr:col>23</xdr:col>
      <xdr:colOff>1705197</xdr:colOff>
      <xdr:row>7</xdr:row>
      <xdr:rowOff>129377</xdr:rowOff>
    </xdr:from>
    <xdr:to>
      <xdr:col>24</xdr:col>
      <xdr:colOff>1083044</xdr:colOff>
      <xdr:row>11</xdr:row>
      <xdr:rowOff>23855</xdr:rowOff>
    </xdr:to>
    <xdr:sp macro="" textlink="">
      <xdr:nvSpPr>
        <xdr:cNvPr id="29" name="フローチャート: 書類 28">
          <a:extLst>
            <a:ext uri="{FF2B5EF4-FFF2-40B4-BE49-F238E27FC236}">
              <a16:creationId xmlns:a16="http://schemas.microsoft.com/office/drawing/2014/main" id="{00000000-0008-0000-0000-00000C000000}"/>
            </a:ext>
          </a:extLst>
        </xdr:cNvPr>
        <xdr:cNvSpPr/>
      </xdr:nvSpPr>
      <xdr:spPr bwMode="auto">
        <a:xfrm>
          <a:off x="6772497" y="2270597"/>
          <a:ext cx="1092347" cy="900318"/>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en-US" altLang="ja-JP" sz="1400" b="1"/>
            <a:t>  </a:t>
          </a:r>
          <a:r>
            <a:rPr kumimoji="1" lang="ja-JP" altLang="en-US" sz="1400" b="1"/>
            <a:t>２－１</a:t>
          </a:r>
          <a:endParaRPr kumimoji="1" lang="en-US" altLang="ja-JP" sz="1400" b="1"/>
        </a:p>
      </xdr:txBody>
    </xdr:sp>
    <xdr:clientData/>
  </xdr:twoCellAnchor>
  <xdr:twoCellAnchor>
    <xdr:from>
      <xdr:col>12</xdr:col>
      <xdr:colOff>131653</xdr:colOff>
      <xdr:row>8</xdr:row>
      <xdr:rowOff>134530</xdr:rowOff>
    </xdr:from>
    <xdr:to>
      <xdr:col>19</xdr:col>
      <xdr:colOff>113624</xdr:colOff>
      <xdr:row>9</xdr:row>
      <xdr:rowOff>183286</xdr:rowOff>
    </xdr:to>
    <xdr:sp macro="" textlink="">
      <xdr:nvSpPr>
        <xdr:cNvPr id="30" name="矢印: 右 12">
          <a:extLst>
            <a:ext uri="{FF2B5EF4-FFF2-40B4-BE49-F238E27FC236}">
              <a16:creationId xmlns:a16="http://schemas.microsoft.com/office/drawing/2014/main" id="{00000000-0008-0000-0000-00000D000000}"/>
            </a:ext>
          </a:extLst>
        </xdr:cNvPr>
        <xdr:cNvSpPr/>
      </xdr:nvSpPr>
      <xdr:spPr bwMode="auto">
        <a:xfrm>
          <a:off x="2501473" y="2527210"/>
          <a:ext cx="1262131" cy="30021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215868</xdr:colOff>
      <xdr:row>6</xdr:row>
      <xdr:rowOff>82502</xdr:rowOff>
    </xdr:from>
    <xdr:to>
      <xdr:col>2</xdr:col>
      <xdr:colOff>107778</xdr:colOff>
      <xdr:row>8</xdr:row>
      <xdr:rowOff>68672</xdr:rowOff>
    </xdr:to>
    <xdr:sp macro="" textlink="">
      <xdr:nvSpPr>
        <xdr:cNvPr id="31" name="四角形: 角を丸くする 13">
          <a:extLst>
            <a:ext uri="{FF2B5EF4-FFF2-40B4-BE49-F238E27FC236}">
              <a16:creationId xmlns:a16="http://schemas.microsoft.com/office/drawing/2014/main" id="{00000000-0008-0000-0000-00000E000000}"/>
            </a:ext>
          </a:extLst>
        </xdr:cNvPr>
        <xdr:cNvSpPr/>
      </xdr:nvSpPr>
      <xdr:spPr bwMode="auto">
        <a:xfrm>
          <a:off x="215868" y="1972262"/>
          <a:ext cx="966330" cy="48909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clientData/>
  </xdr:twoCellAnchor>
  <xdr:twoCellAnchor>
    <xdr:from>
      <xdr:col>23</xdr:col>
      <xdr:colOff>164552</xdr:colOff>
      <xdr:row>8</xdr:row>
      <xdr:rowOff>134530</xdr:rowOff>
    </xdr:from>
    <xdr:to>
      <xdr:col>23</xdr:col>
      <xdr:colOff>1569133</xdr:colOff>
      <xdr:row>9</xdr:row>
      <xdr:rowOff>183286</xdr:rowOff>
    </xdr:to>
    <xdr:sp macro="" textlink="">
      <xdr:nvSpPr>
        <xdr:cNvPr id="32" name="矢印: 右 14">
          <a:extLst>
            <a:ext uri="{FF2B5EF4-FFF2-40B4-BE49-F238E27FC236}">
              <a16:creationId xmlns:a16="http://schemas.microsoft.com/office/drawing/2014/main" id="{00000000-0008-0000-0000-00000F000000}"/>
            </a:ext>
          </a:extLst>
        </xdr:cNvPr>
        <xdr:cNvSpPr/>
      </xdr:nvSpPr>
      <xdr:spPr bwMode="auto">
        <a:xfrm>
          <a:off x="5231852" y="2527210"/>
          <a:ext cx="1404581" cy="30021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12</xdr:col>
      <xdr:colOff>109588</xdr:colOff>
      <xdr:row>9</xdr:row>
      <xdr:rowOff>200414</xdr:rowOff>
    </xdr:from>
    <xdr:to>
      <xdr:col>18</xdr:col>
      <xdr:colOff>107156</xdr:colOff>
      <xdr:row>10</xdr:row>
      <xdr:rowOff>245065</xdr:rowOff>
    </xdr:to>
    <xdr:sp macro="" textlink="">
      <xdr:nvSpPr>
        <xdr:cNvPr id="33" name="テキスト ボックス 32">
          <a:extLst>
            <a:ext uri="{FF2B5EF4-FFF2-40B4-BE49-F238E27FC236}">
              <a16:creationId xmlns:a16="http://schemas.microsoft.com/office/drawing/2014/main" id="{00000000-0008-0000-0000-000010000000}"/>
            </a:ext>
          </a:extLst>
        </xdr:cNvPr>
        <xdr:cNvSpPr txBox="1"/>
      </xdr:nvSpPr>
      <xdr:spPr>
        <a:xfrm>
          <a:off x="2479408" y="2844554"/>
          <a:ext cx="1094848" cy="2961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23</xdr:col>
      <xdr:colOff>131452</xdr:colOff>
      <xdr:row>9</xdr:row>
      <xdr:rowOff>200414</xdr:rowOff>
    </xdr:from>
    <xdr:to>
      <xdr:col>23</xdr:col>
      <xdr:colOff>1369217</xdr:colOff>
      <xdr:row>10</xdr:row>
      <xdr:rowOff>245065</xdr:rowOff>
    </xdr:to>
    <xdr:sp macro="" textlink="">
      <xdr:nvSpPr>
        <xdr:cNvPr id="34" name="テキスト ボックス 33">
          <a:extLst>
            <a:ext uri="{FF2B5EF4-FFF2-40B4-BE49-F238E27FC236}">
              <a16:creationId xmlns:a16="http://schemas.microsoft.com/office/drawing/2014/main" id="{00000000-0008-0000-0000-000011000000}"/>
            </a:ext>
          </a:extLst>
        </xdr:cNvPr>
        <xdr:cNvSpPr txBox="1"/>
      </xdr:nvSpPr>
      <xdr:spPr>
        <a:xfrm>
          <a:off x="5198752" y="2844554"/>
          <a:ext cx="1237765" cy="2961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12</xdr:col>
      <xdr:colOff>13422</xdr:colOff>
      <xdr:row>6</xdr:row>
      <xdr:rowOff>88829</xdr:rowOff>
    </xdr:from>
    <xdr:to>
      <xdr:col>15</xdr:col>
      <xdr:colOff>73849</xdr:colOff>
      <xdr:row>7</xdr:row>
      <xdr:rowOff>186008</xdr:rowOff>
    </xdr:to>
    <xdr:sp macro="" textlink="">
      <xdr:nvSpPr>
        <xdr:cNvPr id="35" name="吹き出し: 円形 17">
          <a:extLst>
            <a:ext uri="{FF2B5EF4-FFF2-40B4-BE49-F238E27FC236}">
              <a16:creationId xmlns:a16="http://schemas.microsoft.com/office/drawing/2014/main" id="{00000000-0008-0000-0000-000012000000}"/>
            </a:ext>
          </a:extLst>
        </xdr:cNvPr>
        <xdr:cNvSpPr/>
      </xdr:nvSpPr>
      <xdr:spPr bwMode="auto">
        <a:xfrm>
          <a:off x="2383242" y="1978589"/>
          <a:ext cx="609067" cy="3486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12</xdr:col>
      <xdr:colOff>43659</xdr:colOff>
      <xdr:row>6</xdr:row>
      <xdr:rowOff>70139</xdr:rowOff>
    </xdr:from>
    <xdr:to>
      <xdr:col>15</xdr:col>
      <xdr:colOff>144983</xdr:colOff>
      <xdr:row>7</xdr:row>
      <xdr:rowOff>210882</xdr:rowOff>
    </xdr:to>
    <xdr:sp macro="" textlink="">
      <xdr:nvSpPr>
        <xdr:cNvPr id="36" name="テキスト ボックス 35">
          <a:extLst>
            <a:ext uri="{FF2B5EF4-FFF2-40B4-BE49-F238E27FC236}">
              <a16:creationId xmlns:a16="http://schemas.microsoft.com/office/drawing/2014/main" id="{00000000-0008-0000-0000-000013000000}"/>
            </a:ext>
          </a:extLst>
        </xdr:cNvPr>
        <xdr:cNvSpPr txBox="1"/>
      </xdr:nvSpPr>
      <xdr:spPr>
        <a:xfrm>
          <a:off x="2413479" y="1959899"/>
          <a:ext cx="649964" cy="392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853680</xdr:colOff>
      <xdr:row>6</xdr:row>
      <xdr:rowOff>170830</xdr:rowOff>
    </xdr:from>
    <xdr:to>
      <xdr:col>23</xdr:col>
      <xdr:colOff>563647</xdr:colOff>
      <xdr:row>7</xdr:row>
      <xdr:rowOff>92621</xdr:rowOff>
    </xdr:to>
    <xdr:sp macro="" textlink="">
      <xdr:nvSpPr>
        <xdr:cNvPr id="37" name="吹き出し: 円形 19">
          <a:extLst>
            <a:ext uri="{FF2B5EF4-FFF2-40B4-BE49-F238E27FC236}">
              <a16:creationId xmlns:a16="http://schemas.microsoft.com/office/drawing/2014/main" id="{00000000-0008-0000-0000-000014000000}"/>
            </a:ext>
          </a:extLst>
        </xdr:cNvPr>
        <xdr:cNvSpPr/>
      </xdr:nvSpPr>
      <xdr:spPr bwMode="auto">
        <a:xfrm>
          <a:off x="5052300" y="2060590"/>
          <a:ext cx="578647" cy="17325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953912</xdr:colOff>
      <xdr:row>6</xdr:row>
      <xdr:rowOff>150438</xdr:rowOff>
    </xdr:from>
    <xdr:to>
      <xdr:col>23</xdr:col>
      <xdr:colOff>640009</xdr:colOff>
      <xdr:row>7</xdr:row>
      <xdr:rowOff>150202</xdr:rowOff>
    </xdr:to>
    <xdr:sp macro="" textlink="">
      <xdr:nvSpPr>
        <xdr:cNvPr id="38" name="テキスト ボックス 37">
          <a:extLst>
            <a:ext uri="{FF2B5EF4-FFF2-40B4-BE49-F238E27FC236}">
              <a16:creationId xmlns:a16="http://schemas.microsoft.com/office/drawing/2014/main" id="{00000000-0008-0000-0000-000015000000}"/>
            </a:ext>
          </a:extLst>
        </xdr:cNvPr>
        <xdr:cNvSpPr txBox="1"/>
      </xdr:nvSpPr>
      <xdr:spPr>
        <a:xfrm>
          <a:off x="5068712" y="2040198"/>
          <a:ext cx="638597" cy="251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24</xdr:col>
      <xdr:colOff>1103992</xdr:colOff>
      <xdr:row>6</xdr:row>
      <xdr:rowOff>174182</xdr:rowOff>
    </xdr:from>
    <xdr:to>
      <xdr:col>24</xdr:col>
      <xdr:colOff>1772376</xdr:colOff>
      <xdr:row>7</xdr:row>
      <xdr:rowOff>95973</xdr:rowOff>
    </xdr:to>
    <xdr:sp macro="" textlink="">
      <xdr:nvSpPr>
        <xdr:cNvPr id="39" name="吹き出し: 円形 21">
          <a:extLst>
            <a:ext uri="{FF2B5EF4-FFF2-40B4-BE49-F238E27FC236}">
              <a16:creationId xmlns:a16="http://schemas.microsoft.com/office/drawing/2014/main" id="{00000000-0008-0000-0000-000016000000}"/>
            </a:ext>
          </a:extLst>
        </xdr:cNvPr>
        <xdr:cNvSpPr/>
      </xdr:nvSpPr>
      <xdr:spPr bwMode="auto">
        <a:xfrm>
          <a:off x="7885792" y="2063942"/>
          <a:ext cx="668384" cy="17325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24</xdr:col>
      <xdr:colOff>1204895</xdr:colOff>
      <xdr:row>6</xdr:row>
      <xdr:rowOff>156436</xdr:rowOff>
    </xdr:from>
    <xdr:to>
      <xdr:col>24</xdr:col>
      <xdr:colOff>1849409</xdr:colOff>
      <xdr:row>7</xdr:row>
      <xdr:rowOff>156200</xdr:rowOff>
    </xdr:to>
    <xdr:sp macro="" textlink="">
      <xdr:nvSpPr>
        <xdr:cNvPr id="40" name="テキスト ボックス 39">
          <a:extLst>
            <a:ext uri="{FF2B5EF4-FFF2-40B4-BE49-F238E27FC236}">
              <a16:creationId xmlns:a16="http://schemas.microsoft.com/office/drawing/2014/main" id="{00000000-0008-0000-0000-000017000000}"/>
            </a:ext>
          </a:extLst>
        </xdr:cNvPr>
        <xdr:cNvSpPr txBox="1"/>
      </xdr:nvSpPr>
      <xdr:spPr>
        <a:xfrm>
          <a:off x="7986695" y="2046196"/>
          <a:ext cx="644514" cy="251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24</xdr:col>
      <xdr:colOff>1899410</xdr:colOff>
      <xdr:row>7</xdr:row>
      <xdr:rowOff>149177</xdr:rowOff>
    </xdr:from>
    <xdr:to>
      <xdr:col>25</xdr:col>
      <xdr:colOff>115207</xdr:colOff>
      <xdr:row>11</xdr:row>
      <xdr:rowOff>43655</xdr:rowOff>
    </xdr:to>
    <xdr:sp macro="" textlink="">
      <xdr:nvSpPr>
        <xdr:cNvPr id="41" name="フローチャート: 書類 40">
          <a:extLst>
            <a:ext uri="{FF2B5EF4-FFF2-40B4-BE49-F238E27FC236}">
              <a16:creationId xmlns:a16="http://schemas.microsoft.com/office/drawing/2014/main" id="{00000000-0008-0000-0000-00000C000000}"/>
            </a:ext>
          </a:extLst>
        </xdr:cNvPr>
        <xdr:cNvSpPr/>
      </xdr:nvSpPr>
      <xdr:spPr bwMode="auto">
        <a:xfrm>
          <a:off x="8681210" y="2290397"/>
          <a:ext cx="1096157" cy="900318"/>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en-US" altLang="ja-JP" sz="1200" b="1" baseline="0"/>
            <a:t> 【</a:t>
          </a:r>
          <a:r>
            <a:rPr kumimoji="1" lang="ja-JP" altLang="en-US" sz="1200" b="1" baseline="0"/>
            <a:t>福島県独自</a:t>
          </a:r>
          <a:r>
            <a:rPr kumimoji="1" lang="en-US" altLang="ja-JP" sz="1200" b="1" baseline="0"/>
            <a:t>】</a:t>
          </a:r>
        </a:p>
        <a:p>
          <a:pPr algn="l"/>
          <a:r>
            <a:rPr kumimoji="1" lang="en-US" altLang="ja-JP" sz="1400" b="1" baseline="0"/>
            <a:t> </a:t>
          </a:r>
          <a:r>
            <a:rPr kumimoji="1" lang="ja-JP" altLang="en-US" sz="1400" b="1" baseline="0"/>
            <a:t>申請書</a:t>
          </a:r>
          <a:endParaRPr kumimoji="1" lang="en-US" altLang="ja-JP" sz="1400" b="1" baseline="0"/>
        </a:p>
        <a:p>
          <a:pPr algn="l"/>
          <a:r>
            <a:rPr kumimoji="1" lang="ja-JP" altLang="en-US" sz="1400" b="1" baseline="0"/>
            <a:t> 第１号様式</a:t>
          </a:r>
          <a:endParaRPr kumimoji="1" lang="en-US" altLang="ja-JP" sz="1400" b="1"/>
        </a:p>
      </xdr:txBody>
    </xdr:sp>
    <xdr:clientData/>
  </xdr:twoCellAnchor>
  <xdr:twoCellAnchor>
    <xdr:from>
      <xdr:col>25</xdr:col>
      <xdr:colOff>156335</xdr:colOff>
      <xdr:row>6</xdr:row>
      <xdr:rowOff>149177</xdr:rowOff>
    </xdr:from>
    <xdr:to>
      <xdr:col>25</xdr:col>
      <xdr:colOff>824719</xdr:colOff>
      <xdr:row>7</xdr:row>
      <xdr:rowOff>70968</xdr:rowOff>
    </xdr:to>
    <xdr:sp macro="" textlink="">
      <xdr:nvSpPr>
        <xdr:cNvPr id="42" name="吹き出し: 円形 21">
          <a:extLst>
            <a:ext uri="{FF2B5EF4-FFF2-40B4-BE49-F238E27FC236}">
              <a16:creationId xmlns:a16="http://schemas.microsoft.com/office/drawing/2014/main" id="{00000000-0008-0000-0000-000016000000}"/>
            </a:ext>
          </a:extLst>
        </xdr:cNvPr>
        <xdr:cNvSpPr/>
      </xdr:nvSpPr>
      <xdr:spPr bwMode="auto">
        <a:xfrm>
          <a:off x="9818495" y="2038937"/>
          <a:ext cx="668384" cy="17325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25</xdr:col>
      <xdr:colOff>250014</xdr:colOff>
      <xdr:row>6</xdr:row>
      <xdr:rowOff>135005</xdr:rowOff>
    </xdr:from>
    <xdr:to>
      <xdr:col>25</xdr:col>
      <xdr:colOff>894528</xdr:colOff>
      <xdr:row>7</xdr:row>
      <xdr:rowOff>134769</xdr:rowOff>
    </xdr:to>
    <xdr:sp macro="" textlink="">
      <xdr:nvSpPr>
        <xdr:cNvPr id="43" name="テキスト ボックス 42">
          <a:extLst>
            <a:ext uri="{FF2B5EF4-FFF2-40B4-BE49-F238E27FC236}">
              <a16:creationId xmlns:a16="http://schemas.microsoft.com/office/drawing/2014/main" id="{00000000-0008-0000-0000-000017000000}"/>
            </a:ext>
          </a:extLst>
        </xdr:cNvPr>
        <xdr:cNvSpPr txBox="1"/>
      </xdr:nvSpPr>
      <xdr:spPr>
        <a:xfrm>
          <a:off x="9912174" y="2024765"/>
          <a:ext cx="644514" cy="251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26</xdr:col>
      <xdr:colOff>765935</xdr:colOff>
      <xdr:row>6</xdr:row>
      <xdr:rowOff>144299</xdr:rowOff>
    </xdr:from>
    <xdr:to>
      <xdr:col>27</xdr:col>
      <xdr:colOff>291319</xdr:colOff>
      <xdr:row>7</xdr:row>
      <xdr:rowOff>66090</xdr:rowOff>
    </xdr:to>
    <xdr:sp macro="" textlink="">
      <xdr:nvSpPr>
        <xdr:cNvPr id="44" name="吹き出し: 円形 21">
          <a:extLst>
            <a:ext uri="{FF2B5EF4-FFF2-40B4-BE49-F238E27FC236}">
              <a16:creationId xmlns:a16="http://schemas.microsoft.com/office/drawing/2014/main" id="{00000000-0008-0000-0000-000016000000}"/>
            </a:ext>
          </a:extLst>
        </xdr:cNvPr>
        <xdr:cNvSpPr/>
      </xdr:nvSpPr>
      <xdr:spPr bwMode="auto">
        <a:xfrm>
          <a:off x="11601575" y="2034059"/>
          <a:ext cx="668384" cy="17325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26</xdr:col>
      <xdr:colOff>869139</xdr:colOff>
      <xdr:row>6</xdr:row>
      <xdr:rowOff>130127</xdr:rowOff>
    </xdr:from>
    <xdr:to>
      <xdr:col>27</xdr:col>
      <xdr:colOff>370653</xdr:colOff>
      <xdr:row>7</xdr:row>
      <xdr:rowOff>129891</xdr:rowOff>
    </xdr:to>
    <xdr:sp macro="" textlink="">
      <xdr:nvSpPr>
        <xdr:cNvPr id="45" name="テキスト ボックス 44">
          <a:extLst>
            <a:ext uri="{FF2B5EF4-FFF2-40B4-BE49-F238E27FC236}">
              <a16:creationId xmlns:a16="http://schemas.microsoft.com/office/drawing/2014/main" id="{00000000-0008-0000-0000-000017000000}"/>
            </a:ext>
          </a:extLst>
        </xdr:cNvPr>
        <xdr:cNvSpPr txBox="1"/>
      </xdr:nvSpPr>
      <xdr:spPr>
        <a:xfrm>
          <a:off x="11704779" y="2019887"/>
          <a:ext cx="644514" cy="251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3</xdr:col>
      <xdr:colOff>104775</xdr:colOff>
      <xdr:row>7</xdr:row>
      <xdr:rowOff>168227</xdr:rowOff>
    </xdr:from>
    <xdr:to>
      <xdr:col>11</xdr:col>
      <xdr:colOff>89881</xdr:colOff>
      <xdr:row>11</xdr:row>
      <xdr:rowOff>62907</xdr:rowOff>
    </xdr:to>
    <xdr:sp macro="" textlink="">
      <xdr:nvSpPr>
        <xdr:cNvPr id="46" name="フローチャート: 書類 45">
          <a:extLst>
            <a:ext uri="{FF2B5EF4-FFF2-40B4-BE49-F238E27FC236}">
              <a16:creationId xmlns:a16="http://schemas.microsoft.com/office/drawing/2014/main" id="{00000000-0008-0000-0000-00000B000000}"/>
            </a:ext>
          </a:extLst>
        </xdr:cNvPr>
        <xdr:cNvSpPr/>
      </xdr:nvSpPr>
      <xdr:spPr bwMode="auto">
        <a:xfrm>
          <a:off x="1308735" y="2309447"/>
          <a:ext cx="1021426" cy="900520"/>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基本情報</a:t>
          </a:r>
          <a:endParaRPr lang="ja-JP" altLang="ja-JP" sz="1400">
            <a:effectLst/>
          </a:endParaRPr>
        </a:p>
        <a:p>
          <a:r>
            <a:rPr kumimoji="1" lang="en-US" altLang="ja-JP" sz="1400" b="1" baseline="0">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24</xdr:col>
      <xdr:colOff>514350</xdr:colOff>
      <xdr:row>17</xdr:row>
      <xdr:rowOff>285751</xdr:rowOff>
    </xdr:from>
    <xdr:to>
      <xdr:col>27</xdr:col>
      <xdr:colOff>183357</xdr:colOff>
      <xdr:row>27</xdr:row>
      <xdr:rowOff>104775</xdr:rowOff>
    </xdr:to>
    <xdr:sp macro="" textlink="">
      <xdr:nvSpPr>
        <xdr:cNvPr id="47" name="正方形/長方形 46">
          <a:extLst>
            <a:ext uri="{FF2B5EF4-FFF2-40B4-BE49-F238E27FC236}">
              <a16:creationId xmlns:a16="http://schemas.microsoft.com/office/drawing/2014/main" id="{63C5DE2C-6A89-44C7-AF01-C6189FFFBEFC}"/>
            </a:ext>
          </a:extLst>
        </xdr:cNvPr>
        <xdr:cNvSpPr/>
      </xdr:nvSpPr>
      <xdr:spPr bwMode="auto">
        <a:xfrm>
          <a:off x="7315200" y="4933951"/>
          <a:ext cx="4860132" cy="2333624"/>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ja-JP" altLang="en-US" sz="1400">
              <a:solidFill>
                <a:schemeClr val="dk1"/>
              </a:solidFill>
              <a:effectLst/>
              <a:latin typeface="+mn-lt"/>
              <a:ea typeface="+mn-ea"/>
              <a:cs typeface="+mn-cs"/>
            </a:rPr>
            <a:t>　</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　本様式は「</a:t>
          </a:r>
          <a:r>
            <a:rPr kumimoji="1" lang="ja-JP" altLang="en-US" sz="1600" b="1">
              <a:solidFill>
                <a:srgbClr val="FF0000"/>
              </a:solidFill>
              <a:latin typeface="メイリオ" panose="020B0604030504040204" pitchFamily="50" charset="-128"/>
              <a:ea typeface="メイリオ" panose="020B0604030504040204" pitchFamily="50" charset="-128"/>
            </a:rPr>
            <a:t>福島県</a:t>
          </a:r>
          <a:r>
            <a:rPr kumimoji="1" lang="ja-JP" altLang="en-US" sz="1400">
              <a:latin typeface="メイリオ" panose="020B0604030504040204" pitchFamily="50" charset="-128"/>
              <a:ea typeface="メイリオ" panose="020B0604030504040204" pitchFamily="50" charset="-128"/>
            </a:rPr>
            <a:t>」提出用の専用様式となっております。</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他県への提出には利用できませんので、作成・提出に当たっては十分にご注意ください。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84992</xdr:colOff>
      <xdr:row>5</xdr:row>
      <xdr:rowOff>89876</xdr:rowOff>
    </xdr:from>
    <xdr:to>
      <xdr:col>44</xdr:col>
      <xdr:colOff>371873</xdr:colOff>
      <xdr:row>9</xdr:row>
      <xdr:rowOff>205152</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6508652" y="1286216"/>
          <a:ext cx="4698861" cy="968716"/>
          <a:chOff x="6172200" y="2790824"/>
          <a:chExt cx="5086350" cy="100182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（別紙様式２</a:t>
            </a:r>
            <a:r>
              <a:rPr kumimoji="1" lang="en-US" altLang="ja-JP" sz="1100"/>
              <a:t>-</a:t>
            </a:r>
            <a:r>
              <a:rPr kumimoji="1" lang="ja-JP" altLang="en-US" sz="1100"/>
              <a:t>１</a:t>
            </a:r>
            <a:r>
              <a:rPr kumimoji="1" lang="ja-JP" altLang="en-US" sz="1100">
                <a:latin typeface="+mn-ea"/>
                <a:ea typeface="+mn-ea"/>
              </a:rPr>
              <a:t>、２</a:t>
            </a:r>
            <a:r>
              <a:rPr kumimoji="1" lang="en-US" altLang="ja-JP" sz="1100">
                <a:latin typeface="+mn-ea"/>
                <a:ea typeface="+mn-ea"/>
              </a:rPr>
              <a:t>-</a:t>
            </a:r>
            <a:r>
              <a:rPr kumimoji="1" lang="ja-JP" altLang="en-US" sz="1100">
                <a:latin typeface="+mn-ea"/>
                <a:ea typeface="+mn-ea"/>
              </a:rPr>
              <a:t>２</a:t>
            </a:r>
            <a:r>
              <a:rPr kumimoji="1" lang="ja-JP" altLang="en-US" sz="1100"/>
              <a:t>）</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a:off x="6359917" y="3462753"/>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41</xdr:col>
          <xdr:colOff>38100</xdr:colOff>
          <xdr:row>31</xdr:row>
          <xdr:rowOff>0</xdr:rowOff>
        </xdr:from>
        <xdr:to>
          <xdr:col>42</xdr:col>
          <xdr:colOff>19050</xdr:colOff>
          <xdr:row>32</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8961120" y="7719060"/>
              <a:ext cx="605790" cy="358140"/>
              <a:chOff x="9239" y="107537"/>
              <a:chExt cx="2190" cy="12573"/>
            </a:xfrm>
          </xdr:grpSpPr>
        </xdr:grpSp>
        <xdr:clientData/>
      </xdr:twoCellAnchor>
    </mc:Choice>
    <mc:Fallback/>
  </mc:AlternateContent>
  <xdr:twoCellAnchor>
    <xdr:from>
      <xdr:col>33</xdr:col>
      <xdr:colOff>30480</xdr:colOff>
      <xdr:row>2</xdr:row>
      <xdr:rowOff>0</xdr:rowOff>
    </xdr:from>
    <xdr:to>
      <xdr:col>35</xdr:col>
      <xdr:colOff>119245</xdr:colOff>
      <xdr:row>2</xdr:row>
      <xdr:rowOff>431923</xdr:rowOff>
    </xdr:to>
    <xdr:sp macro="" textlink="">
      <xdr:nvSpPr>
        <xdr:cNvPr id="6" name="楕円 5">
          <a:extLst>
            <a:ext uri="{FF2B5EF4-FFF2-40B4-BE49-F238E27FC236}">
              <a16:creationId xmlns:a16="http://schemas.microsoft.com/office/drawing/2014/main" id="{8A9089B1-C48C-18FF-94B2-DB3D2524F0E2}"/>
            </a:ext>
          </a:extLst>
        </xdr:cNvPr>
        <xdr:cNvSpPr/>
      </xdr:nvSpPr>
      <xdr:spPr>
        <a:xfrm>
          <a:off x="5669280" y="36576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25</xdr:col>
      <xdr:colOff>10886</xdr:colOff>
      <xdr:row>2</xdr:row>
      <xdr:rowOff>0</xdr:rowOff>
    </xdr:from>
    <xdr:to>
      <xdr:col>43</xdr:col>
      <xdr:colOff>2382</xdr:colOff>
      <xdr:row>6</xdr:row>
      <xdr:rowOff>266427</xdr:rowOff>
    </xdr:to>
    <xdr:sp macro="" textlink="">
      <xdr:nvSpPr>
        <xdr:cNvPr id="2" name="正方形/長方形 1">
          <a:extLst>
            <a:ext uri="{FF2B5EF4-FFF2-40B4-BE49-F238E27FC236}">
              <a16:creationId xmlns:a16="http://schemas.microsoft.com/office/drawing/2014/main" id="{63C5DE2C-6A89-44C7-AF01-C6189FFFBEFC}"/>
            </a:ext>
          </a:extLst>
        </xdr:cNvPr>
        <xdr:cNvSpPr/>
      </xdr:nvSpPr>
      <xdr:spPr bwMode="auto">
        <a:xfrm>
          <a:off x="16840200" y="566057"/>
          <a:ext cx="4890068" cy="1583599"/>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ja-JP" altLang="en-US" sz="1400">
              <a:solidFill>
                <a:schemeClr val="dk1"/>
              </a:solidFill>
              <a:effectLst/>
              <a:latin typeface="+mn-lt"/>
              <a:ea typeface="+mn-ea"/>
              <a:cs typeface="+mn-cs"/>
            </a:rPr>
            <a:t>　</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　本様式は「</a:t>
          </a:r>
          <a:r>
            <a:rPr kumimoji="1" lang="ja-JP" altLang="en-US" sz="1600" b="1">
              <a:solidFill>
                <a:srgbClr val="FF0000"/>
              </a:solidFill>
              <a:latin typeface="メイリオ" panose="020B0604030504040204" pitchFamily="50" charset="-128"/>
              <a:ea typeface="メイリオ" panose="020B0604030504040204" pitchFamily="50" charset="-128"/>
            </a:rPr>
            <a:t>福島県</a:t>
          </a:r>
          <a:r>
            <a:rPr kumimoji="1" lang="ja-JP" altLang="en-US" sz="1400">
              <a:latin typeface="メイリオ" panose="020B0604030504040204" pitchFamily="50" charset="-128"/>
              <a:ea typeface="メイリオ" panose="020B0604030504040204" pitchFamily="50" charset="-128"/>
            </a:rPr>
            <a:t>」提出用の専用様式となっております。</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他県への提出には利用できませんので、作成・提出に当たっては十分にご注意ください。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twoCellAnchor>
    <xdr:from>
      <xdr:col>25</xdr:col>
      <xdr:colOff>0</xdr:colOff>
      <xdr:row>7</xdr:row>
      <xdr:rowOff>0</xdr:rowOff>
    </xdr:from>
    <xdr:to>
      <xdr:col>35</xdr:col>
      <xdr:colOff>40193</xdr:colOff>
      <xdr:row>8</xdr:row>
      <xdr:rowOff>93004</xdr:rowOff>
    </xdr:to>
    <xdr:grpSp>
      <xdr:nvGrpSpPr>
        <xdr:cNvPr id="3" name="グループ化 2">
          <a:extLst>
            <a:ext uri="{FF2B5EF4-FFF2-40B4-BE49-F238E27FC236}">
              <a16:creationId xmlns:a16="http://schemas.microsoft.com/office/drawing/2014/main" id="{00000000-0008-0000-0100-000002000000}"/>
            </a:ext>
          </a:extLst>
        </xdr:cNvPr>
        <xdr:cNvGrpSpPr/>
      </xdr:nvGrpSpPr>
      <xdr:grpSpPr>
        <a:xfrm>
          <a:off x="16829314" y="2231571"/>
          <a:ext cx="3632479" cy="1083604"/>
          <a:chOff x="6172200" y="2790824"/>
          <a:chExt cx="5086350" cy="1001821"/>
        </a:xfrm>
      </xdr:grpSpPr>
      <xdr:sp macro="" textlink="">
        <xdr:nvSpPr>
          <xdr:cNvPr id="4" name="正方形/長方形 3">
            <a:extLst>
              <a:ext uri="{FF2B5EF4-FFF2-40B4-BE49-F238E27FC236}">
                <a16:creationId xmlns:a16="http://schemas.microsoft.com/office/drawing/2014/main" id="{00000000-0008-0000-0100-000003000000}"/>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（別紙様式２</a:t>
            </a:r>
            <a:r>
              <a:rPr kumimoji="1" lang="en-US" altLang="ja-JP" sz="1100"/>
              <a:t>-</a:t>
            </a:r>
            <a:r>
              <a:rPr kumimoji="1" lang="ja-JP" altLang="en-US" sz="1100"/>
              <a:t>１</a:t>
            </a:r>
            <a:r>
              <a:rPr kumimoji="1" lang="ja-JP" altLang="en-US" sz="1100">
                <a:latin typeface="+mn-ea"/>
                <a:ea typeface="+mn-ea"/>
              </a:rPr>
              <a:t>、２</a:t>
            </a:r>
            <a:r>
              <a:rPr kumimoji="1" lang="en-US" altLang="ja-JP" sz="1100">
                <a:latin typeface="+mn-ea"/>
                <a:ea typeface="+mn-ea"/>
              </a:rPr>
              <a:t>-</a:t>
            </a:r>
            <a:r>
              <a:rPr kumimoji="1" lang="ja-JP" altLang="en-US" sz="1100">
                <a:latin typeface="+mn-ea"/>
                <a:ea typeface="+mn-ea"/>
              </a:rPr>
              <a:t>２</a:t>
            </a:r>
            <a:r>
              <a:rPr kumimoji="1" lang="ja-JP" altLang="en-US" sz="1100"/>
              <a:t>）</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5" name="正方形/長方形 4">
            <a:extLst>
              <a:ext uri="{FF2B5EF4-FFF2-40B4-BE49-F238E27FC236}">
                <a16:creationId xmlns:a16="http://schemas.microsoft.com/office/drawing/2014/main" id="{00000000-0008-0000-0100-000004000000}"/>
              </a:ext>
            </a:extLst>
          </xdr:cNvPr>
          <xdr:cNvSpPr/>
        </xdr:nvSpPr>
        <xdr:spPr bwMode="auto">
          <a:xfrm>
            <a:off x="6516749" y="3537019"/>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20</xdr:col>
      <xdr:colOff>54430</xdr:colOff>
      <xdr:row>0</xdr:row>
      <xdr:rowOff>65316</xdr:rowOff>
    </xdr:from>
    <xdr:to>
      <xdr:col>21</xdr:col>
      <xdr:colOff>238990</xdr:colOff>
      <xdr:row>1</xdr:row>
      <xdr:rowOff>203325</xdr:rowOff>
    </xdr:to>
    <xdr:sp macro="" textlink="">
      <xdr:nvSpPr>
        <xdr:cNvPr id="6" name="楕円 5">
          <a:extLst>
            <a:ext uri="{FF2B5EF4-FFF2-40B4-BE49-F238E27FC236}">
              <a16:creationId xmlns:a16="http://schemas.microsoft.com/office/drawing/2014/main" id="{8A9089B1-C48C-18FF-94B2-DB3D2524F0E2}"/>
            </a:ext>
          </a:extLst>
        </xdr:cNvPr>
        <xdr:cNvSpPr/>
      </xdr:nvSpPr>
      <xdr:spPr>
        <a:xfrm>
          <a:off x="13520059" y="65316"/>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274320</xdr:colOff>
      <xdr:row>2</xdr:row>
      <xdr:rowOff>144781</xdr:rowOff>
    </xdr:from>
    <xdr:to>
      <xdr:col>27</xdr:col>
      <xdr:colOff>81141</xdr:colOff>
      <xdr:row>7</xdr:row>
      <xdr:rowOff>22861</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6210300" y="601981"/>
          <a:ext cx="4416921" cy="1021080"/>
          <a:chOff x="6172200" y="2790824"/>
          <a:chExt cx="5086350" cy="1055974"/>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172200" y="2790824"/>
            <a:ext cx="5086350" cy="105597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（第１号様式）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a:off x="6384662" y="3580960"/>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16</xdr:col>
      <xdr:colOff>99060</xdr:colOff>
      <xdr:row>0</xdr:row>
      <xdr:rowOff>45720</xdr:rowOff>
    </xdr:from>
    <xdr:to>
      <xdr:col>17</xdr:col>
      <xdr:colOff>210685</xdr:colOff>
      <xdr:row>2</xdr:row>
      <xdr:rowOff>20443</xdr:rowOff>
    </xdr:to>
    <xdr:sp macro="" textlink="">
      <xdr:nvSpPr>
        <xdr:cNvPr id="5" name="楕円 4">
          <a:extLst>
            <a:ext uri="{FF2B5EF4-FFF2-40B4-BE49-F238E27FC236}">
              <a16:creationId xmlns:a16="http://schemas.microsoft.com/office/drawing/2014/main" id="{8A9089B1-C48C-18FF-94B2-DB3D2524F0E2}"/>
            </a:ext>
          </a:extLst>
        </xdr:cNvPr>
        <xdr:cNvSpPr/>
      </xdr:nvSpPr>
      <xdr:spPr>
        <a:xfrm>
          <a:off x="5097780" y="4572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137160</xdr:colOff>
      <xdr:row>2</xdr:row>
      <xdr:rowOff>91440</xdr:rowOff>
    </xdr:from>
    <xdr:to>
      <xdr:col>19</xdr:col>
      <xdr:colOff>568821</xdr:colOff>
      <xdr:row>5</xdr:row>
      <xdr:rowOff>298156</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7075842" y="727934"/>
          <a:ext cx="4645073" cy="1363163"/>
          <a:chOff x="6172200" y="2790824"/>
          <a:chExt cx="5086350" cy="100182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b="1">
                <a:solidFill>
                  <a:srgbClr val="FF0000"/>
                </a:solidFill>
              </a:rPr>
              <a:t>※</a:t>
            </a:r>
            <a:r>
              <a:rPr kumimoji="1" lang="ja-JP" altLang="en-US" sz="1100" b="1">
                <a:solidFill>
                  <a:srgbClr val="FF0000"/>
                </a:solidFill>
              </a:rPr>
              <a:t>本シートは福島県専用様式です。</a:t>
            </a:r>
            <a:r>
              <a:rPr kumimoji="1" lang="ja-JP" altLang="en-US" sz="1100"/>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（口座振込申出書）</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a:off x="6409407" y="3480359"/>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9</xdr:col>
      <xdr:colOff>297180</xdr:colOff>
      <xdr:row>0</xdr:row>
      <xdr:rowOff>38100</xdr:rowOff>
    </xdr:from>
    <xdr:to>
      <xdr:col>10</xdr:col>
      <xdr:colOff>324985</xdr:colOff>
      <xdr:row>1</xdr:row>
      <xdr:rowOff>89023</xdr:rowOff>
    </xdr:to>
    <xdr:sp macro="" textlink="">
      <xdr:nvSpPr>
        <xdr:cNvPr id="5" name="楕円 4">
          <a:extLst>
            <a:ext uri="{FF2B5EF4-FFF2-40B4-BE49-F238E27FC236}">
              <a16:creationId xmlns:a16="http://schemas.microsoft.com/office/drawing/2014/main" id="{8A9089B1-C48C-18FF-94B2-DB3D2524F0E2}"/>
            </a:ext>
          </a:extLst>
        </xdr:cNvPr>
        <xdr:cNvSpPr/>
      </xdr:nvSpPr>
      <xdr:spPr>
        <a:xfrm>
          <a:off x="6057900" y="3810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5.53.248\disk1\&#9734;&#20316;&#26989;&#29992;&#12501;&#12457;&#12523;&#12480;\03_&#27770;&#31639;&#31532;&#19968;&#20418;\10%20%20%20&#20132;&#20184;&#35201;&#32177;&#12539;&#23455;&#26045;&#35201;&#32177;\&#20196;&#21644;&#65297;&#24180;&#24230;&#35036;&#27491;&#12539;&#20104;&#20633;&#36027;\&#21307;&#30274;&#25552;&#20379;&#20307;&#21046;&#25512;&#36914;&#20107;&#26989;&#36027;&#35036;&#21161;&#37329;\04-2%20&#21307;&#30274;&#25552;&#20379;&#20307;&#21046;&#25512;&#36914;&#20107;&#26989;&#36027;&#35036;&#21161;&#37329;&#20132;&#20184;&#35201;&#32177;&#65288;&#27096;&#24335;&#65289;R1&#35036;&#27491;&#23554;&#2999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第１号様式"/>
      <sheetName val="別紙1"/>
      <sheetName val="別紙2"/>
      <sheetName val="第2号様式"/>
      <sheetName val="（別紙1）"/>
      <sheetName val="（別紙2）"/>
      <sheetName val="第3号様式"/>
      <sheetName val="〔別紙1〕"/>
      <sheetName val="〔別紙2〕"/>
      <sheetName val="第4号様式"/>
      <sheetName val="第5号様式"/>
      <sheetName val="第6号様式"/>
      <sheetName val="事業分類・区分"/>
      <sheetName val="補助率・係数"/>
      <sheetName val="【参考】算出区分"/>
      <sheetName val="【参考】計算方法早見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N151"/>
  <sheetViews>
    <sheetView showGridLines="0" tabSelected="1" view="pageBreakPreview" zoomScale="90" zoomScaleNormal="100" zoomScaleSheetLayoutView="90" workbookViewId="0">
      <selection activeCell="Z46" sqref="Z46:AA46"/>
    </sheetView>
  </sheetViews>
  <sheetFormatPr defaultColWidth="9" defaultRowHeight="20.100000000000001" customHeight="1"/>
  <cols>
    <col min="1" max="1" width="4.6640625" style="80" customWidth="1"/>
    <col min="2" max="2" width="11" style="80" customWidth="1"/>
    <col min="3" max="12" width="2.33203125" style="80" customWidth="1"/>
    <col min="13" max="22" width="2.6640625" style="80" customWidth="1"/>
    <col min="23" max="23" width="12.6640625" style="80" customWidth="1"/>
    <col min="24" max="24" width="25" style="80" customWidth="1"/>
    <col min="25" max="25" width="42" style="80" customWidth="1"/>
    <col min="26" max="26" width="17.109375" style="80" customWidth="1"/>
    <col min="27" max="27" width="16.6640625" style="80" customWidth="1"/>
    <col min="28" max="28" width="5.6640625" style="80" customWidth="1"/>
    <col min="29" max="29" width="11.5546875" style="80" hidden="1" customWidth="1"/>
    <col min="30" max="16384" width="9" style="80"/>
  </cols>
  <sheetData>
    <row r="1" spans="1:29" ht="20.100000000000001" customHeight="1">
      <c r="A1" s="79" t="s">
        <v>1886</v>
      </c>
      <c r="AC1" s="80" t="s">
        <v>39</v>
      </c>
    </row>
    <row r="2" spans="1:29" ht="9" customHeight="1">
      <c r="A2" s="81"/>
    </row>
    <row r="3" spans="1:29" ht="20.100000000000001" customHeight="1">
      <c r="A3" s="82" t="s">
        <v>1894</v>
      </c>
      <c r="B3" s="83"/>
      <c r="C3" s="83"/>
      <c r="D3" s="83"/>
      <c r="E3" s="83"/>
      <c r="F3" s="83"/>
      <c r="G3" s="83"/>
      <c r="H3" s="83"/>
      <c r="I3" s="83"/>
      <c r="J3" s="83"/>
      <c r="K3" s="83"/>
      <c r="L3" s="83"/>
      <c r="M3" s="83"/>
      <c r="N3" s="83"/>
      <c r="O3" s="83"/>
      <c r="P3" s="83"/>
      <c r="Q3" s="83"/>
      <c r="R3" s="83"/>
      <c r="S3" s="83"/>
      <c r="T3" s="83"/>
      <c r="U3" s="83"/>
      <c r="V3" s="83"/>
      <c r="W3" s="83"/>
      <c r="X3" s="83"/>
      <c r="Y3" s="83"/>
      <c r="Z3" s="83"/>
      <c r="AA3" s="83"/>
    </row>
    <row r="4" spans="1:29" s="204" customFormat="1" ht="37.5" customHeight="1">
      <c r="A4" s="484" t="s">
        <v>1876</v>
      </c>
      <c r="B4" s="484"/>
      <c r="C4" s="484"/>
      <c r="D4" s="484"/>
      <c r="E4" s="484"/>
      <c r="F4" s="484"/>
      <c r="G4" s="484"/>
      <c r="H4" s="484"/>
      <c r="I4" s="484"/>
      <c r="J4" s="484"/>
      <c r="K4" s="484"/>
      <c r="L4" s="484"/>
      <c r="M4" s="484"/>
      <c r="N4" s="484"/>
      <c r="O4" s="484"/>
      <c r="P4" s="484"/>
      <c r="Q4" s="484"/>
      <c r="R4" s="484"/>
      <c r="S4" s="484"/>
      <c r="T4" s="484"/>
      <c r="U4" s="484"/>
      <c r="V4" s="484"/>
      <c r="W4" s="484"/>
      <c r="X4" s="484"/>
      <c r="Y4" s="484"/>
      <c r="Z4" s="484"/>
      <c r="AA4" s="484"/>
    </row>
    <row r="5" spans="1:29" ht="51" customHeight="1">
      <c r="A5" s="408" t="s">
        <v>1922</v>
      </c>
      <c r="B5" s="409"/>
      <c r="C5" s="409"/>
      <c r="D5" s="409"/>
      <c r="E5" s="409"/>
      <c r="F5" s="409"/>
      <c r="G5" s="409"/>
      <c r="H5" s="409"/>
      <c r="I5" s="409"/>
      <c r="J5" s="409"/>
      <c r="K5" s="409"/>
      <c r="L5" s="409"/>
      <c r="M5" s="409"/>
      <c r="N5" s="409"/>
      <c r="O5" s="409"/>
      <c r="P5" s="409"/>
      <c r="Q5" s="409"/>
      <c r="R5" s="409"/>
      <c r="S5" s="409"/>
      <c r="T5" s="409"/>
      <c r="U5" s="409"/>
      <c r="V5" s="409"/>
      <c r="W5" s="409"/>
      <c r="X5" s="409"/>
      <c r="Y5" s="409"/>
      <c r="Z5" s="409"/>
      <c r="AA5" s="409"/>
    </row>
    <row r="6" spans="1:29" ht="12" customHeight="1">
      <c r="A6" s="84"/>
      <c r="B6" s="83"/>
      <c r="C6" s="83"/>
      <c r="D6" s="83"/>
      <c r="E6" s="83"/>
      <c r="F6" s="83"/>
      <c r="G6" s="83"/>
      <c r="H6" s="83"/>
      <c r="I6" s="83"/>
      <c r="J6" s="83"/>
      <c r="K6" s="83"/>
      <c r="L6" s="83"/>
      <c r="M6" s="83"/>
      <c r="N6" s="83"/>
      <c r="O6" s="83"/>
      <c r="P6" s="83"/>
      <c r="Q6" s="83"/>
      <c r="R6" s="83"/>
      <c r="S6" s="83"/>
      <c r="T6" s="83"/>
      <c r="U6" s="83"/>
      <c r="V6" s="83"/>
      <c r="W6" s="83"/>
      <c r="X6" s="83"/>
      <c r="Y6" s="83"/>
      <c r="Z6" s="83"/>
      <c r="AA6" s="83"/>
    </row>
    <row r="7" spans="1:29" ht="20.100000000000001" customHeight="1">
      <c r="A7" s="82"/>
      <c r="B7" s="83"/>
      <c r="C7" s="83"/>
      <c r="D7" s="83"/>
      <c r="E7" s="83"/>
      <c r="F7" s="83"/>
      <c r="G7" s="83"/>
      <c r="H7" s="83"/>
      <c r="I7" s="83"/>
      <c r="J7" s="83"/>
      <c r="K7" s="83"/>
      <c r="L7" s="83"/>
      <c r="M7" s="83"/>
      <c r="N7" s="83"/>
      <c r="O7" s="83"/>
      <c r="P7" s="83"/>
      <c r="Q7" s="83"/>
      <c r="R7" s="83"/>
      <c r="S7" s="83"/>
      <c r="T7" s="83"/>
      <c r="U7" s="83"/>
      <c r="V7" s="83"/>
      <c r="W7" s="83"/>
      <c r="X7" s="83"/>
      <c r="Y7" s="83"/>
      <c r="Z7" s="83"/>
      <c r="AA7" s="83"/>
    </row>
    <row r="8" spans="1:29" ht="20.100000000000001" customHeight="1">
      <c r="A8" s="82"/>
      <c r="B8" s="83"/>
      <c r="C8" s="83"/>
      <c r="D8" s="83"/>
      <c r="E8" s="83"/>
      <c r="F8" s="83"/>
      <c r="G8" s="83"/>
      <c r="H8" s="83"/>
      <c r="I8" s="83"/>
      <c r="J8" s="83"/>
      <c r="K8" s="83"/>
      <c r="L8" s="83"/>
      <c r="M8" s="83"/>
      <c r="N8" s="83"/>
      <c r="O8" s="83"/>
      <c r="P8" s="83"/>
      <c r="Q8" s="83"/>
      <c r="R8" s="83"/>
      <c r="S8" s="83"/>
      <c r="T8" s="83"/>
      <c r="U8" s="83"/>
      <c r="V8" s="83"/>
      <c r="W8" s="83"/>
      <c r="X8" s="83"/>
      <c r="Y8" s="83"/>
      <c r="Z8" s="83"/>
      <c r="AA8" s="83"/>
    </row>
    <row r="9" spans="1:29" ht="20.100000000000001" customHeight="1">
      <c r="A9" s="82"/>
      <c r="B9" s="83"/>
      <c r="C9" s="83"/>
      <c r="D9" s="83"/>
      <c r="E9" s="83"/>
      <c r="F9" s="83"/>
      <c r="G9" s="83"/>
      <c r="H9" s="83"/>
      <c r="I9" s="83"/>
      <c r="J9" s="83"/>
      <c r="K9" s="83"/>
      <c r="L9" s="83"/>
      <c r="M9" s="83"/>
      <c r="N9" s="83"/>
      <c r="O9" s="83"/>
      <c r="P9" s="83"/>
      <c r="Q9" s="83"/>
      <c r="R9" s="83"/>
      <c r="S9" s="83"/>
      <c r="T9" s="83"/>
      <c r="U9" s="83"/>
      <c r="V9" s="83"/>
      <c r="W9" s="83"/>
      <c r="X9" s="83"/>
      <c r="Y9" s="83"/>
      <c r="Z9" s="83"/>
      <c r="AA9" s="83"/>
    </row>
    <row r="10" spans="1:29" ht="20.100000000000001" customHeight="1">
      <c r="A10" s="82"/>
      <c r="B10" s="83"/>
      <c r="C10" s="83"/>
      <c r="D10" s="83"/>
      <c r="E10" s="83"/>
      <c r="F10" s="83"/>
      <c r="G10" s="83"/>
      <c r="H10" s="83"/>
      <c r="I10" s="83"/>
      <c r="J10" s="83"/>
      <c r="K10" s="83"/>
      <c r="L10" s="83"/>
      <c r="M10" s="83"/>
      <c r="N10" s="83"/>
      <c r="O10" s="83"/>
      <c r="P10" s="83"/>
      <c r="Q10" s="83"/>
      <c r="R10" s="83"/>
      <c r="S10" s="83"/>
      <c r="T10" s="83"/>
      <c r="U10" s="83"/>
      <c r="V10" s="83"/>
      <c r="W10" s="83"/>
      <c r="X10" s="83"/>
      <c r="Y10" s="83"/>
      <c r="Z10" s="83"/>
    </row>
    <row r="11" spans="1:29" ht="20.100000000000001" customHeight="1">
      <c r="A11" s="82"/>
      <c r="B11" s="83"/>
      <c r="C11" s="83"/>
      <c r="D11" s="83"/>
      <c r="E11" s="83"/>
      <c r="F11" s="83"/>
      <c r="G11" s="83"/>
      <c r="H11" s="83"/>
      <c r="I11" s="83"/>
      <c r="J11" s="83"/>
      <c r="K11" s="83"/>
      <c r="L11" s="83"/>
      <c r="M11" s="83"/>
      <c r="N11" s="83"/>
      <c r="O11" s="83"/>
      <c r="P11" s="83"/>
      <c r="Q11" s="83"/>
      <c r="R11" s="83"/>
      <c r="S11" s="83"/>
      <c r="T11" s="83"/>
      <c r="U11" s="83"/>
      <c r="V11" s="83"/>
      <c r="W11" s="83"/>
      <c r="X11" s="83"/>
      <c r="Y11" s="83"/>
      <c r="Z11" s="83"/>
      <c r="AA11" s="83"/>
    </row>
    <row r="12" spans="1:29" ht="20.100000000000001" customHeight="1">
      <c r="A12" s="82"/>
      <c r="B12" s="83"/>
      <c r="C12" s="83"/>
      <c r="D12" s="83"/>
      <c r="E12" s="83"/>
      <c r="F12" s="83"/>
      <c r="G12" s="83"/>
      <c r="H12" s="83"/>
      <c r="I12" s="83"/>
      <c r="J12" s="83"/>
      <c r="K12" s="83"/>
      <c r="L12" s="83"/>
      <c r="M12" s="83"/>
      <c r="N12" s="83"/>
      <c r="O12" s="83"/>
      <c r="P12" s="83"/>
      <c r="Q12" s="83"/>
      <c r="R12" s="83"/>
      <c r="S12" s="83"/>
      <c r="T12" s="83"/>
      <c r="U12" s="83"/>
      <c r="V12" s="83"/>
      <c r="W12" s="83"/>
      <c r="X12" s="83"/>
      <c r="Y12" s="83"/>
      <c r="Z12" s="83"/>
      <c r="AA12" s="83"/>
    </row>
    <row r="13" spans="1:29" ht="13.5" customHeight="1">
      <c r="A13" s="82"/>
      <c r="B13" s="83"/>
      <c r="C13" s="83"/>
      <c r="D13" s="83"/>
      <c r="E13" s="83"/>
      <c r="F13" s="83"/>
      <c r="G13" s="83"/>
      <c r="H13" s="83"/>
      <c r="I13" s="83"/>
      <c r="J13" s="83"/>
      <c r="K13" s="83"/>
      <c r="L13" s="83"/>
      <c r="M13" s="83"/>
      <c r="N13" s="83"/>
      <c r="O13" s="83"/>
      <c r="P13" s="83"/>
      <c r="Q13" s="83"/>
      <c r="R13" s="83"/>
      <c r="S13" s="83"/>
      <c r="T13" s="83"/>
      <c r="U13" s="83"/>
      <c r="V13" s="83"/>
      <c r="W13" s="83"/>
      <c r="X13" s="83"/>
      <c r="Y13" s="83"/>
      <c r="Z13" s="83"/>
      <c r="AA13" s="83"/>
    </row>
    <row r="14" spans="1:29" ht="35.25" customHeight="1">
      <c r="A14" s="485" t="s">
        <v>1895</v>
      </c>
      <c r="B14" s="485"/>
      <c r="C14" s="485"/>
      <c r="D14" s="485"/>
      <c r="E14" s="485"/>
      <c r="F14" s="485"/>
      <c r="G14" s="485"/>
      <c r="H14" s="485"/>
      <c r="I14" s="485"/>
      <c r="J14" s="485"/>
      <c r="K14" s="485"/>
      <c r="L14" s="485"/>
      <c r="M14" s="485"/>
      <c r="N14" s="485"/>
      <c r="O14" s="485"/>
      <c r="P14" s="485"/>
      <c r="Q14" s="485"/>
      <c r="R14" s="485"/>
      <c r="S14" s="485"/>
      <c r="T14" s="485"/>
      <c r="U14" s="485"/>
      <c r="V14" s="485"/>
      <c r="W14" s="485"/>
      <c r="X14" s="485"/>
      <c r="Y14" s="485"/>
      <c r="Z14" s="485"/>
      <c r="AA14" s="485"/>
    </row>
    <row r="15" spans="1:29" ht="13.5" customHeight="1">
      <c r="A15" s="85"/>
      <c r="B15" s="86"/>
      <c r="C15" s="86"/>
      <c r="D15" s="86"/>
      <c r="E15" s="86"/>
      <c r="F15" s="86"/>
      <c r="G15" s="86"/>
      <c r="H15" s="86"/>
      <c r="I15" s="86"/>
      <c r="J15" s="86"/>
      <c r="K15" s="86"/>
      <c r="L15" s="86"/>
      <c r="M15" s="86"/>
      <c r="N15" s="86"/>
      <c r="O15" s="86"/>
      <c r="P15" s="86"/>
      <c r="Q15" s="86"/>
      <c r="R15" s="86"/>
      <c r="S15" s="86"/>
      <c r="T15" s="86"/>
      <c r="U15" s="86"/>
      <c r="V15" s="86"/>
      <c r="W15" s="86"/>
      <c r="X15" s="86"/>
      <c r="Y15" s="86"/>
      <c r="Z15" s="86"/>
      <c r="AA15" s="86"/>
    </row>
    <row r="16" spans="1:29" ht="20.100000000000001" customHeight="1">
      <c r="A16" s="87" t="s">
        <v>53</v>
      </c>
      <c r="B16" s="83"/>
      <c r="C16" s="83"/>
      <c r="D16" s="83"/>
      <c r="E16" s="83"/>
      <c r="F16" s="83"/>
      <c r="G16" s="83"/>
      <c r="H16" s="83"/>
      <c r="I16" s="83"/>
      <c r="J16" s="83"/>
      <c r="K16" s="83"/>
      <c r="L16" s="83"/>
      <c r="M16" s="83"/>
      <c r="N16" s="83"/>
      <c r="O16" s="83"/>
      <c r="P16" s="83"/>
      <c r="Q16" s="83"/>
      <c r="R16" s="83"/>
      <c r="S16" s="83"/>
      <c r="T16" s="83"/>
      <c r="U16" s="83"/>
      <c r="V16" s="83"/>
      <c r="W16" s="83"/>
      <c r="X16" s="83"/>
      <c r="Y16" s="83"/>
      <c r="Z16" s="83"/>
      <c r="AA16" s="83"/>
    </row>
    <row r="17" spans="1:29" ht="20.100000000000001" customHeight="1" thickBot="1">
      <c r="A17" s="83"/>
      <c r="B17" s="82" t="s">
        <v>1934</v>
      </c>
      <c r="C17" s="83"/>
      <c r="D17" s="83"/>
      <c r="E17" s="83"/>
      <c r="F17" s="83"/>
      <c r="G17" s="83"/>
      <c r="H17" s="83"/>
      <c r="I17" s="83"/>
      <c r="J17" s="83"/>
      <c r="K17" s="83"/>
      <c r="L17" s="83"/>
      <c r="M17" s="83"/>
      <c r="N17" s="83"/>
      <c r="O17" s="83"/>
      <c r="P17" s="83"/>
      <c r="Q17" s="83"/>
      <c r="R17" s="83"/>
      <c r="S17" s="83"/>
      <c r="T17" s="83"/>
      <c r="U17" s="83"/>
      <c r="V17" s="83"/>
      <c r="W17" s="83"/>
      <c r="X17" s="83"/>
      <c r="Y17" s="83"/>
      <c r="Z17" s="83"/>
      <c r="AA17" s="83"/>
    </row>
    <row r="18" spans="1:29" ht="29.25" customHeight="1" thickBot="1">
      <c r="A18" s="83"/>
      <c r="B18" s="88" t="s">
        <v>28</v>
      </c>
      <c r="C18" s="423" t="s">
        <v>1936</v>
      </c>
      <c r="D18" s="424"/>
      <c r="E18" s="424"/>
      <c r="F18" s="424"/>
      <c r="G18" s="424"/>
      <c r="H18" s="424"/>
      <c r="I18" s="424"/>
      <c r="J18" s="424"/>
      <c r="K18" s="424"/>
      <c r="L18" s="425"/>
      <c r="M18" s="83"/>
      <c r="N18" s="83"/>
      <c r="O18" s="83"/>
      <c r="P18" s="83"/>
      <c r="Q18" s="83"/>
      <c r="R18" s="83"/>
      <c r="S18" s="83"/>
      <c r="T18" s="83"/>
      <c r="U18" s="83"/>
      <c r="V18" s="83"/>
      <c r="W18" s="83"/>
      <c r="X18" s="83"/>
      <c r="Y18" s="83"/>
      <c r="Z18" s="83"/>
      <c r="AA18" s="83"/>
    </row>
    <row r="19" spans="1:29" ht="13.5" customHeight="1">
      <c r="A19" s="83"/>
      <c r="B19" s="89"/>
      <c r="C19" s="486"/>
      <c r="D19" s="486"/>
      <c r="E19" s="486"/>
      <c r="F19" s="486"/>
      <c r="G19" s="486"/>
      <c r="H19" s="486"/>
      <c r="I19" s="486"/>
      <c r="J19" s="486"/>
      <c r="K19" s="486"/>
      <c r="L19" s="486"/>
      <c r="M19" s="486"/>
      <c r="N19" s="486"/>
      <c r="O19" s="486"/>
      <c r="P19" s="486"/>
      <c r="Q19" s="486"/>
      <c r="R19" s="486"/>
      <c r="S19" s="486"/>
      <c r="T19" s="486"/>
      <c r="U19" s="486"/>
      <c r="V19" s="486"/>
      <c r="W19" s="486"/>
      <c r="X19" s="486"/>
      <c r="Y19" s="486"/>
      <c r="Z19" s="486"/>
      <c r="AA19" s="486"/>
    </row>
    <row r="20" spans="1:29" ht="20.100000000000001" customHeight="1">
      <c r="A20" s="87" t="s">
        <v>54</v>
      </c>
      <c r="B20" s="83"/>
      <c r="C20" s="83"/>
      <c r="D20" s="83"/>
      <c r="E20" s="83"/>
      <c r="F20" s="83"/>
      <c r="G20" s="83"/>
      <c r="H20" s="83"/>
      <c r="I20" s="83"/>
      <c r="J20" s="83"/>
      <c r="K20" s="83"/>
      <c r="L20" s="83"/>
      <c r="M20" s="83"/>
      <c r="N20" s="83"/>
      <c r="O20" s="83"/>
      <c r="P20" s="83"/>
      <c r="Q20" s="83"/>
      <c r="R20" s="83"/>
      <c r="S20" s="83"/>
      <c r="T20" s="83"/>
      <c r="U20" s="83"/>
      <c r="V20" s="83"/>
      <c r="W20" s="83"/>
      <c r="X20" s="83"/>
      <c r="Y20" s="83"/>
      <c r="Z20" s="83"/>
      <c r="AA20" s="83"/>
    </row>
    <row r="21" spans="1:29" ht="20.100000000000001" customHeight="1" thickBot="1">
      <c r="A21" s="83"/>
      <c r="B21" s="82" t="s">
        <v>68</v>
      </c>
      <c r="C21" s="83"/>
      <c r="D21" s="83"/>
      <c r="E21" s="83"/>
      <c r="F21" s="83"/>
      <c r="G21" s="83"/>
      <c r="H21" s="83"/>
      <c r="I21" s="83"/>
      <c r="J21" s="83"/>
      <c r="K21" s="83"/>
      <c r="L21" s="83"/>
      <c r="M21" s="83"/>
      <c r="N21" s="83"/>
      <c r="O21" s="83"/>
      <c r="P21" s="83"/>
      <c r="Q21" s="83"/>
      <c r="R21" s="83"/>
      <c r="S21" s="83"/>
      <c r="T21" s="83"/>
      <c r="U21" s="83"/>
      <c r="V21" s="83"/>
      <c r="W21" s="83"/>
      <c r="X21" s="83"/>
      <c r="Y21" s="83"/>
      <c r="Z21" s="83"/>
      <c r="AA21" s="83"/>
    </row>
    <row r="22" spans="1:29" ht="20.100000000000001" customHeight="1">
      <c r="A22" s="83"/>
      <c r="B22" s="205" t="s">
        <v>5</v>
      </c>
      <c r="C22" s="429" t="s">
        <v>1937</v>
      </c>
      <c r="D22" s="429"/>
      <c r="E22" s="429"/>
      <c r="F22" s="429"/>
      <c r="G22" s="429"/>
      <c r="H22" s="429"/>
      <c r="I22" s="429"/>
      <c r="J22" s="429"/>
      <c r="K22" s="429"/>
      <c r="L22" s="430"/>
      <c r="M22" s="445"/>
      <c r="N22" s="446"/>
      <c r="O22" s="446"/>
      <c r="P22" s="446"/>
      <c r="Q22" s="446"/>
      <c r="R22" s="446"/>
      <c r="S22" s="446"/>
      <c r="T22" s="446"/>
      <c r="U22" s="446"/>
      <c r="V22" s="446"/>
      <c r="W22" s="447"/>
      <c r="X22" s="448"/>
      <c r="Y22" s="83"/>
      <c r="Z22" s="83"/>
      <c r="AA22" s="83"/>
    </row>
    <row r="23" spans="1:29" ht="20.100000000000001" customHeight="1" thickBot="1">
      <c r="A23" s="83"/>
      <c r="B23" s="206"/>
      <c r="C23" s="429" t="s">
        <v>30</v>
      </c>
      <c r="D23" s="429"/>
      <c r="E23" s="429"/>
      <c r="F23" s="429"/>
      <c r="G23" s="429"/>
      <c r="H23" s="429"/>
      <c r="I23" s="429"/>
      <c r="J23" s="429"/>
      <c r="K23" s="429"/>
      <c r="L23" s="430"/>
      <c r="M23" s="449"/>
      <c r="N23" s="450"/>
      <c r="O23" s="450"/>
      <c r="P23" s="450"/>
      <c r="Q23" s="450"/>
      <c r="R23" s="450"/>
      <c r="S23" s="450"/>
      <c r="T23" s="450"/>
      <c r="U23" s="450"/>
      <c r="V23" s="450"/>
      <c r="W23" s="450"/>
      <c r="X23" s="451"/>
      <c r="Y23" s="83"/>
      <c r="Z23" s="83"/>
      <c r="AA23" s="83"/>
      <c r="AC23" s="80" t="s">
        <v>38</v>
      </c>
    </row>
    <row r="24" spans="1:29" ht="20.100000000000001" customHeight="1" thickBot="1">
      <c r="A24" s="83"/>
      <c r="B24" s="205" t="s">
        <v>31</v>
      </c>
      <c r="C24" s="429" t="s">
        <v>6</v>
      </c>
      <c r="D24" s="429"/>
      <c r="E24" s="429"/>
      <c r="F24" s="429"/>
      <c r="G24" s="429"/>
      <c r="H24" s="429"/>
      <c r="I24" s="429"/>
      <c r="J24" s="429"/>
      <c r="K24" s="429"/>
      <c r="L24" s="430"/>
      <c r="M24" s="3"/>
      <c r="N24" s="4"/>
      <c r="O24" s="4"/>
      <c r="P24" s="90" t="s">
        <v>34</v>
      </c>
      <c r="Q24" s="4"/>
      <c r="R24" s="4"/>
      <c r="S24" s="4"/>
      <c r="T24" s="5"/>
      <c r="U24" s="207"/>
      <c r="V24" s="208"/>
      <c r="W24" s="208"/>
      <c r="X24" s="208"/>
      <c r="Y24" s="83"/>
      <c r="Z24" s="83"/>
      <c r="AA24" s="83"/>
      <c r="AC24" s="80" t="str">
        <f>CONCATENATE(M24,N24,O24,P24,Q24,R24,S24,T24)</f>
        <v>－</v>
      </c>
    </row>
    <row r="25" spans="1:29" ht="20.100000000000001" customHeight="1">
      <c r="A25" s="83"/>
      <c r="B25" s="209"/>
      <c r="C25" s="429" t="s">
        <v>1993</v>
      </c>
      <c r="D25" s="429"/>
      <c r="E25" s="429"/>
      <c r="F25" s="429"/>
      <c r="G25" s="429"/>
      <c r="H25" s="429"/>
      <c r="I25" s="429"/>
      <c r="J25" s="429"/>
      <c r="K25" s="429"/>
      <c r="L25" s="430"/>
      <c r="M25" s="452"/>
      <c r="N25" s="453"/>
      <c r="O25" s="453"/>
      <c r="P25" s="453"/>
      <c r="Q25" s="453"/>
      <c r="R25" s="453"/>
      <c r="S25" s="453"/>
      <c r="T25" s="453"/>
      <c r="U25" s="454"/>
      <c r="V25" s="454"/>
      <c r="W25" s="455"/>
      <c r="X25" s="456"/>
      <c r="Y25" s="83"/>
      <c r="Z25" s="83"/>
      <c r="AA25" s="83"/>
      <c r="AC25" s="80" t="str">
        <f>CONCATENATE(M25,M26,M27,M28,M29)</f>
        <v/>
      </c>
    </row>
    <row r="26" spans="1:29" ht="20.100000000000001" customHeight="1">
      <c r="A26" s="83"/>
      <c r="B26" s="209"/>
      <c r="C26" s="429" t="s">
        <v>1994</v>
      </c>
      <c r="D26" s="429"/>
      <c r="E26" s="429"/>
      <c r="F26" s="429"/>
      <c r="G26" s="429"/>
      <c r="H26" s="429"/>
      <c r="I26" s="429"/>
      <c r="J26" s="429"/>
      <c r="K26" s="429"/>
      <c r="L26" s="430"/>
      <c r="M26" s="452"/>
      <c r="N26" s="453"/>
      <c r="O26" s="453"/>
      <c r="P26" s="453"/>
      <c r="Q26" s="453"/>
      <c r="R26" s="453"/>
      <c r="S26" s="453"/>
      <c r="T26" s="453"/>
      <c r="U26" s="453"/>
      <c r="V26" s="453"/>
      <c r="W26" s="457"/>
      <c r="X26" s="458"/>
      <c r="Y26" s="83"/>
      <c r="Z26" s="83"/>
      <c r="AA26" s="83"/>
    </row>
    <row r="27" spans="1:29" ht="20.100000000000001" customHeight="1">
      <c r="A27" s="83"/>
      <c r="B27" s="209"/>
      <c r="C27" s="477" t="s">
        <v>1995</v>
      </c>
      <c r="D27" s="477"/>
      <c r="E27" s="477"/>
      <c r="F27" s="477"/>
      <c r="G27" s="477"/>
      <c r="H27" s="477"/>
      <c r="I27" s="477"/>
      <c r="J27" s="477"/>
      <c r="K27" s="477"/>
      <c r="L27" s="478"/>
      <c r="M27" s="452"/>
      <c r="N27" s="453"/>
      <c r="O27" s="453"/>
      <c r="P27" s="453"/>
      <c r="Q27" s="453"/>
      <c r="R27" s="453"/>
      <c r="S27" s="453"/>
      <c r="T27" s="453"/>
      <c r="U27" s="454"/>
      <c r="V27" s="454"/>
      <c r="W27" s="455"/>
      <c r="X27" s="456"/>
      <c r="Y27" s="83"/>
      <c r="Z27" s="83"/>
      <c r="AA27" s="83"/>
    </row>
    <row r="28" spans="1:29" ht="20.100000000000001" customHeight="1">
      <c r="A28" s="83"/>
      <c r="B28" s="209"/>
      <c r="C28" s="477" t="s">
        <v>1996</v>
      </c>
      <c r="D28" s="477"/>
      <c r="E28" s="477"/>
      <c r="F28" s="477"/>
      <c r="G28" s="477"/>
      <c r="H28" s="477"/>
      <c r="I28" s="477"/>
      <c r="J28" s="477"/>
      <c r="K28" s="477"/>
      <c r="L28" s="478"/>
      <c r="M28" s="479"/>
      <c r="N28" s="480"/>
      <c r="O28" s="480"/>
      <c r="P28" s="480"/>
      <c r="Q28" s="480"/>
      <c r="R28" s="480"/>
      <c r="S28" s="480"/>
      <c r="T28" s="480"/>
      <c r="U28" s="481"/>
      <c r="V28" s="481"/>
      <c r="W28" s="482"/>
      <c r="X28" s="483"/>
      <c r="Y28" s="83"/>
      <c r="Z28" s="83"/>
      <c r="AA28" s="83"/>
    </row>
    <row r="29" spans="1:29" ht="20.100000000000001" customHeight="1">
      <c r="A29" s="83"/>
      <c r="B29" s="206"/>
      <c r="C29" s="429" t="s">
        <v>1997</v>
      </c>
      <c r="D29" s="429"/>
      <c r="E29" s="429"/>
      <c r="F29" s="429"/>
      <c r="G29" s="429"/>
      <c r="H29" s="429"/>
      <c r="I29" s="429"/>
      <c r="J29" s="429"/>
      <c r="K29" s="429"/>
      <c r="L29" s="430"/>
      <c r="M29" s="452"/>
      <c r="N29" s="453"/>
      <c r="O29" s="453"/>
      <c r="P29" s="453"/>
      <c r="Q29" s="453"/>
      <c r="R29" s="453"/>
      <c r="S29" s="453"/>
      <c r="T29" s="453"/>
      <c r="U29" s="453"/>
      <c r="V29" s="453"/>
      <c r="W29" s="457"/>
      <c r="X29" s="458"/>
      <c r="Y29" s="83"/>
      <c r="Z29" s="83"/>
      <c r="AA29" s="83"/>
    </row>
    <row r="30" spans="1:29" ht="20.100000000000001" customHeight="1">
      <c r="A30" s="83"/>
      <c r="B30" s="205" t="s">
        <v>32</v>
      </c>
      <c r="C30" s="429" t="s">
        <v>26</v>
      </c>
      <c r="D30" s="429"/>
      <c r="E30" s="429"/>
      <c r="F30" s="429"/>
      <c r="G30" s="429"/>
      <c r="H30" s="429"/>
      <c r="I30" s="429"/>
      <c r="J30" s="429"/>
      <c r="K30" s="429"/>
      <c r="L30" s="430"/>
      <c r="M30" s="431"/>
      <c r="N30" s="432"/>
      <c r="O30" s="432"/>
      <c r="P30" s="432"/>
      <c r="Q30" s="432"/>
      <c r="R30" s="432"/>
      <c r="S30" s="432"/>
      <c r="T30" s="432"/>
      <c r="U30" s="432"/>
      <c r="V30" s="432"/>
      <c r="W30" s="433"/>
      <c r="X30" s="465"/>
      <c r="Y30" s="83"/>
      <c r="Z30" s="83"/>
      <c r="AA30" s="83"/>
    </row>
    <row r="31" spans="1:29" ht="20.100000000000001" customHeight="1">
      <c r="A31" s="83"/>
      <c r="B31" s="209"/>
      <c r="C31" s="429" t="s">
        <v>1937</v>
      </c>
      <c r="D31" s="429"/>
      <c r="E31" s="429"/>
      <c r="F31" s="429"/>
      <c r="G31" s="429"/>
      <c r="H31" s="429"/>
      <c r="I31" s="429"/>
      <c r="J31" s="429"/>
      <c r="K31" s="429"/>
      <c r="L31" s="430"/>
      <c r="M31" s="431"/>
      <c r="N31" s="432"/>
      <c r="O31" s="432"/>
      <c r="P31" s="432"/>
      <c r="Q31" s="432"/>
      <c r="R31" s="432"/>
      <c r="S31" s="432"/>
      <c r="T31" s="432"/>
      <c r="U31" s="432"/>
      <c r="V31" s="432"/>
      <c r="W31" s="433"/>
      <c r="X31" s="465"/>
      <c r="Y31" s="83"/>
      <c r="Z31" s="83"/>
      <c r="AA31" s="83"/>
    </row>
    <row r="32" spans="1:29" ht="20.100000000000001" customHeight="1" thickBot="1">
      <c r="A32" s="83"/>
      <c r="B32" s="206"/>
      <c r="C32" s="429" t="s">
        <v>27</v>
      </c>
      <c r="D32" s="429"/>
      <c r="E32" s="429"/>
      <c r="F32" s="429"/>
      <c r="G32" s="429"/>
      <c r="H32" s="429"/>
      <c r="I32" s="429"/>
      <c r="J32" s="429"/>
      <c r="K32" s="429"/>
      <c r="L32" s="430"/>
      <c r="M32" s="466"/>
      <c r="N32" s="467"/>
      <c r="O32" s="467"/>
      <c r="P32" s="467"/>
      <c r="Q32" s="467"/>
      <c r="R32" s="467"/>
      <c r="S32" s="467"/>
      <c r="T32" s="467"/>
      <c r="U32" s="467"/>
      <c r="V32" s="467"/>
      <c r="W32" s="468"/>
      <c r="X32" s="469"/>
      <c r="Y32" s="83"/>
      <c r="Z32" s="83"/>
      <c r="AA32" s="83"/>
    </row>
    <row r="33" spans="1:40" ht="20.100000000000001" customHeight="1" thickBot="1">
      <c r="A33" s="83"/>
      <c r="B33" s="430" t="s">
        <v>1862</v>
      </c>
      <c r="C33" s="472"/>
      <c r="D33" s="472"/>
      <c r="E33" s="472"/>
      <c r="F33" s="472"/>
      <c r="G33" s="472"/>
      <c r="H33" s="472"/>
      <c r="I33" s="472"/>
      <c r="J33" s="472"/>
      <c r="K33" s="472"/>
      <c r="L33" s="473"/>
      <c r="M33" s="474"/>
      <c r="N33" s="475"/>
      <c r="O33" s="475"/>
      <c r="P33" s="475"/>
      <c r="Q33" s="475"/>
      <c r="R33" s="475"/>
      <c r="S33" s="475"/>
      <c r="T33" s="476"/>
      <c r="U33" s="207"/>
      <c r="V33" s="208"/>
      <c r="W33" s="208"/>
      <c r="X33" s="208"/>
      <c r="Y33" s="83"/>
      <c r="Z33" s="83"/>
      <c r="AA33" s="83"/>
    </row>
    <row r="34" spans="1:40" ht="20.100000000000001" customHeight="1">
      <c r="A34" s="83"/>
      <c r="B34" s="470" t="s">
        <v>48</v>
      </c>
      <c r="C34" s="429" t="s">
        <v>1937</v>
      </c>
      <c r="D34" s="429"/>
      <c r="E34" s="429"/>
      <c r="F34" s="429"/>
      <c r="G34" s="429"/>
      <c r="H34" s="429"/>
      <c r="I34" s="429"/>
      <c r="J34" s="429"/>
      <c r="K34" s="429"/>
      <c r="L34" s="430"/>
      <c r="M34" s="431"/>
      <c r="N34" s="432"/>
      <c r="O34" s="432"/>
      <c r="P34" s="432"/>
      <c r="Q34" s="432"/>
      <c r="R34" s="432"/>
      <c r="S34" s="432"/>
      <c r="T34" s="432"/>
      <c r="U34" s="432"/>
      <c r="V34" s="432"/>
      <c r="W34" s="433"/>
      <c r="X34" s="433"/>
      <c r="Y34" s="283"/>
      <c r="Z34" s="83"/>
      <c r="AA34" s="83"/>
    </row>
    <row r="35" spans="1:40" ht="20.100000000000001" customHeight="1">
      <c r="A35" s="83"/>
      <c r="B35" s="471"/>
      <c r="C35" s="464" t="s">
        <v>46</v>
      </c>
      <c r="D35" s="464"/>
      <c r="E35" s="464"/>
      <c r="F35" s="464"/>
      <c r="G35" s="464"/>
      <c r="H35" s="464"/>
      <c r="I35" s="464"/>
      <c r="J35" s="464"/>
      <c r="K35" s="464"/>
      <c r="L35" s="464"/>
      <c r="M35" s="431"/>
      <c r="N35" s="432"/>
      <c r="O35" s="432"/>
      <c r="P35" s="432"/>
      <c r="Q35" s="432"/>
      <c r="R35" s="432"/>
      <c r="S35" s="432"/>
      <c r="T35" s="432"/>
      <c r="U35" s="432"/>
      <c r="V35" s="432"/>
      <c r="W35" s="433"/>
      <c r="X35" s="433"/>
      <c r="Y35" s="284"/>
      <c r="Z35" s="83"/>
      <c r="AA35" s="83"/>
    </row>
    <row r="36" spans="1:40" ht="20.100000000000001" customHeight="1">
      <c r="A36" s="83"/>
      <c r="B36" s="205" t="s">
        <v>47</v>
      </c>
      <c r="C36" s="429" t="s">
        <v>0</v>
      </c>
      <c r="D36" s="429"/>
      <c r="E36" s="429"/>
      <c r="F36" s="429"/>
      <c r="G36" s="429"/>
      <c r="H36" s="429"/>
      <c r="I36" s="429"/>
      <c r="J36" s="429"/>
      <c r="K36" s="429"/>
      <c r="L36" s="430"/>
      <c r="M36" s="459"/>
      <c r="N36" s="460"/>
      <c r="O36" s="460"/>
      <c r="P36" s="460"/>
      <c r="Q36" s="460"/>
      <c r="R36" s="460"/>
      <c r="S36" s="460"/>
      <c r="T36" s="460"/>
      <c r="U36" s="460"/>
      <c r="V36" s="460"/>
      <c r="W36" s="461"/>
      <c r="X36" s="461"/>
      <c r="Y36" s="284"/>
      <c r="Z36" s="83"/>
      <c r="AA36" s="83"/>
    </row>
    <row r="37" spans="1:40" ht="20.100000000000001" customHeight="1" thickBot="1">
      <c r="A37" s="83"/>
      <c r="B37" s="210"/>
      <c r="C37" s="429" t="s">
        <v>43</v>
      </c>
      <c r="D37" s="429"/>
      <c r="E37" s="429"/>
      <c r="F37" s="429"/>
      <c r="G37" s="429"/>
      <c r="H37" s="429"/>
      <c r="I37" s="429"/>
      <c r="J37" s="429"/>
      <c r="K37" s="429"/>
      <c r="L37" s="430"/>
      <c r="M37" s="426"/>
      <c r="N37" s="427"/>
      <c r="O37" s="427"/>
      <c r="P37" s="427"/>
      <c r="Q37" s="427"/>
      <c r="R37" s="427"/>
      <c r="S37" s="427"/>
      <c r="T37" s="427"/>
      <c r="U37" s="427"/>
      <c r="V37" s="427"/>
      <c r="W37" s="428"/>
      <c r="X37" s="428"/>
      <c r="Y37" s="285"/>
      <c r="Z37" s="83"/>
      <c r="AA37" s="83"/>
    </row>
    <row r="38" spans="1:40" ht="48.75" customHeight="1">
      <c r="A38" s="83"/>
      <c r="B38" s="83"/>
      <c r="C38" s="83"/>
      <c r="D38" s="83"/>
      <c r="E38" s="83"/>
      <c r="F38" s="83"/>
      <c r="G38" s="83"/>
      <c r="H38" s="83"/>
      <c r="I38" s="83"/>
      <c r="J38" s="83"/>
      <c r="K38" s="83"/>
      <c r="L38" s="83"/>
      <c r="M38" s="83"/>
      <c r="N38" s="83"/>
      <c r="O38" s="83"/>
      <c r="P38" s="83"/>
      <c r="Q38" s="83"/>
      <c r="R38" s="83"/>
      <c r="S38" s="83"/>
      <c r="T38" s="83"/>
      <c r="U38" s="83"/>
      <c r="V38" s="83"/>
      <c r="W38" s="83"/>
      <c r="X38" s="83"/>
      <c r="Y38" s="83"/>
      <c r="Z38" s="83"/>
      <c r="AA38" s="83"/>
    </row>
    <row r="39" spans="1:40" ht="20.100000000000001" customHeight="1">
      <c r="A39" s="87" t="s">
        <v>1897</v>
      </c>
      <c r="B39" s="83"/>
      <c r="C39" s="83"/>
      <c r="D39" s="83"/>
      <c r="E39" s="83"/>
      <c r="F39" s="83"/>
      <c r="G39" s="83"/>
      <c r="H39" s="83"/>
      <c r="I39" s="83"/>
      <c r="J39" s="83"/>
      <c r="K39" s="83"/>
      <c r="L39" s="83"/>
      <c r="M39" s="83"/>
      <c r="N39" s="83"/>
      <c r="O39" s="83"/>
      <c r="P39" s="83"/>
      <c r="Q39" s="83"/>
      <c r="R39" s="83"/>
      <c r="S39" s="83"/>
      <c r="T39" s="83"/>
      <c r="U39" s="83"/>
      <c r="V39" s="83"/>
      <c r="W39" s="83"/>
      <c r="X39" s="83"/>
      <c r="Y39" s="83"/>
      <c r="Z39" s="83"/>
      <c r="AA39" s="83"/>
    </row>
    <row r="40" spans="1:40" ht="20.100000000000001" customHeight="1">
      <c r="A40" s="83"/>
      <c r="B40" s="82" t="s">
        <v>1898</v>
      </c>
      <c r="C40" s="83"/>
      <c r="D40" s="83"/>
      <c r="E40" s="83"/>
      <c r="F40" s="83"/>
      <c r="G40" s="83"/>
      <c r="H40" s="83"/>
      <c r="I40" s="83"/>
      <c r="J40" s="83"/>
      <c r="K40" s="83"/>
      <c r="L40" s="83"/>
      <c r="M40" s="83"/>
      <c r="N40" s="83"/>
      <c r="O40" s="83"/>
      <c r="P40" s="83"/>
      <c r="Q40" s="83"/>
      <c r="R40" s="83"/>
      <c r="S40" s="83"/>
      <c r="T40" s="83"/>
      <c r="U40" s="83"/>
      <c r="V40" s="83"/>
      <c r="W40" s="83"/>
      <c r="X40" s="211"/>
      <c r="Y40" s="83"/>
      <c r="Z40" s="83"/>
      <c r="AA40" s="83"/>
    </row>
    <row r="41" spans="1:40" ht="45" customHeight="1">
      <c r="A41" s="83"/>
      <c r="B41" s="462" t="s">
        <v>1938</v>
      </c>
      <c r="C41" s="463"/>
      <c r="D41" s="463"/>
      <c r="E41" s="463"/>
      <c r="F41" s="463"/>
      <c r="G41" s="463"/>
      <c r="H41" s="463"/>
      <c r="I41" s="463"/>
      <c r="J41" s="463"/>
      <c r="K41" s="463"/>
      <c r="L41" s="463"/>
      <c r="M41" s="463"/>
      <c r="N41" s="463"/>
      <c r="O41" s="463"/>
      <c r="P41" s="463"/>
      <c r="Q41" s="463"/>
      <c r="R41" s="463"/>
      <c r="S41" s="463"/>
      <c r="T41" s="463"/>
      <c r="U41" s="463"/>
      <c r="V41" s="463"/>
      <c r="W41" s="463"/>
      <c r="X41" s="463"/>
      <c r="Y41" s="463"/>
      <c r="Z41" s="463"/>
      <c r="AA41" s="463"/>
    </row>
    <row r="42" spans="1:40" ht="27" customHeight="1">
      <c r="A42" s="83"/>
      <c r="B42" s="487" t="s">
        <v>33</v>
      </c>
      <c r="C42" s="493" t="s">
        <v>1930</v>
      </c>
      <c r="D42" s="494"/>
      <c r="E42" s="494"/>
      <c r="F42" s="494"/>
      <c r="G42" s="494"/>
      <c r="H42" s="494"/>
      <c r="I42" s="494"/>
      <c r="J42" s="494"/>
      <c r="K42" s="494"/>
      <c r="L42" s="495"/>
      <c r="M42" s="499" t="s">
        <v>35</v>
      </c>
      <c r="N42" s="494"/>
      <c r="O42" s="494"/>
      <c r="P42" s="494"/>
      <c r="Q42" s="495"/>
      <c r="R42" s="489" t="s">
        <v>59</v>
      </c>
      <c r="S42" s="490"/>
      <c r="T42" s="490"/>
      <c r="U42" s="490"/>
      <c r="V42" s="490"/>
      <c r="W42" s="491"/>
      <c r="X42" s="487" t="s">
        <v>36</v>
      </c>
      <c r="Y42" s="487" t="s">
        <v>37</v>
      </c>
      <c r="Z42" s="400" t="s">
        <v>1931</v>
      </c>
      <c r="AA42" s="401"/>
    </row>
    <row r="43" spans="1:40" ht="32.25" customHeight="1" thickBot="1">
      <c r="A43" s="83"/>
      <c r="B43" s="492"/>
      <c r="C43" s="496"/>
      <c r="D43" s="496"/>
      <c r="E43" s="496"/>
      <c r="F43" s="496"/>
      <c r="G43" s="496"/>
      <c r="H43" s="496"/>
      <c r="I43" s="496"/>
      <c r="J43" s="496"/>
      <c r="K43" s="496"/>
      <c r="L43" s="497"/>
      <c r="M43" s="500"/>
      <c r="N43" s="496"/>
      <c r="O43" s="496"/>
      <c r="P43" s="496"/>
      <c r="Q43" s="497"/>
      <c r="R43" s="498" t="s">
        <v>62</v>
      </c>
      <c r="S43" s="488"/>
      <c r="T43" s="488"/>
      <c r="U43" s="488"/>
      <c r="V43" s="488"/>
      <c r="W43" s="212" t="s">
        <v>63</v>
      </c>
      <c r="X43" s="488"/>
      <c r="Y43" s="488"/>
      <c r="Z43" s="402"/>
      <c r="AA43" s="403"/>
    </row>
    <row r="44" spans="1:40" ht="37.5" customHeight="1" thickBot="1">
      <c r="A44" s="83"/>
      <c r="B44" s="88">
        <v>1</v>
      </c>
      <c r="C44" s="416"/>
      <c r="D44" s="417"/>
      <c r="E44" s="417"/>
      <c r="F44" s="417"/>
      <c r="G44" s="417"/>
      <c r="H44" s="417"/>
      <c r="I44" s="417"/>
      <c r="J44" s="417"/>
      <c r="K44" s="417"/>
      <c r="L44" s="418"/>
      <c r="M44" s="436"/>
      <c r="N44" s="437"/>
      <c r="O44" s="437"/>
      <c r="P44" s="437"/>
      <c r="Q44" s="438"/>
      <c r="R44" s="442"/>
      <c r="S44" s="443"/>
      <c r="T44" s="443"/>
      <c r="U44" s="443"/>
      <c r="V44" s="444"/>
      <c r="W44" s="6"/>
      <c r="X44" s="7"/>
      <c r="Y44" s="7"/>
      <c r="Z44" s="406"/>
      <c r="AA44" s="407"/>
      <c r="AB44" s="213" t="str">
        <f>IF(COUNTIF(R44:R259,C18)=COUNTA(C44:C259),"○","×")</f>
        <v>○</v>
      </c>
      <c r="AC44" s="80" t="e">
        <f>VLOOKUP(Y44,【参考】数式用!$A$3:$C$10,3,FALSE)</f>
        <v>#N/A</v>
      </c>
      <c r="AD44" s="501" t="s">
        <v>1885</v>
      </c>
      <c r="AE44" s="502"/>
      <c r="AF44" s="502"/>
      <c r="AG44" s="502"/>
      <c r="AH44" s="502"/>
      <c r="AI44" s="502"/>
      <c r="AJ44" s="502"/>
      <c r="AK44" s="502"/>
      <c r="AL44" s="502"/>
      <c r="AM44" s="502"/>
      <c r="AN44" s="503"/>
    </row>
    <row r="45" spans="1:40" ht="37.5" customHeight="1">
      <c r="A45" s="83"/>
      <c r="B45" s="88">
        <f>B44+1</f>
        <v>2</v>
      </c>
      <c r="C45" s="410"/>
      <c r="D45" s="411"/>
      <c r="E45" s="411"/>
      <c r="F45" s="411"/>
      <c r="G45" s="411"/>
      <c r="H45" s="411"/>
      <c r="I45" s="411"/>
      <c r="J45" s="411"/>
      <c r="K45" s="411"/>
      <c r="L45" s="412"/>
      <c r="M45" s="439"/>
      <c r="N45" s="440"/>
      <c r="O45" s="440"/>
      <c r="P45" s="440"/>
      <c r="Q45" s="441"/>
      <c r="R45" s="420"/>
      <c r="S45" s="421"/>
      <c r="T45" s="421"/>
      <c r="U45" s="421"/>
      <c r="V45" s="422"/>
      <c r="W45" s="77"/>
      <c r="X45" s="8"/>
      <c r="Y45" s="8"/>
      <c r="Z45" s="404"/>
      <c r="AA45" s="405"/>
      <c r="AC45" s="80" t="e">
        <f>VLOOKUP(Y45,【参考】数式用!$A$3:$C$10,3,FALSE)</f>
        <v>#N/A</v>
      </c>
    </row>
    <row r="46" spans="1:40" ht="37.5" customHeight="1">
      <c r="A46" s="83"/>
      <c r="B46" s="88">
        <f t="shared" ref="B46:B82" si="0">B45+1</f>
        <v>3</v>
      </c>
      <c r="C46" s="410"/>
      <c r="D46" s="411"/>
      <c r="E46" s="411"/>
      <c r="F46" s="411"/>
      <c r="G46" s="411"/>
      <c r="H46" s="411"/>
      <c r="I46" s="411"/>
      <c r="J46" s="411"/>
      <c r="K46" s="411"/>
      <c r="L46" s="412"/>
      <c r="M46" s="420"/>
      <c r="N46" s="421"/>
      <c r="O46" s="421"/>
      <c r="P46" s="421"/>
      <c r="Q46" s="422"/>
      <c r="R46" s="420"/>
      <c r="S46" s="421"/>
      <c r="T46" s="421"/>
      <c r="U46" s="421"/>
      <c r="V46" s="422"/>
      <c r="W46" s="77"/>
      <c r="X46" s="8"/>
      <c r="Y46" s="8"/>
      <c r="Z46" s="404"/>
      <c r="AA46" s="405"/>
      <c r="AC46" s="80" t="e">
        <f>VLOOKUP(Y46,【参考】数式用!$A$3:$C$10,3,FALSE)</f>
        <v>#N/A</v>
      </c>
    </row>
    <row r="47" spans="1:40" ht="37.5" customHeight="1">
      <c r="A47" s="83"/>
      <c r="B47" s="88">
        <f t="shared" si="0"/>
        <v>4</v>
      </c>
      <c r="C47" s="410"/>
      <c r="D47" s="411"/>
      <c r="E47" s="411"/>
      <c r="F47" s="411"/>
      <c r="G47" s="411"/>
      <c r="H47" s="411"/>
      <c r="I47" s="411"/>
      <c r="J47" s="411"/>
      <c r="K47" s="411"/>
      <c r="L47" s="412"/>
      <c r="M47" s="420"/>
      <c r="N47" s="421"/>
      <c r="O47" s="421"/>
      <c r="P47" s="421"/>
      <c r="Q47" s="422"/>
      <c r="R47" s="420"/>
      <c r="S47" s="421"/>
      <c r="T47" s="421"/>
      <c r="U47" s="421"/>
      <c r="V47" s="422"/>
      <c r="W47" s="77"/>
      <c r="X47" s="8"/>
      <c r="Y47" s="8"/>
      <c r="Z47" s="404"/>
      <c r="AA47" s="405"/>
      <c r="AC47" s="80" t="e">
        <f>VLOOKUP(Y47,【参考】数式用!$A$3:$C$10,3,FALSE)</f>
        <v>#N/A</v>
      </c>
    </row>
    <row r="48" spans="1:40" ht="37.5" customHeight="1">
      <c r="A48" s="83"/>
      <c r="B48" s="88">
        <f t="shared" si="0"/>
        <v>5</v>
      </c>
      <c r="C48" s="410"/>
      <c r="D48" s="411"/>
      <c r="E48" s="411"/>
      <c r="F48" s="411"/>
      <c r="G48" s="411"/>
      <c r="H48" s="411"/>
      <c r="I48" s="411"/>
      <c r="J48" s="411"/>
      <c r="K48" s="411"/>
      <c r="L48" s="412"/>
      <c r="M48" s="420"/>
      <c r="N48" s="421"/>
      <c r="O48" s="421"/>
      <c r="P48" s="421"/>
      <c r="Q48" s="422"/>
      <c r="R48" s="420"/>
      <c r="S48" s="421"/>
      <c r="T48" s="421"/>
      <c r="U48" s="421"/>
      <c r="V48" s="422"/>
      <c r="W48" s="77"/>
      <c r="X48" s="8"/>
      <c r="Y48" s="8"/>
      <c r="Z48" s="404"/>
      <c r="AA48" s="405"/>
      <c r="AC48" s="80" t="e">
        <f>VLOOKUP(Y48,【参考】数式用!$A$3:$C$10,3,FALSE)</f>
        <v>#N/A</v>
      </c>
    </row>
    <row r="49" spans="1:29" ht="37.5" customHeight="1">
      <c r="A49" s="83"/>
      <c r="B49" s="88">
        <f t="shared" si="0"/>
        <v>6</v>
      </c>
      <c r="C49" s="410"/>
      <c r="D49" s="411"/>
      <c r="E49" s="411"/>
      <c r="F49" s="411"/>
      <c r="G49" s="411"/>
      <c r="H49" s="411"/>
      <c r="I49" s="411"/>
      <c r="J49" s="411"/>
      <c r="K49" s="411"/>
      <c r="L49" s="412"/>
      <c r="M49" s="420"/>
      <c r="N49" s="421"/>
      <c r="O49" s="421"/>
      <c r="P49" s="421"/>
      <c r="Q49" s="422"/>
      <c r="R49" s="420"/>
      <c r="S49" s="421"/>
      <c r="T49" s="421"/>
      <c r="U49" s="421"/>
      <c r="V49" s="422"/>
      <c r="W49" s="77"/>
      <c r="X49" s="8"/>
      <c r="Y49" s="8"/>
      <c r="Z49" s="404"/>
      <c r="AA49" s="405"/>
      <c r="AC49" s="80" t="e">
        <f>VLOOKUP(Y49,【参考】数式用!$A$3:$C$10,3,FALSE)</f>
        <v>#N/A</v>
      </c>
    </row>
    <row r="50" spans="1:29" ht="37.5" customHeight="1">
      <c r="A50" s="83"/>
      <c r="B50" s="88">
        <f t="shared" si="0"/>
        <v>7</v>
      </c>
      <c r="C50" s="410"/>
      <c r="D50" s="411"/>
      <c r="E50" s="411"/>
      <c r="F50" s="411"/>
      <c r="G50" s="411"/>
      <c r="H50" s="411"/>
      <c r="I50" s="411"/>
      <c r="J50" s="411"/>
      <c r="K50" s="411"/>
      <c r="L50" s="412"/>
      <c r="M50" s="420"/>
      <c r="N50" s="421"/>
      <c r="O50" s="421"/>
      <c r="P50" s="421"/>
      <c r="Q50" s="422"/>
      <c r="R50" s="420"/>
      <c r="S50" s="421"/>
      <c r="T50" s="421"/>
      <c r="U50" s="421"/>
      <c r="V50" s="422"/>
      <c r="W50" s="77"/>
      <c r="X50" s="8"/>
      <c r="Y50" s="8"/>
      <c r="Z50" s="406"/>
      <c r="AA50" s="407"/>
      <c r="AC50" s="80" t="e">
        <f>VLOOKUP(Y50,【参考】数式用!$A$3:$C$10,3,FALSE)</f>
        <v>#N/A</v>
      </c>
    </row>
    <row r="51" spans="1:29" ht="37.5" customHeight="1">
      <c r="A51" s="83"/>
      <c r="B51" s="88">
        <f t="shared" si="0"/>
        <v>8</v>
      </c>
      <c r="C51" s="410"/>
      <c r="D51" s="411"/>
      <c r="E51" s="411"/>
      <c r="F51" s="411"/>
      <c r="G51" s="411"/>
      <c r="H51" s="411"/>
      <c r="I51" s="411"/>
      <c r="J51" s="411"/>
      <c r="K51" s="411"/>
      <c r="L51" s="412"/>
      <c r="M51" s="419"/>
      <c r="N51" s="419"/>
      <c r="O51" s="419"/>
      <c r="P51" s="419"/>
      <c r="Q51" s="419"/>
      <c r="R51" s="420"/>
      <c r="S51" s="421"/>
      <c r="T51" s="421"/>
      <c r="U51" s="421"/>
      <c r="V51" s="422"/>
      <c r="W51" s="77"/>
      <c r="X51" s="8"/>
      <c r="Y51" s="8"/>
      <c r="Z51" s="404"/>
      <c r="AA51" s="405"/>
      <c r="AC51" s="80" t="e">
        <f>VLOOKUP(Y51,【参考】数式用!$A$3:$C$10,3,FALSE)</f>
        <v>#N/A</v>
      </c>
    </row>
    <row r="52" spans="1:29" ht="37.5" customHeight="1">
      <c r="A52" s="83"/>
      <c r="B52" s="88">
        <f t="shared" si="0"/>
        <v>9</v>
      </c>
      <c r="C52" s="410"/>
      <c r="D52" s="411"/>
      <c r="E52" s="411"/>
      <c r="F52" s="411"/>
      <c r="G52" s="411"/>
      <c r="H52" s="411"/>
      <c r="I52" s="411"/>
      <c r="J52" s="411"/>
      <c r="K52" s="411"/>
      <c r="L52" s="412"/>
      <c r="M52" s="419"/>
      <c r="N52" s="419"/>
      <c r="O52" s="419"/>
      <c r="P52" s="419"/>
      <c r="Q52" s="419"/>
      <c r="R52" s="420"/>
      <c r="S52" s="421"/>
      <c r="T52" s="421"/>
      <c r="U52" s="421"/>
      <c r="V52" s="422"/>
      <c r="W52" s="77"/>
      <c r="X52" s="8"/>
      <c r="Y52" s="8"/>
      <c r="Z52" s="404"/>
      <c r="AA52" s="405"/>
      <c r="AC52" s="80" t="e">
        <f>VLOOKUP(Y52,【参考】数式用!$A$3:$C$10,3,FALSE)</f>
        <v>#N/A</v>
      </c>
    </row>
    <row r="53" spans="1:29" ht="37.5" customHeight="1">
      <c r="A53" s="83"/>
      <c r="B53" s="88">
        <f t="shared" si="0"/>
        <v>10</v>
      </c>
      <c r="C53" s="410"/>
      <c r="D53" s="411"/>
      <c r="E53" s="411"/>
      <c r="F53" s="411"/>
      <c r="G53" s="411"/>
      <c r="H53" s="411"/>
      <c r="I53" s="411"/>
      <c r="J53" s="411"/>
      <c r="K53" s="411"/>
      <c r="L53" s="412"/>
      <c r="M53" s="419"/>
      <c r="N53" s="419"/>
      <c r="O53" s="419"/>
      <c r="P53" s="419"/>
      <c r="Q53" s="419"/>
      <c r="R53" s="420"/>
      <c r="S53" s="421"/>
      <c r="T53" s="421"/>
      <c r="U53" s="421"/>
      <c r="V53" s="422"/>
      <c r="W53" s="77"/>
      <c r="X53" s="8"/>
      <c r="Y53" s="8"/>
      <c r="Z53" s="404"/>
      <c r="AA53" s="405"/>
      <c r="AC53" s="80" t="e">
        <f>VLOOKUP(Y53,【参考】数式用!$A$3:$C$10,3,FALSE)</f>
        <v>#N/A</v>
      </c>
    </row>
    <row r="54" spans="1:29" ht="37.5" customHeight="1">
      <c r="A54" s="83"/>
      <c r="B54" s="88">
        <f t="shared" si="0"/>
        <v>11</v>
      </c>
      <c r="C54" s="410"/>
      <c r="D54" s="411"/>
      <c r="E54" s="411"/>
      <c r="F54" s="411"/>
      <c r="G54" s="411"/>
      <c r="H54" s="411"/>
      <c r="I54" s="411"/>
      <c r="J54" s="411"/>
      <c r="K54" s="411"/>
      <c r="L54" s="412"/>
      <c r="M54" s="419"/>
      <c r="N54" s="419"/>
      <c r="O54" s="419"/>
      <c r="P54" s="419"/>
      <c r="Q54" s="419"/>
      <c r="R54" s="420"/>
      <c r="S54" s="421"/>
      <c r="T54" s="421"/>
      <c r="U54" s="421"/>
      <c r="V54" s="422"/>
      <c r="W54" s="77"/>
      <c r="X54" s="8"/>
      <c r="Y54" s="8"/>
      <c r="Z54" s="404"/>
      <c r="AA54" s="405"/>
      <c r="AC54" s="80" t="e">
        <f>VLOOKUP(Y54,【参考】数式用!$A$3:$C$10,3,FALSE)</f>
        <v>#N/A</v>
      </c>
    </row>
    <row r="55" spans="1:29" ht="37.5" customHeight="1">
      <c r="A55" s="83"/>
      <c r="B55" s="88">
        <f t="shared" si="0"/>
        <v>12</v>
      </c>
      <c r="C55" s="410"/>
      <c r="D55" s="411"/>
      <c r="E55" s="411"/>
      <c r="F55" s="411"/>
      <c r="G55" s="411"/>
      <c r="H55" s="411"/>
      <c r="I55" s="411"/>
      <c r="J55" s="411"/>
      <c r="K55" s="411"/>
      <c r="L55" s="412"/>
      <c r="M55" s="419"/>
      <c r="N55" s="419"/>
      <c r="O55" s="419"/>
      <c r="P55" s="419"/>
      <c r="Q55" s="419"/>
      <c r="R55" s="420"/>
      <c r="S55" s="421"/>
      <c r="T55" s="421"/>
      <c r="U55" s="421"/>
      <c r="V55" s="422"/>
      <c r="W55" s="77"/>
      <c r="X55" s="8"/>
      <c r="Y55" s="8"/>
      <c r="Z55" s="404"/>
      <c r="AA55" s="405"/>
      <c r="AC55" s="80" t="e">
        <f>VLOOKUP(Y55,【参考】数式用!$A$3:$C$10,3,FALSE)</f>
        <v>#N/A</v>
      </c>
    </row>
    <row r="56" spans="1:29" ht="37.5" customHeight="1">
      <c r="A56" s="83"/>
      <c r="B56" s="88">
        <f t="shared" si="0"/>
        <v>13</v>
      </c>
      <c r="C56" s="410"/>
      <c r="D56" s="411"/>
      <c r="E56" s="411"/>
      <c r="F56" s="411"/>
      <c r="G56" s="411"/>
      <c r="H56" s="411"/>
      <c r="I56" s="411"/>
      <c r="J56" s="411"/>
      <c r="K56" s="411"/>
      <c r="L56" s="412"/>
      <c r="M56" s="419"/>
      <c r="N56" s="419"/>
      <c r="O56" s="419"/>
      <c r="P56" s="419"/>
      <c r="Q56" s="419"/>
      <c r="R56" s="420"/>
      <c r="S56" s="421"/>
      <c r="T56" s="421"/>
      <c r="U56" s="421"/>
      <c r="V56" s="422"/>
      <c r="W56" s="77"/>
      <c r="X56" s="8"/>
      <c r="Y56" s="8"/>
      <c r="Z56" s="404"/>
      <c r="AA56" s="405"/>
      <c r="AC56" s="80" t="e">
        <f>VLOOKUP(Y56,【参考】数式用!$A$3:$C$10,3,FALSE)</f>
        <v>#N/A</v>
      </c>
    </row>
    <row r="57" spans="1:29" ht="37.5" customHeight="1">
      <c r="A57" s="83"/>
      <c r="B57" s="88">
        <f t="shared" si="0"/>
        <v>14</v>
      </c>
      <c r="C57" s="410"/>
      <c r="D57" s="411"/>
      <c r="E57" s="411"/>
      <c r="F57" s="411"/>
      <c r="G57" s="411"/>
      <c r="H57" s="411"/>
      <c r="I57" s="411"/>
      <c r="J57" s="411"/>
      <c r="K57" s="411"/>
      <c r="L57" s="412"/>
      <c r="M57" s="419"/>
      <c r="N57" s="419"/>
      <c r="O57" s="419"/>
      <c r="P57" s="419"/>
      <c r="Q57" s="419"/>
      <c r="R57" s="420"/>
      <c r="S57" s="421"/>
      <c r="T57" s="421"/>
      <c r="U57" s="421"/>
      <c r="V57" s="422"/>
      <c r="W57" s="77"/>
      <c r="X57" s="8"/>
      <c r="Y57" s="8"/>
      <c r="Z57" s="404"/>
      <c r="AA57" s="405"/>
      <c r="AC57" s="80" t="e">
        <f>VLOOKUP(Y57,【参考】数式用!$A$3:$C$10,3,FALSE)</f>
        <v>#N/A</v>
      </c>
    </row>
    <row r="58" spans="1:29" ht="37.5" customHeight="1">
      <c r="A58" s="83"/>
      <c r="B58" s="88">
        <f t="shared" si="0"/>
        <v>15</v>
      </c>
      <c r="C58" s="410"/>
      <c r="D58" s="411"/>
      <c r="E58" s="411"/>
      <c r="F58" s="411"/>
      <c r="G58" s="411"/>
      <c r="H58" s="411"/>
      <c r="I58" s="411"/>
      <c r="J58" s="411"/>
      <c r="K58" s="411"/>
      <c r="L58" s="412"/>
      <c r="M58" s="419"/>
      <c r="N58" s="419"/>
      <c r="O58" s="419"/>
      <c r="P58" s="419"/>
      <c r="Q58" s="419"/>
      <c r="R58" s="420"/>
      <c r="S58" s="421"/>
      <c r="T58" s="421"/>
      <c r="U58" s="421"/>
      <c r="V58" s="422"/>
      <c r="W58" s="77"/>
      <c r="X58" s="8"/>
      <c r="Y58" s="8"/>
      <c r="Z58" s="404"/>
      <c r="AA58" s="405"/>
      <c r="AC58" s="80" t="e">
        <f>VLOOKUP(Y58,【参考】数式用!$A$3:$C$10,3,FALSE)</f>
        <v>#N/A</v>
      </c>
    </row>
    <row r="59" spans="1:29" ht="37.5" customHeight="1">
      <c r="A59" s="83"/>
      <c r="B59" s="88">
        <f t="shared" si="0"/>
        <v>16</v>
      </c>
      <c r="C59" s="410"/>
      <c r="D59" s="411"/>
      <c r="E59" s="411"/>
      <c r="F59" s="411"/>
      <c r="G59" s="411"/>
      <c r="H59" s="411"/>
      <c r="I59" s="411"/>
      <c r="J59" s="411"/>
      <c r="K59" s="411"/>
      <c r="L59" s="412"/>
      <c r="M59" s="419"/>
      <c r="N59" s="419"/>
      <c r="O59" s="419"/>
      <c r="P59" s="419"/>
      <c r="Q59" s="419"/>
      <c r="R59" s="420"/>
      <c r="S59" s="421"/>
      <c r="T59" s="421"/>
      <c r="U59" s="421"/>
      <c r="V59" s="422"/>
      <c r="W59" s="77"/>
      <c r="X59" s="8"/>
      <c r="Y59" s="8"/>
      <c r="Z59" s="404"/>
      <c r="AA59" s="405"/>
      <c r="AC59" s="80" t="e">
        <f>VLOOKUP(Y59,【参考】数式用!$A$3:$C$10,3,FALSE)</f>
        <v>#N/A</v>
      </c>
    </row>
    <row r="60" spans="1:29" ht="37.5" customHeight="1">
      <c r="A60" s="83"/>
      <c r="B60" s="88">
        <f t="shared" si="0"/>
        <v>17</v>
      </c>
      <c r="C60" s="410"/>
      <c r="D60" s="411"/>
      <c r="E60" s="411"/>
      <c r="F60" s="411"/>
      <c r="G60" s="411"/>
      <c r="H60" s="411"/>
      <c r="I60" s="411"/>
      <c r="J60" s="411"/>
      <c r="K60" s="411"/>
      <c r="L60" s="412"/>
      <c r="M60" s="419"/>
      <c r="N60" s="419"/>
      <c r="O60" s="419"/>
      <c r="P60" s="419"/>
      <c r="Q60" s="419"/>
      <c r="R60" s="420"/>
      <c r="S60" s="421"/>
      <c r="T60" s="421"/>
      <c r="U60" s="421"/>
      <c r="V60" s="422"/>
      <c r="W60" s="77"/>
      <c r="X60" s="8"/>
      <c r="Y60" s="8"/>
      <c r="Z60" s="404"/>
      <c r="AA60" s="405"/>
      <c r="AC60" s="80" t="e">
        <f>VLOOKUP(Y60,【参考】数式用!$A$3:$C$10,3,FALSE)</f>
        <v>#N/A</v>
      </c>
    </row>
    <row r="61" spans="1:29" ht="37.5" customHeight="1">
      <c r="A61" s="83"/>
      <c r="B61" s="88">
        <f t="shared" si="0"/>
        <v>18</v>
      </c>
      <c r="C61" s="410"/>
      <c r="D61" s="411"/>
      <c r="E61" s="411"/>
      <c r="F61" s="411"/>
      <c r="G61" s="411"/>
      <c r="H61" s="411"/>
      <c r="I61" s="411"/>
      <c r="J61" s="411"/>
      <c r="K61" s="411"/>
      <c r="L61" s="412"/>
      <c r="M61" s="419"/>
      <c r="N61" s="419"/>
      <c r="O61" s="419"/>
      <c r="P61" s="419"/>
      <c r="Q61" s="419"/>
      <c r="R61" s="420"/>
      <c r="S61" s="421"/>
      <c r="T61" s="421"/>
      <c r="U61" s="421"/>
      <c r="V61" s="422"/>
      <c r="W61" s="77"/>
      <c r="X61" s="8"/>
      <c r="Y61" s="8"/>
      <c r="Z61" s="404"/>
      <c r="AA61" s="405"/>
      <c r="AC61" s="80" t="e">
        <f>VLOOKUP(Y61,【参考】数式用!$A$3:$C$10,3,FALSE)</f>
        <v>#N/A</v>
      </c>
    </row>
    <row r="62" spans="1:29" ht="37.5" customHeight="1">
      <c r="A62" s="83"/>
      <c r="B62" s="88">
        <f t="shared" si="0"/>
        <v>19</v>
      </c>
      <c r="C62" s="410"/>
      <c r="D62" s="411"/>
      <c r="E62" s="411"/>
      <c r="F62" s="411"/>
      <c r="G62" s="411"/>
      <c r="H62" s="411"/>
      <c r="I62" s="411"/>
      <c r="J62" s="411"/>
      <c r="K62" s="411"/>
      <c r="L62" s="412"/>
      <c r="M62" s="419"/>
      <c r="N62" s="419"/>
      <c r="O62" s="419"/>
      <c r="P62" s="419"/>
      <c r="Q62" s="419"/>
      <c r="R62" s="420"/>
      <c r="S62" s="421"/>
      <c r="T62" s="421"/>
      <c r="U62" s="421"/>
      <c r="V62" s="422"/>
      <c r="W62" s="77"/>
      <c r="X62" s="8"/>
      <c r="Y62" s="8"/>
      <c r="Z62" s="404"/>
      <c r="AA62" s="405"/>
      <c r="AC62" s="80" t="e">
        <f>VLOOKUP(Y62,【参考】数式用!$A$3:$C$10,3,FALSE)</f>
        <v>#N/A</v>
      </c>
    </row>
    <row r="63" spans="1:29" ht="37.5" customHeight="1">
      <c r="A63" s="83"/>
      <c r="B63" s="88">
        <f t="shared" si="0"/>
        <v>20</v>
      </c>
      <c r="C63" s="410"/>
      <c r="D63" s="411"/>
      <c r="E63" s="411"/>
      <c r="F63" s="411"/>
      <c r="G63" s="411"/>
      <c r="H63" s="411"/>
      <c r="I63" s="411"/>
      <c r="J63" s="411"/>
      <c r="K63" s="411"/>
      <c r="L63" s="412"/>
      <c r="M63" s="419"/>
      <c r="N63" s="419"/>
      <c r="O63" s="419"/>
      <c r="P63" s="419"/>
      <c r="Q63" s="419"/>
      <c r="R63" s="420"/>
      <c r="S63" s="421"/>
      <c r="T63" s="421"/>
      <c r="U63" s="421"/>
      <c r="V63" s="422"/>
      <c r="W63" s="77"/>
      <c r="X63" s="8"/>
      <c r="Y63" s="8"/>
      <c r="Z63" s="404"/>
      <c r="AA63" s="405"/>
      <c r="AC63" s="80" t="e">
        <f>VLOOKUP(Y63,【参考】数式用!$A$3:$C$10,3,FALSE)</f>
        <v>#N/A</v>
      </c>
    </row>
    <row r="64" spans="1:29" ht="37.5" customHeight="1">
      <c r="A64" s="83"/>
      <c r="B64" s="88">
        <f t="shared" si="0"/>
        <v>21</v>
      </c>
      <c r="C64" s="410"/>
      <c r="D64" s="411"/>
      <c r="E64" s="411"/>
      <c r="F64" s="411"/>
      <c r="G64" s="411"/>
      <c r="H64" s="411"/>
      <c r="I64" s="411"/>
      <c r="J64" s="411"/>
      <c r="K64" s="411"/>
      <c r="L64" s="412"/>
      <c r="M64" s="419"/>
      <c r="N64" s="419"/>
      <c r="O64" s="419"/>
      <c r="P64" s="419"/>
      <c r="Q64" s="419"/>
      <c r="R64" s="420"/>
      <c r="S64" s="421"/>
      <c r="T64" s="421"/>
      <c r="U64" s="421"/>
      <c r="V64" s="422"/>
      <c r="W64" s="77"/>
      <c r="X64" s="8"/>
      <c r="Y64" s="8"/>
      <c r="Z64" s="404"/>
      <c r="AA64" s="405"/>
      <c r="AC64" s="80" t="e">
        <f>VLOOKUP(Y64,【参考】数式用!$A$3:$C$10,3,FALSE)</f>
        <v>#N/A</v>
      </c>
    </row>
    <row r="65" spans="1:29" ht="37.5" customHeight="1">
      <c r="A65" s="83"/>
      <c r="B65" s="88">
        <f t="shared" si="0"/>
        <v>22</v>
      </c>
      <c r="C65" s="410"/>
      <c r="D65" s="411"/>
      <c r="E65" s="411"/>
      <c r="F65" s="411"/>
      <c r="G65" s="411"/>
      <c r="H65" s="411"/>
      <c r="I65" s="411"/>
      <c r="J65" s="411"/>
      <c r="K65" s="411"/>
      <c r="L65" s="412"/>
      <c r="M65" s="419"/>
      <c r="N65" s="419"/>
      <c r="O65" s="419"/>
      <c r="P65" s="419"/>
      <c r="Q65" s="419"/>
      <c r="R65" s="420"/>
      <c r="S65" s="421"/>
      <c r="T65" s="421"/>
      <c r="U65" s="421"/>
      <c r="V65" s="422"/>
      <c r="W65" s="77"/>
      <c r="X65" s="8"/>
      <c r="Y65" s="8"/>
      <c r="Z65" s="404"/>
      <c r="AA65" s="405"/>
      <c r="AC65" s="80" t="e">
        <f>VLOOKUP(Y65,【参考】数式用!$A$3:$C$10,3,FALSE)</f>
        <v>#N/A</v>
      </c>
    </row>
    <row r="66" spans="1:29" ht="37.5" customHeight="1">
      <c r="A66" s="83"/>
      <c r="B66" s="88">
        <f t="shared" si="0"/>
        <v>23</v>
      </c>
      <c r="C66" s="410"/>
      <c r="D66" s="411"/>
      <c r="E66" s="411"/>
      <c r="F66" s="411"/>
      <c r="G66" s="411"/>
      <c r="H66" s="411"/>
      <c r="I66" s="411"/>
      <c r="J66" s="411"/>
      <c r="K66" s="411"/>
      <c r="L66" s="412"/>
      <c r="M66" s="419"/>
      <c r="N66" s="419"/>
      <c r="O66" s="419"/>
      <c r="P66" s="419"/>
      <c r="Q66" s="419"/>
      <c r="R66" s="420"/>
      <c r="S66" s="421"/>
      <c r="T66" s="421"/>
      <c r="U66" s="421"/>
      <c r="V66" s="422"/>
      <c r="W66" s="77"/>
      <c r="X66" s="8"/>
      <c r="Y66" s="8"/>
      <c r="Z66" s="404"/>
      <c r="AA66" s="405"/>
      <c r="AC66" s="80" t="e">
        <f>VLOOKUP(Y66,【参考】数式用!$A$3:$C$10,3,FALSE)</f>
        <v>#N/A</v>
      </c>
    </row>
    <row r="67" spans="1:29" ht="37.5" customHeight="1">
      <c r="A67" s="83"/>
      <c r="B67" s="88">
        <f t="shared" si="0"/>
        <v>24</v>
      </c>
      <c r="C67" s="410"/>
      <c r="D67" s="411"/>
      <c r="E67" s="411"/>
      <c r="F67" s="411"/>
      <c r="G67" s="411"/>
      <c r="H67" s="411"/>
      <c r="I67" s="411"/>
      <c r="J67" s="411"/>
      <c r="K67" s="411"/>
      <c r="L67" s="412"/>
      <c r="M67" s="419"/>
      <c r="N67" s="419"/>
      <c r="O67" s="419"/>
      <c r="P67" s="419"/>
      <c r="Q67" s="419"/>
      <c r="R67" s="420"/>
      <c r="S67" s="421"/>
      <c r="T67" s="421"/>
      <c r="U67" s="421"/>
      <c r="V67" s="422"/>
      <c r="W67" s="77"/>
      <c r="X67" s="8"/>
      <c r="Y67" s="8"/>
      <c r="Z67" s="404"/>
      <c r="AA67" s="405"/>
      <c r="AC67" s="80" t="e">
        <f>VLOOKUP(Y67,【参考】数式用!$A$3:$C$10,3,FALSE)</f>
        <v>#N/A</v>
      </c>
    </row>
    <row r="68" spans="1:29" ht="37.5" customHeight="1">
      <c r="A68" s="83"/>
      <c r="B68" s="88">
        <f t="shared" si="0"/>
        <v>25</v>
      </c>
      <c r="C68" s="410"/>
      <c r="D68" s="411"/>
      <c r="E68" s="411"/>
      <c r="F68" s="411"/>
      <c r="G68" s="411"/>
      <c r="H68" s="411"/>
      <c r="I68" s="411"/>
      <c r="J68" s="411"/>
      <c r="K68" s="411"/>
      <c r="L68" s="412"/>
      <c r="M68" s="419"/>
      <c r="N68" s="419"/>
      <c r="O68" s="419"/>
      <c r="P68" s="419"/>
      <c r="Q68" s="419"/>
      <c r="R68" s="420"/>
      <c r="S68" s="421"/>
      <c r="T68" s="421"/>
      <c r="U68" s="421"/>
      <c r="V68" s="422"/>
      <c r="W68" s="77"/>
      <c r="X68" s="8"/>
      <c r="Y68" s="8"/>
      <c r="Z68" s="404"/>
      <c r="AA68" s="405"/>
      <c r="AC68" s="80" t="e">
        <f>VLOOKUP(Y68,【参考】数式用!$A$3:$C$10,3,FALSE)</f>
        <v>#N/A</v>
      </c>
    </row>
    <row r="69" spans="1:29" ht="37.5" customHeight="1">
      <c r="A69" s="83"/>
      <c r="B69" s="88">
        <f t="shared" si="0"/>
        <v>26</v>
      </c>
      <c r="C69" s="410"/>
      <c r="D69" s="411"/>
      <c r="E69" s="411"/>
      <c r="F69" s="411"/>
      <c r="G69" s="411"/>
      <c r="H69" s="411"/>
      <c r="I69" s="411"/>
      <c r="J69" s="411"/>
      <c r="K69" s="411"/>
      <c r="L69" s="412"/>
      <c r="M69" s="419"/>
      <c r="N69" s="419"/>
      <c r="O69" s="419"/>
      <c r="P69" s="419"/>
      <c r="Q69" s="419"/>
      <c r="R69" s="420"/>
      <c r="S69" s="421"/>
      <c r="T69" s="421"/>
      <c r="U69" s="421"/>
      <c r="V69" s="422"/>
      <c r="W69" s="77"/>
      <c r="X69" s="8"/>
      <c r="Y69" s="8"/>
      <c r="Z69" s="404"/>
      <c r="AA69" s="405"/>
      <c r="AC69" s="80" t="e">
        <f>VLOOKUP(Y69,【参考】数式用!$A$3:$C$10,3,FALSE)</f>
        <v>#N/A</v>
      </c>
    </row>
    <row r="70" spans="1:29" ht="37.5" customHeight="1">
      <c r="A70" s="83"/>
      <c r="B70" s="88">
        <f t="shared" si="0"/>
        <v>27</v>
      </c>
      <c r="C70" s="410"/>
      <c r="D70" s="411"/>
      <c r="E70" s="411"/>
      <c r="F70" s="411"/>
      <c r="G70" s="411"/>
      <c r="H70" s="411"/>
      <c r="I70" s="411"/>
      <c r="J70" s="411"/>
      <c r="K70" s="411"/>
      <c r="L70" s="412"/>
      <c r="M70" s="419"/>
      <c r="N70" s="419"/>
      <c r="O70" s="419"/>
      <c r="P70" s="419"/>
      <c r="Q70" s="419"/>
      <c r="R70" s="420"/>
      <c r="S70" s="421"/>
      <c r="T70" s="421"/>
      <c r="U70" s="421"/>
      <c r="V70" s="422"/>
      <c r="W70" s="77"/>
      <c r="X70" s="8"/>
      <c r="Y70" s="8"/>
      <c r="Z70" s="404"/>
      <c r="AA70" s="405"/>
      <c r="AC70" s="80" t="e">
        <f>VLOOKUP(Y70,【参考】数式用!$A$3:$C$10,3,FALSE)</f>
        <v>#N/A</v>
      </c>
    </row>
    <row r="71" spans="1:29" ht="37.5" customHeight="1">
      <c r="A71" s="83"/>
      <c r="B71" s="88">
        <f t="shared" si="0"/>
        <v>28</v>
      </c>
      <c r="C71" s="410"/>
      <c r="D71" s="411"/>
      <c r="E71" s="411"/>
      <c r="F71" s="411"/>
      <c r="G71" s="411"/>
      <c r="H71" s="411"/>
      <c r="I71" s="411"/>
      <c r="J71" s="411"/>
      <c r="K71" s="411"/>
      <c r="L71" s="412"/>
      <c r="M71" s="419"/>
      <c r="N71" s="419"/>
      <c r="O71" s="419"/>
      <c r="P71" s="419"/>
      <c r="Q71" s="419"/>
      <c r="R71" s="420"/>
      <c r="S71" s="421"/>
      <c r="T71" s="421"/>
      <c r="U71" s="421"/>
      <c r="V71" s="422"/>
      <c r="W71" s="77"/>
      <c r="X71" s="8"/>
      <c r="Y71" s="8"/>
      <c r="Z71" s="404"/>
      <c r="AA71" s="405"/>
      <c r="AC71" s="80" t="e">
        <f>VLOOKUP(Y71,【参考】数式用!$A$3:$C$10,3,FALSE)</f>
        <v>#N/A</v>
      </c>
    </row>
    <row r="72" spans="1:29" ht="37.5" customHeight="1">
      <c r="A72" s="83"/>
      <c r="B72" s="88">
        <f t="shared" si="0"/>
        <v>29</v>
      </c>
      <c r="C72" s="410"/>
      <c r="D72" s="411"/>
      <c r="E72" s="411"/>
      <c r="F72" s="411"/>
      <c r="G72" s="411"/>
      <c r="H72" s="411"/>
      <c r="I72" s="411"/>
      <c r="J72" s="411"/>
      <c r="K72" s="411"/>
      <c r="L72" s="412"/>
      <c r="M72" s="419"/>
      <c r="N72" s="419"/>
      <c r="O72" s="419"/>
      <c r="P72" s="419"/>
      <c r="Q72" s="419"/>
      <c r="R72" s="420"/>
      <c r="S72" s="421"/>
      <c r="T72" s="421"/>
      <c r="U72" s="421"/>
      <c r="V72" s="422"/>
      <c r="W72" s="77"/>
      <c r="X72" s="8"/>
      <c r="Y72" s="8"/>
      <c r="Z72" s="404"/>
      <c r="AA72" s="405"/>
      <c r="AC72" s="80" t="e">
        <f>VLOOKUP(Y72,【参考】数式用!$A$3:$C$10,3,FALSE)</f>
        <v>#N/A</v>
      </c>
    </row>
    <row r="73" spans="1:29" ht="37.5" customHeight="1">
      <c r="A73" s="83"/>
      <c r="B73" s="88">
        <f t="shared" si="0"/>
        <v>30</v>
      </c>
      <c r="C73" s="410"/>
      <c r="D73" s="411"/>
      <c r="E73" s="411"/>
      <c r="F73" s="411"/>
      <c r="G73" s="411"/>
      <c r="H73" s="411"/>
      <c r="I73" s="411"/>
      <c r="J73" s="411"/>
      <c r="K73" s="411"/>
      <c r="L73" s="412"/>
      <c r="M73" s="419"/>
      <c r="N73" s="419"/>
      <c r="O73" s="419"/>
      <c r="P73" s="419"/>
      <c r="Q73" s="419"/>
      <c r="R73" s="420"/>
      <c r="S73" s="421"/>
      <c r="T73" s="421"/>
      <c r="U73" s="421"/>
      <c r="V73" s="422"/>
      <c r="W73" s="77"/>
      <c r="X73" s="8"/>
      <c r="Y73" s="8"/>
      <c r="Z73" s="404"/>
      <c r="AA73" s="405"/>
      <c r="AC73" s="80" t="e">
        <f>VLOOKUP(Y73,【参考】数式用!$A$3:$C$10,3,FALSE)</f>
        <v>#N/A</v>
      </c>
    </row>
    <row r="74" spans="1:29" ht="37.5" customHeight="1">
      <c r="A74" s="83"/>
      <c r="B74" s="88">
        <f t="shared" si="0"/>
        <v>31</v>
      </c>
      <c r="C74" s="410"/>
      <c r="D74" s="411"/>
      <c r="E74" s="411"/>
      <c r="F74" s="411"/>
      <c r="G74" s="411"/>
      <c r="H74" s="411"/>
      <c r="I74" s="411"/>
      <c r="J74" s="411"/>
      <c r="K74" s="411"/>
      <c r="L74" s="412"/>
      <c r="M74" s="419"/>
      <c r="N74" s="419"/>
      <c r="O74" s="419"/>
      <c r="P74" s="419"/>
      <c r="Q74" s="419"/>
      <c r="R74" s="420"/>
      <c r="S74" s="421"/>
      <c r="T74" s="421"/>
      <c r="U74" s="421"/>
      <c r="V74" s="422"/>
      <c r="W74" s="77"/>
      <c r="X74" s="8"/>
      <c r="Y74" s="8"/>
      <c r="Z74" s="404"/>
      <c r="AA74" s="405"/>
      <c r="AC74" s="80" t="e">
        <f>VLOOKUP(Y74,【参考】数式用!$A$3:$C$10,3,FALSE)</f>
        <v>#N/A</v>
      </c>
    </row>
    <row r="75" spans="1:29" ht="37.5" customHeight="1">
      <c r="A75" s="83"/>
      <c r="B75" s="88">
        <f t="shared" si="0"/>
        <v>32</v>
      </c>
      <c r="C75" s="410"/>
      <c r="D75" s="411"/>
      <c r="E75" s="411"/>
      <c r="F75" s="411"/>
      <c r="G75" s="411"/>
      <c r="H75" s="411"/>
      <c r="I75" s="411"/>
      <c r="J75" s="411"/>
      <c r="K75" s="411"/>
      <c r="L75" s="412"/>
      <c r="M75" s="419"/>
      <c r="N75" s="419"/>
      <c r="O75" s="419"/>
      <c r="P75" s="419"/>
      <c r="Q75" s="419"/>
      <c r="R75" s="420"/>
      <c r="S75" s="421"/>
      <c r="T75" s="421"/>
      <c r="U75" s="421"/>
      <c r="V75" s="422"/>
      <c r="W75" s="77"/>
      <c r="X75" s="8"/>
      <c r="Y75" s="8"/>
      <c r="Z75" s="404"/>
      <c r="AA75" s="405"/>
      <c r="AC75" s="80" t="e">
        <f>VLOOKUP(Y75,【参考】数式用!$A$3:$C$10,3,FALSE)</f>
        <v>#N/A</v>
      </c>
    </row>
    <row r="76" spans="1:29" ht="37.5" customHeight="1">
      <c r="A76" s="83"/>
      <c r="B76" s="88">
        <f t="shared" si="0"/>
        <v>33</v>
      </c>
      <c r="C76" s="410"/>
      <c r="D76" s="411"/>
      <c r="E76" s="411"/>
      <c r="F76" s="411"/>
      <c r="G76" s="411"/>
      <c r="H76" s="411"/>
      <c r="I76" s="411"/>
      <c r="J76" s="411"/>
      <c r="K76" s="411"/>
      <c r="L76" s="412"/>
      <c r="M76" s="419"/>
      <c r="N76" s="419"/>
      <c r="O76" s="419"/>
      <c r="P76" s="419"/>
      <c r="Q76" s="419"/>
      <c r="R76" s="420"/>
      <c r="S76" s="421"/>
      <c r="T76" s="421"/>
      <c r="U76" s="421"/>
      <c r="V76" s="422"/>
      <c r="W76" s="77"/>
      <c r="X76" s="8"/>
      <c r="Y76" s="8"/>
      <c r="Z76" s="404"/>
      <c r="AA76" s="405"/>
      <c r="AC76" s="80" t="e">
        <f>VLOOKUP(Y76,【参考】数式用!$A$3:$C$10,3,FALSE)</f>
        <v>#N/A</v>
      </c>
    </row>
    <row r="77" spans="1:29" ht="37.5" customHeight="1">
      <c r="A77" s="83"/>
      <c r="B77" s="88">
        <f t="shared" si="0"/>
        <v>34</v>
      </c>
      <c r="C77" s="410"/>
      <c r="D77" s="411"/>
      <c r="E77" s="411"/>
      <c r="F77" s="411"/>
      <c r="G77" s="411"/>
      <c r="H77" s="411"/>
      <c r="I77" s="411"/>
      <c r="J77" s="411"/>
      <c r="K77" s="411"/>
      <c r="L77" s="412"/>
      <c r="M77" s="419"/>
      <c r="N77" s="419"/>
      <c r="O77" s="419"/>
      <c r="P77" s="419"/>
      <c r="Q77" s="419"/>
      <c r="R77" s="420"/>
      <c r="S77" s="421"/>
      <c r="T77" s="421"/>
      <c r="U77" s="421"/>
      <c r="V77" s="422"/>
      <c r="W77" s="77"/>
      <c r="X77" s="8"/>
      <c r="Y77" s="8"/>
      <c r="Z77" s="404"/>
      <c r="AA77" s="405"/>
      <c r="AC77" s="80" t="e">
        <f>VLOOKUP(Y77,【参考】数式用!$A$3:$C$10,3,FALSE)</f>
        <v>#N/A</v>
      </c>
    </row>
    <row r="78" spans="1:29" ht="37.5" customHeight="1">
      <c r="A78" s="83"/>
      <c r="B78" s="88">
        <f t="shared" si="0"/>
        <v>35</v>
      </c>
      <c r="C78" s="410"/>
      <c r="D78" s="411"/>
      <c r="E78" s="411"/>
      <c r="F78" s="411"/>
      <c r="G78" s="411"/>
      <c r="H78" s="411"/>
      <c r="I78" s="411"/>
      <c r="J78" s="411"/>
      <c r="K78" s="411"/>
      <c r="L78" s="412"/>
      <c r="M78" s="419"/>
      <c r="N78" s="419"/>
      <c r="O78" s="419"/>
      <c r="P78" s="419"/>
      <c r="Q78" s="419"/>
      <c r="R78" s="420"/>
      <c r="S78" s="421"/>
      <c r="T78" s="421"/>
      <c r="U78" s="421"/>
      <c r="V78" s="422"/>
      <c r="W78" s="77"/>
      <c r="X78" s="8"/>
      <c r="Y78" s="8"/>
      <c r="Z78" s="404"/>
      <c r="AA78" s="405"/>
      <c r="AC78" s="80" t="e">
        <f>VLOOKUP(Y78,【参考】数式用!$A$3:$C$10,3,FALSE)</f>
        <v>#N/A</v>
      </c>
    </row>
    <row r="79" spans="1:29" ht="37.5" customHeight="1">
      <c r="A79" s="83"/>
      <c r="B79" s="88">
        <f t="shared" si="0"/>
        <v>36</v>
      </c>
      <c r="C79" s="410"/>
      <c r="D79" s="411"/>
      <c r="E79" s="411"/>
      <c r="F79" s="411"/>
      <c r="G79" s="411"/>
      <c r="H79" s="411"/>
      <c r="I79" s="411"/>
      <c r="J79" s="411"/>
      <c r="K79" s="411"/>
      <c r="L79" s="412"/>
      <c r="M79" s="419"/>
      <c r="N79" s="419"/>
      <c r="O79" s="419"/>
      <c r="P79" s="419"/>
      <c r="Q79" s="419"/>
      <c r="R79" s="420"/>
      <c r="S79" s="421"/>
      <c r="T79" s="421"/>
      <c r="U79" s="421"/>
      <c r="V79" s="422"/>
      <c r="W79" s="77"/>
      <c r="X79" s="8"/>
      <c r="Y79" s="8"/>
      <c r="Z79" s="404"/>
      <c r="AA79" s="405"/>
      <c r="AC79" s="80" t="e">
        <f>VLOOKUP(Y79,【参考】数式用!$A$3:$C$10,3,FALSE)</f>
        <v>#N/A</v>
      </c>
    </row>
    <row r="80" spans="1:29" ht="37.5" customHeight="1">
      <c r="A80" s="83"/>
      <c r="B80" s="88">
        <f t="shared" si="0"/>
        <v>37</v>
      </c>
      <c r="C80" s="410"/>
      <c r="D80" s="411"/>
      <c r="E80" s="411"/>
      <c r="F80" s="411"/>
      <c r="G80" s="411"/>
      <c r="H80" s="411"/>
      <c r="I80" s="411"/>
      <c r="J80" s="411"/>
      <c r="K80" s="411"/>
      <c r="L80" s="412"/>
      <c r="M80" s="419"/>
      <c r="N80" s="419"/>
      <c r="O80" s="419"/>
      <c r="P80" s="419"/>
      <c r="Q80" s="419"/>
      <c r="R80" s="420"/>
      <c r="S80" s="421"/>
      <c r="T80" s="421"/>
      <c r="U80" s="421"/>
      <c r="V80" s="422"/>
      <c r="W80" s="77"/>
      <c r="X80" s="8"/>
      <c r="Y80" s="8"/>
      <c r="Z80" s="404"/>
      <c r="AA80" s="405"/>
      <c r="AC80" s="80" t="e">
        <f>VLOOKUP(Y80,【参考】数式用!$A$3:$C$10,3,FALSE)</f>
        <v>#N/A</v>
      </c>
    </row>
    <row r="81" spans="1:29" ht="37.5" customHeight="1">
      <c r="A81" s="83"/>
      <c r="B81" s="88">
        <f t="shared" si="0"/>
        <v>38</v>
      </c>
      <c r="C81" s="410"/>
      <c r="D81" s="411"/>
      <c r="E81" s="411"/>
      <c r="F81" s="411"/>
      <c r="G81" s="411"/>
      <c r="H81" s="411"/>
      <c r="I81" s="411"/>
      <c r="J81" s="411"/>
      <c r="K81" s="411"/>
      <c r="L81" s="412"/>
      <c r="M81" s="419"/>
      <c r="N81" s="419"/>
      <c r="O81" s="419"/>
      <c r="P81" s="419"/>
      <c r="Q81" s="419"/>
      <c r="R81" s="420"/>
      <c r="S81" s="421"/>
      <c r="T81" s="421"/>
      <c r="U81" s="421"/>
      <c r="V81" s="422"/>
      <c r="W81" s="77"/>
      <c r="X81" s="8"/>
      <c r="Y81" s="8"/>
      <c r="Z81" s="404"/>
      <c r="AA81" s="405"/>
      <c r="AC81" s="80" t="e">
        <f>VLOOKUP(Y81,【参考】数式用!$A$3:$C$10,3,FALSE)</f>
        <v>#N/A</v>
      </c>
    </row>
    <row r="82" spans="1:29" ht="37.5" customHeight="1">
      <c r="A82" s="83"/>
      <c r="B82" s="88">
        <f t="shared" si="0"/>
        <v>39</v>
      </c>
      <c r="C82" s="410"/>
      <c r="D82" s="411"/>
      <c r="E82" s="411"/>
      <c r="F82" s="411"/>
      <c r="G82" s="411"/>
      <c r="H82" s="411"/>
      <c r="I82" s="411"/>
      <c r="J82" s="411"/>
      <c r="K82" s="411"/>
      <c r="L82" s="412"/>
      <c r="M82" s="419"/>
      <c r="N82" s="419"/>
      <c r="O82" s="419"/>
      <c r="P82" s="419"/>
      <c r="Q82" s="419"/>
      <c r="R82" s="420"/>
      <c r="S82" s="421"/>
      <c r="T82" s="421"/>
      <c r="U82" s="421"/>
      <c r="V82" s="422"/>
      <c r="W82" s="77"/>
      <c r="X82" s="8"/>
      <c r="Y82" s="8"/>
      <c r="Z82" s="404"/>
      <c r="AA82" s="405"/>
      <c r="AC82" s="80" t="e">
        <f>VLOOKUP(Y82,【参考】数式用!$A$3:$C$10,3,FALSE)</f>
        <v>#N/A</v>
      </c>
    </row>
    <row r="83" spans="1:29" ht="37.5" customHeight="1">
      <c r="A83" s="83"/>
      <c r="B83" s="88">
        <f t="shared" ref="B83:B109" si="1">B82+1</f>
        <v>40</v>
      </c>
      <c r="C83" s="410"/>
      <c r="D83" s="411"/>
      <c r="E83" s="411"/>
      <c r="F83" s="411"/>
      <c r="G83" s="411"/>
      <c r="H83" s="411"/>
      <c r="I83" s="411"/>
      <c r="J83" s="411"/>
      <c r="K83" s="411"/>
      <c r="L83" s="412"/>
      <c r="M83" s="419"/>
      <c r="N83" s="419"/>
      <c r="O83" s="419"/>
      <c r="P83" s="419"/>
      <c r="Q83" s="419"/>
      <c r="R83" s="420"/>
      <c r="S83" s="421"/>
      <c r="T83" s="421"/>
      <c r="U83" s="421"/>
      <c r="V83" s="422"/>
      <c r="W83" s="77"/>
      <c r="X83" s="8"/>
      <c r="Y83" s="8"/>
      <c r="Z83" s="404"/>
      <c r="AA83" s="405"/>
      <c r="AC83" s="80" t="e">
        <f>VLOOKUP(Y83,【参考】数式用!$A$3:$C$10,3,FALSE)</f>
        <v>#N/A</v>
      </c>
    </row>
    <row r="84" spans="1:29" ht="37.5" customHeight="1">
      <c r="A84" s="83"/>
      <c r="B84" s="88">
        <f t="shared" si="1"/>
        <v>41</v>
      </c>
      <c r="C84" s="410"/>
      <c r="D84" s="411"/>
      <c r="E84" s="411"/>
      <c r="F84" s="411"/>
      <c r="G84" s="411"/>
      <c r="H84" s="411"/>
      <c r="I84" s="411"/>
      <c r="J84" s="411"/>
      <c r="K84" s="411"/>
      <c r="L84" s="412"/>
      <c r="M84" s="419"/>
      <c r="N84" s="419"/>
      <c r="O84" s="419"/>
      <c r="P84" s="419"/>
      <c r="Q84" s="419"/>
      <c r="R84" s="420"/>
      <c r="S84" s="421"/>
      <c r="T84" s="421"/>
      <c r="U84" s="421"/>
      <c r="V84" s="422"/>
      <c r="W84" s="77"/>
      <c r="X84" s="8"/>
      <c r="Y84" s="8"/>
      <c r="Z84" s="404"/>
      <c r="AA84" s="405"/>
      <c r="AC84" s="80" t="e">
        <f>VLOOKUP(Y84,【参考】数式用!$A$3:$C$10,3,FALSE)</f>
        <v>#N/A</v>
      </c>
    </row>
    <row r="85" spans="1:29" ht="37.5" customHeight="1">
      <c r="A85" s="83"/>
      <c r="B85" s="88">
        <f t="shared" si="1"/>
        <v>42</v>
      </c>
      <c r="C85" s="410"/>
      <c r="D85" s="411"/>
      <c r="E85" s="411"/>
      <c r="F85" s="411"/>
      <c r="G85" s="411"/>
      <c r="H85" s="411"/>
      <c r="I85" s="411"/>
      <c r="J85" s="411"/>
      <c r="K85" s="411"/>
      <c r="L85" s="412"/>
      <c r="M85" s="419"/>
      <c r="N85" s="419"/>
      <c r="O85" s="419"/>
      <c r="P85" s="419"/>
      <c r="Q85" s="419"/>
      <c r="R85" s="420"/>
      <c r="S85" s="421"/>
      <c r="T85" s="421"/>
      <c r="U85" s="421"/>
      <c r="V85" s="422"/>
      <c r="W85" s="77"/>
      <c r="X85" s="8"/>
      <c r="Y85" s="8"/>
      <c r="Z85" s="404"/>
      <c r="AA85" s="405"/>
      <c r="AC85" s="80" t="e">
        <f>VLOOKUP(Y85,【参考】数式用!$A$3:$C$10,3,FALSE)</f>
        <v>#N/A</v>
      </c>
    </row>
    <row r="86" spans="1:29" ht="37.5" customHeight="1">
      <c r="A86" s="83"/>
      <c r="B86" s="88">
        <f t="shared" si="1"/>
        <v>43</v>
      </c>
      <c r="C86" s="410"/>
      <c r="D86" s="411"/>
      <c r="E86" s="411"/>
      <c r="F86" s="411"/>
      <c r="G86" s="411"/>
      <c r="H86" s="411"/>
      <c r="I86" s="411"/>
      <c r="J86" s="411"/>
      <c r="K86" s="411"/>
      <c r="L86" s="412"/>
      <c r="M86" s="419"/>
      <c r="N86" s="419"/>
      <c r="O86" s="419"/>
      <c r="P86" s="419"/>
      <c r="Q86" s="419"/>
      <c r="R86" s="420"/>
      <c r="S86" s="421"/>
      <c r="T86" s="421"/>
      <c r="U86" s="421"/>
      <c r="V86" s="422"/>
      <c r="W86" s="77"/>
      <c r="X86" s="8"/>
      <c r="Y86" s="8"/>
      <c r="Z86" s="404"/>
      <c r="AA86" s="405"/>
      <c r="AC86" s="80" t="e">
        <f>VLOOKUP(Y86,【参考】数式用!$A$3:$C$10,3,FALSE)</f>
        <v>#N/A</v>
      </c>
    </row>
    <row r="87" spans="1:29" ht="37.5" customHeight="1">
      <c r="A87" s="83"/>
      <c r="B87" s="88">
        <f t="shared" si="1"/>
        <v>44</v>
      </c>
      <c r="C87" s="410"/>
      <c r="D87" s="411"/>
      <c r="E87" s="411"/>
      <c r="F87" s="411"/>
      <c r="G87" s="411"/>
      <c r="H87" s="411"/>
      <c r="I87" s="411"/>
      <c r="J87" s="411"/>
      <c r="K87" s="411"/>
      <c r="L87" s="412"/>
      <c r="M87" s="419"/>
      <c r="N87" s="419"/>
      <c r="O87" s="419"/>
      <c r="P87" s="419"/>
      <c r="Q87" s="419"/>
      <c r="R87" s="420"/>
      <c r="S87" s="421"/>
      <c r="T87" s="421"/>
      <c r="U87" s="421"/>
      <c r="V87" s="422"/>
      <c r="W87" s="77"/>
      <c r="X87" s="8"/>
      <c r="Y87" s="8"/>
      <c r="Z87" s="404"/>
      <c r="AA87" s="405"/>
      <c r="AC87" s="80" t="e">
        <f>VLOOKUP(Y87,【参考】数式用!$A$3:$C$10,3,FALSE)</f>
        <v>#N/A</v>
      </c>
    </row>
    <row r="88" spans="1:29" ht="37.5" customHeight="1">
      <c r="A88" s="83"/>
      <c r="B88" s="88">
        <f t="shared" si="1"/>
        <v>45</v>
      </c>
      <c r="C88" s="410"/>
      <c r="D88" s="411"/>
      <c r="E88" s="411"/>
      <c r="F88" s="411"/>
      <c r="G88" s="411"/>
      <c r="H88" s="411"/>
      <c r="I88" s="411"/>
      <c r="J88" s="411"/>
      <c r="K88" s="411"/>
      <c r="L88" s="412"/>
      <c r="M88" s="419"/>
      <c r="N88" s="419"/>
      <c r="O88" s="419"/>
      <c r="P88" s="419"/>
      <c r="Q88" s="419"/>
      <c r="R88" s="420"/>
      <c r="S88" s="421"/>
      <c r="T88" s="421"/>
      <c r="U88" s="421"/>
      <c r="V88" s="422"/>
      <c r="W88" s="77"/>
      <c r="X88" s="8"/>
      <c r="Y88" s="8"/>
      <c r="Z88" s="404"/>
      <c r="AA88" s="405"/>
      <c r="AC88" s="80" t="e">
        <f>VLOOKUP(Y88,【参考】数式用!$A$3:$C$10,3,FALSE)</f>
        <v>#N/A</v>
      </c>
    </row>
    <row r="89" spans="1:29" ht="37.5" customHeight="1">
      <c r="A89" s="83"/>
      <c r="B89" s="88">
        <f t="shared" si="1"/>
        <v>46</v>
      </c>
      <c r="C89" s="410"/>
      <c r="D89" s="411"/>
      <c r="E89" s="411"/>
      <c r="F89" s="411"/>
      <c r="G89" s="411"/>
      <c r="H89" s="411"/>
      <c r="I89" s="411"/>
      <c r="J89" s="411"/>
      <c r="K89" s="411"/>
      <c r="L89" s="412"/>
      <c r="M89" s="419"/>
      <c r="N89" s="419"/>
      <c r="O89" s="419"/>
      <c r="P89" s="419"/>
      <c r="Q89" s="419"/>
      <c r="R89" s="420"/>
      <c r="S89" s="421"/>
      <c r="T89" s="421"/>
      <c r="U89" s="421"/>
      <c r="V89" s="422"/>
      <c r="W89" s="77"/>
      <c r="X89" s="8"/>
      <c r="Y89" s="8"/>
      <c r="Z89" s="404"/>
      <c r="AA89" s="405"/>
      <c r="AC89" s="80" t="e">
        <f>VLOOKUP(Y89,【参考】数式用!$A$3:$C$10,3,FALSE)</f>
        <v>#N/A</v>
      </c>
    </row>
    <row r="90" spans="1:29" ht="37.5" customHeight="1">
      <c r="A90" s="83"/>
      <c r="B90" s="88">
        <f t="shared" si="1"/>
        <v>47</v>
      </c>
      <c r="C90" s="410"/>
      <c r="D90" s="411"/>
      <c r="E90" s="411"/>
      <c r="F90" s="411"/>
      <c r="G90" s="411"/>
      <c r="H90" s="411"/>
      <c r="I90" s="411"/>
      <c r="J90" s="411"/>
      <c r="K90" s="411"/>
      <c r="L90" s="412"/>
      <c r="M90" s="419"/>
      <c r="N90" s="419"/>
      <c r="O90" s="419"/>
      <c r="P90" s="419"/>
      <c r="Q90" s="419"/>
      <c r="R90" s="420"/>
      <c r="S90" s="421"/>
      <c r="T90" s="421"/>
      <c r="U90" s="421"/>
      <c r="V90" s="422"/>
      <c r="W90" s="77"/>
      <c r="X90" s="8"/>
      <c r="Y90" s="8"/>
      <c r="Z90" s="404"/>
      <c r="AA90" s="405"/>
      <c r="AC90" s="80" t="e">
        <f>VLOOKUP(Y90,【参考】数式用!$A$3:$C$10,3,FALSE)</f>
        <v>#N/A</v>
      </c>
    </row>
    <row r="91" spans="1:29" ht="37.5" customHeight="1">
      <c r="A91" s="83"/>
      <c r="B91" s="88">
        <f t="shared" si="1"/>
        <v>48</v>
      </c>
      <c r="C91" s="410"/>
      <c r="D91" s="411"/>
      <c r="E91" s="411"/>
      <c r="F91" s="411"/>
      <c r="G91" s="411"/>
      <c r="H91" s="411"/>
      <c r="I91" s="411"/>
      <c r="J91" s="411"/>
      <c r="K91" s="411"/>
      <c r="L91" s="412"/>
      <c r="M91" s="419"/>
      <c r="N91" s="419"/>
      <c r="O91" s="419"/>
      <c r="P91" s="419"/>
      <c r="Q91" s="419"/>
      <c r="R91" s="420"/>
      <c r="S91" s="421"/>
      <c r="T91" s="421"/>
      <c r="U91" s="421"/>
      <c r="V91" s="422"/>
      <c r="W91" s="77"/>
      <c r="X91" s="8"/>
      <c r="Y91" s="8"/>
      <c r="Z91" s="404"/>
      <c r="AA91" s="405"/>
      <c r="AC91" s="80" t="e">
        <f>VLOOKUP(Y91,【参考】数式用!$A$3:$C$10,3,FALSE)</f>
        <v>#N/A</v>
      </c>
    </row>
    <row r="92" spans="1:29" ht="37.5" customHeight="1">
      <c r="A92" s="83"/>
      <c r="B92" s="88">
        <f t="shared" si="1"/>
        <v>49</v>
      </c>
      <c r="C92" s="410"/>
      <c r="D92" s="411"/>
      <c r="E92" s="411"/>
      <c r="F92" s="411"/>
      <c r="G92" s="411"/>
      <c r="H92" s="411"/>
      <c r="I92" s="411"/>
      <c r="J92" s="411"/>
      <c r="K92" s="411"/>
      <c r="L92" s="412"/>
      <c r="M92" s="419"/>
      <c r="N92" s="419"/>
      <c r="O92" s="419"/>
      <c r="P92" s="419"/>
      <c r="Q92" s="419"/>
      <c r="R92" s="420"/>
      <c r="S92" s="421"/>
      <c r="T92" s="421"/>
      <c r="U92" s="421"/>
      <c r="V92" s="422"/>
      <c r="W92" s="77"/>
      <c r="X92" s="8"/>
      <c r="Y92" s="8"/>
      <c r="Z92" s="404"/>
      <c r="AA92" s="405"/>
      <c r="AC92" s="80" t="e">
        <f>VLOOKUP(Y92,【参考】数式用!$A$3:$C$10,3,FALSE)</f>
        <v>#N/A</v>
      </c>
    </row>
    <row r="93" spans="1:29" ht="37.5" customHeight="1">
      <c r="A93" s="83"/>
      <c r="B93" s="88">
        <f t="shared" si="1"/>
        <v>50</v>
      </c>
      <c r="C93" s="410"/>
      <c r="D93" s="411"/>
      <c r="E93" s="411"/>
      <c r="F93" s="411"/>
      <c r="G93" s="411"/>
      <c r="H93" s="411"/>
      <c r="I93" s="411"/>
      <c r="J93" s="411"/>
      <c r="K93" s="411"/>
      <c r="L93" s="412"/>
      <c r="M93" s="419"/>
      <c r="N93" s="419"/>
      <c r="O93" s="419"/>
      <c r="P93" s="419"/>
      <c r="Q93" s="419"/>
      <c r="R93" s="420"/>
      <c r="S93" s="421"/>
      <c r="T93" s="421"/>
      <c r="U93" s="421"/>
      <c r="V93" s="422"/>
      <c r="W93" s="77"/>
      <c r="X93" s="8"/>
      <c r="Y93" s="8"/>
      <c r="Z93" s="404"/>
      <c r="AA93" s="405"/>
      <c r="AC93" s="80" t="e">
        <f>VLOOKUP(Y93,【参考】数式用!$A$3:$C$10,3,FALSE)</f>
        <v>#N/A</v>
      </c>
    </row>
    <row r="94" spans="1:29" ht="37.5" customHeight="1">
      <c r="A94" s="83"/>
      <c r="B94" s="88">
        <f t="shared" si="1"/>
        <v>51</v>
      </c>
      <c r="C94" s="410"/>
      <c r="D94" s="411"/>
      <c r="E94" s="411"/>
      <c r="F94" s="411"/>
      <c r="G94" s="411"/>
      <c r="H94" s="411"/>
      <c r="I94" s="411"/>
      <c r="J94" s="411"/>
      <c r="K94" s="411"/>
      <c r="L94" s="412"/>
      <c r="M94" s="419"/>
      <c r="N94" s="419"/>
      <c r="O94" s="419"/>
      <c r="P94" s="419"/>
      <c r="Q94" s="419"/>
      <c r="R94" s="420"/>
      <c r="S94" s="421"/>
      <c r="T94" s="421"/>
      <c r="U94" s="421"/>
      <c r="V94" s="422"/>
      <c r="W94" s="77"/>
      <c r="X94" s="8"/>
      <c r="Y94" s="8"/>
      <c r="Z94" s="404"/>
      <c r="AA94" s="405"/>
      <c r="AC94" s="80" t="e">
        <f>VLOOKUP(Y94,【参考】数式用!$A$3:$C$10,3,FALSE)</f>
        <v>#N/A</v>
      </c>
    </row>
    <row r="95" spans="1:29" ht="37.5" customHeight="1">
      <c r="A95" s="83"/>
      <c r="B95" s="88">
        <f t="shared" si="1"/>
        <v>52</v>
      </c>
      <c r="C95" s="410"/>
      <c r="D95" s="411"/>
      <c r="E95" s="411"/>
      <c r="F95" s="411"/>
      <c r="G95" s="411"/>
      <c r="H95" s="411"/>
      <c r="I95" s="411"/>
      <c r="J95" s="411"/>
      <c r="K95" s="411"/>
      <c r="L95" s="412"/>
      <c r="M95" s="419"/>
      <c r="N95" s="419"/>
      <c r="O95" s="419"/>
      <c r="P95" s="419"/>
      <c r="Q95" s="419"/>
      <c r="R95" s="420"/>
      <c r="S95" s="421"/>
      <c r="T95" s="421"/>
      <c r="U95" s="421"/>
      <c r="V95" s="422"/>
      <c r="W95" s="77"/>
      <c r="X95" s="8"/>
      <c r="Y95" s="8"/>
      <c r="Z95" s="404"/>
      <c r="AA95" s="405"/>
      <c r="AC95" s="80" t="e">
        <f>VLOOKUP(Y95,【参考】数式用!$A$3:$C$10,3,FALSE)</f>
        <v>#N/A</v>
      </c>
    </row>
    <row r="96" spans="1:29" ht="37.5" customHeight="1">
      <c r="A96" s="83"/>
      <c r="B96" s="88">
        <f t="shared" si="1"/>
        <v>53</v>
      </c>
      <c r="C96" s="410"/>
      <c r="D96" s="411"/>
      <c r="E96" s="411"/>
      <c r="F96" s="411"/>
      <c r="G96" s="411"/>
      <c r="H96" s="411"/>
      <c r="I96" s="411"/>
      <c r="J96" s="411"/>
      <c r="K96" s="411"/>
      <c r="L96" s="412"/>
      <c r="M96" s="419"/>
      <c r="N96" s="419"/>
      <c r="O96" s="419"/>
      <c r="P96" s="419"/>
      <c r="Q96" s="419"/>
      <c r="R96" s="420"/>
      <c r="S96" s="421"/>
      <c r="T96" s="421"/>
      <c r="U96" s="421"/>
      <c r="V96" s="422"/>
      <c r="W96" s="77"/>
      <c r="X96" s="8"/>
      <c r="Y96" s="8"/>
      <c r="Z96" s="404"/>
      <c r="AA96" s="405"/>
      <c r="AC96" s="80" t="e">
        <f>VLOOKUP(Y96,【参考】数式用!$A$3:$C$10,3,FALSE)</f>
        <v>#N/A</v>
      </c>
    </row>
    <row r="97" spans="1:29" ht="37.5" customHeight="1">
      <c r="A97" s="83"/>
      <c r="B97" s="88">
        <f t="shared" si="1"/>
        <v>54</v>
      </c>
      <c r="C97" s="410"/>
      <c r="D97" s="411"/>
      <c r="E97" s="411"/>
      <c r="F97" s="411"/>
      <c r="G97" s="411"/>
      <c r="H97" s="411"/>
      <c r="I97" s="411"/>
      <c r="J97" s="411"/>
      <c r="K97" s="411"/>
      <c r="L97" s="412"/>
      <c r="M97" s="419"/>
      <c r="N97" s="419"/>
      <c r="O97" s="419"/>
      <c r="P97" s="419"/>
      <c r="Q97" s="419"/>
      <c r="R97" s="420"/>
      <c r="S97" s="421"/>
      <c r="T97" s="421"/>
      <c r="U97" s="421"/>
      <c r="V97" s="422"/>
      <c r="W97" s="77"/>
      <c r="X97" s="8"/>
      <c r="Y97" s="8"/>
      <c r="Z97" s="404"/>
      <c r="AA97" s="405"/>
      <c r="AC97" s="80" t="e">
        <f>VLOOKUP(Y97,【参考】数式用!$A$3:$C$10,3,FALSE)</f>
        <v>#N/A</v>
      </c>
    </row>
    <row r="98" spans="1:29" ht="37.5" customHeight="1">
      <c r="A98" s="83"/>
      <c r="B98" s="88">
        <f t="shared" si="1"/>
        <v>55</v>
      </c>
      <c r="C98" s="410"/>
      <c r="D98" s="411"/>
      <c r="E98" s="411"/>
      <c r="F98" s="411"/>
      <c r="G98" s="411"/>
      <c r="H98" s="411"/>
      <c r="I98" s="411"/>
      <c r="J98" s="411"/>
      <c r="K98" s="411"/>
      <c r="L98" s="412"/>
      <c r="M98" s="419"/>
      <c r="N98" s="419"/>
      <c r="O98" s="419"/>
      <c r="P98" s="419"/>
      <c r="Q98" s="419"/>
      <c r="R98" s="420"/>
      <c r="S98" s="421"/>
      <c r="T98" s="421"/>
      <c r="U98" s="421"/>
      <c r="V98" s="422"/>
      <c r="W98" s="77"/>
      <c r="X98" s="8"/>
      <c r="Y98" s="8"/>
      <c r="Z98" s="404"/>
      <c r="AA98" s="405"/>
      <c r="AC98" s="80" t="e">
        <f>VLOOKUP(Y98,【参考】数式用!$A$3:$C$10,3,FALSE)</f>
        <v>#N/A</v>
      </c>
    </row>
    <row r="99" spans="1:29" ht="37.5" customHeight="1">
      <c r="A99" s="83"/>
      <c r="B99" s="88">
        <f t="shared" si="1"/>
        <v>56</v>
      </c>
      <c r="C99" s="410"/>
      <c r="D99" s="411"/>
      <c r="E99" s="411"/>
      <c r="F99" s="411"/>
      <c r="G99" s="411"/>
      <c r="H99" s="411"/>
      <c r="I99" s="411"/>
      <c r="J99" s="411"/>
      <c r="K99" s="411"/>
      <c r="L99" s="412"/>
      <c r="M99" s="419"/>
      <c r="N99" s="419"/>
      <c r="O99" s="419"/>
      <c r="P99" s="419"/>
      <c r="Q99" s="419"/>
      <c r="R99" s="420"/>
      <c r="S99" s="421"/>
      <c r="T99" s="421"/>
      <c r="U99" s="421"/>
      <c r="V99" s="422"/>
      <c r="W99" s="77"/>
      <c r="X99" s="8"/>
      <c r="Y99" s="8"/>
      <c r="Z99" s="404"/>
      <c r="AA99" s="405"/>
      <c r="AC99" s="80" t="e">
        <f>VLOOKUP(Y99,【参考】数式用!$A$3:$C$10,3,FALSE)</f>
        <v>#N/A</v>
      </c>
    </row>
    <row r="100" spans="1:29" ht="37.5" customHeight="1">
      <c r="A100" s="83"/>
      <c r="B100" s="88">
        <f t="shared" si="1"/>
        <v>57</v>
      </c>
      <c r="C100" s="410"/>
      <c r="D100" s="411"/>
      <c r="E100" s="411"/>
      <c r="F100" s="411"/>
      <c r="G100" s="411"/>
      <c r="H100" s="411"/>
      <c r="I100" s="411"/>
      <c r="J100" s="411"/>
      <c r="K100" s="411"/>
      <c r="L100" s="412"/>
      <c r="M100" s="419"/>
      <c r="N100" s="419"/>
      <c r="O100" s="419"/>
      <c r="P100" s="419"/>
      <c r="Q100" s="419"/>
      <c r="R100" s="420"/>
      <c r="S100" s="421"/>
      <c r="T100" s="421"/>
      <c r="U100" s="421"/>
      <c r="V100" s="422"/>
      <c r="W100" s="77"/>
      <c r="X100" s="8"/>
      <c r="Y100" s="8"/>
      <c r="Z100" s="404"/>
      <c r="AA100" s="405"/>
      <c r="AC100" s="80" t="e">
        <f>VLOOKUP(Y100,【参考】数式用!$A$3:$C$10,3,FALSE)</f>
        <v>#N/A</v>
      </c>
    </row>
    <row r="101" spans="1:29" ht="37.5" customHeight="1">
      <c r="A101" s="83"/>
      <c r="B101" s="88">
        <f t="shared" si="1"/>
        <v>58</v>
      </c>
      <c r="C101" s="410"/>
      <c r="D101" s="411"/>
      <c r="E101" s="411"/>
      <c r="F101" s="411"/>
      <c r="G101" s="411"/>
      <c r="H101" s="411"/>
      <c r="I101" s="411"/>
      <c r="J101" s="411"/>
      <c r="K101" s="411"/>
      <c r="L101" s="412"/>
      <c r="M101" s="419"/>
      <c r="N101" s="419"/>
      <c r="O101" s="419"/>
      <c r="P101" s="419"/>
      <c r="Q101" s="419"/>
      <c r="R101" s="420"/>
      <c r="S101" s="421"/>
      <c r="T101" s="421"/>
      <c r="U101" s="421"/>
      <c r="V101" s="422"/>
      <c r="W101" s="77"/>
      <c r="X101" s="8"/>
      <c r="Y101" s="8"/>
      <c r="Z101" s="404"/>
      <c r="AA101" s="405"/>
      <c r="AC101" s="80" t="e">
        <f>VLOOKUP(Y101,【参考】数式用!$A$3:$C$10,3,FALSE)</f>
        <v>#N/A</v>
      </c>
    </row>
    <row r="102" spans="1:29" ht="37.5" customHeight="1">
      <c r="A102" s="83"/>
      <c r="B102" s="88">
        <f t="shared" si="1"/>
        <v>59</v>
      </c>
      <c r="C102" s="410"/>
      <c r="D102" s="411"/>
      <c r="E102" s="411"/>
      <c r="F102" s="411"/>
      <c r="G102" s="411"/>
      <c r="H102" s="411"/>
      <c r="I102" s="411"/>
      <c r="J102" s="411"/>
      <c r="K102" s="411"/>
      <c r="L102" s="412"/>
      <c r="M102" s="419"/>
      <c r="N102" s="419"/>
      <c r="O102" s="419"/>
      <c r="P102" s="419"/>
      <c r="Q102" s="419"/>
      <c r="R102" s="420"/>
      <c r="S102" s="421"/>
      <c r="T102" s="421"/>
      <c r="U102" s="421"/>
      <c r="V102" s="422"/>
      <c r="W102" s="77"/>
      <c r="X102" s="8"/>
      <c r="Y102" s="8"/>
      <c r="Z102" s="404"/>
      <c r="AA102" s="405"/>
      <c r="AC102" s="80" t="e">
        <f>VLOOKUP(Y102,【参考】数式用!$A$3:$C$10,3,FALSE)</f>
        <v>#N/A</v>
      </c>
    </row>
    <row r="103" spans="1:29" ht="37.5" customHeight="1">
      <c r="A103" s="83"/>
      <c r="B103" s="88">
        <f t="shared" si="1"/>
        <v>60</v>
      </c>
      <c r="C103" s="410"/>
      <c r="D103" s="411"/>
      <c r="E103" s="411"/>
      <c r="F103" s="411"/>
      <c r="G103" s="411"/>
      <c r="H103" s="411"/>
      <c r="I103" s="411"/>
      <c r="J103" s="411"/>
      <c r="K103" s="411"/>
      <c r="L103" s="412"/>
      <c r="M103" s="419"/>
      <c r="N103" s="419"/>
      <c r="O103" s="419"/>
      <c r="P103" s="419"/>
      <c r="Q103" s="419"/>
      <c r="R103" s="420"/>
      <c r="S103" s="421"/>
      <c r="T103" s="421"/>
      <c r="U103" s="421"/>
      <c r="V103" s="422"/>
      <c r="W103" s="77"/>
      <c r="X103" s="8"/>
      <c r="Y103" s="8"/>
      <c r="Z103" s="404"/>
      <c r="AA103" s="405"/>
      <c r="AC103" s="80" t="e">
        <f>VLOOKUP(Y103,【参考】数式用!$A$3:$C$10,3,FALSE)</f>
        <v>#N/A</v>
      </c>
    </row>
    <row r="104" spans="1:29" ht="37.5" customHeight="1">
      <c r="A104" s="83"/>
      <c r="B104" s="88">
        <f t="shared" si="1"/>
        <v>61</v>
      </c>
      <c r="C104" s="410"/>
      <c r="D104" s="411"/>
      <c r="E104" s="411"/>
      <c r="F104" s="411"/>
      <c r="G104" s="411"/>
      <c r="H104" s="411"/>
      <c r="I104" s="411"/>
      <c r="J104" s="411"/>
      <c r="K104" s="411"/>
      <c r="L104" s="412"/>
      <c r="M104" s="419"/>
      <c r="N104" s="419"/>
      <c r="O104" s="419"/>
      <c r="P104" s="419"/>
      <c r="Q104" s="419"/>
      <c r="R104" s="420"/>
      <c r="S104" s="421"/>
      <c r="T104" s="421"/>
      <c r="U104" s="421"/>
      <c r="V104" s="422"/>
      <c r="W104" s="77"/>
      <c r="X104" s="8"/>
      <c r="Y104" s="8"/>
      <c r="Z104" s="404"/>
      <c r="AA104" s="405"/>
      <c r="AC104" s="80" t="e">
        <f>VLOOKUP(Y104,【参考】数式用!$A$3:$C$10,3,FALSE)</f>
        <v>#N/A</v>
      </c>
    </row>
    <row r="105" spans="1:29" ht="37.5" customHeight="1">
      <c r="A105" s="83"/>
      <c r="B105" s="88">
        <f t="shared" si="1"/>
        <v>62</v>
      </c>
      <c r="C105" s="410"/>
      <c r="D105" s="411"/>
      <c r="E105" s="411"/>
      <c r="F105" s="411"/>
      <c r="G105" s="411"/>
      <c r="H105" s="411"/>
      <c r="I105" s="411"/>
      <c r="J105" s="411"/>
      <c r="K105" s="411"/>
      <c r="L105" s="412"/>
      <c r="M105" s="419"/>
      <c r="N105" s="419"/>
      <c r="O105" s="419"/>
      <c r="P105" s="419"/>
      <c r="Q105" s="419"/>
      <c r="R105" s="420"/>
      <c r="S105" s="421"/>
      <c r="T105" s="421"/>
      <c r="U105" s="421"/>
      <c r="V105" s="422"/>
      <c r="W105" s="77"/>
      <c r="X105" s="8"/>
      <c r="Y105" s="8"/>
      <c r="Z105" s="404"/>
      <c r="AA105" s="405"/>
      <c r="AC105" s="80" t="e">
        <f>VLOOKUP(Y105,【参考】数式用!$A$3:$C$10,3,FALSE)</f>
        <v>#N/A</v>
      </c>
    </row>
    <row r="106" spans="1:29" ht="37.5" customHeight="1">
      <c r="A106" s="83"/>
      <c r="B106" s="88">
        <f t="shared" si="1"/>
        <v>63</v>
      </c>
      <c r="C106" s="410"/>
      <c r="D106" s="411"/>
      <c r="E106" s="411"/>
      <c r="F106" s="411"/>
      <c r="G106" s="411"/>
      <c r="H106" s="411"/>
      <c r="I106" s="411"/>
      <c r="J106" s="411"/>
      <c r="K106" s="411"/>
      <c r="L106" s="412"/>
      <c r="M106" s="419"/>
      <c r="N106" s="419"/>
      <c r="O106" s="419"/>
      <c r="P106" s="419"/>
      <c r="Q106" s="419"/>
      <c r="R106" s="420"/>
      <c r="S106" s="421"/>
      <c r="T106" s="421"/>
      <c r="U106" s="421"/>
      <c r="V106" s="422"/>
      <c r="W106" s="77"/>
      <c r="X106" s="8"/>
      <c r="Y106" s="8"/>
      <c r="Z106" s="404"/>
      <c r="AA106" s="405"/>
      <c r="AC106" s="80" t="e">
        <f>VLOOKUP(Y106,【参考】数式用!$A$3:$C$10,3,FALSE)</f>
        <v>#N/A</v>
      </c>
    </row>
    <row r="107" spans="1:29" ht="37.5" customHeight="1">
      <c r="A107" s="83"/>
      <c r="B107" s="88">
        <f t="shared" si="1"/>
        <v>64</v>
      </c>
      <c r="C107" s="410"/>
      <c r="D107" s="411"/>
      <c r="E107" s="411"/>
      <c r="F107" s="411"/>
      <c r="G107" s="411"/>
      <c r="H107" s="411"/>
      <c r="I107" s="411"/>
      <c r="J107" s="411"/>
      <c r="K107" s="411"/>
      <c r="L107" s="412"/>
      <c r="M107" s="419"/>
      <c r="N107" s="419"/>
      <c r="O107" s="419"/>
      <c r="P107" s="419"/>
      <c r="Q107" s="419"/>
      <c r="R107" s="420"/>
      <c r="S107" s="421"/>
      <c r="T107" s="421"/>
      <c r="U107" s="421"/>
      <c r="V107" s="422"/>
      <c r="W107" s="77"/>
      <c r="X107" s="8"/>
      <c r="Y107" s="8"/>
      <c r="Z107" s="404"/>
      <c r="AA107" s="405"/>
      <c r="AC107" s="80" t="e">
        <f>VLOOKUP(Y107,【参考】数式用!$A$3:$C$10,3,FALSE)</f>
        <v>#N/A</v>
      </c>
    </row>
    <row r="108" spans="1:29" ht="37.5" customHeight="1">
      <c r="A108" s="83"/>
      <c r="B108" s="88">
        <f t="shared" si="1"/>
        <v>65</v>
      </c>
      <c r="C108" s="410"/>
      <c r="D108" s="411"/>
      <c r="E108" s="411"/>
      <c r="F108" s="411"/>
      <c r="G108" s="411"/>
      <c r="H108" s="411"/>
      <c r="I108" s="411"/>
      <c r="J108" s="411"/>
      <c r="K108" s="411"/>
      <c r="L108" s="412"/>
      <c r="M108" s="419"/>
      <c r="N108" s="419"/>
      <c r="O108" s="419"/>
      <c r="P108" s="419"/>
      <c r="Q108" s="419"/>
      <c r="R108" s="420"/>
      <c r="S108" s="421"/>
      <c r="T108" s="421"/>
      <c r="U108" s="421"/>
      <c r="V108" s="422"/>
      <c r="W108" s="77"/>
      <c r="X108" s="8"/>
      <c r="Y108" s="8"/>
      <c r="Z108" s="404"/>
      <c r="AA108" s="405"/>
      <c r="AC108" s="80" t="e">
        <f>VLOOKUP(Y108,【参考】数式用!$A$3:$C$10,3,FALSE)</f>
        <v>#N/A</v>
      </c>
    </row>
    <row r="109" spans="1:29" ht="37.5" customHeight="1">
      <c r="A109" s="83"/>
      <c r="B109" s="88">
        <f t="shared" si="1"/>
        <v>66</v>
      </c>
      <c r="C109" s="410"/>
      <c r="D109" s="411"/>
      <c r="E109" s="411"/>
      <c r="F109" s="411"/>
      <c r="G109" s="411"/>
      <c r="H109" s="411"/>
      <c r="I109" s="411"/>
      <c r="J109" s="411"/>
      <c r="K109" s="411"/>
      <c r="L109" s="412"/>
      <c r="M109" s="419"/>
      <c r="N109" s="419"/>
      <c r="O109" s="419"/>
      <c r="P109" s="419"/>
      <c r="Q109" s="419"/>
      <c r="R109" s="420"/>
      <c r="S109" s="421"/>
      <c r="T109" s="421"/>
      <c r="U109" s="421"/>
      <c r="V109" s="422"/>
      <c r="W109" s="77"/>
      <c r="X109" s="8"/>
      <c r="Y109" s="8"/>
      <c r="Z109" s="404"/>
      <c r="AA109" s="405"/>
      <c r="AC109" s="80" t="e">
        <f>VLOOKUP(Y109,【参考】数式用!$A$3:$C$10,3,FALSE)</f>
        <v>#N/A</v>
      </c>
    </row>
    <row r="110" spans="1:29" ht="37.5" customHeight="1">
      <c r="A110" s="83"/>
      <c r="B110" s="88">
        <f t="shared" ref="B110:B135" si="2">B109+1</f>
        <v>67</v>
      </c>
      <c r="C110" s="410"/>
      <c r="D110" s="411"/>
      <c r="E110" s="411"/>
      <c r="F110" s="411"/>
      <c r="G110" s="411"/>
      <c r="H110" s="411"/>
      <c r="I110" s="411"/>
      <c r="J110" s="411"/>
      <c r="K110" s="411"/>
      <c r="L110" s="412"/>
      <c r="M110" s="419"/>
      <c r="N110" s="419"/>
      <c r="O110" s="419"/>
      <c r="P110" s="419"/>
      <c r="Q110" s="419"/>
      <c r="R110" s="420"/>
      <c r="S110" s="421"/>
      <c r="T110" s="421"/>
      <c r="U110" s="421"/>
      <c r="V110" s="422"/>
      <c r="W110" s="77"/>
      <c r="X110" s="8"/>
      <c r="Y110" s="8"/>
      <c r="Z110" s="404"/>
      <c r="AA110" s="405"/>
      <c r="AC110" s="80" t="e">
        <f>VLOOKUP(Y110,【参考】数式用!$A$3:$C$10,3,FALSE)</f>
        <v>#N/A</v>
      </c>
    </row>
    <row r="111" spans="1:29" ht="37.5" customHeight="1">
      <c r="A111" s="83"/>
      <c r="B111" s="88">
        <f t="shared" si="2"/>
        <v>68</v>
      </c>
      <c r="C111" s="410"/>
      <c r="D111" s="411"/>
      <c r="E111" s="411"/>
      <c r="F111" s="411"/>
      <c r="G111" s="411"/>
      <c r="H111" s="411"/>
      <c r="I111" s="411"/>
      <c r="J111" s="411"/>
      <c r="K111" s="411"/>
      <c r="L111" s="412"/>
      <c r="M111" s="419"/>
      <c r="N111" s="419"/>
      <c r="O111" s="419"/>
      <c r="P111" s="419"/>
      <c r="Q111" s="419"/>
      <c r="R111" s="420"/>
      <c r="S111" s="421"/>
      <c r="T111" s="421"/>
      <c r="U111" s="421"/>
      <c r="V111" s="422"/>
      <c r="W111" s="77"/>
      <c r="X111" s="8"/>
      <c r="Y111" s="8"/>
      <c r="Z111" s="404"/>
      <c r="AA111" s="405"/>
      <c r="AC111" s="80" t="e">
        <f>VLOOKUP(Y111,【参考】数式用!$A$3:$C$10,3,FALSE)</f>
        <v>#N/A</v>
      </c>
    </row>
    <row r="112" spans="1:29" ht="37.5" customHeight="1">
      <c r="A112" s="83"/>
      <c r="B112" s="88">
        <f t="shared" si="2"/>
        <v>69</v>
      </c>
      <c r="C112" s="410"/>
      <c r="D112" s="411"/>
      <c r="E112" s="411"/>
      <c r="F112" s="411"/>
      <c r="G112" s="411"/>
      <c r="H112" s="411"/>
      <c r="I112" s="411"/>
      <c r="J112" s="411"/>
      <c r="K112" s="411"/>
      <c r="L112" s="412"/>
      <c r="M112" s="419"/>
      <c r="N112" s="419"/>
      <c r="O112" s="419"/>
      <c r="P112" s="419"/>
      <c r="Q112" s="419"/>
      <c r="R112" s="420"/>
      <c r="S112" s="421"/>
      <c r="T112" s="421"/>
      <c r="U112" s="421"/>
      <c r="V112" s="422"/>
      <c r="W112" s="77"/>
      <c r="X112" s="8"/>
      <c r="Y112" s="8"/>
      <c r="Z112" s="404"/>
      <c r="AA112" s="405"/>
      <c r="AC112" s="80" t="e">
        <f>VLOOKUP(Y112,【参考】数式用!$A$3:$C$10,3,FALSE)</f>
        <v>#N/A</v>
      </c>
    </row>
    <row r="113" spans="1:29" ht="37.5" customHeight="1">
      <c r="A113" s="83"/>
      <c r="B113" s="88">
        <f t="shared" si="2"/>
        <v>70</v>
      </c>
      <c r="C113" s="410"/>
      <c r="D113" s="411"/>
      <c r="E113" s="411"/>
      <c r="F113" s="411"/>
      <c r="G113" s="411"/>
      <c r="H113" s="411"/>
      <c r="I113" s="411"/>
      <c r="J113" s="411"/>
      <c r="K113" s="411"/>
      <c r="L113" s="412"/>
      <c r="M113" s="419"/>
      <c r="N113" s="419"/>
      <c r="O113" s="419"/>
      <c r="P113" s="419"/>
      <c r="Q113" s="419"/>
      <c r="R113" s="420"/>
      <c r="S113" s="421"/>
      <c r="T113" s="421"/>
      <c r="U113" s="421"/>
      <c r="V113" s="422"/>
      <c r="W113" s="77"/>
      <c r="X113" s="8"/>
      <c r="Y113" s="8"/>
      <c r="Z113" s="404"/>
      <c r="AA113" s="405"/>
      <c r="AC113" s="80" t="e">
        <f>VLOOKUP(Y113,【参考】数式用!$A$3:$C$10,3,FALSE)</f>
        <v>#N/A</v>
      </c>
    </row>
    <row r="114" spans="1:29" ht="37.5" customHeight="1">
      <c r="A114" s="83"/>
      <c r="B114" s="88">
        <f t="shared" si="2"/>
        <v>71</v>
      </c>
      <c r="C114" s="410"/>
      <c r="D114" s="411"/>
      <c r="E114" s="411"/>
      <c r="F114" s="411"/>
      <c r="G114" s="411"/>
      <c r="H114" s="411"/>
      <c r="I114" s="411"/>
      <c r="J114" s="411"/>
      <c r="K114" s="411"/>
      <c r="L114" s="412"/>
      <c r="M114" s="419"/>
      <c r="N114" s="419"/>
      <c r="O114" s="419"/>
      <c r="P114" s="419"/>
      <c r="Q114" s="419"/>
      <c r="R114" s="420"/>
      <c r="S114" s="421"/>
      <c r="T114" s="421"/>
      <c r="U114" s="421"/>
      <c r="V114" s="422"/>
      <c r="W114" s="77"/>
      <c r="X114" s="8"/>
      <c r="Y114" s="8"/>
      <c r="Z114" s="404"/>
      <c r="AA114" s="405"/>
      <c r="AC114" s="80" t="e">
        <f>VLOOKUP(Y114,【参考】数式用!$A$3:$C$10,3,FALSE)</f>
        <v>#N/A</v>
      </c>
    </row>
    <row r="115" spans="1:29" ht="37.5" customHeight="1">
      <c r="A115" s="83"/>
      <c r="B115" s="88">
        <f t="shared" si="2"/>
        <v>72</v>
      </c>
      <c r="C115" s="410"/>
      <c r="D115" s="411"/>
      <c r="E115" s="411"/>
      <c r="F115" s="411"/>
      <c r="G115" s="411"/>
      <c r="H115" s="411"/>
      <c r="I115" s="411"/>
      <c r="J115" s="411"/>
      <c r="K115" s="411"/>
      <c r="L115" s="412"/>
      <c r="M115" s="419"/>
      <c r="N115" s="419"/>
      <c r="O115" s="419"/>
      <c r="P115" s="419"/>
      <c r="Q115" s="419"/>
      <c r="R115" s="420"/>
      <c r="S115" s="421"/>
      <c r="T115" s="421"/>
      <c r="U115" s="421"/>
      <c r="V115" s="422"/>
      <c r="W115" s="77"/>
      <c r="X115" s="8"/>
      <c r="Y115" s="8"/>
      <c r="Z115" s="404"/>
      <c r="AA115" s="405"/>
      <c r="AC115" s="80" t="e">
        <f>VLOOKUP(Y115,【参考】数式用!$A$3:$C$10,3,FALSE)</f>
        <v>#N/A</v>
      </c>
    </row>
    <row r="116" spans="1:29" ht="37.5" customHeight="1">
      <c r="A116" s="83"/>
      <c r="B116" s="88">
        <f t="shared" si="2"/>
        <v>73</v>
      </c>
      <c r="C116" s="410"/>
      <c r="D116" s="411"/>
      <c r="E116" s="411"/>
      <c r="F116" s="411"/>
      <c r="G116" s="411"/>
      <c r="H116" s="411"/>
      <c r="I116" s="411"/>
      <c r="J116" s="411"/>
      <c r="K116" s="411"/>
      <c r="L116" s="412"/>
      <c r="M116" s="419"/>
      <c r="N116" s="419"/>
      <c r="O116" s="419"/>
      <c r="P116" s="419"/>
      <c r="Q116" s="419"/>
      <c r="R116" s="420"/>
      <c r="S116" s="421"/>
      <c r="T116" s="421"/>
      <c r="U116" s="421"/>
      <c r="V116" s="422"/>
      <c r="W116" s="77"/>
      <c r="X116" s="8"/>
      <c r="Y116" s="8"/>
      <c r="Z116" s="404"/>
      <c r="AA116" s="405"/>
      <c r="AC116" s="80" t="e">
        <f>VLOOKUP(Y116,【参考】数式用!$A$3:$C$10,3,FALSE)</f>
        <v>#N/A</v>
      </c>
    </row>
    <row r="117" spans="1:29" ht="37.5" customHeight="1">
      <c r="A117" s="83"/>
      <c r="B117" s="88">
        <f t="shared" si="2"/>
        <v>74</v>
      </c>
      <c r="C117" s="410"/>
      <c r="D117" s="411"/>
      <c r="E117" s="411"/>
      <c r="F117" s="411"/>
      <c r="G117" s="411"/>
      <c r="H117" s="411"/>
      <c r="I117" s="411"/>
      <c r="J117" s="411"/>
      <c r="K117" s="411"/>
      <c r="L117" s="412"/>
      <c r="M117" s="419"/>
      <c r="N117" s="419"/>
      <c r="O117" s="419"/>
      <c r="P117" s="419"/>
      <c r="Q117" s="419"/>
      <c r="R117" s="420"/>
      <c r="S117" s="421"/>
      <c r="T117" s="421"/>
      <c r="U117" s="421"/>
      <c r="V117" s="422"/>
      <c r="W117" s="77"/>
      <c r="X117" s="8"/>
      <c r="Y117" s="8"/>
      <c r="Z117" s="404"/>
      <c r="AA117" s="405"/>
      <c r="AC117" s="80" t="e">
        <f>VLOOKUP(Y117,【参考】数式用!$A$3:$C$10,3,FALSE)</f>
        <v>#N/A</v>
      </c>
    </row>
    <row r="118" spans="1:29" ht="37.5" customHeight="1">
      <c r="A118" s="83"/>
      <c r="B118" s="88">
        <f t="shared" si="2"/>
        <v>75</v>
      </c>
      <c r="C118" s="410"/>
      <c r="D118" s="411"/>
      <c r="E118" s="411"/>
      <c r="F118" s="411"/>
      <c r="G118" s="411"/>
      <c r="H118" s="411"/>
      <c r="I118" s="411"/>
      <c r="J118" s="411"/>
      <c r="K118" s="411"/>
      <c r="L118" s="412"/>
      <c r="M118" s="419"/>
      <c r="N118" s="419"/>
      <c r="O118" s="419"/>
      <c r="P118" s="419"/>
      <c r="Q118" s="419"/>
      <c r="R118" s="420"/>
      <c r="S118" s="421"/>
      <c r="T118" s="421"/>
      <c r="U118" s="421"/>
      <c r="V118" s="422"/>
      <c r="W118" s="77"/>
      <c r="X118" s="8"/>
      <c r="Y118" s="8"/>
      <c r="Z118" s="404"/>
      <c r="AA118" s="405"/>
      <c r="AC118" s="80" t="e">
        <f>VLOOKUP(Y118,【参考】数式用!$A$3:$C$10,3,FALSE)</f>
        <v>#N/A</v>
      </c>
    </row>
    <row r="119" spans="1:29" ht="37.5" customHeight="1">
      <c r="A119" s="83"/>
      <c r="B119" s="88">
        <f t="shared" si="2"/>
        <v>76</v>
      </c>
      <c r="C119" s="410"/>
      <c r="D119" s="411"/>
      <c r="E119" s="411"/>
      <c r="F119" s="411"/>
      <c r="G119" s="411"/>
      <c r="H119" s="411"/>
      <c r="I119" s="411"/>
      <c r="J119" s="411"/>
      <c r="K119" s="411"/>
      <c r="L119" s="412"/>
      <c r="M119" s="419"/>
      <c r="N119" s="419"/>
      <c r="O119" s="419"/>
      <c r="P119" s="419"/>
      <c r="Q119" s="419"/>
      <c r="R119" s="420"/>
      <c r="S119" s="421"/>
      <c r="T119" s="421"/>
      <c r="U119" s="421"/>
      <c r="V119" s="422"/>
      <c r="W119" s="77"/>
      <c r="X119" s="8"/>
      <c r="Y119" s="8"/>
      <c r="Z119" s="404"/>
      <c r="AA119" s="405"/>
      <c r="AC119" s="80" t="e">
        <f>VLOOKUP(Y119,【参考】数式用!$A$3:$C$10,3,FALSE)</f>
        <v>#N/A</v>
      </c>
    </row>
    <row r="120" spans="1:29" ht="37.5" customHeight="1">
      <c r="A120" s="83"/>
      <c r="B120" s="88">
        <f t="shared" si="2"/>
        <v>77</v>
      </c>
      <c r="C120" s="410"/>
      <c r="D120" s="411"/>
      <c r="E120" s="411"/>
      <c r="F120" s="411"/>
      <c r="G120" s="411"/>
      <c r="H120" s="411"/>
      <c r="I120" s="411"/>
      <c r="J120" s="411"/>
      <c r="K120" s="411"/>
      <c r="L120" s="412"/>
      <c r="M120" s="419"/>
      <c r="N120" s="419"/>
      <c r="O120" s="419"/>
      <c r="P120" s="419"/>
      <c r="Q120" s="419"/>
      <c r="R120" s="420"/>
      <c r="S120" s="421"/>
      <c r="T120" s="421"/>
      <c r="U120" s="421"/>
      <c r="V120" s="422"/>
      <c r="W120" s="77"/>
      <c r="X120" s="8"/>
      <c r="Y120" s="8"/>
      <c r="Z120" s="404"/>
      <c r="AA120" s="405"/>
      <c r="AC120" s="80" t="e">
        <f>VLOOKUP(Y120,【参考】数式用!$A$3:$C$10,3,FALSE)</f>
        <v>#N/A</v>
      </c>
    </row>
    <row r="121" spans="1:29" ht="37.5" customHeight="1">
      <c r="A121" s="83"/>
      <c r="B121" s="88">
        <f t="shared" si="2"/>
        <v>78</v>
      </c>
      <c r="C121" s="410"/>
      <c r="D121" s="411"/>
      <c r="E121" s="411"/>
      <c r="F121" s="411"/>
      <c r="G121" s="411"/>
      <c r="H121" s="411"/>
      <c r="I121" s="411"/>
      <c r="J121" s="411"/>
      <c r="K121" s="411"/>
      <c r="L121" s="412"/>
      <c r="M121" s="419"/>
      <c r="N121" s="419"/>
      <c r="O121" s="419"/>
      <c r="P121" s="419"/>
      <c r="Q121" s="419"/>
      <c r="R121" s="420"/>
      <c r="S121" s="421"/>
      <c r="T121" s="421"/>
      <c r="U121" s="421"/>
      <c r="V121" s="422"/>
      <c r="W121" s="77"/>
      <c r="X121" s="8"/>
      <c r="Y121" s="8"/>
      <c r="Z121" s="404"/>
      <c r="AA121" s="405"/>
      <c r="AC121" s="80" t="e">
        <f>VLOOKUP(Y121,【参考】数式用!$A$3:$C$10,3,FALSE)</f>
        <v>#N/A</v>
      </c>
    </row>
    <row r="122" spans="1:29" ht="37.5" customHeight="1">
      <c r="A122" s="83"/>
      <c r="B122" s="88">
        <f t="shared" si="2"/>
        <v>79</v>
      </c>
      <c r="C122" s="410"/>
      <c r="D122" s="411"/>
      <c r="E122" s="411"/>
      <c r="F122" s="411"/>
      <c r="G122" s="411"/>
      <c r="H122" s="411"/>
      <c r="I122" s="411"/>
      <c r="J122" s="411"/>
      <c r="K122" s="411"/>
      <c r="L122" s="412"/>
      <c r="M122" s="419"/>
      <c r="N122" s="419"/>
      <c r="O122" s="419"/>
      <c r="P122" s="419"/>
      <c r="Q122" s="419"/>
      <c r="R122" s="420"/>
      <c r="S122" s="421"/>
      <c r="T122" s="421"/>
      <c r="U122" s="421"/>
      <c r="V122" s="422"/>
      <c r="W122" s="77"/>
      <c r="X122" s="8"/>
      <c r="Y122" s="8"/>
      <c r="Z122" s="404"/>
      <c r="AA122" s="405"/>
      <c r="AC122" s="80" t="e">
        <f>VLOOKUP(Y122,【参考】数式用!$A$3:$C$10,3,FALSE)</f>
        <v>#N/A</v>
      </c>
    </row>
    <row r="123" spans="1:29" ht="37.5" customHeight="1">
      <c r="A123" s="83"/>
      <c r="B123" s="88">
        <f t="shared" si="2"/>
        <v>80</v>
      </c>
      <c r="C123" s="410"/>
      <c r="D123" s="411"/>
      <c r="E123" s="411"/>
      <c r="F123" s="411"/>
      <c r="G123" s="411"/>
      <c r="H123" s="411"/>
      <c r="I123" s="411"/>
      <c r="J123" s="411"/>
      <c r="K123" s="411"/>
      <c r="L123" s="412"/>
      <c r="M123" s="419"/>
      <c r="N123" s="419"/>
      <c r="O123" s="419"/>
      <c r="P123" s="419"/>
      <c r="Q123" s="419"/>
      <c r="R123" s="420"/>
      <c r="S123" s="421"/>
      <c r="T123" s="421"/>
      <c r="U123" s="421"/>
      <c r="V123" s="422"/>
      <c r="W123" s="77"/>
      <c r="X123" s="8"/>
      <c r="Y123" s="8"/>
      <c r="Z123" s="404"/>
      <c r="AA123" s="405"/>
      <c r="AC123" s="80" t="e">
        <f>VLOOKUP(Y123,【参考】数式用!$A$3:$C$10,3,FALSE)</f>
        <v>#N/A</v>
      </c>
    </row>
    <row r="124" spans="1:29" ht="37.5" customHeight="1">
      <c r="A124" s="83"/>
      <c r="B124" s="88">
        <f t="shared" si="2"/>
        <v>81</v>
      </c>
      <c r="C124" s="410"/>
      <c r="D124" s="411"/>
      <c r="E124" s="411"/>
      <c r="F124" s="411"/>
      <c r="G124" s="411"/>
      <c r="H124" s="411"/>
      <c r="I124" s="411"/>
      <c r="J124" s="411"/>
      <c r="K124" s="411"/>
      <c r="L124" s="412"/>
      <c r="M124" s="419"/>
      <c r="N124" s="419"/>
      <c r="O124" s="419"/>
      <c r="P124" s="419"/>
      <c r="Q124" s="419"/>
      <c r="R124" s="420"/>
      <c r="S124" s="421"/>
      <c r="T124" s="421"/>
      <c r="U124" s="421"/>
      <c r="V124" s="422"/>
      <c r="W124" s="77"/>
      <c r="X124" s="8"/>
      <c r="Y124" s="8"/>
      <c r="Z124" s="404"/>
      <c r="AA124" s="405"/>
      <c r="AC124" s="80" t="e">
        <f>VLOOKUP(Y124,【参考】数式用!$A$3:$C$10,3,FALSE)</f>
        <v>#N/A</v>
      </c>
    </row>
    <row r="125" spans="1:29" ht="37.5" customHeight="1">
      <c r="A125" s="83"/>
      <c r="B125" s="88">
        <f t="shared" si="2"/>
        <v>82</v>
      </c>
      <c r="C125" s="410"/>
      <c r="D125" s="411"/>
      <c r="E125" s="411"/>
      <c r="F125" s="411"/>
      <c r="G125" s="411"/>
      <c r="H125" s="411"/>
      <c r="I125" s="411"/>
      <c r="J125" s="411"/>
      <c r="K125" s="411"/>
      <c r="L125" s="412"/>
      <c r="M125" s="419"/>
      <c r="N125" s="419"/>
      <c r="O125" s="419"/>
      <c r="P125" s="419"/>
      <c r="Q125" s="419"/>
      <c r="R125" s="420"/>
      <c r="S125" s="421"/>
      <c r="T125" s="421"/>
      <c r="U125" s="421"/>
      <c r="V125" s="422"/>
      <c r="W125" s="77"/>
      <c r="X125" s="8"/>
      <c r="Y125" s="8"/>
      <c r="Z125" s="404"/>
      <c r="AA125" s="405"/>
      <c r="AC125" s="80" t="e">
        <f>VLOOKUP(Y125,【参考】数式用!$A$3:$C$10,3,FALSE)</f>
        <v>#N/A</v>
      </c>
    </row>
    <row r="126" spans="1:29" ht="37.5" customHeight="1">
      <c r="A126" s="83"/>
      <c r="B126" s="88">
        <f t="shared" si="2"/>
        <v>83</v>
      </c>
      <c r="C126" s="410"/>
      <c r="D126" s="411"/>
      <c r="E126" s="411"/>
      <c r="F126" s="411"/>
      <c r="G126" s="411"/>
      <c r="H126" s="411"/>
      <c r="I126" s="411"/>
      <c r="J126" s="411"/>
      <c r="K126" s="411"/>
      <c r="L126" s="412"/>
      <c r="M126" s="419"/>
      <c r="N126" s="419"/>
      <c r="O126" s="419"/>
      <c r="P126" s="419"/>
      <c r="Q126" s="419"/>
      <c r="R126" s="420"/>
      <c r="S126" s="421"/>
      <c r="T126" s="421"/>
      <c r="U126" s="421"/>
      <c r="V126" s="422"/>
      <c r="W126" s="77"/>
      <c r="X126" s="8"/>
      <c r="Y126" s="8"/>
      <c r="Z126" s="404"/>
      <c r="AA126" s="405"/>
      <c r="AC126" s="80" t="e">
        <f>VLOOKUP(Y126,【参考】数式用!$A$3:$C$10,3,FALSE)</f>
        <v>#N/A</v>
      </c>
    </row>
    <row r="127" spans="1:29" ht="37.5" customHeight="1">
      <c r="A127" s="83"/>
      <c r="B127" s="88">
        <f t="shared" si="2"/>
        <v>84</v>
      </c>
      <c r="C127" s="410"/>
      <c r="D127" s="411"/>
      <c r="E127" s="411"/>
      <c r="F127" s="411"/>
      <c r="G127" s="411"/>
      <c r="H127" s="411"/>
      <c r="I127" s="411"/>
      <c r="J127" s="411"/>
      <c r="K127" s="411"/>
      <c r="L127" s="412"/>
      <c r="M127" s="419"/>
      <c r="N127" s="419"/>
      <c r="O127" s="419"/>
      <c r="P127" s="419"/>
      <c r="Q127" s="419"/>
      <c r="R127" s="420"/>
      <c r="S127" s="421"/>
      <c r="T127" s="421"/>
      <c r="U127" s="421"/>
      <c r="V127" s="422"/>
      <c r="W127" s="77"/>
      <c r="X127" s="8"/>
      <c r="Y127" s="8"/>
      <c r="Z127" s="404"/>
      <c r="AA127" s="405"/>
      <c r="AC127" s="80" t="e">
        <f>VLOOKUP(Y127,【参考】数式用!$A$3:$C$10,3,FALSE)</f>
        <v>#N/A</v>
      </c>
    </row>
    <row r="128" spans="1:29" ht="37.5" customHeight="1">
      <c r="A128" s="83"/>
      <c r="B128" s="88">
        <f t="shared" si="2"/>
        <v>85</v>
      </c>
      <c r="C128" s="410"/>
      <c r="D128" s="411"/>
      <c r="E128" s="411"/>
      <c r="F128" s="411"/>
      <c r="G128" s="411"/>
      <c r="H128" s="411"/>
      <c r="I128" s="411"/>
      <c r="J128" s="411"/>
      <c r="K128" s="411"/>
      <c r="L128" s="412"/>
      <c r="M128" s="419"/>
      <c r="N128" s="419"/>
      <c r="O128" s="419"/>
      <c r="P128" s="419"/>
      <c r="Q128" s="419"/>
      <c r="R128" s="420"/>
      <c r="S128" s="421"/>
      <c r="T128" s="421"/>
      <c r="U128" s="421"/>
      <c r="V128" s="422"/>
      <c r="W128" s="77"/>
      <c r="X128" s="8"/>
      <c r="Y128" s="8"/>
      <c r="Z128" s="404"/>
      <c r="AA128" s="405"/>
      <c r="AC128" s="80" t="e">
        <f>VLOOKUP(Y128,【参考】数式用!$A$3:$C$10,3,FALSE)</f>
        <v>#N/A</v>
      </c>
    </row>
    <row r="129" spans="1:29" ht="37.5" customHeight="1">
      <c r="A129" s="83"/>
      <c r="B129" s="88">
        <f t="shared" si="2"/>
        <v>86</v>
      </c>
      <c r="C129" s="410"/>
      <c r="D129" s="411"/>
      <c r="E129" s="411"/>
      <c r="F129" s="411"/>
      <c r="G129" s="411"/>
      <c r="H129" s="411"/>
      <c r="I129" s="411"/>
      <c r="J129" s="411"/>
      <c r="K129" s="411"/>
      <c r="L129" s="412"/>
      <c r="M129" s="419"/>
      <c r="N129" s="419"/>
      <c r="O129" s="419"/>
      <c r="P129" s="419"/>
      <c r="Q129" s="419"/>
      <c r="R129" s="420"/>
      <c r="S129" s="421"/>
      <c r="T129" s="421"/>
      <c r="U129" s="421"/>
      <c r="V129" s="422"/>
      <c r="W129" s="77"/>
      <c r="X129" s="8"/>
      <c r="Y129" s="8"/>
      <c r="Z129" s="404"/>
      <c r="AA129" s="405"/>
      <c r="AC129" s="80" t="e">
        <f>VLOOKUP(Y129,【参考】数式用!$A$3:$C$10,3,FALSE)</f>
        <v>#N/A</v>
      </c>
    </row>
    <row r="130" spans="1:29" ht="37.5" customHeight="1">
      <c r="A130" s="83"/>
      <c r="B130" s="88">
        <f t="shared" si="2"/>
        <v>87</v>
      </c>
      <c r="C130" s="410"/>
      <c r="D130" s="411"/>
      <c r="E130" s="411"/>
      <c r="F130" s="411"/>
      <c r="G130" s="411"/>
      <c r="H130" s="411"/>
      <c r="I130" s="411"/>
      <c r="J130" s="411"/>
      <c r="K130" s="411"/>
      <c r="L130" s="412"/>
      <c r="M130" s="419"/>
      <c r="N130" s="419"/>
      <c r="O130" s="419"/>
      <c r="P130" s="419"/>
      <c r="Q130" s="419"/>
      <c r="R130" s="420"/>
      <c r="S130" s="421"/>
      <c r="T130" s="421"/>
      <c r="U130" s="421"/>
      <c r="V130" s="422"/>
      <c r="W130" s="77"/>
      <c r="X130" s="8"/>
      <c r="Y130" s="8"/>
      <c r="Z130" s="404"/>
      <c r="AA130" s="405"/>
      <c r="AC130" s="80" t="e">
        <f>VLOOKUP(Y130,【参考】数式用!$A$3:$C$10,3,FALSE)</f>
        <v>#N/A</v>
      </c>
    </row>
    <row r="131" spans="1:29" ht="37.5" customHeight="1">
      <c r="A131" s="83"/>
      <c r="B131" s="88">
        <f t="shared" si="2"/>
        <v>88</v>
      </c>
      <c r="C131" s="410"/>
      <c r="D131" s="411"/>
      <c r="E131" s="411"/>
      <c r="F131" s="411"/>
      <c r="G131" s="411"/>
      <c r="H131" s="411"/>
      <c r="I131" s="411"/>
      <c r="J131" s="411"/>
      <c r="K131" s="411"/>
      <c r="L131" s="412"/>
      <c r="M131" s="419"/>
      <c r="N131" s="419"/>
      <c r="O131" s="419"/>
      <c r="P131" s="419"/>
      <c r="Q131" s="419"/>
      <c r="R131" s="420"/>
      <c r="S131" s="421"/>
      <c r="T131" s="421"/>
      <c r="U131" s="421"/>
      <c r="V131" s="422"/>
      <c r="W131" s="77"/>
      <c r="X131" s="8"/>
      <c r="Y131" s="8"/>
      <c r="Z131" s="404"/>
      <c r="AA131" s="405"/>
      <c r="AC131" s="80" t="e">
        <f>VLOOKUP(Y131,【参考】数式用!$A$3:$C$10,3,FALSE)</f>
        <v>#N/A</v>
      </c>
    </row>
    <row r="132" spans="1:29" ht="37.5" customHeight="1">
      <c r="A132" s="83"/>
      <c r="B132" s="88">
        <f t="shared" si="2"/>
        <v>89</v>
      </c>
      <c r="C132" s="410"/>
      <c r="D132" s="411"/>
      <c r="E132" s="411"/>
      <c r="F132" s="411"/>
      <c r="G132" s="411"/>
      <c r="H132" s="411"/>
      <c r="I132" s="411"/>
      <c r="J132" s="411"/>
      <c r="K132" s="411"/>
      <c r="L132" s="412"/>
      <c r="M132" s="419"/>
      <c r="N132" s="419"/>
      <c r="O132" s="419"/>
      <c r="P132" s="419"/>
      <c r="Q132" s="419"/>
      <c r="R132" s="420"/>
      <c r="S132" s="421"/>
      <c r="T132" s="421"/>
      <c r="U132" s="421"/>
      <c r="V132" s="422"/>
      <c r="W132" s="77"/>
      <c r="X132" s="8"/>
      <c r="Y132" s="8"/>
      <c r="Z132" s="404"/>
      <c r="AA132" s="405"/>
      <c r="AC132" s="80" t="e">
        <f>VLOOKUP(Y132,【参考】数式用!$A$3:$C$10,3,FALSE)</f>
        <v>#N/A</v>
      </c>
    </row>
    <row r="133" spans="1:29" ht="37.5" customHeight="1">
      <c r="A133" s="83"/>
      <c r="B133" s="88">
        <f t="shared" si="2"/>
        <v>90</v>
      </c>
      <c r="C133" s="410"/>
      <c r="D133" s="411"/>
      <c r="E133" s="411"/>
      <c r="F133" s="411"/>
      <c r="G133" s="411"/>
      <c r="H133" s="411"/>
      <c r="I133" s="411"/>
      <c r="J133" s="411"/>
      <c r="K133" s="411"/>
      <c r="L133" s="412"/>
      <c r="M133" s="419"/>
      <c r="N133" s="419"/>
      <c r="O133" s="419"/>
      <c r="P133" s="419"/>
      <c r="Q133" s="419"/>
      <c r="R133" s="420"/>
      <c r="S133" s="421"/>
      <c r="T133" s="421"/>
      <c r="U133" s="421"/>
      <c r="V133" s="422"/>
      <c r="W133" s="77"/>
      <c r="X133" s="8"/>
      <c r="Y133" s="8"/>
      <c r="Z133" s="404"/>
      <c r="AA133" s="405"/>
      <c r="AC133" s="80" t="e">
        <f>VLOOKUP(Y133,【参考】数式用!$A$3:$C$10,3,FALSE)</f>
        <v>#N/A</v>
      </c>
    </row>
    <row r="134" spans="1:29" ht="37.5" customHeight="1">
      <c r="A134" s="83"/>
      <c r="B134" s="88">
        <f t="shared" si="2"/>
        <v>91</v>
      </c>
      <c r="C134" s="410"/>
      <c r="D134" s="411"/>
      <c r="E134" s="411"/>
      <c r="F134" s="411"/>
      <c r="G134" s="411"/>
      <c r="H134" s="411"/>
      <c r="I134" s="411"/>
      <c r="J134" s="411"/>
      <c r="K134" s="411"/>
      <c r="L134" s="412"/>
      <c r="M134" s="419"/>
      <c r="N134" s="419"/>
      <c r="O134" s="419"/>
      <c r="P134" s="419"/>
      <c r="Q134" s="419"/>
      <c r="R134" s="420"/>
      <c r="S134" s="421"/>
      <c r="T134" s="421"/>
      <c r="U134" s="421"/>
      <c r="V134" s="422"/>
      <c r="W134" s="77"/>
      <c r="X134" s="8"/>
      <c r="Y134" s="8"/>
      <c r="Z134" s="404"/>
      <c r="AA134" s="405"/>
      <c r="AC134" s="80" t="e">
        <f>VLOOKUP(Y134,【参考】数式用!$A$3:$C$10,3,FALSE)</f>
        <v>#N/A</v>
      </c>
    </row>
    <row r="135" spans="1:29" ht="37.5" customHeight="1">
      <c r="A135" s="83"/>
      <c r="B135" s="88">
        <f t="shared" si="2"/>
        <v>92</v>
      </c>
      <c r="C135" s="410"/>
      <c r="D135" s="411"/>
      <c r="E135" s="411"/>
      <c r="F135" s="411"/>
      <c r="G135" s="411"/>
      <c r="H135" s="411"/>
      <c r="I135" s="411"/>
      <c r="J135" s="411"/>
      <c r="K135" s="411"/>
      <c r="L135" s="412"/>
      <c r="M135" s="419"/>
      <c r="N135" s="419"/>
      <c r="O135" s="419"/>
      <c r="P135" s="419"/>
      <c r="Q135" s="419"/>
      <c r="R135" s="420"/>
      <c r="S135" s="421"/>
      <c r="T135" s="421"/>
      <c r="U135" s="421"/>
      <c r="V135" s="422"/>
      <c r="W135" s="77"/>
      <c r="X135" s="8"/>
      <c r="Y135" s="8"/>
      <c r="Z135" s="404"/>
      <c r="AA135" s="405"/>
      <c r="AC135" s="80" t="e">
        <f>VLOOKUP(Y135,【参考】数式用!$A$3:$C$10,3,FALSE)</f>
        <v>#N/A</v>
      </c>
    </row>
    <row r="136" spans="1:29" ht="37.5" customHeight="1">
      <c r="A136" s="83"/>
      <c r="B136" s="88">
        <f t="shared" ref="B136:B141" si="3">B135+1</f>
        <v>93</v>
      </c>
      <c r="C136" s="410"/>
      <c r="D136" s="411"/>
      <c r="E136" s="411"/>
      <c r="F136" s="411"/>
      <c r="G136" s="411"/>
      <c r="H136" s="411"/>
      <c r="I136" s="411"/>
      <c r="J136" s="411"/>
      <c r="K136" s="411"/>
      <c r="L136" s="412"/>
      <c r="M136" s="419"/>
      <c r="N136" s="419"/>
      <c r="O136" s="419"/>
      <c r="P136" s="419"/>
      <c r="Q136" s="419"/>
      <c r="R136" s="420"/>
      <c r="S136" s="421"/>
      <c r="T136" s="421"/>
      <c r="U136" s="421"/>
      <c r="V136" s="422"/>
      <c r="W136" s="77"/>
      <c r="X136" s="8"/>
      <c r="Y136" s="8"/>
      <c r="Z136" s="404"/>
      <c r="AA136" s="405"/>
      <c r="AC136" s="80" t="e">
        <f>VLOOKUP(Y136,【参考】数式用!$A$3:$C$10,3,FALSE)</f>
        <v>#N/A</v>
      </c>
    </row>
    <row r="137" spans="1:29" ht="37.5" customHeight="1">
      <c r="A137" s="83"/>
      <c r="B137" s="88">
        <f t="shared" si="3"/>
        <v>94</v>
      </c>
      <c r="C137" s="410"/>
      <c r="D137" s="411"/>
      <c r="E137" s="411"/>
      <c r="F137" s="411"/>
      <c r="G137" s="411"/>
      <c r="H137" s="411"/>
      <c r="I137" s="411"/>
      <c r="J137" s="411"/>
      <c r="K137" s="411"/>
      <c r="L137" s="412"/>
      <c r="M137" s="419"/>
      <c r="N137" s="419"/>
      <c r="O137" s="419"/>
      <c r="P137" s="419"/>
      <c r="Q137" s="419"/>
      <c r="R137" s="420"/>
      <c r="S137" s="421"/>
      <c r="T137" s="421"/>
      <c r="U137" s="421"/>
      <c r="V137" s="422"/>
      <c r="W137" s="77"/>
      <c r="X137" s="8"/>
      <c r="Y137" s="8"/>
      <c r="Z137" s="404"/>
      <c r="AA137" s="405"/>
      <c r="AC137" s="80" t="e">
        <f>VLOOKUP(Y137,【参考】数式用!$A$3:$C$10,3,FALSE)</f>
        <v>#N/A</v>
      </c>
    </row>
    <row r="138" spans="1:29" ht="37.5" customHeight="1">
      <c r="A138" s="83"/>
      <c r="B138" s="88">
        <f t="shared" si="3"/>
        <v>95</v>
      </c>
      <c r="C138" s="410"/>
      <c r="D138" s="411"/>
      <c r="E138" s="411"/>
      <c r="F138" s="411"/>
      <c r="G138" s="411"/>
      <c r="H138" s="411"/>
      <c r="I138" s="411"/>
      <c r="J138" s="411"/>
      <c r="K138" s="411"/>
      <c r="L138" s="412"/>
      <c r="M138" s="419"/>
      <c r="N138" s="419"/>
      <c r="O138" s="419"/>
      <c r="P138" s="419"/>
      <c r="Q138" s="419"/>
      <c r="R138" s="420"/>
      <c r="S138" s="421"/>
      <c r="T138" s="421"/>
      <c r="U138" s="421"/>
      <c r="V138" s="422"/>
      <c r="W138" s="77"/>
      <c r="X138" s="8"/>
      <c r="Y138" s="8"/>
      <c r="Z138" s="404"/>
      <c r="AA138" s="405"/>
      <c r="AC138" s="80" t="e">
        <f>VLOOKUP(Y138,【参考】数式用!$A$3:$C$10,3,FALSE)</f>
        <v>#N/A</v>
      </c>
    </row>
    <row r="139" spans="1:29" ht="37.5" customHeight="1">
      <c r="A139" s="83"/>
      <c r="B139" s="88">
        <f t="shared" si="3"/>
        <v>96</v>
      </c>
      <c r="C139" s="410"/>
      <c r="D139" s="411"/>
      <c r="E139" s="411"/>
      <c r="F139" s="411"/>
      <c r="G139" s="411"/>
      <c r="H139" s="411"/>
      <c r="I139" s="411"/>
      <c r="J139" s="411"/>
      <c r="K139" s="411"/>
      <c r="L139" s="412"/>
      <c r="M139" s="419"/>
      <c r="N139" s="419"/>
      <c r="O139" s="419"/>
      <c r="P139" s="419"/>
      <c r="Q139" s="419"/>
      <c r="R139" s="420"/>
      <c r="S139" s="421"/>
      <c r="T139" s="421"/>
      <c r="U139" s="421"/>
      <c r="V139" s="422"/>
      <c r="W139" s="77"/>
      <c r="X139" s="8"/>
      <c r="Y139" s="8"/>
      <c r="Z139" s="404"/>
      <c r="AA139" s="405"/>
      <c r="AC139" s="80" t="e">
        <f>VLOOKUP(Y139,【参考】数式用!$A$3:$C$10,3,FALSE)</f>
        <v>#N/A</v>
      </c>
    </row>
    <row r="140" spans="1:29" ht="37.5" customHeight="1">
      <c r="A140" s="83"/>
      <c r="B140" s="88">
        <f t="shared" si="3"/>
        <v>97</v>
      </c>
      <c r="C140" s="410"/>
      <c r="D140" s="411"/>
      <c r="E140" s="411"/>
      <c r="F140" s="411"/>
      <c r="G140" s="411"/>
      <c r="H140" s="411"/>
      <c r="I140" s="411"/>
      <c r="J140" s="411"/>
      <c r="K140" s="411"/>
      <c r="L140" s="412"/>
      <c r="M140" s="419"/>
      <c r="N140" s="419"/>
      <c r="O140" s="419"/>
      <c r="P140" s="419"/>
      <c r="Q140" s="419"/>
      <c r="R140" s="420"/>
      <c r="S140" s="421"/>
      <c r="T140" s="421"/>
      <c r="U140" s="421"/>
      <c r="V140" s="422"/>
      <c r="W140" s="77"/>
      <c r="X140" s="8"/>
      <c r="Y140" s="8"/>
      <c r="Z140" s="404"/>
      <c r="AA140" s="405"/>
      <c r="AC140" s="80" t="e">
        <f>VLOOKUP(Y140,【参考】数式用!$A$3:$C$10,3,FALSE)</f>
        <v>#N/A</v>
      </c>
    </row>
    <row r="141" spans="1:29" ht="37.5" customHeight="1">
      <c r="A141" s="83"/>
      <c r="B141" s="88">
        <f t="shared" si="3"/>
        <v>98</v>
      </c>
      <c r="C141" s="410"/>
      <c r="D141" s="411"/>
      <c r="E141" s="411"/>
      <c r="F141" s="411"/>
      <c r="G141" s="411"/>
      <c r="H141" s="411"/>
      <c r="I141" s="411"/>
      <c r="J141" s="411"/>
      <c r="K141" s="411"/>
      <c r="L141" s="412"/>
      <c r="M141" s="419"/>
      <c r="N141" s="419"/>
      <c r="O141" s="419"/>
      <c r="P141" s="419"/>
      <c r="Q141" s="419"/>
      <c r="R141" s="420"/>
      <c r="S141" s="421"/>
      <c r="T141" s="421"/>
      <c r="U141" s="421"/>
      <c r="V141" s="422"/>
      <c r="W141" s="77"/>
      <c r="X141" s="8"/>
      <c r="Y141" s="8"/>
      <c r="Z141" s="404"/>
      <c r="AA141" s="405"/>
      <c r="AC141" s="80" t="e">
        <f>VLOOKUP(Y141,【参考】数式用!$A$3:$C$10,3,FALSE)</f>
        <v>#N/A</v>
      </c>
    </row>
    <row r="142" spans="1:29" ht="37.5" customHeight="1">
      <c r="A142" s="83"/>
      <c r="B142" s="88">
        <f t="shared" ref="B142:B143" si="4">B141+1</f>
        <v>99</v>
      </c>
      <c r="C142" s="410"/>
      <c r="D142" s="411"/>
      <c r="E142" s="411"/>
      <c r="F142" s="411"/>
      <c r="G142" s="411"/>
      <c r="H142" s="411"/>
      <c r="I142" s="411"/>
      <c r="J142" s="411"/>
      <c r="K142" s="411"/>
      <c r="L142" s="412"/>
      <c r="M142" s="419"/>
      <c r="N142" s="419"/>
      <c r="O142" s="419"/>
      <c r="P142" s="419"/>
      <c r="Q142" s="419"/>
      <c r="R142" s="420"/>
      <c r="S142" s="421"/>
      <c r="T142" s="421"/>
      <c r="U142" s="421"/>
      <c r="V142" s="422"/>
      <c r="W142" s="77"/>
      <c r="X142" s="8"/>
      <c r="Y142" s="8"/>
      <c r="Z142" s="404"/>
      <c r="AA142" s="405"/>
      <c r="AC142" s="80" t="e">
        <f>VLOOKUP(Y142,【参考】数式用!$A$3:$C$10,3,FALSE)</f>
        <v>#N/A</v>
      </c>
    </row>
    <row r="143" spans="1:29" ht="37.5" customHeight="1" thickBot="1">
      <c r="A143" s="83"/>
      <c r="B143" s="88">
        <f t="shared" si="4"/>
        <v>100</v>
      </c>
      <c r="C143" s="413"/>
      <c r="D143" s="414"/>
      <c r="E143" s="414"/>
      <c r="F143" s="414"/>
      <c r="G143" s="414"/>
      <c r="H143" s="414"/>
      <c r="I143" s="414"/>
      <c r="J143" s="414"/>
      <c r="K143" s="414"/>
      <c r="L143" s="415"/>
      <c r="M143" s="435"/>
      <c r="N143" s="435"/>
      <c r="O143" s="435"/>
      <c r="P143" s="435"/>
      <c r="Q143" s="435"/>
      <c r="R143" s="504"/>
      <c r="S143" s="505"/>
      <c r="T143" s="505"/>
      <c r="U143" s="505"/>
      <c r="V143" s="506"/>
      <c r="W143" s="78"/>
      <c r="X143" s="9"/>
      <c r="Y143" s="9"/>
      <c r="Z143" s="398"/>
      <c r="AA143" s="399"/>
      <c r="AC143" s="80" t="e">
        <f>VLOOKUP(Y143,【参考】数式用!$A$3:$C$10,3,FALSE)</f>
        <v>#N/A</v>
      </c>
    </row>
    <row r="144" spans="1:29" ht="4.5" customHeight="1">
      <c r="A144" s="214"/>
    </row>
    <row r="145" spans="2:27" ht="28.5" customHeight="1">
      <c r="B145" s="215"/>
      <c r="C145" s="434"/>
      <c r="D145" s="434"/>
      <c r="E145" s="434"/>
      <c r="F145" s="434"/>
      <c r="G145" s="434"/>
      <c r="H145" s="434"/>
      <c r="I145" s="434"/>
      <c r="J145" s="434"/>
      <c r="K145" s="434"/>
      <c r="L145" s="434"/>
      <c r="M145" s="434"/>
      <c r="N145" s="434"/>
      <c r="O145" s="434"/>
      <c r="P145" s="434"/>
      <c r="Q145" s="434"/>
      <c r="R145" s="434"/>
      <c r="S145" s="434"/>
      <c r="T145" s="434"/>
      <c r="U145" s="434"/>
      <c r="V145" s="434"/>
      <c r="W145" s="434"/>
      <c r="X145" s="434"/>
      <c r="Y145" s="434"/>
      <c r="Z145" s="434"/>
      <c r="AA145" s="434"/>
    </row>
    <row r="149" spans="2:27" ht="20.100000000000001" customHeight="1">
      <c r="V149" s="216"/>
      <c r="W149" s="216"/>
    </row>
    <row r="150" spans="2:27" ht="20.100000000000001" customHeight="1">
      <c r="V150" s="217"/>
      <c r="W150" s="217"/>
    </row>
    <row r="151" spans="2:27" ht="20.100000000000001" customHeight="1">
      <c r="V151" s="218"/>
      <c r="W151" s="218"/>
    </row>
  </sheetData>
  <sheetProtection sheet="1" formatCells="0" formatColumns="0" formatRows="0" sort="0" autoFilter="0"/>
  <mergeCells count="448">
    <mergeCell ref="C31:L31"/>
    <mergeCell ref="M31:X31"/>
    <mergeCell ref="AD44:AN44"/>
    <mergeCell ref="R143:V143"/>
    <mergeCell ref="R92:V92"/>
    <mergeCell ref="R91:V91"/>
    <mergeCell ref="R90:V90"/>
    <mergeCell ref="R89:V89"/>
    <mergeCell ref="R76:V76"/>
    <mergeCell ref="R75:V75"/>
    <mergeCell ref="R74:V74"/>
    <mergeCell ref="R101:V101"/>
    <mergeCell ref="R100:V100"/>
    <mergeCell ref="R99:V99"/>
    <mergeCell ref="R98:V98"/>
    <mergeCell ref="R97:V97"/>
    <mergeCell ref="R96:V96"/>
    <mergeCell ref="R95:V95"/>
    <mergeCell ref="R94:V94"/>
    <mergeCell ref="R110:V110"/>
    <mergeCell ref="R112:V112"/>
    <mergeCell ref="R111:V111"/>
    <mergeCell ref="R108:V108"/>
    <mergeCell ref="R88:V88"/>
    <mergeCell ref="R87:V87"/>
    <mergeCell ref="R86:V86"/>
    <mergeCell ref="R79:V79"/>
    <mergeCell ref="R78:V78"/>
    <mergeCell ref="R51:V51"/>
    <mergeCell ref="A4:AA4"/>
    <mergeCell ref="A14:AA14"/>
    <mergeCell ref="C19:AA19"/>
    <mergeCell ref="Y42:Y43"/>
    <mergeCell ref="X42:X43"/>
    <mergeCell ref="R42:W42"/>
    <mergeCell ref="B42:B43"/>
    <mergeCell ref="C42:L43"/>
    <mergeCell ref="R43:V43"/>
    <mergeCell ref="M42:Q43"/>
    <mergeCell ref="C30:L30"/>
    <mergeCell ref="C32:L32"/>
    <mergeCell ref="R47:V47"/>
    <mergeCell ref="M53:Q53"/>
    <mergeCell ref="M54:Q54"/>
    <mergeCell ref="M55:Q55"/>
    <mergeCell ref="M57:Q57"/>
    <mergeCell ref="M29:X29"/>
    <mergeCell ref="R56:V56"/>
    <mergeCell ref="R52:V52"/>
    <mergeCell ref="R62:V62"/>
    <mergeCell ref="R61:V61"/>
    <mergeCell ref="R60:V60"/>
    <mergeCell ref="R71:V71"/>
    <mergeCell ref="R70:V70"/>
    <mergeCell ref="R69:V69"/>
    <mergeCell ref="R68:V68"/>
    <mergeCell ref="R67:V67"/>
    <mergeCell ref="R57:V57"/>
    <mergeCell ref="R66:V66"/>
    <mergeCell ref="R128:V128"/>
    <mergeCell ref="R127:V127"/>
    <mergeCell ref="R126:V126"/>
    <mergeCell ref="R125:V125"/>
    <mergeCell ref="R124:V124"/>
    <mergeCell ref="R123:V123"/>
    <mergeCell ref="R122:V122"/>
    <mergeCell ref="R121:V121"/>
    <mergeCell ref="R120:V120"/>
    <mergeCell ref="R107:V107"/>
    <mergeCell ref="R106:V106"/>
    <mergeCell ref="R105:V105"/>
    <mergeCell ref="R104:V104"/>
    <mergeCell ref="R103:V103"/>
    <mergeCell ref="R102:V102"/>
    <mergeCell ref="R119:V119"/>
    <mergeCell ref="R118:V118"/>
    <mergeCell ref="R117:V117"/>
    <mergeCell ref="R116:V116"/>
    <mergeCell ref="R115:V115"/>
    <mergeCell ref="R114:V114"/>
    <mergeCell ref="R113:V113"/>
    <mergeCell ref="R109:V109"/>
    <mergeCell ref="M22:X22"/>
    <mergeCell ref="M23:X23"/>
    <mergeCell ref="M25:X25"/>
    <mergeCell ref="M26:X26"/>
    <mergeCell ref="M36:X36"/>
    <mergeCell ref="B41:AA41"/>
    <mergeCell ref="C22:L22"/>
    <mergeCell ref="C23:L23"/>
    <mergeCell ref="C24:L24"/>
    <mergeCell ref="C25:L25"/>
    <mergeCell ref="C26:L26"/>
    <mergeCell ref="C36:L36"/>
    <mergeCell ref="C35:L35"/>
    <mergeCell ref="M35:X35"/>
    <mergeCell ref="M30:X30"/>
    <mergeCell ref="M32:X32"/>
    <mergeCell ref="B34:B35"/>
    <mergeCell ref="B33:L33"/>
    <mergeCell ref="M33:T33"/>
    <mergeCell ref="C27:L27"/>
    <mergeCell ref="M27:X27"/>
    <mergeCell ref="C28:L28"/>
    <mergeCell ref="M28:X28"/>
    <mergeCell ref="C29:L29"/>
    <mergeCell ref="M58:Q58"/>
    <mergeCell ref="M59:Q59"/>
    <mergeCell ref="M60:Q60"/>
    <mergeCell ref="M61:Q61"/>
    <mergeCell ref="M64:Q64"/>
    <mergeCell ref="R63:V63"/>
    <mergeCell ref="R64:V64"/>
    <mergeCell ref="R48:V48"/>
    <mergeCell ref="M44:Q44"/>
    <mergeCell ref="M45:Q45"/>
    <mergeCell ref="M46:Q46"/>
    <mergeCell ref="M47:Q47"/>
    <mergeCell ref="M48:Q48"/>
    <mergeCell ref="M49:Q49"/>
    <mergeCell ref="M50:Q50"/>
    <mergeCell ref="M56:Q56"/>
    <mergeCell ref="M63:Q63"/>
    <mergeCell ref="R58:V58"/>
    <mergeCell ref="R59:V59"/>
    <mergeCell ref="M52:Q52"/>
    <mergeCell ref="M51:Q51"/>
    <mergeCell ref="R44:V44"/>
    <mergeCell ref="R45:V45"/>
    <mergeCell ref="R46:V46"/>
    <mergeCell ref="C145:AA145"/>
    <mergeCell ref="R65:V65"/>
    <mergeCell ref="R142:V142"/>
    <mergeCell ref="R141:V141"/>
    <mergeCell ref="R140:V140"/>
    <mergeCell ref="R139:V139"/>
    <mergeCell ref="R138:V138"/>
    <mergeCell ref="R137:V137"/>
    <mergeCell ref="R136:V136"/>
    <mergeCell ref="R135:V135"/>
    <mergeCell ref="R134:V134"/>
    <mergeCell ref="R133:V133"/>
    <mergeCell ref="R132:V132"/>
    <mergeCell ref="R131:V131"/>
    <mergeCell ref="R130:V130"/>
    <mergeCell ref="R129:V129"/>
    <mergeCell ref="M143:Q143"/>
    <mergeCell ref="M71:Q71"/>
    <mergeCell ref="M72:Q72"/>
    <mergeCell ref="M73:Q73"/>
    <mergeCell ref="M76:Q76"/>
    <mergeCell ref="M77:Q77"/>
    <mergeCell ref="M78:Q78"/>
    <mergeCell ref="M79:Q79"/>
    <mergeCell ref="C18:L18"/>
    <mergeCell ref="M65:Q65"/>
    <mergeCell ref="M66:Q66"/>
    <mergeCell ref="M67:Q67"/>
    <mergeCell ref="M62:Q62"/>
    <mergeCell ref="M83:Q83"/>
    <mergeCell ref="M84:Q84"/>
    <mergeCell ref="M85:Q85"/>
    <mergeCell ref="M37:X37"/>
    <mergeCell ref="C37:L37"/>
    <mergeCell ref="M34:X34"/>
    <mergeCell ref="C34:L34"/>
    <mergeCell ref="R53:V53"/>
    <mergeCell ref="R54:V54"/>
    <mergeCell ref="R55:V55"/>
    <mergeCell ref="R81:V81"/>
    <mergeCell ref="M74:Q74"/>
    <mergeCell ref="M75:Q75"/>
    <mergeCell ref="M81:Q81"/>
    <mergeCell ref="M82:Q82"/>
    <mergeCell ref="M80:Q80"/>
    <mergeCell ref="R49:V49"/>
    <mergeCell ref="R50:V50"/>
    <mergeCell ref="M68:Q68"/>
    <mergeCell ref="M69:Q69"/>
    <mergeCell ref="M70:Q70"/>
    <mergeCell ref="R72:V72"/>
    <mergeCell ref="R73:V73"/>
    <mergeCell ref="R80:V80"/>
    <mergeCell ref="M97:Q97"/>
    <mergeCell ref="M98:Q98"/>
    <mergeCell ref="M90:Q90"/>
    <mergeCell ref="M91:Q91"/>
    <mergeCell ref="M92:Q92"/>
    <mergeCell ref="M93:Q93"/>
    <mergeCell ref="M94:Q94"/>
    <mergeCell ref="M95:Q95"/>
    <mergeCell ref="M96:Q96"/>
    <mergeCell ref="M86:Q86"/>
    <mergeCell ref="M87:Q87"/>
    <mergeCell ref="M88:Q88"/>
    <mergeCell ref="M89:Q89"/>
    <mergeCell ref="R93:V93"/>
    <mergeCell ref="R77:V77"/>
    <mergeCell ref="R82:V82"/>
    <mergeCell ref="R85:V85"/>
    <mergeCell ref="R84:V84"/>
    <mergeCell ref="R83:V83"/>
    <mergeCell ref="M99:Q99"/>
    <mergeCell ref="M100:Q100"/>
    <mergeCell ref="M101:Q101"/>
    <mergeCell ref="M102:Q102"/>
    <mergeCell ref="M103:Q103"/>
    <mergeCell ref="M104:Q104"/>
    <mergeCell ref="M105:Q105"/>
    <mergeCell ref="M106:Q106"/>
    <mergeCell ref="M107:Q107"/>
    <mergeCell ref="M108:Q108"/>
    <mergeCell ref="M109:Q109"/>
    <mergeCell ref="M110:Q110"/>
    <mergeCell ref="M111:Q111"/>
    <mergeCell ref="M112:Q112"/>
    <mergeCell ref="M113:Q113"/>
    <mergeCell ref="M114:Q114"/>
    <mergeCell ref="M115:Q115"/>
    <mergeCell ref="M116:Q116"/>
    <mergeCell ref="M117:Q117"/>
    <mergeCell ref="M118:Q118"/>
    <mergeCell ref="M119:Q119"/>
    <mergeCell ref="M120:Q120"/>
    <mergeCell ref="M121:Q121"/>
    <mergeCell ref="M122:Q122"/>
    <mergeCell ref="M123:Q123"/>
    <mergeCell ref="M124:Q124"/>
    <mergeCell ref="M125:Q125"/>
    <mergeCell ref="M126:Q126"/>
    <mergeCell ref="M127:Q127"/>
    <mergeCell ref="M128:Q128"/>
    <mergeCell ref="M129:Q129"/>
    <mergeCell ref="M130:Q130"/>
    <mergeCell ref="M140:Q140"/>
    <mergeCell ref="M141:Q141"/>
    <mergeCell ref="M142:Q142"/>
    <mergeCell ref="M131:Q131"/>
    <mergeCell ref="M132:Q132"/>
    <mergeCell ref="M133:Q133"/>
    <mergeCell ref="M134:Q134"/>
    <mergeCell ref="M135:Q135"/>
    <mergeCell ref="M136:Q136"/>
    <mergeCell ref="M137:Q137"/>
    <mergeCell ref="M138:Q138"/>
    <mergeCell ref="M139:Q139"/>
    <mergeCell ref="C44:L44"/>
    <mergeCell ref="C45:L45"/>
    <mergeCell ref="C46:L46"/>
    <mergeCell ref="C47:L47"/>
    <mergeCell ref="C48:L48"/>
    <mergeCell ref="C49:L49"/>
    <mergeCell ref="C50:L50"/>
    <mergeCell ref="C51:L51"/>
    <mergeCell ref="C52:L52"/>
    <mergeCell ref="C53:L53"/>
    <mergeCell ref="C54:L54"/>
    <mergeCell ref="C55:L55"/>
    <mergeCell ref="C56:L56"/>
    <mergeCell ref="C57:L57"/>
    <mergeCell ref="C58:L58"/>
    <mergeCell ref="C59:L59"/>
    <mergeCell ref="C60:L60"/>
    <mergeCell ref="C61:L61"/>
    <mergeCell ref="C62:L62"/>
    <mergeCell ref="C63:L63"/>
    <mergeCell ref="C64:L64"/>
    <mergeCell ref="C65:L65"/>
    <mergeCell ref="C66:L66"/>
    <mergeCell ref="C67:L67"/>
    <mergeCell ref="C68:L68"/>
    <mergeCell ref="C69:L69"/>
    <mergeCell ref="C70:L70"/>
    <mergeCell ref="C71:L71"/>
    <mergeCell ref="C72:L72"/>
    <mergeCell ref="C73:L73"/>
    <mergeCell ref="C74:L74"/>
    <mergeCell ref="C75:L75"/>
    <mergeCell ref="C76:L76"/>
    <mergeCell ref="C77:L77"/>
    <mergeCell ref="C78:L78"/>
    <mergeCell ref="C79:L79"/>
    <mergeCell ref="C80:L80"/>
    <mergeCell ref="C81:L81"/>
    <mergeCell ref="C82:L82"/>
    <mergeCell ref="C83:L83"/>
    <mergeCell ref="C84:L84"/>
    <mergeCell ref="C85:L85"/>
    <mergeCell ref="C86:L86"/>
    <mergeCell ref="C87:L87"/>
    <mergeCell ref="C88:L88"/>
    <mergeCell ref="C89:L89"/>
    <mergeCell ref="C90:L90"/>
    <mergeCell ref="C91:L91"/>
    <mergeCell ref="C92:L92"/>
    <mergeCell ref="C93:L93"/>
    <mergeCell ref="C94:L94"/>
    <mergeCell ref="C95:L95"/>
    <mergeCell ref="C96:L96"/>
    <mergeCell ref="C97:L97"/>
    <mergeCell ref="C118:L118"/>
    <mergeCell ref="C119:L119"/>
    <mergeCell ref="C98:L98"/>
    <mergeCell ref="C99:L99"/>
    <mergeCell ref="C100:L100"/>
    <mergeCell ref="C101:L101"/>
    <mergeCell ref="C102:L102"/>
    <mergeCell ref="C103:L103"/>
    <mergeCell ref="C104:L104"/>
    <mergeCell ref="C105:L105"/>
    <mergeCell ref="C106:L106"/>
    <mergeCell ref="C132:L132"/>
    <mergeCell ref="C133:L133"/>
    <mergeCell ref="C143:L143"/>
    <mergeCell ref="C134:L134"/>
    <mergeCell ref="C135:L135"/>
    <mergeCell ref="C136:L136"/>
    <mergeCell ref="C137:L137"/>
    <mergeCell ref="C138:L138"/>
    <mergeCell ref="C139:L139"/>
    <mergeCell ref="C140:L140"/>
    <mergeCell ref="C141:L141"/>
    <mergeCell ref="C142:L142"/>
    <mergeCell ref="A5:AA5"/>
    <mergeCell ref="C125:L125"/>
    <mergeCell ref="C126:L126"/>
    <mergeCell ref="C127:L127"/>
    <mergeCell ref="C128:L128"/>
    <mergeCell ref="C129:L129"/>
    <mergeCell ref="C130:L130"/>
    <mergeCell ref="C131:L131"/>
    <mergeCell ref="C120:L120"/>
    <mergeCell ref="C121:L121"/>
    <mergeCell ref="C122:L122"/>
    <mergeCell ref="C123:L123"/>
    <mergeCell ref="C124:L124"/>
    <mergeCell ref="C107:L107"/>
    <mergeCell ref="C108:L108"/>
    <mergeCell ref="C109:L109"/>
    <mergeCell ref="C110:L110"/>
    <mergeCell ref="C111:L111"/>
    <mergeCell ref="C112:L112"/>
    <mergeCell ref="C113:L113"/>
    <mergeCell ref="C114:L114"/>
    <mergeCell ref="C115:L115"/>
    <mergeCell ref="C116:L116"/>
    <mergeCell ref="C117:L117"/>
    <mergeCell ref="Z44:AA44"/>
    <mergeCell ref="Z45:AA45"/>
    <mergeCell ref="Z46:AA46"/>
    <mergeCell ref="Z47:AA47"/>
    <mergeCell ref="Z48:AA48"/>
    <mergeCell ref="Z49:AA49"/>
    <mergeCell ref="Z50:AA50"/>
    <mergeCell ref="Z51:AA51"/>
    <mergeCell ref="Z52:AA52"/>
    <mergeCell ref="Z53:AA53"/>
    <mergeCell ref="Z54:AA54"/>
    <mergeCell ref="Z55:AA55"/>
    <mergeCell ref="Z56:AA56"/>
    <mergeCell ref="Z57:AA57"/>
    <mergeCell ref="Z58:AA58"/>
    <mergeCell ref="Z59:AA59"/>
    <mergeCell ref="Z60:AA60"/>
    <mergeCell ref="Z61:AA61"/>
    <mergeCell ref="Z62:AA62"/>
    <mergeCell ref="Z63:AA63"/>
    <mergeCell ref="Z64:AA64"/>
    <mergeCell ref="Z65:AA65"/>
    <mergeCell ref="Z66:AA66"/>
    <mergeCell ref="Z67:AA67"/>
    <mergeCell ref="Z68:AA68"/>
    <mergeCell ref="Z69:AA69"/>
    <mergeCell ref="Z70:AA70"/>
    <mergeCell ref="Z71:AA71"/>
    <mergeCell ref="Z72:AA72"/>
    <mergeCell ref="Z73:AA73"/>
    <mergeCell ref="Z74:AA74"/>
    <mergeCell ref="Z75:AA75"/>
    <mergeCell ref="Z76:AA76"/>
    <mergeCell ref="Z77:AA77"/>
    <mergeCell ref="Z78:AA78"/>
    <mergeCell ref="Z79:AA79"/>
    <mergeCell ref="Z80:AA80"/>
    <mergeCell ref="Z81:AA81"/>
    <mergeCell ref="Z82:AA82"/>
    <mergeCell ref="Z83:AA83"/>
    <mergeCell ref="Z84:AA84"/>
    <mergeCell ref="Z85:AA85"/>
    <mergeCell ref="Z86:AA86"/>
    <mergeCell ref="Z87:AA87"/>
    <mergeCell ref="Z88:AA88"/>
    <mergeCell ref="Z89:AA89"/>
    <mergeCell ref="Z90:AA90"/>
    <mergeCell ref="Z91:AA91"/>
    <mergeCell ref="Z92:AA92"/>
    <mergeCell ref="Z93:AA93"/>
    <mergeCell ref="Z94:AA94"/>
    <mergeCell ref="Z95:AA95"/>
    <mergeCell ref="Z96:AA96"/>
    <mergeCell ref="Z97:AA97"/>
    <mergeCell ref="Z98:AA98"/>
    <mergeCell ref="Z99:AA99"/>
    <mergeCell ref="Z100:AA100"/>
    <mergeCell ref="Z101:AA101"/>
    <mergeCell ref="Z102:AA102"/>
    <mergeCell ref="Z103:AA103"/>
    <mergeCell ref="Z104:AA104"/>
    <mergeCell ref="Z105:AA105"/>
    <mergeCell ref="Z106:AA106"/>
    <mergeCell ref="Z120:AA120"/>
    <mergeCell ref="Z121:AA121"/>
    <mergeCell ref="Z122:AA122"/>
    <mergeCell ref="Z123:AA123"/>
    <mergeCell ref="Z124:AA124"/>
    <mergeCell ref="Z107:AA107"/>
    <mergeCell ref="Z108:AA108"/>
    <mergeCell ref="Z109:AA109"/>
    <mergeCell ref="Z110:AA110"/>
    <mergeCell ref="Z111:AA111"/>
    <mergeCell ref="Z112:AA112"/>
    <mergeCell ref="Z113:AA113"/>
    <mergeCell ref="Z114:AA114"/>
    <mergeCell ref="Z115:AA115"/>
    <mergeCell ref="Z143:AA143"/>
    <mergeCell ref="Z42:AA43"/>
    <mergeCell ref="Z134:AA134"/>
    <mergeCell ref="Z135:AA135"/>
    <mergeCell ref="Z136:AA136"/>
    <mergeCell ref="Z137:AA137"/>
    <mergeCell ref="Z138:AA138"/>
    <mergeCell ref="Z139:AA139"/>
    <mergeCell ref="Z140:AA140"/>
    <mergeCell ref="Z141:AA141"/>
    <mergeCell ref="Z142:AA142"/>
    <mergeCell ref="Z125:AA125"/>
    <mergeCell ref="Z126:AA126"/>
    <mergeCell ref="Z127:AA127"/>
    <mergeCell ref="Z128:AA128"/>
    <mergeCell ref="Z129:AA129"/>
    <mergeCell ref="Z130:AA130"/>
    <mergeCell ref="Z131:AA131"/>
    <mergeCell ref="Z132:AA132"/>
    <mergeCell ref="Z133:AA133"/>
    <mergeCell ref="Z116:AA116"/>
    <mergeCell ref="Z117:AA117"/>
    <mergeCell ref="Z118:AA118"/>
    <mergeCell ref="Z119:AA119"/>
  </mergeCells>
  <phoneticPr fontId="8"/>
  <dataValidations xWindow="495" yWindow="386" count="7">
    <dataValidation type="list" allowBlank="1" showInputMessage="1" showErrorMessage="1" sqref="W44:W143">
      <formula1>INDIRECT(R44)</formula1>
    </dataValidation>
    <dataValidation type="textLength" imeMode="halfAlpha" operator="equal" allowBlank="1" showInputMessage="1" showErrorMessage="1" error="桁数が正しくありません。13桁の法人番号を入力してください。" sqref="M33:T33">
      <formula1>13</formula1>
    </dataValidation>
    <dataValidation imeMode="halfAlpha" allowBlank="1" showInputMessage="1" showErrorMessage="1" sqref="M24:T24"/>
    <dataValidation type="textLength" imeMode="halfAlpha" operator="equal" allowBlank="1" showErrorMessage="1" error="桁数が正しくありません。10桁の事業所番号を入力してください。" prompt="10桁の介護保険事業所番号を入力してください。" sqref="C44:L143">
      <formula1>10</formula1>
    </dataValidation>
    <dataValidation imeMode="halfKatakana" allowBlank="1" showInputMessage="1" showErrorMessage="1" sqref="M31:X31 M22:X22 M34:X34"/>
    <dataValidation type="textLength" imeMode="halfAlpha" allowBlank="1" showInputMessage="1" showErrorMessage="1" sqref="M36:X36">
      <formula1>10</formula1>
      <formula2>11</formula2>
    </dataValidation>
    <dataValidation type="list" allowBlank="1" showInputMessage="1" showErrorMessage="1" sqref="M44:Q143">
      <formula1>"福島県,福島市,郡山市,いわき市"</formula1>
    </dataValidation>
  </dataValidations>
  <pageMargins left="0.70866141732283472" right="0.70866141732283472" top="0.74803149606299213" bottom="0.74803149606299213" header="0.31496062992125984" footer="0.31496062992125984"/>
  <pageSetup paperSize="9" scale="48" fitToHeight="0" orientation="portrait" r:id="rId1"/>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【参考】数式用!$D$3:$D$49</xm:f>
          </x14:formula1>
          <xm:sqref>R44:V143</xm:sqref>
        </x14:dataValidation>
        <x14:dataValidation type="list" allowBlank="1" showInputMessage="1" showErrorMessage="1">
          <x14:formula1>
            <xm:f>【参考】数式用!$A$4:$A$10</xm:f>
          </x14:formula1>
          <xm:sqref>Y44:Y143</xm:sqref>
        </x14:dataValidation>
        <x14:dataValidation type="list" allowBlank="1" showInputMessage="1" showErrorMessage="1">
          <x14:formula1>
            <xm:f>【参考】数式用!$D$9</xm:f>
          </x14:formula1>
          <xm:sqref>C18:L18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U134"/>
  <sheetViews>
    <sheetView view="pageBreakPreview" zoomScaleNormal="120" zoomScaleSheetLayoutView="100" workbookViewId="0">
      <selection activeCell="Z17" sqref="Z17:AF17"/>
    </sheetView>
  </sheetViews>
  <sheetFormatPr defaultColWidth="9" defaultRowHeight="13.2"/>
  <cols>
    <col min="1" max="1" width="2.88671875" style="91" customWidth="1"/>
    <col min="2" max="6" width="2.6640625" style="91" customWidth="1"/>
    <col min="7" max="36" width="2.44140625" style="91" customWidth="1"/>
    <col min="37" max="37" width="4.109375" style="91" customWidth="1"/>
    <col min="38" max="43" width="9.109375" style="91" customWidth="1"/>
    <col min="44" max="44" width="9.6640625" style="91" bestFit="1" customWidth="1"/>
    <col min="45" max="16384" width="9" style="91"/>
  </cols>
  <sheetData>
    <row r="1" spans="1:49" ht="20.25" customHeight="1" thickBot="1">
      <c r="A1" s="87" t="s">
        <v>1932</v>
      </c>
      <c r="B1" s="83"/>
      <c r="C1" s="83"/>
      <c r="D1" s="83"/>
      <c r="E1" s="83"/>
      <c r="F1" s="83"/>
      <c r="G1" s="83"/>
      <c r="H1" s="83"/>
      <c r="I1" s="83"/>
      <c r="J1" s="83"/>
      <c r="K1" s="83"/>
      <c r="L1" s="83"/>
      <c r="M1" s="83"/>
      <c r="N1" s="83"/>
      <c r="O1" s="83"/>
      <c r="P1" s="83"/>
      <c r="Q1" s="83"/>
      <c r="R1" s="83"/>
      <c r="S1" s="83"/>
      <c r="T1" s="83"/>
      <c r="U1" s="83"/>
      <c r="V1" s="83"/>
      <c r="AB1" s="644" t="s">
        <v>28</v>
      </c>
      <c r="AC1" s="645"/>
      <c r="AD1" s="645"/>
      <c r="AE1" s="646" t="str">
        <f>基本情報入力シート!C18</f>
        <v>福島県</v>
      </c>
      <c r="AF1" s="647"/>
      <c r="AG1" s="647"/>
      <c r="AH1" s="647"/>
      <c r="AI1" s="648"/>
    </row>
    <row r="2" spans="1:49" ht="9" customHeight="1">
      <c r="A2" s="83"/>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row>
    <row r="3" spans="1:49" ht="40.5" customHeight="1">
      <c r="A3" s="674" t="s">
        <v>1887</v>
      </c>
      <c r="B3" s="675"/>
      <c r="C3" s="675"/>
      <c r="D3" s="675"/>
      <c r="E3" s="675"/>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675"/>
      <c r="AJ3" s="675"/>
    </row>
    <row r="4" spans="1:49" ht="6" customHeight="1">
      <c r="A4" s="83"/>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83"/>
      <c r="AF4" s="83"/>
      <c r="AG4" s="83"/>
      <c r="AH4" s="83"/>
      <c r="AI4" s="83"/>
      <c r="AJ4" s="83"/>
    </row>
    <row r="5" spans="1:49" ht="19.5" customHeight="1">
      <c r="A5" s="92" t="s">
        <v>69</v>
      </c>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row>
    <row r="6" spans="1:49" s="94" customFormat="1" ht="13.5" customHeight="1">
      <c r="A6" s="676" t="s">
        <v>7</v>
      </c>
      <c r="B6" s="677"/>
      <c r="C6" s="677"/>
      <c r="D6" s="677"/>
      <c r="E6" s="677"/>
      <c r="F6" s="678"/>
      <c r="G6" s="659" t="str">
        <f>IF(基本情報入力シート!M22="","",基本情報入力シート!M22)</f>
        <v/>
      </c>
      <c r="H6" s="660"/>
      <c r="I6" s="660"/>
      <c r="J6" s="660"/>
      <c r="K6" s="660"/>
      <c r="L6" s="660"/>
      <c r="M6" s="660"/>
      <c r="N6" s="660"/>
      <c r="O6" s="660"/>
      <c r="P6" s="660"/>
      <c r="Q6" s="660"/>
      <c r="R6" s="660"/>
      <c r="S6" s="660"/>
      <c r="T6" s="660"/>
      <c r="U6" s="660"/>
      <c r="V6" s="660"/>
      <c r="W6" s="660"/>
      <c r="X6" s="660"/>
      <c r="Y6" s="660"/>
      <c r="Z6" s="660"/>
      <c r="AA6" s="660"/>
      <c r="AB6" s="660"/>
      <c r="AC6" s="660"/>
      <c r="AD6" s="660"/>
      <c r="AE6" s="660"/>
      <c r="AF6" s="660"/>
      <c r="AG6" s="660"/>
      <c r="AH6" s="660"/>
      <c r="AI6" s="660"/>
      <c r="AJ6" s="93"/>
      <c r="AL6" s="95"/>
      <c r="AM6" s="95"/>
      <c r="AN6" s="95"/>
      <c r="AO6" s="95"/>
      <c r="AP6" s="95"/>
      <c r="AQ6" s="95"/>
      <c r="AR6" s="95"/>
      <c r="AS6" s="95"/>
      <c r="AT6" s="95"/>
      <c r="AU6" s="95"/>
      <c r="AV6" s="95"/>
      <c r="AW6" s="95"/>
    </row>
    <row r="7" spans="1:49" s="94" customFormat="1" ht="25.5" customHeight="1">
      <c r="A7" s="679" t="s">
        <v>5</v>
      </c>
      <c r="B7" s="680"/>
      <c r="C7" s="680"/>
      <c r="D7" s="680"/>
      <c r="E7" s="680"/>
      <c r="F7" s="681"/>
      <c r="G7" s="661" t="str">
        <f>IF(基本情報入力シート!M23="","",基本情報入力シート!M23)</f>
        <v/>
      </c>
      <c r="H7" s="662"/>
      <c r="I7" s="662"/>
      <c r="J7" s="662"/>
      <c r="K7" s="662"/>
      <c r="L7" s="662"/>
      <c r="M7" s="662"/>
      <c r="N7" s="662"/>
      <c r="O7" s="662"/>
      <c r="P7" s="662"/>
      <c r="Q7" s="662"/>
      <c r="R7" s="662"/>
      <c r="S7" s="662"/>
      <c r="T7" s="662"/>
      <c r="U7" s="662"/>
      <c r="V7" s="662"/>
      <c r="W7" s="662"/>
      <c r="X7" s="662"/>
      <c r="Y7" s="662"/>
      <c r="Z7" s="662"/>
      <c r="AA7" s="662"/>
      <c r="AB7" s="662"/>
      <c r="AC7" s="662"/>
      <c r="AD7" s="662"/>
      <c r="AE7" s="662"/>
      <c r="AF7" s="662"/>
      <c r="AG7" s="662"/>
      <c r="AH7" s="662"/>
      <c r="AI7" s="662"/>
      <c r="AJ7" s="93"/>
      <c r="AL7" s="95"/>
      <c r="AM7" s="95"/>
      <c r="AN7" s="95"/>
      <c r="AO7" s="95"/>
      <c r="AP7" s="95"/>
      <c r="AQ7" s="95"/>
      <c r="AR7" s="95"/>
      <c r="AS7" s="95"/>
      <c r="AT7" s="95"/>
      <c r="AU7" s="95"/>
      <c r="AV7" s="95"/>
      <c r="AW7" s="95"/>
    </row>
    <row r="8" spans="1:49" s="94" customFormat="1" ht="12.75" customHeight="1">
      <c r="A8" s="652" t="s">
        <v>45</v>
      </c>
      <c r="B8" s="653"/>
      <c r="C8" s="653"/>
      <c r="D8" s="653"/>
      <c r="E8" s="653"/>
      <c r="F8" s="654"/>
      <c r="G8" s="96" t="s">
        <v>6</v>
      </c>
      <c r="H8" s="655" t="str">
        <f>IF(基本情報入力シート!AC24="－","",基本情報入力シート!AC24)</f>
        <v/>
      </c>
      <c r="I8" s="655"/>
      <c r="J8" s="655"/>
      <c r="K8" s="655"/>
      <c r="L8" s="655"/>
      <c r="M8" s="97"/>
      <c r="N8" s="98"/>
      <c r="O8" s="98"/>
      <c r="P8" s="98"/>
      <c r="Q8" s="98"/>
      <c r="R8" s="98"/>
      <c r="S8" s="98"/>
      <c r="T8" s="98"/>
      <c r="U8" s="98"/>
      <c r="V8" s="98"/>
      <c r="W8" s="98"/>
      <c r="X8" s="98"/>
      <c r="Y8" s="98"/>
      <c r="Z8" s="98"/>
      <c r="AA8" s="98"/>
      <c r="AB8" s="98"/>
      <c r="AC8" s="98"/>
      <c r="AD8" s="98"/>
      <c r="AE8" s="98"/>
      <c r="AF8" s="98"/>
      <c r="AG8" s="98"/>
      <c r="AH8" s="98"/>
      <c r="AI8" s="98"/>
      <c r="AJ8" s="99"/>
      <c r="AL8" s="95"/>
      <c r="AM8" s="95"/>
      <c r="AN8" s="95"/>
      <c r="AO8" s="95"/>
      <c r="AP8" s="95"/>
      <c r="AQ8" s="95"/>
      <c r="AR8" s="95"/>
      <c r="AS8" s="95"/>
      <c r="AT8" s="95"/>
      <c r="AU8" s="95"/>
      <c r="AV8" s="95"/>
      <c r="AW8" s="95"/>
    </row>
    <row r="9" spans="1:49" s="94" customFormat="1" ht="16.5" customHeight="1">
      <c r="A9" s="649"/>
      <c r="B9" s="650"/>
      <c r="C9" s="650"/>
      <c r="D9" s="650"/>
      <c r="E9" s="650"/>
      <c r="F9" s="651"/>
      <c r="G9" s="663" t="str">
        <f>IF(基本情報入力シート!M25=""&amp;基本情報入力シート!M26=""&amp;基本情報入力シート!M27=""&amp;基本情報入力シート!M28="","",基本情報入力シート!M25&amp;基本情報入力シート!M26&amp;基本情報入力シート!M27&amp;基本情報入力シート!M28)</f>
        <v/>
      </c>
      <c r="H9" s="664"/>
      <c r="I9" s="664"/>
      <c r="J9" s="664"/>
      <c r="K9" s="664"/>
      <c r="L9" s="664"/>
      <c r="M9" s="664"/>
      <c r="N9" s="664"/>
      <c r="O9" s="664"/>
      <c r="P9" s="664"/>
      <c r="Q9" s="664"/>
      <c r="R9" s="664"/>
      <c r="S9" s="664"/>
      <c r="T9" s="664"/>
      <c r="U9" s="664"/>
      <c r="V9" s="664"/>
      <c r="W9" s="664"/>
      <c r="X9" s="664"/>
      <c r="Y9" s="664"/>
      <c r="Z9" s="664"/>
      <c r="AA9" s="664"/>
      <c r="AB9" s="664"/>
      <c r="AC9" s="664"/>
      <c r="AD9" s="664"/>
      <c r="AE9" s="664"/>
      <c r="AF9" s="664"/>
      <c r="AG9" s="664"/>
      <c r="AH9" s="664"/>
      <c r="AI9" s="664"/>
      <c r="AJ9" s="93"/>
      <c r="AL9" s="95"/>
      <c r="AM9" s="95"/>
      <c r="AN9" s="95"/>
      <c r="AO9" s="95"/>
      <c r="AP9" s="95"/>
      <c r="AQ9" s="95"/>
      <c r="AR9" s="95"/>
      <c r="AS9" s="95"/>
      <c r="AT9" s="95"/>
      <c r="AU9" s="95"/>
      <c r="AV9" s="95"/>
      <c r="AW9" s="95"/>
    </row>
    <row r="10" spans="1:49" s="94" customFormat="1" ht="16.5" customHeight="1">
      <c r="A10" s="649"/>
      <c r="B10" s="650"/>
      <c r="C10" s="650"/>
      <c r="D10" s="650"/>
      <c r="E10" s="650"/>
      <c r="F10" s="651"/>
      <c r="G10" s="665" t="str">
        <f>IF(基本情報入力シート!M29="","",基本情報入力シート!M29)</f>
        <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93"/>
      <c r="AL10" s="95"/>
      <c r="AM10" s="95"/>
      <c r="AN10" s="95"/>
      <c r="AO10" s="95"/>
      <c r="AP10" s="95"/>
      <c r="AQ10" s="95"/>
      <c r="AR10" s="95"/>
      <c r="AS10" s="95"/>
      <c r="AT10" s="95"/>
      <c r="AU10" s="95"/>
      <c r="AV10" s="95"/>
      <c r="AW10" s="95"/>
    </row>
    <row r="11" spans="1:49" s="94" customFormat="1" ht="13.5" customHeight="1">
      <c r="A11" s="656" t="s">
        <v>7</v>
      </c>
      <c r="B11" s="657"/>
      <c r="C11" s="657"/>
      <c r="D11" s="657"/>
      <c r="E11" s="657"/>
      <c r="F11" s="658"/>
      <c r="G11" s="659" t="str">
        <f>IF(基本情報入力シート!M34="","",基本情報入力シート!M34)</f>
        <v/>
      </c>
      <c r="H11" s="660"/>
      <c r="I11" s="660"/>
      <c r="J11" s="660"/>
      <c r="K11" s="660"/>
      <c r="L11" s="660"/>
      <c r="M11" s="660"/>
      <c r="N11" s="660"/>
      <c r="O11" s="660"/>
      <c r="P11" s="660"/>
      <c r="Q11" s="660"/>
      <c r="R11" s="660"/>
      <c r="S11" s="660"/>
      <c r="T11" s="660"/>
      <c r="U11" s="660"/>
      <c r="V11" s="660"/>
      <c r="W11" s="660"/>
      <c r="X11" s="660"/>
      <c r="Y11" s="660"/>
      <c r="Z11" s="660"/>
      <c r="AA11" s="660"/>
      <c r="AB11" s="660"/>
      <c r="AC11" s="660"/>
      <c r="AD11" s="660"/>
      <c r="AE11" s="660"/>
      <c r="AF11" s="660"/>
      <c r="AG11" s="660"/>
      <c r="AH11" s="660"/>
      <c r="AI11" s="660"/>
      <c r="AJ11" s="93"/>
      <c r="AL11" s="95"/>
      <c r="AM11" s="95"/>
      <c r="AN11" s="95"/>
      <c r="AO11" s="95"/>
      <c r="AP11" s="95"/>
      <c r="AQ11" s="95"/>
      <c r="AR11" s="95"/>
      <c r="AS11" s="95"/>
      <c r="AT11" s="95"/>
      <c r="AU11" s="95"/>
      <c r="AV11" s="95"/>
      <c r="AW11" s="95"/>
    </row>
    <row r="12" spans="1:49" s="94" customFormat="1" ht="27.75" customHeight="1">
      <c r="A12" s="649" t="s">
        <v>42</v>
      </c>
      <c r="B12" s="650"/>
      <c r="C12" s="650"/>
      <c r="D12" s="650"/>
      <c r="E12" s="650"/>
      <c r="F12" s="651"/>
      <c r="G12" s="667" t="str">
        <f>IF(基本情報入力シート!M35="","",基本情報入力シート!M35)</f>
        <v/>
      </c>
      <c r="H12" s="668"/>
      <c r="I12" s="668"/>
      <c r="J12" s="668"/>
      <c r="K12" s="668"/>
      <c r="L12" s="668"/>
      <c r="M12" s="668"/>
      <c r="N12" s="668"/>
      <c r="O12" s="668"/>
      <c r="P12" s="668"/>
      <c r="Q12" s="668"/>
      <c r="R12" s="668"/>
      <c r="S12" s="668"/>
      <c r="T12" s="668"/>
      <c r="U12" s="668"/>
      <c r="V12" s="668"/>
      <c r="W12" s="668"/>
      <c r="X12" s="668"/>
      <c r="Y12" s="668"/>
      <c r="Z12" s="668"/>
      <c r="AA12" s="668"/>
      <c r="AB12" s="668"/>
      <c r="AC12" s="668"/>
      <c r="AD12" s="668"/>
      <c r="AE12" s="668"/>
      <c r="AF12" s="668"/>
      <c r="AG12" s="668"/>
      <c r="AH12" s="668"/>
      <c r="AI12" s="668"/>
      <c r="AJ12" s="93"/>
      <c r="AL12" s="95"/>
      <c r="AM12" s="95"/>
      <c r="AN12" s="95"/>
      <c r="AO12" s="95"/>
      <c r="AP12" s="95"/>
      <c r="AQ12" s="95"/>
      <c r="AR12" s="95"/>
      <c r="AS12" s="95"/>
      <c r="AT12" s="95"/>
      <c r="AU12" s="95"/>
      <c r="AV12" s="95"/>
      <c r="AW12" s="95"/>
    </row>
    <row r="13" spans="1:49" s="94" customFormat="1" ht="18.75" customHeight="1">
      <c r="A13" s="634" t="s">
        <v>44</v>
      </c>
      <c r="B13" s="634"/>
      <c r="C13" s="634"/>
      <c r="D13" s="634"/>
      <c r="E13" s="634"/>
      <c r="F13" s="634"/>
      <c r="G13" s="633" t="s">
        <v>0</v>
      </c>
      <c r="H13" s="634"/>
      <c r="I13" s="634"/>
      <c r="J13" s="634"/>
      <c r="K13" s="669" t="str">
        <f>IF(基本情報入力シート!M36="","",基本情報入力シート!M36)</f>
        <v/>
      </c>
      <c r="L13" s="670"/>
      <c r="M13" s="670"/>
      <c r="N13" s="670"/>
      <c r="O13" s="670"/>
      <c r="P13" s="670"/>
      <c r="Q13" s="670"/>
      <c r="R13" s="670"/>
      <c r="S13" s="670"/>
      <c r="T13" s="671"/>
      <c r="U13" s="672" t="s">
        <v>43</v>
      </c>
      <c r="V13" s="673"/>
      <c r="W13" s="673"/>
      <c r="X13" s="633"/>
      <c r="Y13" s="669" t="str">
        <f>IF(基本情報入力シート!M37="","",基本情報入力シート!M37)</f>
        <v/>
      </c>
      <c r="Z13" s="670"/>
      <c r="AA13" s="670"/>
      <c r="AB13" s="670"/>
      <c r="AC13" s="670"/>
      <c r="AD13" s="670"/>
      <c r="AE13" s="670"/>
      <c r="AF13" s="670"/>
      <c r="AG13" s="670"/>
      <c r="AH13" s="670"/>
      <c r="AI13" s="670"/>
      <c r="AJ13" s="93"/>
      <c r="AL13" s="95"/>
      <c r="AM13" s="95"/>
      <c r="AN13" s="95"/>
      <c r="AO13" s="95"/>
      <c r="AP13" s="95"/>
      <c r="AQ13" s="95"/>
      <c r="AR13" s="95"/>
      <c r="AS13" s="95"/>
      <c r="AT13" s="100"/>
      <c r="AU13" s="95"/>
      <c r="AV13" s="95"/>
      <c r="AW13" s="95"/>
    </row>
    <row r="14" spans="1:49" s="94" customFormat="1" ht="8.25" customHeight="1">
      <c r="A14" s="101"/>
      <c r="B14" s="101"/>
      <c r="C14" s="101"/>
      <c r="D14" s="101"/>
      <c r="E14" s="101"/>
      <c r="F14" s="101"/>
      <c r="G14" s="101"/>
      <c r="H14" s="101"/>
      <c r="I14" s="101"/>
      <c r="J14" s="101"/>
      <c r="K14" s="101"/>
      <c r="L14" s="101"/>
      <c r="M14" s="101"/>
      <c r="N14" s="101"/>
      <c r="O14" s="101"/>
      <c r="P14" s="101"/>
      <c r="Q14" s="101"/>
      <c r="R14" s="101"/>
      <c r="S14" s="101"/>
      <c r="T14" s="101"/>
      <c r="U14" s="101"/>
      <c r="V14" s="101"/>
      <c r="W14" s="101"/>
      <c r="X14" s="101"/>
      <c r="Y14" s="101"/>
      <c r="Z14" s="101"/>
      <c r="AA14" s="101"/>
      <c r="AB14" s="101"/>
      <c r="AC14" s="101"/>
      <c r="AD14" s="101"/>
      <c r="AE14" s="101"/>
      <c r="AF14" s="101"/>
      <c r="AG14" s="101"/>
      <c r="AH14" s="101"/>
      <c r="AI14" s="101"/>
      <c r="AJ14" s="83"/>
      <c r="AT14" s="102"/>
    </row>
    <row r="15" spans="1:49" ht="16.5" customHeight="1">
      <c r="A15" s="103" t="s">
        <v>70</v>
      </c>
      <c r="B15" s="83"/>
      <c r="C15" s="83"/>
      <c r="D15" s="83"/>
      <c r="E15" s="83"/>
      <c r="F15" s="83"/>
      <c r="G15" s="83"/>
      <c r="H15" s="83"/>
      <c r="I15" s="83"/>
      <c r="J15" s="83"/>
      <c r="K15" s="83"/>
      <c r="L15" s="83"/>
      <c r="M15" s="83"/>
      <c r="N15" s="104"/>
      <c r="O15" s="105"/>
      <c r="P15" s="105"/>
      <c r="Q15" s="105"/>
      <c r="R15" s="105"/>
      <c r="S15" s="105"/>
      <c r="T15" s="105"/>
      <c r="U15" s="105"/>
      <c r="V15" s="105"/>
      <c r="W15" s="105"/>
      <c r="X15" s="105"/>
      <c r="Y15" s="83"/>
      <c r="Z15" s="83"/>
      <c r="AA15" s="83"/>
      <c r="AB15" s="83"/>
      <c r="AC15" s="83"/>
      <c r="AD15" s="83"/>
      <c r="AE15" s="83"/>
      <c r="AF15" s="83"/>
      <c r="AG15" s="83"/>
      <c r="AH15" s="83"/>
      <c r="AI15" s="83"/>
      <c r="AJ15" s="83"/>
      <c r="AT15" s="106"/>
    </row>
    <row r="16" spans="1:49" ht="19.5" customHeight="1" thickBot="1">
      <c r="A16" s="623" t="s">
        <v>1903</v>
      </c>
      <c r="B16" s="604"/>
      <c r="C16" s="604"/>
      <c r="D16" s="604"/>
      <c r="E16" s="604"/>
      <c r="F16" s="604"/>
      <c r="G16" s="604"/>
      <c r="H16" s="604"/>
      <c r="I16" s="604"/>
      <c r="J16" s="604"/>
      <c r="K16" s="604"/>
      <c r="L16" s="604"/>
      <c r="M16" s="604"/>
      <c r="N16" s="604"/>
      <c r="O16" s="604"/>
      <c r="P16" s="604"/>
      <c r="Q16" s="604"/>
      <c r="R16" s="604"/>
      <c r="S16" s="604"/>
      <c r="T16" s="604"/>
      <c r="U16" s="604"/>
      <c r="V16" s="604"/>
      <c r="W16" s="604"/>
      <c r="X16" s="604"/>
      <c r="Y16" s="604"/>
      <c r="Z16" s="624">
        <f>IF(SUM('別紙様式2-2（交付金）'!W:W)="","",SUM('別紙様式2-2（交付金）'!W:W))</f>
        <v>0</v>
      </c>
      <c r="AA16" s="625"/>
      <c r="AB16" s="625"/>
      <c r="AC16" s="625"/>
      <c r="AD16" s="625"/>
      <c r="AE16" s="625"/>
      <c r="AF16" s="625"/>
      <c r="AG16" s="608" t="s">
        <v>1</v>
      </c>
      <c r="AH16" s="626"/>
      <c r="AI16" s="94"/>
      <c r="AJ16" s="83"/>
      <c r="AR16" s="106"/>
    </row>
    <row r="17" spans="1:73" ht="19.5" customHeight="1" thickBot="1">
      <c r="A17" s="603" t="s">
        <v>134</v>
      </c>
      <c r="B17" s="604"/>
      <c r="C17" s="604"/>
      <c r="D17" s="604"/>
      <c r="E17" s="604"/>
      <c r="F17" s="604"/>
      <c r="G17" s="604"/>
      <c r="H17" s="604"/>
      <c r="I17" s="604"/>
      <c r="J17" s="604"/>
      <c r="K17" s="604"/>
      <c r="L17" s="604"/>
      <c r="M17" s="604"/>
      <c r="N17" s="604"/>
      <c r="O17" s="604"/>
      <c r="P17" s="604"/>
      <c r="Q17" s="604"/>
      <c r="R17" s="604"/>
      <c r="S17" s="604"/>
      <c r="T17" s="604"/>
      <c r="U17" s="604"/>
      <c r="V17" s="604"/>
      <c r="W17" s="604"/>
      <c r="X17" s="604"/>
      <c r="Y17" s="604"/>
      <c r="Z17" s="605"/>
      <c r="AA17" s="606"/>
      <c r="AB17" s="606"/>
      <c r="AC17" s="606"/>
      <c r="AD17" s="606"/>
      <c r="AE17" s="606"/>
      <c r="AF17" s="607"/>
      <c r="AG17" s="633" t="s">
        <v>1</v>
      </c>
      <c r="AH17" s="634"/>
      <c r="AI17" s="91" t="s">
        <v>67</v>
      </c>
      <c r="AJ17" s="107" t="str">
        <f>IF(Z17="","",IF(Z16="","",IF(Z17&gt;=Z16,"○","☓")))</f>
        <v/>
      </c>
      <c r="AK17" s="510" t="s">
        <v>71</v>
      </c>
      <c r="AL17" s="511"/>
      <c r="AM17" s="511"/>
      <c r="AN17" s="511"/>
      <c r="AO17" s="511"/>
      <c r="AP17" s="511"/>
      <c r="AQ17" s="511"/>
      <c r="AR17" s="511"/>
      <c r="AS17" s="511"/>
      <c r="AT17" s="511"/>
      <c r="AU17" s="512"/>
    </row>
    <row r="18" spans="1:73" ht="19.5" customHeight="1" thickBot="1">
      <c r="A18" s="627" t="s">
        <v>133</v>
      </c>
      <c r="B18" s="628"/>
      <c r="C18" s="628"/>
      <c r="D18" s="628"/>
      <c r="E18" s="628"/>
      <c r="F18" s="628"/>
      <c r="G18" s="628"/>
      <c r="H18" s="628"/>
      <c r="I18" s="628"/>
      <c r="J18" s="628"/>
      <c r="K18" s="628"/>
      <c r="L18" s="628"/>
      <c r="M18" s="628"/>
      <c r="N18" s="628"/>
      <c r="O18" s="628"/>
      <c r="P18" s="628"/>
      <c r="Q18" s="628"/>
      <c r="R18" s="628"/>
      <c r="S18" s="628"/>
      <c r="T18" s="628"/>
      <c r="U18" s="628"/>
      <c r="V18" s="628"/>
      <c r="W18" s="628"/>
      <c r="X18" s="628"/>
      <c r="Y18" s="629"/>
      <c r="Z18" s="108"/>
      <c r="AA18" s="108"/>
      <c r="AB18" s="109"/>
      <c r="AC18" s="110"/>
      <c r="AD18" s="110"/>
      <c r="AE18" s="110"/>
      <c r="AF18" s="110"/>
      <c r="AG18" s="110"/>
      <c r="AH18" s="110"/>
      <c r="AI18" s="110"/>
      <c r="AJ18" s="110"/>
      <c r="AK18" s="110"/>
      <c r="AL18" s="110"/>
      <c r="AT18" s="106"/>
    </row>
    <row r="19" spans="1:73" ht="26.25" customHeight="1" thickBot="1">
      <c r="A19" s="111"/>
      <c r="B19" s="526" t="s">
        <v>1888</v>
      </c>
      <c r="C19" s="527"/>
      <c r="D19" s="527"/>
      <c r="E19" s="527"/>
      <c r="F19" s="527"/>
      <c r="G19" s="527"/>
      <c r="H19" s="527"/>
      <c r="I19" s="527"/>
      <c r="J19" s="527"/>
      <c r="K19" s="527"/>
      <c r="L19" s="527"/>
      <c r="M19" s="527"/>
      <c r="N19" s="527"/>
      <c r="O19" s="527"/>
      <c r="P19" s="527"/>
      <c r="Q19" s="527"/>
      <c r="R19" s="527"/>
      <c r="S19" s="527"/>
      <c r="T19" s="527"/>
      <c r="U19" s="528">
        <f>'別紙様式2-2（交付金）'!F6</f>
        <v>0</v>
      </c>
      <c r="V19" s="529"/>
      <c r="W19" s="529"/>
      <c r="X19" s="529"/>
      <c r="Y19" s="530"/>
      <c r="Z19" s="608" t="s">
        <v>1</v>
      </c>
      <c r="AA19" s="609"/>
      <c r="AB19" s="112" t="s">
        <v>13</v>
      </c>
      <c r="AC19" s="730">
        <f>IFERROR(U21/U19*100,0)</f>
        <v>0</v>
      </c>
      <c r="AD19" s="731"/>
      <c r="AE19" s="113" t="s">
        <v>14</v>
      </c>
      <c r="AF19" s="114" t="s">
        <v>65</v>
      </c>
      <c r="AG19" s="115" t="s">
        <v>67</v>
      </c>
      <c r="AH19" s="116" t="str">
        <f>IF($AC$19=0,"×",IF($AC$19&gt;=(200/3),"○","×"))</f>
        <v>×</v>
      </c>
      <c r="AI19" s="110"/>
      <c r="AJ19" s="110"/>
      <c r="AK19" s="712" t="s">
        <v>1905</v>
      </c>
      <c r="AL19" s="713"/>
      <c r="AM19" s="713"/>
      <c r="AN19" s="713"/>
      <c r="AO19" s="713"/>
      <c r="AP19" s="713"/>
      <c r="AQ19" s="713"/>
      <c r="AR19" s="713"/>
      <c r="AS19" s="713"/>
      <c r="AT19" s="713"/>
      <c r="AU19" s="714"/>
    </row>
    <row r="20" spans="1:73" ht="19.5" customHeight="1" thickBot="1">
      <c r="A20" s="111"/>
      <c r="B20" s="630" t="s">
        <v>144</v>
      </c>
      <c r="C20" s="631"/>
      <c r="D20" s="631"/>
      <c r="E20" s="631"/>
      <c r="F20" s="631"/>
      <c r="G20" s="631"/>
      <c r="H20" s="631"/>
      <c r="I20" s="631"/>
      <c r="J20" s="631"/>
      <c r="K20" s="631"/>
      <c r="L20" s="631"/>
      <c r="M20" s="631"/>
      <c r="N20" s="631"/>
      <c r="O20" s="631"/>
      <c r="P20" s="631"/>
      <c r="Q20" s="631"/>
      <c r="R20" s="631"/>
      <c r="S20" s="631"/>
      <c r="T20" s="632"/>
      <c r="U20" s="528">
        <f>SUM(N22,N25)</f>
        <v>0</v>
      </c>
      <c r="V20" s="529"/>
      <c r="W20" s="529"/>
      <c r="X20" s="529"/>
      <c r="Y20" s="530"/>
      <c r="Z20" s="608" t="s">
        <v>1</v>
      </c>
      <c r="AA20" s="609"/>
      <c r="AB20" s="635"/>
      <c r="AC20" s="636"/>
      <c r="AD20" s="636"/>
      <c r="AE20" s="636"/>
      <c r="AF20" s="637"/>
      <c r="AI20" s="110"/>
      <c r="AJ20" s="110"/>
      <c r="AK20" s="715"/>
      <c r="AL20" s="716"/>
      <c r="AM20" s="716"/>
      <c r="AN20" s="716"/>
      <c r="AO20" s="716"/>
      <c r="AP20" s="716"/>
      <c r="AQ20" s="716"/>
      <c r="AR20" s="716"/>
      <c r="AS20" s="716"/>
      <c r="AT20" s="716"/>
      <c r="AU20" s="717"/>
    </row>
    <row r="21" spans="1:73" ht="33" customHeight="1" thickBot="1">
      <c r="A21" s="111"/>
      <c r="B21" s="513"/>
      <c r="C21" s="514"/>
      <c r="D21" s="641" t="s">
        <v>141</v>
      </c>
      <c r="E21" s="641"/>
      <c r="F21" s="641"/>
      <c r="G21" s="641"/>
      <c r="H21" s="641"/>
      <c r="I21" s="641"/>
      <c r="J21" s="641"/>
      <c r="K21" s="641"/>
      <c r="L21" s="641"/>
      <c r="M21" s="642"/>
      <c r="N21" s="642"/>
      <c r="O21" s="642"/>
      <c r="P21" s="642"/>
      <c r="Q21" s="642"/>
      <c r="R21" s="642"/>
      <c r="S21" s="642"/>
      <c r="T21" s="643"/>
      <c r="U21" s="528">
        <f>SUM(N23,N26)</f>
        <v>0</v>
      </c>
      <c r="V21" s="529"/>
      <c r="W21" s="529"/>
      <c r="X21" s="529"/>
      <c r="Y21" s="530"/>
      <c r="Z21" s="608" t="s">
        <v>1</v>
      </c>
      <c r="AA21" s="609"/>
      <c r="AB21" s="638"/>
      <c r="AC21" s="639"/>
      <c r="AD21" s="639"/>
      <c r="AE21" s="639"/>
      <c r="AF21" s="640"/>
      <c r="AI21" s="110"/>
      <c r="AJ21" s="110"/>
    </row>
    <row r="22" spans="1:73" ht="18.75" customHeight="1" thickBot="1">
      <c r="A22" s="117"/>
      <c r="B22" s="513"/>
      <c r="C22" s="514"/>
      <c r="D22" s="727" t="s">
        <v>1904</v>
      </c>
      <c r="E22" s="728"/>
      <c r="F22" s="728"/>
      <c r="G22" s="728"/>
      <c r="H22" s="728"/>
      <c r="I22" s="728"/>
      <c r="J22" s="728"/>
      <c r="K22" s="728"/>
      <c r="L22" s="728"/>
      <c r="M22" s="729"/>
      <c r="N22" s="517"/>
      <c r="O22" s="518"/>
      <c r="P22" s="518"/>
      <c r="Q22" s="518"/>
      <c r="R22" s="518"/>
      <c r="S22" s="519"/>
      <c r="T22" s="118" t="s">
        <v>1</v>
      </c>
      <c r="U22" s="119"/>
      <c r="V22" s="120"/>
      <c r="W22" s="120"/>
      <c r="X22" s="121"/>
      <c r="Y22" s="122"/>
      <c r="AA22" s="110"/>
      <c r="AB22" s="110"/>
      <c r="AC22" s="110"/>
      <c r="AD22" s="110"/>
      <c r="AE22" s="110"/>
      <c r="AF22" s="110"/>
      <c r="AG22" s="110"/>
      <c r="AH22" s="94"/>
    </row>
    <row r="23" spans="1:73" ht="18.75" customHeight="1" thickBot="1">
      <c r="A23" s="117"/>
      <c r="B23" s="513"/>
      <c r="C23" s="514"/>
      <c r="D23" s="123"/>
      <c r="E23" s="614" t="s">
        <v>140</v>
      </c>
      <c r="F23" s="615"/>
      <c r="G23" s="615"/>
      <c r="H23" s="615"/>
      <c r="I23" s="615"/>
      <c r="J23" s="615"/>
      <c r="K23" s="615"/>
      <c r="L23" s="615"/>
      <c r="M23" s="616"/>
      <c r="N23" s="517"/>
      <c r="O23" s="518"/>
      <c r="P23" s="518"/>
      <c r="Q23" s="518"/>
      <c r="R23" s="518"/>
      <c r="S23" s="519"/>
      <c r="T23" s="124" t="s">
        <v>1</v>
      </c>
      <c r="U23" s="125" t="s">
        <v>13</v>
      </c>
      <c r="V23" s="722">
        <f>IFERROR($N$23/$N$22*100,0)</f>
        <v>0</v>
      </c>
      <c r="W23" s="723"/>
      <c r="X23" s="126" t="s">
        <v>14</v>
      </c>
      <c r="Y23" s="122" t="s">
        <v>65</v>
      </c>
      <c r="Z23" s="110"/>
      <c r="AA23" s="110"/>
      <c r="AB23" s="110"/>
      <c r="AC23" s="110"/>
      <c r="AD23" s="110"/>
      <c r="AE23" s="110"/>
      <c r="AF23" s="110"/>
      <c r="AG23" s="110"/>
      <c r="AH23" s="94"/>
    </row>
    <row r="24" spans="1:73" ht="18.75" customHeight="1" thickBot="1">
      <c r="A24" s="117"/>
      <c r="B24" s="513"/>
      <c r="C24" s="514"/>
      <c r="D24" s="123"/>
      <c r="E24" s="538"/>
      <c r="F24" s="539"/>
      <c r="G24" s="539"/>
      <c r="H24" s="539"/>
      <c r="I24" s="539"/>
      <c r="J24" s="539"/>
      <c r="K24" s="539"/>
      <c r="L24" s="539"/>
      <c r="M24" s="540"/>
      <c r="N24" s="619" t="s">
        <v>72</v>
      </c>
      <c r="O24" s="620"/>
      <c r="P24" s="621"/>
      <c r="Q24" s="520">
        <f>N23/2</f>
        <v>0</v>
      </c>
      <c r="R24" s="521"/>
      <c r="S24" s="522"/>
      <c r="T24" s="127" t="s">
        <v>73</v>
      </c>
      <c r="U24" s="125"/>
      <c r="V24" s="732"/>
      <c r="W24" s="732"/>
      <c r="X24" s="126"/>
      <c r="Y24" s="122"/>
      <c r="Z24" s="110"/>
      <c r="AA24" s="110"/>
      <c r="AB24" s="110"/>
      <c r="AC24" s="110"/>
      <c r="AD24" s="110"/>
      <c r="AE24" s="110"/>
      <c r="AF24" s="110"/>
      <c r="AG24" s="110"/>
      <c r="AH24" s="110"/>
      <c r="AI24" s="110"/>
      <c r="AJ24" s="110"/>
    </row>
    <row r="25" spans="1:73" ht="18.75" customHeight="1" thickBot="1">
      <c r="A25" s="117"/>
      <c r="B25" s="513"/>
      <c r="C25" s="514"/>
      <c r="D25" s="727" t="s">
        <v>135</v>
      </c>
      <c r="E25" s="728"/>
      <c r="F25" s="728"/>
      <c r="G25" s="728"/>
      <c r="H25" s="728"/>
      <c r="I25" s="728"/>
      <c r="J25" s="728"/>
      <c r="K25" s="728"/>
      <c r="L25" s="728"/>
      <c r="M25" s="729"/>
      <c r="N25" s="517"/>
      <c r="O25" s="518"/>
      <c r="P25" s="518"/>
      <c r="Q25" s="518"/>
      <c r="R25" s="518"/>
      <c r="S25" s="519"/>
      <c r="T25" s="128" t="s">
        <v>1</v>
      </c>
      <c r="U25" s="129"/>
      <c r="V25" s="130"/>
      <c r="W25" s="130"/>
      <c r="X25" s="113"/>
      <c r="Y25" s="114"/>
      <c r="AB25" s="110"/>
      <c r="AC25" s="110"/>
      <c r="AD25" s="110"/>
      <c r="AE25" s="110"/>
      <c r="AF25" s="110"/>
      <c r="AG25" s="110"/>
      <c r="AH25" s="110"/>
      <c r="AI25" s="110"/>
      <c r="AJ25" s="110"/>
    </row>
    <row r="26" spans="1:73" ht="18.75" customHeight="1" thickBot="1">
      <c r="A26" s="117"/>
      <c r="B26" s="513"/>
      <c r="C26" s="514"/>
      <c r="D26" s="123"/>
      <c r="E26" s="614" t="s">
        <v>140</v>
      </c>
      <c r="F26" s="615"/>
      <c r="G26" s="615"/>
      <c r="H26" s="615"/>
      <c r="I26" s="615"/>
      <c r="J26" s="615"/>
      <c r="K26" s="615"/>
      <c r="L26" s="615"/>
      <c r="M26" s="616"/>
      <c r="N26" s="517"/>
      <c r="O26" s="518"/>
      <c r="P26" s="518"/>
      <c r="Q26" s="518"/>
      <c r="R26" s="518"/>
      <c r="S26" s="519"/>
      <c r="T26" s="124" t="s">
        <v>1</v>
      </c>
      <c r="U26" s="125" t="s">
        <v>13</v>
      </c>
      <c r="V26" s="722">
        <f>IFERROR($N$26/$N$25*100,0)</f>
        <v>0</v>
      </c>
      <c r="W26" s="723"/>
      <c r="X26" s="126" t="s">
        <v>14</v>
      </c>
      <c r="Y26" s="122" t="s">
        <v>65</v>
      </c>
      <c r="Z26" s="110"/>
      <c r="AA26" s="110"/>
      <c r="AB26" s="110"/>
      <c r="AC26" s="110"/>
      <c r="AD26" s="110"/>
      <c r="AE26" s="110"/>
      <c r="AF26" s="110"/>
      <c r="AG26" s="110"/>
      <c r="AH26" s="110"/>
      <c r="AI26" s="110"/>
      <c r="AJ26" s="110"/>
      <c r="AL26" s="106"/>
    </row>
    <row r="27" spans="1:73" ht="18.75" customHeight="1">
      <c r="A27" s="131"/>
      <c r="B27" s="515"/>
      <c r="C27" s="516"/>
      <c r="D27" s="132"/>
      <c r="E27" s="538"/>
      <c r="F27" s="539"/>
      <c r="G27" s="539"/>
      <c r="H27" s="539"/>
      <c r="I27" s="539"/>
      <c r="J27" s="539"/>
      <c r="K27" s="539"/>
      <c r="L27" s="539"/>
      <c r="M27" s="540"/>
      <c r="N27" s="724" t="s">
        <v>72</v>
      </c>
      <c r="O27" s="725"/>
      <c r="P27" s="726"/>
      <c r="Q27" s="523">
        <f>N26/2</f>
        <v>0</v>
      </c>
      <c r="R27" s="524"/>
      <c r="S27" s="525"/>
      <c r="T27" s="127" t="s">
        <v>73</v>
      </c>
      <c r="U27" s="133"/>
      <c r="V27" s="541"/>
      <c r="W27" s="541"/>
      <c r="X27" s="134"/>
      <c r="Y27" s="118"/>
      <c r="Z27" s="109"/>
      <c r="AA27" s="109"/>
      <c r="AB27" s="109"/>
      <c r="AC27" s="109"/>
      <c r="AD27" s="110"/>
      <c r="AE27" s="110"/>
      <c r="AF27" s="109"/>
      <c r="AG27" s="110"/>
      <c r="AH27" s="94"/>
      <c r="AQ27" s="106"/>
    </row>
    <row r="28" spans="1:73" ht="5.25" customHeight="1">
      <c r="A28" s="135"/>
      <c r="B28" s="136"/>
      <c r="C28" s="136"/>
      <c r="D28" s="136"/>
      <c r="E28" s="136"/>
      <c r="F28" s="136"/>
      <c r="G28" s="136"/>
      <c r="H28" s="136"/>
      <c r="I28" s="136"/>
      <c r="J28" s="136"/>
      <c r="K28" s="136"/>
      <c r="L28" s="136"/>
      <c r="M28" s="137"/>
      <c r="N28" s="137"/>
      <c r="O28" s="137"/>
      <c r="P28" s="137"/>
      <c r="Q28" s="137"/>
      <c r="R28" s="137"/>
      <c r="S28" s="137"/>
      <c r="T28" s="137"/>
      <c r="U28" s="137"/>
      <c r="V28" s="137"/>
      <c r="W28" s="137"/>
      <c r="X28" s="137"/>
      <c r="Y28" s="137"/>
      <c r="Z28" s="137"/>
      <c r="AA28" s="137"/>
      <c r="AB28" s="137"/>
      <c r="AC28" s="137"/>
      <c r="AD28" s="137"/>
      <c r="AE28" s="137"/>
      <c r="AF28" s="137"/>
      <c r="AG28" s="137"/>
      <c r="AH28" s="137"/>
      <c r="AI28" s="137"/>
      <c r="AJ28" s="137"/>
      <c r="AT28" s="106"/>
    </row>
    <row r="29" spans="1:73" ht="67.5" customHeight="1">
      <c r="A29" s="610" t="s">
        <v>1906</v>
      </c>
      <c r="B29" s="610"/>
      <c r="C29" s="610"/>
      <c r="D29" s="610"/>
      <c r="E29" s="610"/>
      <c r="F29" s="610"/>
      <c r="G29" s="610"/>
      <c r="H29" s="610"/>
      <c r="I29" s="610"/>
      <c r="J29" s="610"/>
      <c r="K29" s="610"/>
      <c r="L29" s="610"/>
      <c r="M29" s="610"/>
      <c r="N29" s="610"/>
      <c r="O29" s="610"/>
      <c r="P29" s="610"/>
      <c r="Q29" s="610"/>
      <c r="R29" s="610"/>
      <c r="S29" s="610"/>
      <c r="T29" s="610"/>
      <c r="U29" s="610"/>
      <c r="V29" s="610"/>
      <c r="W29" s="610"/>
      <c r="X29" s="610"/>
      <c r="Y29" s="610"/>
      <c r="Z29" s="610"/>
      <c r="AA29" s="610"/>
      <c r="AB29" s="610"/>
      <c r="AC29" s="610"/>
      <c r="AD29" s="610"/>
      <c r="AE29" s="610"/>
      <c r="AF29" s="610"/>
      <c r="AG29" s="610"/>
      <c r="AH29" s="610"/>
      <c r="AI29" s="610"/>
      <c r="AJ29" s="83"/>
      <c r="AT29" s="106"/>
    </row>
    <row r="30" spans="1:73" s="141" customFormat="1" ht="8.25" customHeight="1">
      <c r="A30" s="138"/>
      <c r="B30" s="138"/>
      <c r="C30" s="138"/>
      <c r="D30" s="138"/>
      <c r="E30" s="138"/>
      <c r="F30" s="138"/>
      <c r="G30" s="138"/>
      <c r="H30" s="138"/>
      <c r="I30" s="138"/>
      <c r="J30" s="138"/>
      <c r="K30" s="138"/>
      <c r="L30" s="138"/>
      <c r="M30" s="138"/>
      <c r="N30" s="138"/>
      <c r="O30" s="138"/>
      <c r="P30" s="138"/>
      <c r="Q30" s="138"/>
      <c r="R30" s="138"/>
      <c r="S30" s="138"/>
      <c r="T30" s="138"/>
      <c r="U30" s="138"/>
      <c r="V30" s="138"/>
      <c r="W30" s="138"/>
      <c r="X30" s="138"/>
      <c r="Y30" s="138"/>
      <c r="Z30" s="138"/>
      <c r="AA30" s="138"/>
      <c r="AB30" s="138"/>
      <c r="AC30" s="138"/>
      <c r="AD30" s="138"/>
      <c r="AE30" s="138"/>
      <c r="AF30" s="138"/>
      <c r="AG30" s="138"/>
      <c r="AH30" s="138"/>
      <c r="AI30" s="138"/>
      <c r="AJ30" s="138"/>
      <c r="AK30" s="138"/>
      <c r="AL30" s="138"/>
      <c r="AM30" s="138"/>
      <c r="AN30" s="139"/>
      <c r="AO30" s="139"/>
      <c r="AP30" s="139"/>
      <c r="AQ30" s="139"/>
      <c r="AR30" s="140"/>
    </row>
    <row r="31" spans="1:73" s="141" customFormat="1" ht="20.25" customHeight="1">
      <c r="A31" s="689" t="s">
        <v>1907</v>
      </c>
      <c r="B31" s="689"/>
      <c r="C31" s="689"/>
      <c r="D31" s="689"/>
      <c r="E31" s="689"/>
      <c r="F31" s="689"/>
      <c r="G31" s="689"/>
      <c r="H31" s="689"/>
      <c r="I31" s="689"/>
      <c r="J31" s="689"/>
      <c r="K31" s="689"/>
      <c r="L31" s="689"/>
      <c r="M31" s="689"/>
      <c r="N31" s="689"/>
      <c r="O31" s="689"/>
      <c r="P31" s="689"/>
      <c r="Q31" s="689"/>
      <c r="R31" s="689"/>
      <c r="S31" s="689"/>
      <c r="T31" s="689"/>
      <c r="U31" s="689"/>
      <c r="V31" s="689"/>
      <c r="W31" s="689"/>
      <c r="X31" s="689"/>
      <c r="Y31" s="689"/>
      <c r="Z31" s="689"/>
      <c r="AA31" s="689"/>
      <c r="AB31" s="689"/>
      <c r="AC31" s="689"/>
      <c r="AD31" s="689"/>
      <c r="AE31" s="689"/>
      <c r="AF31" s="689"/>
      <c r="AG31" s="689"/>
      <c r="AH31" s="689"/>
      <c r="AI31" s="689"/>
      <c r="AJ31" s="689"/>
      <c r="AM31" s="91"/>
      <c r="AT31" s="142"/>
    </row>
    <row r="32" spans="1:73" s="141" customFormat="1" ht="28.5" customHeight="1" thickBot="1">
      <c r="A32" s="611" t="s">
        <v>1908</v>
      </c>
      <c r="B32" s="612"/>
      <c r="C32" s="612"/>
      <c r="D32" s="612"/>
      <c r="E32" s="612"/>
      <c r="F32" s="612"/>
      <c r="G32" s="612"/>
      <c r="H32" s="612"/>
      <c r="I32" s="612"/>
      <c r="J32" s="612"/>
      <c r="K32" s="612"/>
      <c r="L32" s="612"/>
      <c r="M32" s="612"/>
      <c r="N32" s="612"/>
      <c r="O32" s="612"/>
      <c r="P32" s="612"/>
      <c r="Q32" s="612"/>
      <c r="R32" s="612"/>
      <c r="S32" s="612"/>
      <c r="T32" s="612"/>
      <c r="U32" s="612"/>
      <c r="V32" s="612"/>
      <c r="W32" s="612"/>
      <c r="X32" s="612"/>
      <c r="Y32" s="612"/>
      <c r="Z32" s="612"/>
      <c r="AA32" s="612"/>
      <c r="AB32" s="612"/>
      <c r="AC32" s="612"/>
      <c r="AD32" s="612"/>
      <c r="AE32" s="612"/>
      <c r="AF32" s="612"/>
      <c r="AG32" s="612"/>
      <c r="AH32" s="612"/>
      <c r="AI32" s="612"/>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3"/>
      <c r="BM32" s="143"/>
      <c r="BN32" s="143"/>
      <c r="BO32" s="143"/>
      <c r="BP32" s="143"/>
      <c r="BQ32" s="143"/>
      <c r="BR32" s="143"/>
      <c r="BS32" s="143"/>
      <c r="BT32" s="143"/>
      <c r="BU32" s="143"/>
    </row>
    <row r="33" spans="1:49" ht="27" customHeight="1" thickBot="1">
      <c r="A33" s="697"/>
      <c r="B33" s="698"/>
      <c r="C33" s="720" t="s">
        <v>1909</v>
      </c>
      <c r="D33" s="720"/>
      <c r="E33" s="720"/>
      <c r="F33" s="720"/>
      <c r="G33" s="720"/>
      <c r="H33" s="720"/>
      <c r="I33" s="720"/>
      <c r="J33" s="720"/>
      <c r="K33" s="720"/>
      <c r="L33" s="720"/>
      <c r="M33" s="720"/>
      <c r="N33" s="720"/>
      <c r="O33" s="720"/>
      <c r="P33" s="720"/>
      <c r="Q33" s="720"/>
      <c r="R33" s="720"/>
      <c r="S33" s="720"/>
      <c r="T33" s="720"/>
      <c r="U33" s="720"/>
      <c r="V33" s="721"/>
      <c r="W33" s="83" t="s">
        <v>67</v>
      </c>
      <c r="X33" s="107" t="str">
        <f>IF(A33="","",IF(A33="✓","○","×"))</f>
        <v/>
      </c>
      <c r="Y33" s="144"/>
      <c r="Z33" s="83"/>
      <c r="AA33" s="83"/>
      <c r="AB33" s="83"/>
      <c r="AC33" s="83"/>
      <c r="AD33" s="83"/>
      <c r="AE33" s="83"/>
      <c r="AF33" s="83"/>
      <c r="AG33" s="83"/>
      <c r="AH33" s="83"/>
      <c r="AI33" s="83"/>
      <c r="AJ33" s="83"/>
      <c r="AK33" s="718" t="s">
        <v>1921</v>
      </c>
      <c r="AL33" s="718"/>
      <c r="AM33" s="718"/>
      <c r="AN33" s="718"/>
      <c r="AO33" s="718"/>
      <c r="AP33" s="718"/>
      <c r="AQ33" s="718"/>
      <c r="AR33" s="718"/>
      <c r="AS33" s="718"/>
      <c r="AT33" s="718"/>
      <c r="AU33" s="719"/>
      <c r="AV33" s="145"/>
    </row>
    <row r="34" spans="1:49" ht="3.75" customHeight="1">
      <c r="A34" s="83"/>
      <c r="B34" s="83"/>
      <c r="C34" s="83"/>
      <c r="D34" s="83"/>
      <c r="E34" s="83"/>
      <c r="F34" s="83"/>
      <c r="G34" s="83"/>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L34" s="146"/>
      <c r="AM34" s="146"/>
      <c r="AN34" s="146"/>
      <c r="AO34" s="146"/>
      <c r="AP34" s="146"/>
      <c r="AQ34" s="146"/>
      <c r="AR34" s="146"/>
      <c r="AS34" s="146"/>
      <c r="AT34" s="146"/>
      <c r="AU34" s="146"/>
      <c r="AV34" s="146"/>
      <c r="AW34" s="145"/>
    </row>
    <row r="35" spans="1:49" s="141" customFormat="1" ht="99.75" customHeight="1">
      <c r="A35" s="613" t="s">
        <v>1910</v>
      </c>
      <c r="B35" s="613"/>
      <c r="C35" s="613"/>
      <c r="D35" s="613"/>
      <c r="E35" s="613"/>
      <c r="F35" s="613"/>
      <c r="G35" s="613"/>
      <c r="H35" s="613"/>
      <c r="I35" s="613"/>
      <c r="J35" s="613"/>
      <c r="K35" s="613"/>
      <c r="L35" s="613"/>
      <c r="M35" s="613"/>
      <c r="N35" s="613"/>
      <c r="O35" s="613"/>
      <c r="P35" s="613"/>
      <c r="Q35" s="613"/>
      <c r="R35" s="613"/>
      <c r="S35" s="613"/>
      <c r="T35" s="613"/>
      <c r="U35" s="613"/>
      <c r="V35" s="613"/>
      <c r="W35" s="613"/>
      <c r="X35" s="613"/>
      <c r="Y35" s="613"/>
      <c r="Z35" s="613"/>
      <c r="AA35" s="613"/>
      <c r="AB35" s="613"/>
      <c r="AC35" s="613"/>
      <c r="AD35" s="613"/>
      <c r="AE35" s="613"/>
      <c r="AF35" s="613"/>
      <c r="AG35" s="613"/>
      <c r="AH35" s="613"/>
      <c r="AI35" s="613"/>
      <c r="AJ35" s="147"/>
      <c r="AL35" s="148"/>
    </row>
    <row r="36" spans="1:49" ht="9" customHeight="1" thickBot="1">
      <c r="A36" s="149"/>
      <c r="B36" s="150"/>
      <c r="C36" s="150"/>
      <c r="D36" s="150"/>
      <c r="E36" s="150"/>
      <c r="F36" s="150"/>
      <c r="G36" s="150"/>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T36" s="106"/>
    </row>
    <row r="37" spans="1:49" s="94" customFormat="1" ht="24.75" customHeight="1" thickBot="1">
      <c r="A37" s="617" t="s">
        <v>1890</v>
      </c>
      <c r="B37" s="617"/>
      <c r="C37" s="617"/>
      <c r="D37" s="617"/>
      <c r="E37" s="617"/>
      <c r="F37" s="617"/>
      <c r="G37" s="617"/>
      <c r="H37" s="617"/>
      <c r="I37" s="617"/>
      <c r="J37" s="617"/>
      <c r="K37" s="617"/>
      <c r="L37" s="617"/>
      <c r="M37" s="617"/>
      <c r="N37" s="617"/>
      <c r="O37" s="617"/>
      <c r="P37" s="617"/>
      <c r="Q37" s="617"/>
      <c r="R37" s="617"/>
      <c r="S37" s="617"/>
      <c r="T37" s="617"/>
      <c r="U37" s="617"/>
      <c r="V37" s="617"/>
      <c r="W37" s="617"/>
      <c r="X37" s="617"/>
      <c r="Y37" s="617"/>
      <c r="Z37" s="617"/>
      <c r="AA37" s="617"/>
      <c r="AB37" s="617"/>
      <c r="AC37" s="617"/>
      <c r="AD37" s="617"/>
      <c r="AE37" s="617"/>
      <c r="AF37" s="617"/>
      <c r="AG37" s="617"/>
      <c r="AH37" s="618"/>
      <c r="AI37" s="151" t="str">
        <f>IF(AND(OR(H38="✓",M38="✓",U38="✓"), OR(H39="✓",M39="✓",R39="✓",U39="✓",AND(AA39="✓",AE39&lt;&gt;"")), OR(D41="✓", K41="✓", AND(R41="✓",W41&lt;&gt;"")),OR(D44="✓",AND(D45="✓",L44&lt;&gt;""))),"○","×")</f>
        <v>×</v>
      </c>
      <c r="AJ37" s="91"/>
      <c r="AK37" s="501" t="s">
        <v>143</v>
      </c>
      <c r="AL37" s="502"/>
      <c r="AM37" s="502"/>
      <c r="AN37" s="502"/>
      <c r="AO37" s="502"/>
      <c r="AP37" s="502"/>
      <c r="AQ37" s="502"/>
      <c r="AR37" s="502"/>
      <c r="AS37" s="502"/>
      <c r="AT37" s="502"/>
      <c r="AU37" s="503"/>
    </row>
    <row r="38" spans="1:49" s="94" customFormat="1" ht="26.25" customHeight="1">
      <c r="A38" s="531" t="s">
        <v>1877</v>
      </c>
      <c r="B38" s="531"/>
      <c r="C38" s="531"/>
      <c r="D38" s="693" t="s">
        <v>125</v>
      </c>
      <c r="E38" s="694"/>
      <c r="F38" s="694"/>
      <c r="G38" s="695"/>
      <c r="H38" s="36"/>
      <c r="I38" s="622" t="s">
        <v>15</v>
      </c>
      <c r="J38" s="622"/>
      <c r="K38" s="622"/>
      <c r="L38" s="622"/>
      <c r="M38" s="37"/>
      <c r="N38" s="711" t="s">
        <v>126</v>
      </c>
      <c r="O38" s="711"/>
      <c r="P38" s="711"/>
      <c r="Q38" s="711"/>
      <c r="R38" s="711"/>
      <c r="S38" s="711"/>
      <c r="T38" s="711"/>
      <c r="U38" s="37"/>
      <c r="V38" s="699" t="s">
        <v>1868</v>
      </c>
      <c r="W38" s="700"/>
      <c r="X38" s="700"/>
      <c r="Y38" s="700"/>
      <c r="Z38" s="700"/>
      <c r="AA38" s="700"/>
      <c r="AB38" s="700"/>
      <c r="AC38" s="700"/>
      <c r="AD38" s="700"/>
      <c r="AE38" s="700"/>
      <c r="AF38" s="700"/>
      <c r="AG38" s="700"/>
      <c r="AH38" s="700"/>
      <c r="AI38" s="701"/>
    </row>
    <row r="39" spans="1:49" s="94" customFormat="1" ht="26.25" customHeight="1" thickBot="1">
      <c r="A39" s="531"/>
      <c r="B39" s="531"/>
      <c r="C39" s="531"/>
      <c r="D39" s="696" t="s">
        <v>127</v>
      </c>
      <c r="E39" s="696"/>
      <c r="F39" s="696"/>
      <c r="G39" s="532"/>
      <c r="H39" s="38"/>
      <c r="I39" s="591" t="s">
        <v>24</v>
      </c>
      <c r="J39" s="591"/>
      <c r="K39" s="591"/>
      <c r="L39" s="591"/>
      <c r="M39" s="34"/>
      <c r="N39" s="592" t="s">
        <v>66</v>
      </c>
      <c r="O39" s="592"/>
      <c r="P39" s="592"/>
      <c r="Q39" s="592"/>
      <c r="R39" s="34"/>
      <c r="S39" s="591" t="s">
        <v>16</v>
      </c>
      <c r="T39" s="591"/>
      <c r="U39" s="34"/>
      <c r="V39" s="592" t="s">
        <v>1866</v>
      </c>
      <c r="W39" s="592"/>
      <c r="X39" s="592"/>
      <c r="Y39" s="592"/>
      <c r="Z39" s="592"/>
      <c r="AA39" s="34"/>
      <c r="AB39" s="591" t="s">
        <v>12</v>
      </c>
      <c r="AC39" s="591"/>
      <c r="AD39" s="152" t="s">
        <v>13</v>
      </c>
      <c r="AE39" s="593"/>
      <c r="AF39" s="594"/>
      <c r="AG39" s="594"/>
      <c r="AH39" s="594"/>
      <c r="AI39" s="153" t="s">
        <v>14</v>
      </c>
      <c r="AJ39" s="91"/>
      <c r="AK39" s="91"/>
      <c r="AL39" s="91"/>
      <c r="AM39" s="91"/>
      <c r="AN39" s="91"/>
    </row>
    <row r="40" spans="1:49" s="94" customFormat="1" ht="19.5" customHeight="1">
      <c r="A40" s="532" t="s">
        <v>1878</v>
      </c>
      <c r="B40" s="533"/>
      <c r="C40" s="533"/>
      <c r="D40" s="596" t="s">
        <v>64</v>
      </c>
      <c r="E40" s="597"/>
      <c r="F40" s="597"/>
      <c r="G40" s="597"/>
      <c r="H40" s="598"/>
      <c r="I40" s="598"/>
      <c r="J40" s="598"/>
      <c r="K40" s="598"/>
      <c r="L40" s="598"/>
      <c r="M40" s="598"/>
      <c r="N40" s="598"/>
      <c r="O40" s="598"/>
      <c r="P40" s="598"/>
      <c r="Q40" s="598"/>
      <c r="R40" s="598"/>
      <c r="S40" s="598"/>
      <c r="T40" s="598"/>
      <c r="U40" s="598"/>
      <c r="V40" s="598"/>
      <c r="W40" s="598"/>
      <c r="X40" s="598"/>
      <c r="Y40" s="598"/>
      <c r="Z40" s="598"/>
      <c r="AA40" s="598"/>
      <c r="AB40" s="598"/>
      <c r="AC40" s="598"/>
      <c r="AD40" s="598"/>
      <c r="AE40" s="598"/>
      <c r="AF40" s="598"/>
      <c r="AG40" s="598"/>
      <c r="AH40" s="598"/>
      <c r="AI40" s="599"/>
    </row>
    <row r="41" spans="1:49" s="94" customFormat="1" ht="18" customHeight="1">
      <c r="A41" s="534"/>
      <c r="B41" s="535"/>
      <c r="C41" s="535"/>
      <c r="D41" s="38"/>
      <c r="E41" s="579" t="s">
        <v>17</v>
      </c>
      <c r="F41" s="580"/>
      <c r="G41" s="580"/>
      <c r="H41" s="580"/>
      <c r="I41" s="580"/>
      <c r="J41" s="581"/>
      <c r="K41" s="34"/>
      <c r="L41" s="579" t="s">
        <v>55</v>
      </c>
      <c r="M41" s="580"/>
      <c r="N41" s="580"/>
      <c r="O41" s="580"/>
      <c r="P41" s="580"/>
      <c r="Q41" s="581"/>
      <c r="R41" s="35"/>
      <c r="S41" s="582" t="s">
        <v>12</v>
      </c>
      <c r="T41" s="583"/>
      <c r="U41" s="583"/>
      <c r="V41" s="154" t="s">
        <v>13</v>
      </c>
      <c r="W41" s="595"/>
      <c r="X41" s="595" t="b">
        <v>1</v>
      </c>
      <c r="Y41" s="595"/>
      <c r="Z41" s="595"/>
      <c r="AA41" s="595"/>
      <c r="AB41" s="595"/>
      <c r="AC41" s="595"/>
      <c r="AD41" s="595"/>
      <c r="AE41" s="595"/>
      <c r="AF41" s="595"/>
      <c r="AG41" s="595"/>
      <c r="AH41" s="595"/>
      <c r="AI41" s="155" t="s">
        <v>14</v>
      </c>
      <c r="AJ41" s="91"/>
      <c r="AK41" s="91"/>
      <c r="AL41" s="91"/>
      <c r="AM41" s="91"/>
    </row>
    <row r="42" spans="1:49" s="94" customFormat="1" ht="18" customHeight="1">
      <c r="A42" s="534"/>
      <c r="B42" s="535"/>
      <c r="C42" s="535"/>
      <c r="D42" s="600" t="s">
        <v>128</v>
      </c>
      <c r="E42" s="601"/>
      <c r="F42" s="601"/>
      <c r="G42" s="601"/>
      <c r="H42" s="601"/>
      <c r="I42" s="601"/>
      <c r="J42" s="601"/>
      <c r="K42" s="601"/>
      <c r="L42" s="601"/>
      <c r="M42" s="601"/>
      <c r="N42" s="601"/>
      <c r="O42" s="601"/>
      <c r="P42" s="601"/>
      <c r="Q42" s="601"/>
      <c r="R42" s="601"/>
      <c r="S42" s="601"/>
      <c r="T42" s="601"/>
      <c r="U42" s="601"/>
      <c r="V42" s="601"/>
      <c r="W42" s="601"/>
      <c r="X42" s="601"/>
      <c r="Y42" s="601"/>
      <c r="Z42" s="601"/>
      <c r="AA42" s="601"/>
      <c r="AB42" s="601"/>
      <c r="AC42" s="601"/>
      <c r="AD42" s="601"/>
      <c r="AE42" s="601"/>
      <c r="AF42" s="601"/>
      <c r="AG42" s="601"/>
      <c r="AH42" s="601"/>
      <c r="AI42" s="602"/>
    </row>
    <row r="43" spans="1:49" s="94" customFormat="1" ht="90" customHeight="1">
      <c r="A43" s="536"/>
      <c r="B43" s="537"/>
      <c r="C43" s="537"/>
      <c r="D43" s="690"/>
      <c r="E43" s="691"/>
      <c r="F43" s="691"/>
      <c r="G43" s="691"/>
      <c r="H43" s="691"/>
      <c r="I43" s="691"/>
      <c r="J43" s="691"/>
      <c r="K43" s="691"/>
      <c r="L43" s="691"/>
      <c r="M43" s="691"/>
      <c r="N43" s="691"/>
      <c r="O43" s="691"/>
      <c r="P43" s="691"/>
      <c r="Q43" s="691"/>
      <c r="R43" s="691"/>
      <c r="S43" s="691"/>
      <c r="T43" s="691"/>
      <c r="U43" s="691"/>
      <c r="V43" s="691"/>
      <c r="W43" s="691"/>
      <c r="X43" s="691"/>
      <c r="Y43" s="691"/>
      <c r="Z43" s="691"/>
      <c r="AA43" s="691"/>
      <c r="AB43" s="691"/>
      <c r="AC43" s="691"/>
      <c r="AD43" s="691"/>
      <c r="AE43" s="691"/>
      <c r="AF43" s="691"/>
      <c r="AG43" s="691"/>
      <c r="AH43" s="691"/>
      <c r="AI43" s="692"/>
    </row>
    <row r="44" spans="1:49" s="94" customFormat="1" ht="21.75" customHeight="1">
      <c r="A44" s="565" t="s">
        <v>1879</v>
      </c>
      <c r="B44" s="565"/>
      <c r="C44" s="566"/>
      <c r="D44" s="38"/>
      <c r="E44" s="567" t="s">
        <v>1869</v>
      </c>
      <c r="F44" s="567"/>
      <c r="G44" s="567"/>
      <c r="H44" s="568" t="s">
        <v>1867</v>
      </c>
      <c r="I44" s="569"/>
      <c r="J44" s="569"/>
      <c r="K44" s="570"/>
      <c r="L44" s="574"/>
      <c r="M44" s="574"/>
      <c r="N44" s="574"/>
      <c r="O44" s="574"/>
      <c r="P44" s="574"/>
      <c r="Q44" s="574"/>
      <c r="R44" s="574"/>
      <c r="S44" s="574"/>
      <c r="T44" s="574"/>
      <c r="U44" s="574"/>
      <c r="V44" s="574"/>
      <c r="W44" s="574"/>
      <c r="X44" s="574"/>
      <c r="Y44" s="574"/>
      <c r="Z44" s="574"/>
      <c r="AA44" s="574"/>
      <c r="AB44" s="574"/>
      <c r="AC44" s="574"/>
      <c r="AD44" s="574"/>
      <c r="AE44" s="574"/>
      <c r="AF44" s="574"/>
      <c r="AG44" s="574"/>
      <c r="AH44" s="574"/>
      <c r="AI44" s="575"/>
    </row>
    <row r="45" spans="1:49" s="94" customFormat="1" ht="20.25" customHeight="1" thickBot="1">
      <c r="A45" s="565"/>
      <c r="B45" s="565"/>
      <c r="C45" s="566"/>
      <c r="D45" s="39"/>
      <c r="E45" s="578" t="s">
        <v>1870</v>
      </c>
      <c r="F45" s="578"/>
      <c r="G45" s="578"/>
      <c r="H45" s="571"/>
      <c r="I45" s="572"/>
      <c r="J45" s="572"/>
      <c r="K45" s="573"/>
      <c r="L45" s="576"/>
      <c r="M45" s="576"/>
      <c r="N45" s="576"/>
      <c r="O45" s="576"/>
      <c r="P45" s="576"/>
      <c r="Q45" s="576"/>
      <c r="R45" s="576"/>
      <c r="S45" s="576"/>
      <c r="T45" s="576"/>
      <c r="U45" s="576"/>
      <c r="V45" s="576"/>
      <c r="W45" s="576"/>
      <c r="X45" s="576"/>
      <c r="Y45" s="576"/>
      <c r="Z45" s="576"/>
      <c r="AA45" s="576"/>
      <c r="AB45" s="576"/>
      <c r="AC45" s="576"/>
      <c r="AD45" s="576"/>
      <c r="AE45" s="576"/>
      <c r="AF45" s="576"/>
      <c r="AG45" s="576"/>
      <c r="AH45" s="576"/>
      <c r="AI45" s="577"/>
    </row>
    <row r="46" spans="1:49" s="94" customFormat="1" ht="8.25" customHeight="1">
      <c r="A46" s="144"/>
      <c r="B46" s="156"/>
      <c r="C46" s="156"/>
      <c r="D46" s="156"/>
      <c r="E46" s="157"/>
      <c r="F46" s="158"/>
      <c r="G46" s="158"/>
      <c r="H46" s="158"/>
      <c r="I46" s="158"/>
      <c r="J46" s="158"/>
      <c r="K46" s="158"/>
      <c r="L46" s="159"/>
      <c r="M46" s="159"/>
      <c r="N46" s="159"/>
      <c r="O46" s="159"/>
      <c r="P46" s="159"/>
      <c r="Q46" s="159"/>
      <c r="R46" s="159"/>
      <c r="S46" s="159"/>
      <c r="T46" s="158"/>
      <c r="U46" s="158"/>
      <c r="V46" s="160"/>
      <c r="W46" s="158"/>
      <c r="X46" s="158"/>
      <c r="Y46" s="158"/>
      <c r="Z46" s="159"/>
      <c r="AA46" s="158"/>
      <c r="AB46" s="158"/>
      <c r="AC46" s="158"/>
      <c r="AD46" s="158"/>
      <c r="AE46" s="158"/>
      <c r="AF46" s="158"/>
      <c r="AG46" s="158"/>
      <c r="AH46" s="158"/>
      <c r="AI46" s="158"/>
      <c r="AJ46" s="158"/>
    </row>
    <row r="47" spans="1:49" s="80" customFormat="1" ht="21.75" customHeight="1" thickBot="1">
      <c r="A47" s="688" t="s">
        <v>1880</v>
      </c>
      <c r="B47" s="688"/>
      <c r="C47" s="688"/>
      <c r="D47" s="688"/>
      <c r="E47" s="688"/>
      <c r="F47" s="688"/>
      <c r="G47" s="688"/>
      <c r="H47" s="688"/>
      <c r="I47" s="688"/>
      <c r="J47" s="688"/>
      <c r="K47" s="688"/>
      <c r="L47" s="688"/>
      <c r="M47" s="688"/>
      <c r="N47" s="688"/>
      <c r="O47" s="688"/>
      <c r="P47" s="688"/>
      <c r="Q47" s="688"/>
      <c r="R47" s="688"/>
      <c r="S47" s="688"/>
      <c r="T47" s="688"/>
      <c r="U47" s="688"/>
      <c r="V47" s="688"/>
      <c r="W47" s="688"/>
      <c r="X47" s="688"/>
      <c r="Y47" s="688"/>
      <c r="Z47" s="688"/>
      <c r="AA47" s="688"/>
      <c r="AB47" s="688"/>
      <c r="AC47" s="688"/>
      <c r="AD47" s="688"/>
      <c r="AE47" s="688"/>
      <c r="AF47" s="688"/>
      <c r="AG47" s="688"/>
      <c r="AH47" s="688"/>
      <c r="AI47" s="688"/>
      <c r="AJ47" s="91"/>
      <c r="AL47" s="161"/>
      <c r="AM47" s="161"/>
      <c r="AN47" s="161"/>
      <c r="AO47" s="161"/>
      <c r="AP47" s="161"/>
      <c r="AQ47" s="161"/>
      <c r="AR47" s="161"/>
      <c r="AS47" s="161"/>
      <c r="AT47" s="161"/>
      <c r="AU47" s="161"/>
      <c r="AV47" s="161"/>
      <c r="AW47" s="161"/>
    </row>
    <row r="48" spans="1:49" ht="17.25" customHeight="1" thickBot="1">
      <c r="A48" s="738" t="s">
        <v>129</v>
      </c>
      <c r="B48" s="738"/>
      <c r="C48" s="738"/>
      <c r="D48" s="738"/>
      <c r="E48" s="738"/>
      <c r="F48" s="738"/>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107" t="str" cm="1">
        <f t="array" ref="AI48">IF(PRODUCT((A50:A58="✓")*1),"○","×")</f>
        <v>×</v>
      </c>
      <c r="AJ48" s="162"/>
      <c r="AK48" s="501" t="s">
        <v>138</v>
      </c>
      <c r="AL48" s="502"/>
      <c r="AM48" s="502"/>
      <c r="AN48" s="502"/>
      <c r="AO48" s="502"/>
      <c r="AP48" s="502"/>
      <c r="AQ48" s="502"/>
      <c r="AR48" s="502"/>
      <c r="AS48" s="502"/>
      <c r="AT48" s="502"/>
      <c r="AU48" s="503"/>
    </row>
    <row r="49" spans="1:47" ht="14.25" customHeight="1" thickBot="1">
      <c r="A49" s="543" t="s">
        <v>29</v>
      </c>
      <c r="B49" s="544"/>
      <c r="C49" s="544"/>
      <c r="D49" s="544"/>
      <c r="E49" s="544"/>
      <c r="F49" s="544"/>
      <c r="G49" s="544"/>
      <c r="H49" s="544"/>
      <c r="I49" s="544"/>
      <c r="J49" s="544"/>
      <c r="K49" s="544"/>
      <c r="L49" s="544"/>
      <c r="M49" s="544"/>
      <c r="N49" s="544"/>
      <c r="O49" s="544"/>
      <c r="P49" s="544"/>
      <c r="Q49" s="544"/>
      <c r="R49" s="544"/>
      <c r="S49" s="544"/>
      <c r="T49" s="544"/>
      <c r="U49" s="544"/>
      <c r="V49" s="544"/>
      <c r="W49" s="544"/>
      <c r="X49" s="544"/>
      <c r="Y49" s="544"/>
      <c r="Z49" s="545"/>
      <c r="AA49" s="734" t="s">
        <v>20</v>
      </c>
      <c r="AB49" s="735"/>
      <c r="AC49" s="735"/>
      <c r="AD49" s="735"/>
      <c r="AE49" s="735"/>
      <c r="AF49" s="735"/>
      <c r="AG49" s="735"/>
      <c r="AH49" s="735"/>
      <c r="AI49" s="736"/>
      <c r="AL49" s="162"/>
    </row>
    <row r="50" spans="1:47" ht="17.25" customHeight="1">
      <c r="A50" s="40"/>
      <c r="B50" s="546" t="s">
        <v>75</v>
      </c>
      <c r="C50" s="546"/>
      <c r="D50" s="546"/>
      <c r="E50" s="546"/>
      <c r="F50" s="546"/>
      <c r="G50" s="546"/>
      <c r="H50" s="546"/>
      <c r="I50" s="546"/>
      <c r="J50" s="546"/>
      <c r="K50" s="546"/>
      <c r="L50" s="546"/>
      <c r="M50" s="546"/>
      <c r="N50" s="546"/>
      <c r="O50" s="546"/>
      <c r="P50" s="546"/>
      <c r="Q50" s="546"/>
      <c r="R50" s="546"/>
      <c r="S50" s="546"/>
      <c r="T50" s="546"/>
      <c r="U50" s="546"/>
      <c r="V50" s="546"/>
      <c r="W50" s="546"/>
      <c r="X50" s="546"/>
      <c r="Y50" s="546"/>
      <c r="Z50" s="547"/>
      <c r="AA50" s="706" t="s">
        <v>51</v>
      </c>
      <c r="AB50" s="706"/>
      <c r="AC50" s="706"/>
      <c r="AD50" s="706"/>
      <c r="AE50" s="706"/>
      <c r="AF50" s="706"/>
      <c r="AG50" s="706"/>
      <c r="AH50" s="706"/>
      <c r="AI50" s="706"/>
      <c r="AJ50" s="163"/>
    </row>
    <row r="51" spans="1:47" ht="24" customHeight="1">
      <c r="A51" s="41"/>
      <c r="B51" s="548" t="s">
        <v>1872</v>
      </c>
      <c r="C51" s="548"/>
      <c r="D51" s="548"/>
      <c r="E51" s="548"/>
      <c r="F51" s="548"/>
      <c r="G51" s="548"/>
      <c r="H51" s="548"/>
      <c r="I51" s="548"/>
      <c r="J51" s="548"/>
      <c r="K51" s="548"/>
      <c r="L51" s="548"/>
      <c r="M51" s="548"/>
      <c r="N51" s="548"/>
      <c r="O51" s="548"/>
      <c r="P51" s="548"/>
      <c r="Q51" s="548"/>
      <c r="R51" s="548"/>
      <c r="S51" s="548"/>
      <c r="T51" s="548"/>
      <c r="U51" s="548"/>
      <c r="V51" s="548"/>
      <c r="W51" s="548"/>
      <c r="X51" s="548"/>
      <c r="Y51" s="548"/>
      <c r="Z51" s="549"/>
      <c r="AA51" s="737" t="s">
        <v>124</v>
      </c>
      <c r="AB51" s="737"/>
      <c r="AC51" s="737"/>
      <c r="AD51" s="737"/>
      <c r="AE51" s="737"/>
      <c r="AF51" s="737"/>
      <c r="AG51" s="737"/>
      <c r="AH51" s="737"/>
      <c r="AI51" s="737"/>
      <c r="AJ51" s="163"/>
    </row>
    <row r="52" spans="1:47" ht="16.5" customHeight="1">
      <c r="A52" s="41"/>
      <c r="B52" s="546" t="s">
        <v>1912</v>
      </c>
      <c r="C52" s="546"/>
      <c r="D52" s="546"/>
      <c r="E52" s="546"/>
      <c r="F52" s="546"/>
      <c r="G52" s="546"/>
      <c r="H52" s="546"/>
      <c r="I52" s="546"/>
      <c r="J52" s="546"/>
      <c r="K52" s="546"/>
      <c r="L52" s="546"/>
      <c r="M52" s="546"/>
      <c r="N52" s="546"/>
      <c r="O52" s="546"/>
      <c r="P52" s="546"/>
      <c r="Q52" s="546"/>
      <c r="R52" s="546"/>
      <c r="S52" s="546"/>
      <c r="T52" s="546"/>
      <c r="U52" s="546"/>
      <c r="V52" s="546"/>
      <c r="W52" s="546"/>
      <c r="X52" s="546"/>
      <c r="Y52" s="546"/>
      <c r="Z52" s="547"/>
      <c r="AA52" s="553" t="s">
        <v>1871</v>
      </c>
      <c r="AB52" s="553"/>
      <c r="AC52" s="553"/>
      <c r="AD52" s="553"/>
      <c r="AE52" s="553"/>
      <c r="AF52" s="553"/>
      <c r="AG52" s="553"/>
      <c r="AH52" s="553"/>
      <c r="AI52" s="553"/>
      <c r="AJ52" s="162"/>
    </row>
    <row r="53" spans="1:47" ht="16.5" customHeight="1">
      <c r="A53" s="41"/>
      <c r="B53" s="546" t="s">
        <v>1913</v>
      </c>
      <c r="C53" s="546"/>
      <c r="D53" s="546"/>
      <c r="E53" s="546"/>
      <c r="F53" s="546"/>
      <c r="G53" s="546"/>
      <c r="H53" s="546"/>
      <c r="I53" s="546"/>
      <c r="J53" s="546"/>
      <c r="K53" s="546"/>
      <c r="L53" s="546"/>
      <c r="M53" s="546"/>
      <c r="N53" s="546"/>
      <c r="O53" s="546"/>
      <c r="P53" s="546"/>
      <c r="Q53" s="546"/>
      <c r="R53" s="546"/>
      <c r="S53" s="546"/>
      <c r="T53" s="546"/>
      <c r="U53" s="546"/>
      <c r="V53" s="546"/>
      <c r="W53" s="546"/>
      <c r="X53" s="546"/>
      <c r="Y53" s="546"/>
      <c r="Z53" s="547"/>
      <c r="AA53" s="553" t="s">
        <v>22</v>
      </c>
      <c r="AB53" s="553"/>
      <c r="AC53" s="553"/>
      <c r="AD53" s="553"/>
      <c r="AE53" s="553"/>
      <c r="AF53" s="553"/>
      <c r="AG53" s="553"/>
      <c r="AH53" s="553"/>
      <c r="AI53" s="553"/>
      <c r="AJ53" s="162"/>
    </row>
    <row r="54" spans="1:47" ht="16.5" customHeight="1">
      <c r="A54" s="41"/>
      <c r="B54" s="546" t="s">
        <v>1914</v>
      </c>
      <c r="C54" s="546"/>
      <c r="D54" s="546"/>
      <c r="E54" s="546"/>
      <c r="F54" s="546"/>
      <c r="G54" s="546"/>
      <c r="H54" s="546"/>
      <c r="I54" s="546"/>
      <c r="J54" s="546"/>
      <c r="K54" s="546"/>
      <c r="L54" s="546"/>
      <c r="M54" s="546"/>
      <c r="N54" s="546"/>
      <c r="O54" s="546"/>
      <c r="P54" s="546"/>
      <c r="Q54" s="546"/>
      <c r="R54" s="546"/>
      <c r="S54" s="546"/>
      <c r="T54" s="546"/>
      <c r="U54" s="546"/>
      <c r="V54" s="546"/>
      <c r="W54" s="546"/>
      <c r="X54" s="546"/>
      <c r="Y54" s="546"/>
      <c r="Z54" s="547"/>
      <c r="AA54" s="553" t="s">
        <v>74</v>
      </c>
      <c r="AB54" s="553"/>
      <c r="AC54" s="553"/>
      <c r="AD54" s="553"/>
      <c r="AE54" s="553"/>
      <c r="AF54" s="553"/>
      <c r="AG54" s="553"/>
      <c r="AH54" s="553"/>
      <c r="AI54" s="553"/>
      <c r="AJ54" s="162"/>
      <c r="AK54" s="162"/>
    </row>
    <row r="55" spans="1:47" ht="25.5" customHeight="1">
      <c r="A55" s="41"/>
      <c r="B55" s="548" t="s">
        <v>49</v>
      </c>
      <c r="C55" s="548"/>
      <c r="D55" s="548"/>
      <c r="E55" s="548"/>
      <c r="F55" s="548"/>
      <c r="G55" s="548"/>
      <c r="H55" s="548"/>
      <c r="I55" s="548"/>
      <c r="J55" s="548"/>
      <c r="K55" s="548"/>
      <c r="L55" s="548"/>
      <c r="M55" s="548"/>
      <c r="N55" s="548"/>
      <c r="O55" s="548"/>
      <c r="P55" s="548"/>
      <c r="Q55" s="548"/>
      <c r="R55" s="548"/>
      <c r="S55" s="548"/>
      <c r="T55" s="548"/>
      <c r="U55" s="548"/>
      <c r="V55" s="548"/>
      <c r="W55" s="548"/>
      <c r="X55" s="548"/>
      <c r="Y55" s="548"/>
      <c r="Z55" s="549"/>
      <c r="AA55" s="706" t="s">
        <v>51</v>
      </c>
      <c r="AB55" s="706"/>
      <c r="AC55" s="706"/>
      <c r="AD55" s="706"/>
      <c r="AE55" s="706"/>
      <c r="AF55" s="706"/>
      <c r="AG55" s="706"/>
      <c r="AH55" s="706"/>
      <c r="AI55" s="706"/>
      <c r="AJ55" s="162"/>
      <c r="AK55" s="162"/>
    </row>
    <row r="56" spans="1:47" ht="25.5" customHeight="1">
      <c r="A56" s="41"/>
      <c r="B56" s="548" t="s">
        <v>50</v>
      </c>
      <c r="C56" s="548"/>
      <c r="D56" s="548"/>
      <c r="E56" s="548"/>
      <c r="F56" s="548"/>
      <c r="G56" s="548"/>
      <c r="H56" s="548"/>
      <c r="I56" s="548"/>
      <c r="J56" s="548"/>
      <c r="K56" s="548"/>
      <c r="L56" s="548"/>
      <c r="M56" s="548"/>
      <c r="N56" s="548"/>
      <c r="O56" s="548"/>
      <c r="P56" s="548"/>
      <c r="Q56" s="548"/>
      <c r="R56" s="548"/>
      <c r="S56" s="548"/>
      <c r="T56" s="548"/>
      <c r="U56" s="548"/>
      <c r="V56" s="548"/>
      <c r="W56" s="548"/>
      <c r="X56" s="548"/>
      <c r="Y56" s="548"/>
      <c r="Z56" s="549"/>
      <c r="AA56" s="552" t="s">
        <v>52</v>
      </c>
      <c r="AB56" s="552"/>
      <c r="AC56" s="552"/>
      <c r="AD56" s="552"/>
      <c r="AE56" s="552"/>
      <c r="AF56" s="552"/>
      <c r="AG56" s="552"/>
      <c r="AH56" s="552"/>
      <c r="AI56" s="552"/>
      <c r="AJ56" s="162"/>
      <c r="AK56" s="162"/>
      <c r="AL56" s="164"/>
    </row>
    <row r="57" spans="1:47" s="80" customFormat="1" ht="25.5" customHeight="1">
      <c r="A57" s="41"/>
      <c r="B57" s="707" t="s">
        <v>1939</v>
      </c>
      <c r="C57" s="548"/>
      <c r="D57" s="548"/>
      <c r="E57" s="548"/>
      <c r="F57" s="548"/>
      <c r="G57" s="548"/>
      <c r="H57" s="548"/>
      <c r="I57" s="548"/>
      <c r="J57" s="548"/>
      <c r="K57" s="548"/>
      <c r="L57" s="548"/>
      <c r="M57" s="548"/>
      <c r="N57" s="548"/>
      <c r="O57" s="548"/>
      <c r="P57" s="548"/>
      <c r="Q57" s="548"/>
      <c r="R57" s="548"/>
      <c r="S57" s="548"/>
      <c r="T57" s="548"/>
      <c r="U57" s="548"/>
      <c r="V57" s="548"/>
      <c r="W57" s="548"/>
      <c r="X57" s="548"/>
      <c r="Y57" s="548"/>
      <c r="Z57" s="549"/>
      <c r="AA57" s="708" t="s">
        <v>51</v>
      </c>
      <c r="AB57" s="709"/>
      <c r="AC57" s="709"/>
      <c r="AD57" s="709"/>
      <c r="AE57" s="709"/>
      <c r="AF57" s="709"/>
      <c r="AG57" s="709"/>
      <c r="AH57" s="709"/>
      <c r="AI57" s="710"/>
      <c r="AJ57" s="165"/>
      <c r="AK57" s="165"/>
      <c r="AL57" s="164"/>
    </row>
    <row r="58" spans="1:47" ht="16.5" customHeight="1" thickBot="1">
      <c r="A58" s="42"/>
      <c r="B58" s="546" t="s">
        <v>40</v>
      </c>
      <c r="C58" s="546"/>
      <c r="D58" s="546"/>
      <c r="E58" s="546"/>
      <c r="F58" s="546"/>
      <c r="G58" s="546"/>
      <c r="H58" s="546"/>
      <c r="I58" s="546"/>
      <c r="J58" s="546"/>
      <c r="K58" s="546"/>
      <c r="L58" s="546"/>
      <c r="M58" s="546"/>
      <c r="N58" s="546"/>
      <c r="O58" s="546"/>
      <c r="P58" s="546"/>
      <c r="Q58" s="546"/>
      <c r="R58" s="546"/>
      <c r="S58" s="546"/>
      <c r="T58" s="546"/>
      <c r="U58" s="546"/>
      <c r="V58" s="546"/>
      <c r="W58" s="546"/>
      <c r="X58" s="546"/>
      <c r="Y58" s="546"/>
      <c r="Z58" s="547"/>
      <c r="AA58" s="553" t="s">
        <v>21</v>
      </c>
      <c r="AB58" s="553"/>
      <c r="AC58" s="553"/>
      <c r="AD58" s="553"/>
      <c r="AE58" s="553"/>
      <c r="AF58" s="553"/>
      <c r="AG58" s="553"/>
      <c r="AH58" s="553"/>
      <c r="AI58" s="553"/>
      <c r="AJ58" s="162"/>
      <c r="AK58" s="162"/>
      <c r="AL58" s="164"/>
    </row>
    <row r="59" spans="1:47" s="141" customFormat="1" ht="6" customHeight="1" thickBot="1">
      <c r="A59" s="162"/>
      <c r="B59" s="162"/>
      <c r="C59" s="166"/>
      <c r="D59" s="162"/>
      <c r="E59" s="162"/>
      <c r="F59" s="162"/>
      <c r="G59" s="162"/>
      <c r="H59" s="162"/>
      <c r="I59" s="162"/>
      <c r="J59" s="162"/>
      <c r="K59" s="162"/>
      <c r="L59" s="162"/>
      <c r="M59" s="162"/>
      <c r="N59" s="162"/>
      <c r="O59" s="162"/>
      <c r="P59" s="162"/>
      <c r="Q59" s="162"/>
      <c r="R59" s="162"/>
      <c r="S59" s="162"/>
      <c r="T59" s="162"/>
      <c r="U59" s="162"/>
      <c r="V59" s="162"/>
      <c r="W59" s="162"/>
      <c r="X59" s="162"/>
      <c r="Y59" s="162"/>
      <c r="Z59" s="166"/>
      <c r="AA59" s="166"/>
      <c r="AB59" s="166"/>
      <c r="AC59" s="166"/>
      <c r="AD59" s="166"/>
      <c r="AE59" s="166"/>
      <c r="AF59" s="166"/>
      <c r="AG59" s="166"/>
      <c r="AH59" s="166"/>
      <c r="AI59" s="162"/>
      <c r="AJ59" s="162"/>
    </row>
    <row r="60" spans="1:47" s="141" customFormat="1" ht="13.8" thickBot="1">
      <c r="A60" s="167"/>
      <c r="B60" s="167"/>
      <c r="C60" s="147"/>
      <c r="D60" s="147"/>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07" t="str" cm="1">
        <f t="array" ref="AI60">IF(AND(PRODUCT((B63:B63="✓")*1),AND(G68&lt;&gt;"",J68&lt;&gt;"",Q68&lt;&gt;"",S69&lt;&gt;"",Z69&lt;&gt;"")),"○","×")</f>
        <v>×</v>
      </c>
      <c r="AJ60" s="147"/>
      <c r="AK60" s="501" t="s">
        <v>139</v>
      </c>
      <c r="AL60" s="502"/>
      <c r="AM60" s="502"/>
      <c r="AN60" s="502"/>
      <c r="AO60" s="502"/>
      <c r="AP60" s="502"/>
      <c r="AQ60" s="502"/>
      <c r="AR60" s="502"/>
      <c r="AS60" s="502"/>
      <c r="AT60" s="502"/>
      <c r="AU60" s="503"/>
    </row>
    <row r="61" spans="1:47" s="141" customFormat="1" ht="6" customHeight="1">
      <c r="A61" s="168"/>
      <c r="B61" s="169"/>
      <c r="C61" s="170"/>
      <c r="D61" s="170"/>
      <c r="E61" s="170"/>
      <c r="F61" s="170"/>
      <c r="G61" s="170"/>
      <c r="H61" s="170"/>
      <c r="I61" s="170"/>
      <c r="J61" s="170"/>
      <c r="K61" s="170"/>
      <c r="L61" s="170"/>
      <c r="M61" s="170"/>
      <c r="N61" s="170"/>
      <c r="O61" s="170"/>
      <c r="P61" s="170"/>
      <c r="Q61" s="170"/>
      <c r="R61" s="170"/>
      <c r="S61" s="170"/>
      <c r="T61" s="170"/>
      <c r="U61" s="170"/>
      <c r="V61" s="170"/>
      <c r="W61" s="170"/>
      <c r="X61" s="170"/>
      <c r="Y61" s="170"/>
      <c r="Z61" s="170"/>
      <c r="AA61" s="170"/>
      <c r="AB61" s="170"/>
      <c r="AC61" s="170"/>
      <c r="AD61" s="170"/>
      <c r="AE61" s="170"/>
      <c r="AF61" s="170"/>
      <c r="AG61" s="170"/>
      <c r="AH61" s="170"/>
      <c r="AI61" s="171"/>
      <c r="AJ61" s="147"/>
      <c r="AK61" s="172"/>
    </row>
    <row r="62" spans="1:47" s="141" customFormat="1" ht="30.75" customHeight="1" thickBot="1">
      <c r="A62" s="173"/>
      <c r="B62" s="174"/>
      <c r="C62" s="174"/>
      <c r="D62" s="564"/>
      <c r="E62" s="564"/>
      <c r="F62" s="564"/>
      <c r="G62" s="564"/>
      <c r="H62" s="564"/>
      <c r="I62" s="564"/>
      <c r="J62" s="564"/>
      <c r="K62" s="564"/>
      <c r="L62" s="564"/>
      <c r="M62" s="564"/>
      <c r="N62" s="564"/>
      <c r="O62" s="564"/>
      <c r="P62" s="564"/>
      <c r="Q62" s="564"/>
      <c r="R62" s="564"/>
      <c r="S62" s="564"/>
      <c r="T62" s="564"/>
      <c r="U62" s="564"/>
      <c r="V62" s="564"/>
      <c r="W62" s="564"/>
      <c r="X62" s="564"/>
      <c r="Y62" s="564"/>
      <c r="Z62" s="564"/>
      <c r="AA62" s="564"/>
      <c r="AB62" s="564"/>
      <c r="AC62" s="564"/>
      <c r="AD62" s="564"/>
      <c r="AE62" s="564"/>
      <c r="AF62" s="564"/>
      <c r="AG62" s="564"/>
      <c r="AH62" s="564"/>
      <c r="AI62" s="175"/>
      <c r="AJ62" s="176"/>
      <c r="AK62" s="177"/>
    </row>
    <row r="63" spans="1:47" ht="33" customHeight="1" thickBot="1">
      <c r="A63" s="173"/>
      <c r="B63" s="33"/>
      <c r="C63" s="174"/>
      <c r="D63" s="564" t="s">
        <v>1881</v>
      </c>
      <c r="E63" s="564"/>
      <c r="F63" s="564"/>
      <c r="G63" s="564"/>
      <c r="H63" s="564"/>
      <c r="I63" s="564"/>
      <c r="J63" s="564"/>
      <c r="K63" s="564"/>
      <c r="L63" s="564"/>
      <c r="M63" s="564"/>
      <c r="N63" s="564"/>
      <c r="O63" s="564"/>
      <c r="P63" s="564"/>
      <c r="Q63" s="564"/>
      <c r="R63" s="564"/>
      <c r="S63" s="564"/>
      <c r="T63" s="564"/>
      <c r="U63" s="564"/>
      <c r="V63" s="564"/>
      <c r="W63" s="564"/>
      <c r="X63" s="564"/>
      <c r="Y63" s="564"/>
      <c r="Z63" s="564"/>
      <c r="AA63" s="564"/>
      <c r="AB63" s="564"/>
      <c r="AC63" s="564"/>
      <c r="AD63" s="564"/>
      <c r="AE63" s="564"/>
      <c r="AF63" s="564"/>
      <c r="AG63" s="564"/>
      <c r="AH63" s="564"/>
      <c r="AI63" s="178"/>
      <c r="AJ63" s="179"/>
      <c r="AK63" s="177"/>
    </row>
    <row r="64" spans="1:47">
      <c r="A64" s="173"/>
      <c r="B64" s="174"/>
      <c r="C64" s="174"/>
      <c r="D64" s="180"/>
      <c r="E64" s="180"/>
      <c r="F64" s="180"/>
      <c r="G64" s="180"/>
      <c r="H64" s="180"/>
      <c r="I64" s="180"/>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78"/>
      <c r="AJ64" s="179"/>
      <c r="AK64" s="177"/>
    </row>
    <row r="65" spans="1:38">
      <c r="A65" s="173"/>
      <c r="B65" s="174"/>
      <c r="C65" s="174"/>
      <c r="D65" s="180"/>
      <c r="E65" s="180"/>
      <c r="F65" s="180"/>
      <c r="G65" s="180"/>
      <c r="H65" s="180"/>
      <c r="I65" s="180"/>
      <c r="J65" s="180"/>
      <c r="K65" s="180"/>
      <c r="L65" s="180"/>
      <c r="M65" s="180"/>
      <c r="N65" s="180"/>
      <c r="O65" s="180"/>
      <c r="P65" s="180"/>
      <c r="Q65" s="180"/>
      <c r="R65" s="180"/>
      <c r="S65" s="180"/>
      <c r="T65" s="180"/>
      <c r="U65" s="180"/>
      <c r="V65" s="180"/>
      <c r="W65" s="180"/>
      <c r="X65" s="180"/>
      <c r="Y65" s="180"/>
      <c r="Z65" s="180"/>
      <c r="AA65" s="180"/>
      <c r="AB65" s="180"/>
      <c r="AC65" s="180"/>
      <c r="AD65" s="180"/>
      <c r="AE65" s="180"/>
      <c r="AF65" s="180"/>
      <c r="AG65" s="180"/>
      <c r="AH65" s="180"/>
      <c r="AI65" s="178"/>
      <c r="AJ65" s="179"/>
      <c r="AK65" s="177"/>
    </row>
    <row r="66" spans="1:38">
      <c r="A66" s="173"/>
      <c r="B66" s="174"/>
      <c r="C66" s="174"/>
      <c r="D66" s="180"/>
      <c r="E66" s="180"/>
      <c r="F66" s="180"/>
      <c r="G66" s="180"/>
      <c r="H66" s="180"/>
      <c r="I66" s="180"/>
      <c r="J66" s="180"/>
      <c r="K66" s="180"/>
      <c r="L66" s="180"/>
      <c r="M66" s="180"/>
      <c r="N66" s="180"/>
      <c r="O66" s="180"/>
      <c r="P66" s="180"/>
      <c r="Q66" s="180"/>
      <c r="R66" s="180"/>
      <c r="S66" s="180"/>
      <c r="T66" s="180"/>
      <c r="U66" s="180"/>
      <c r="V66" s="180"/>
      <c r="W66" s="180"/>
      <c r="X66" s="180"/>
      <c r="Y66" s="180"/>
      <c r="Z66" s="180"/>
      <c r="AA66" s="180"/>
      <c r="AB66" s="180"/>
      <c r="AC66" s="180"/>
      <c r="AD66" s="180"/>
      <c r="AE66" s="180"/>
      <c r="AF66" s="180"/>
      <c r="AG66" s="180"/>
      <c r="AH66" s="180"/>
      <c r="AI66" s="178"/>
      <c r="AJ66" s="179"/>
      <c r="AK66" s="177"/>
    </row>
    <row r="67" spans="1:38" ht="12" customHeight="1" thickBot="1">
      <c r="A67" s="181"/>
      <c r="B67" s="182"/>
      <c r="C67" s="174"/>
      <c r="D67" s="179"/>
      <c r="E67" s="179"/>
      <c r="F67" s="179"/>
      <c r="G67" s="179"/>
      <c r="H67" s="179"/>
      <c r="I67" s="179"/>
      <c r="J67" s="179"/>
      <c r="K67" s="179"/>
      <c r="L67" s="179"/>
      <c r="M67" s="179"/>
      <c r="N67" s="179"/>
      <c r="O67" s="179"/>
      <c r="P67" s="179"/>
      <c r="Q67" s="179"/>
      <c r="R67" s="179"/>
      <c r="S67" s="179"/>
      <c r="T67" s="179"/>
      <c r="U67" s="179"/>
      <c r="V67" s="179"/>
      <c r="W67" s="179"/>
      <c r="X67" s="179"/>
      <c r="Y67" s="179"/>
      <c r="Z67" s="179"/>
      <c r="AA67" s="179"/>
      <c r="AB67" s="179"/>
      <c r="AC67" s="179"/>
      <c r="AD67" s="179"/>
      <c r="AE67" s="179"/>
      <c r="AF67" s="179"/>
      <c r="AG67" s="179"/>
      <c r="AH67" s="179"/>
      <c r="AI67" s="183"/>
      <c r="AJ67" s="147"/>
      <c r="AK67" s="184"/>
    </row>
    <row r="68" spans="1:38" s="164" customFormat="1" ht="13.5" customHeight="1" thickBot="1">
      <c r="A68" s="185"/>
      <c r="B68" s="186" t="s">
        <v>11</v>
      </c>
      <c r="C68" s="186"/>
      <c r="D68" s="554">
        <v>6</v>
      </c>
      <c r="E68" s="555"/>
      <c r="F68" s="186" t="s">
        <v>4</v>
      </c>
      <c r="G68" s="556"/>
      <c r="H68" s="557"/>
      <c r="I68" s="186" t="s">
        <v>3</v>
      </c>
      <c r="J68" s="556"/>
      <c r="K68" s="557"/>
      <c r="L68" s="186" t="s">
        <v>2</v>
      </c>
      <c r="M68" s="179"/>
      <c r="N68" s="554" t="s">
        <v>5</v>
      </c>
      <c r="O68" s="554"/>
      <c r="P68" s="554"/>
      <c r="Q68" s="705" t="str">
        <f>IF(G7="","",G7)</f>
        <v/>
      </c>
      <c r="R68" s="705"/>
      <c r="S68" s="705"/>
      <c r="T68" s="705"/>
      <c r="U68" s="705"/>
      <c r="V68" s="705"/>
      <c r="W68" s="705"/>
      <c r="X68" s="705"/>
      <c r="Y68" s="705"/>
      <c r="Z68" s="705"/>
      <c r="AA68" s="705"/>
      <c r="AB68" s="705"/>
      <c r="AC68" s="705"/>
      <c r="AD68" s="705"/>
      <c r="AE68" s="705"/>
      <c r="AF68" s="705"/>
      <c r="AG68" s="705"/>
      <c r="AH68" s="705"/>
      <c r="AI68" s="183"/>
      <c r="AJ68" s="147"/>
      <c r="AK68" s="187"/>
    </row>
    <row r="69" spans="1:38" s="164" customFormat="1" ht="13.5" customHeight="1">
      <c r="A69" s="185"/>
      <c r="B69" s="188"/>
      <c r="C69" s="186"/>
      <c r="D69" s="186"/>
      <c r="E69" s="186"/>
      <c r="F69" s="186"/>
      <c r="G69" s="186"/>
      <c r="H69" s="186"/>
      <c r="I69" s="186"/>
      <c r="J69" s="186"/>
      <c r="K69" s="186"/>
      <c r="L69" s="186"/>
      <c r="M69" s="186"/>
      <c r="N69" s="733" t="s">
        <v>25</v>
      </c>
      <c r="O69" s="733"/>
      <c r="P69" s="733"/>
      <c r="Q69" s="590" t="s">
        <v>26</v>
      </c>
      <c r="R69" s="590"/>
      <c r="S69" s="550" t="str">
        <f>IF(基本情報入力シート!M30="","",基本情報入力シート!M30)</f>
        <v/>
      </c>
      <c r="T69" s="550"/>
      <c r="U69" s="550"/>
      <c r="V69" s="550"/>
      <c r="W69" s="550"/>
      <c r="X69" s="551" t="s">
        <v>27</v>
      </c>
      <c r="Y69" s="551"/>
      <c r="Z69" s="550" t="str">
        <f>IF(基本情報入力シート!M32="","",基本情報入力シート!M32)</f>
        <v/>
      </c>
      <c r="AA69" s="550"/>
      <c r="AB69" s="550"/>
      <c r="AC69" s="550"/>
      <c r="AD69" s="550"/>
      <c r="AE69" s="550"/>
      <c r="AF69" s="550"/>
      <c r="AG69" s="550"/>
      <c r="AH69" s="550"/>
      <c r="AI69" s="183"/>
      <c r="AJ69" s="147"/>
      <c r="AK69" s="187"/>
    </row>
    <row r="70" spans="1:38" s="164" customFormat="1" ht="6" customHeight="1">
      <c r="A70" s="189"/>
      <c r="B70" s="190"/>
      <c r="C70" s="191"/>
      <c r="D70" s="191"/>
      <c r="E70" s="191"/>
      <c r="F70" s="191"/>
      <c r="G70" s="191"/>
      <c r="H70" s="191"/>
      <c r="I70" s="191"/>
      <c r="J70" s="191"/>
      <c r="K70" s="191"/>
      <c r="L70" s="191"/>
      <c r="M70" s="191"/>
      <c r="N70" s="191"/>
      <c r="O70" s="191"/>
      <c r="P70" s="190"/>
      <c r="Q70" s="191"/>
      <c r="R70" s="192"/>
      <c r="S70" s="192"/>
      <c r="T70" s="192"/>
      <c r="U70" s="192"/>
      <c r="V70" s="192"/>
      <c r="W70" s="193"/>
      <c r="X70" s="193"/>
      <c r="Y70" s="193"/>
      <c r="Z70" s="193"/>
      <c r="AA70" s="193"/>
      <c r="AB70" s="193"/>
      <c r="AC70" s="193"/>
      <c r="AD70" s="193"/>
      <c r="AE70" s="193"/>
      <c r="AF70" s="193"/>
      <c r="AG70" s="193"/>
      <c r="AH70" s="193"/>
      <c r="AI70" s="194"/>
      <c r="AJ70" s="147"/>
      <c r="AK70" s="187"/>
    </row>
    <row r="71" spans="1:38" ht="33" customHeight="1">
      <c r="A71" s="613" t="s">
        <v>1915</v>
      </c>
      <c r="B71" s="613"/>
      <c r="C71" s="613"/>
      <c r="D71" s="613"/>
      <c r="E71" s="613"/>
      <c r="F71" s="613"/>
      <c r="G71" s="613"/>
      <c r="H71" s="613"/>
      <c r="I71" s="613"/>
      <c r="J71" s="613"/>
      <c r="K71" s="613"/>
      <c r="L71" s="613"/>
      <c r="M71" s="613"/>
      <c r="N71" s="613"/>
      <c r="O71" s="613"/>
      <c r="P71" s="613"/>
      <c r="Q71" s="613"/>
      <c r="R71" s="613"/>
      <c r="S71" s="613"/>
      <c r="T71" s="613"/>
      <c r="U71" s="613"/>
      <c r="V71" s="613"/>
      <c r="W71" s="613"/>
      <c r="X71" s="613"/>
      <c r="Y71" s="613"/>
      <c r="Z71" s="613"/>
      <c r="AA71" s="613"/>
      <c r="AB71" s="613"/>
      <c r="AC71" s="613"/>
      <c r="AD71" s="613"/>
      <c r="AE71" s="613"/>
      <c r="AF71" s="613"/>
      <c r="AG71" s="613"/>
      <c r="AH71" s="613"/>
      <c r="AI71" s="613"/>
      <c r="AJ71" s="195"/>
    </row>
    <row r="72" spans="1:38">
      <c r="A72" s="141"/>
      <c r="B72" s="196"/>
      <c r="C72" s="141"/>
      <c r="D72" s="141"/>
      <c r="E72" s="141"/>
      <c r="F72" s="141"/>
      <c r="G72" s="141"/>
      <c r="H72" s="141"/>
      <c r="I72" s="141"/>
      <c r="J72" s="141"/>
      <c r="K72" s="141"/>
      <c r="L72" s="141"/>
      <c r="M72" s="141"/>
      <c r="N72" s="141"/>
      <c r="O72" s="141"/>
      <c r="P72" s="141"/>
      <c r="Q72" s="141"/>
      <c r="R72" s="141"/>
      <c r="S72" s="141"/>
      <c r="T72" s="141"/>
      <c r="U72" s="141"/>
      <c r="V72" s="141"/>
      <c r="W72" s="141"/>
      <c r="X72" s="141"/>
      <c r="Y72" s="141"/>
      <c r="Z72" s="141"/>
      <c r="AA72" s="141"/>
      <c r="AB72" s="141"/>
      <c r="AC72" s="141"/>
      <c r="AD72" s="141"/>
      <c r="AE72" s="141"/>
      <c r="AF72" s="141"/>
      <c r="AG72" s="141"/>
      <c r="AH72" s="141"/>
      <c r="AI72" s="141"/>
      <c r="AJ72" s="141"/>
      <c r="AK72" s="141"/>
      <c r="AL72" s="141"/>
    </row>
    <row r="73" spans="1:38" ht="14.4">
      <c r="A73" s="79" t="s">
        <v>131</v>
      </c>
      <c r="B73" s="197"/>
      <c r="C73" s="94"/>
      <c r="D73" s="94"/>
      <c r="E73" s="87"/>
      <c r="F73" s="80"/>
      <c r="G73" s="80"/>
      <c r="H73" s="80"/>
      <c r="I73" s="80"/>
      <c r="J73" s="80"/>
      <c r="K73" s="80"/>
      <c r="L73" s="80"/>
      <c r="M73" s="80"/>
      <c r="N73" s="80"/>
      <c r="O73" s="80"/>
      <c r="P73" s="80"/>
      <c r="Q73" s="80"/>
      <c r="R73" s="80"/>
      <c r="S73" s="80"/>
      <c r="T73" s="80"/>
      <c r="U73" s="80"/>
      <c r="V73" s="80"/>
      <c r="W73" s="80"/>
      <c r="X73" s="80"/>
      <c r="Y73" s="80"/>
      <c r="Z73" s="80"/>
      <c r="AA73" s="80"/>
      <c r="AB73" s="80"/>
      <c r="AC73" s="80"/>
      <c r="AD73" s="80"/>
      <c r="AE73" s="80"/>
      <c r="AF73" s="80"/>
      <c r="AG73" s="80"/>
      <c r="AH73" s="80"/>
      <c r="AI73" s="80"/>
      <c r="AJ73" s="80"/>
      <c r="AK73" s="141"/>
      <c r="AL73" s="141"/>
    </row>
    <row r="74" spans="1:38">
      <c r="A74" s="94" t="s">
        <v>130</v>
      </c>
      <c r="C74" s="80"/>
      <c r="D74" s="80"/>
      <c r="E74" s="80"/>
      <c r="F74" s="80"/>
      <c r="G74" s="80"/>
      <c r="H74" s="80"/>
      <c r="I74" s="80"/>
      <c r="J74" s="80"/>
      <c r="K74" s="80"/>
      <c r="L74" s="80"/>
      <c r="M74" s="80"/>
      <c r="N74" s="80"/>
      <c r="O74" s="80"/>
      <c r="P74" s="80"/>
      <c r="Q74" s="80"/>
      <c r="R74" s="80"/>
      <c r="S74" s="80"/>
      <c r="T74" s="80"/>
      <c r="U74" s="80"/>
      <c r="V74" s="80"/>
      <c r="W74" s="80"/>
      <c r="X74" s="80"/>
      <c r="Y74" s="80"/>
      <c r="Z74" s="80"/>
      <c r="AA74" s="80"/>
      <c r="AB74" s="80"/>
      <c r="AC74" s="80"/>
      <c r="AD74" s="80"/>
      <c r="AE74" s="80"/>
      <c r="AF74" s="80"/>
      <c r="AG74" s="80"/>
      <c r="AH74" s="80"/>
      <c r="AI74" s="80"/>
      <c r="AJ74" s="80"/>
      <c r="AK74" s="141"/>
      <c r="AL74" s="141"/>
    </row>
    <row r="75" spans="1:38" ht="14.4">
      <c r="A75" s="87"/>
      <c r="B75" s="197"/>
      <c r="C75" s="80"/>
      <c r="D75" s="80"/>
      <c r="E75" s="80"/>
      <c r="F75" s="80"/>
      <c r="G75" s="80"/>
      <c r="H75" s="80"/>
      <c r="I75" s="80"/>
      <c r="J75" s="80"/>
      <c r="K75" s="80"/>
      <c r="L75" s="80"/>
      <c r="M75" s="80"/>
      <c r="N75" s="80"/>
      <c r="O75" s="80"/>
      <c r="P75" s="80"/>
      <c r="Q75" s="80"/>
      <c r="R75" s="80"/>
      <c r="S75" s="80"/>
      <c r="T75" s="80"/>
      <c r="U75" s="80"/>
      <c r="V75" s="80"/>
      <c r="W75" s="80"/>
      <c r="X75" s="80"/>
      <c r="Y75" s="80"/>
      <c r="Z75" s="80"/>
      <c r="AA75" s="80"/>
      <c r="AB75" s="80"/>
      <c r="AC75" s="80"/>
      <c r="AD75" s="80"/>
      <c r="AE75" s="80"/>
      <c r="AF75" s="80"/>
      <c r="AG75" s="80"/>
      <c r="AH75" s="80"/>
      <c r="AI75" s="80"/>
      <c r="AJ75" s="80"/>
      <c r="AK75" s="141"/>
      <c r="AL75" s="141"/>
    </row>
    <row r="76" spans="1:38">
      <c r="A76" s="542" t="s">
        <v>1883</v>
      </c>
      <c r="B76" s="542"/>
      <c r="C76" s="542"/>
      <c r="D76" s="542"/>
      <c r="E76" s="542"/>
      <c r="F76" s="542"/>
      <c r="G76" s="542"/>
      <c r="H76" s="542"/>
      <c r="I76" s="542"/>
      <c r="J76" s="542"/>
      <c r="K76" s="542"/>
      <c r="L76" s="542"/>
      <c r="M76" s="542"/>
      <c r="N76" s="542"/>
      <c r="O76" s="542"/>
      <c r="P76" s="542"/>
      <c r="Q76" s="542"/>
      <c r="R76" s="542"/>
      <c r="S76" s="542"/>
      <c r="T76" s="542"/>
      <c r="U76" s="542"/>
      <c r="V76" s="542"/>
      <c r="W76" s="542"/>
      <c r="X76" s="542"/>
      <c r="Y76" s="542"/>
      <c r="Z76" s="542"/>
      <c r="AA76" s="542"/>
      <c r="AB76" s="542"/>
      <c r="AC76" s="542"/>
      <c r="AD76" s="542"/>
      <c r="AE76" s="542"/>
      <c r="AF76" s="542"/>
      <c r="AG76" s="542"/>
      <c r="AH76" s="542"/>
      <c r="AI76" s="542"/>
      <c r="AJ76" s="542"/>
      <c r="AK76" s="141"/>
      <c r="AL76" s="141"/>
    </row>
    <row r="77" spans="1:38">
      <c r="A77" s="587" t="s">
        <v>1884</v>
      </c>
      <c r="B77" s="588"/>
      <c r="C77" s="588"/>
      <c r="D77" s="588"/>
      <c r="E77" s="588"/>
      <c r="F77" s="588"/>
      <c r="G77" s="588"/>
      <c r="H77" s="588"/>
      <c r="I77" s="588"/>
      <c r="J77" s="588"/>
      <c r="K77" s="588"/>
      <c r="L77" s="588"/>
      <c r="M77" s="588"/>
      <c r="N77" s="588"/>
      <c r="O77" s="588"/>
      <c r="P77" s="588"/>
      <c r="Q77" s="588"/>
      <c r="R77" s="588"/>
      <c r="S77" s="588"/>
      <c r="T77" s="588"/>
      <c r="U77" s="588"/>
      <c r="V77" s="588"/>
      <c r="W77" s="588"/>
      <c r="X77" s="588"/>
      <c r="Y77" s="588"/>
      <c r="Z77" s="588"/>
      <c r="AA77" s="588"/>
      <c r="AB77" s="588"/>
      <c r="AC77" s="588"/>
      <c r="AD77" s="588"/>
      <c r="AE77" s="588"/>
      <c r="AF77" s="588"/>
      <c r="AG77" s="588"/>
      <c r="AH77" s="588"/>
      <c r="AI77" s="589"/>
      <c r="AJ77" s="198" t="str">
        <f>基本情報入力シート!AB44</f>
        <v>○</v>
      </c>
      <c r="AK77" s="141"/>
      <c r="AL77" s="141"/>
    </row>
    <row r="78" spans="1:38">
      <c r="A78" s="199"/>
      <c r="B78" s="199"/>
      <c r="C78" s="199"/>
      <c r="D78" s="199"/>
      <c r="E78" s="199"/>
      <c r="F78" s="199"/>
      <c r="G78" s="199"/>
      <c r="H78" s="199"/>
      <c r="I78" s="199"/>
      <c r="J78" s="199"/>
      <c r="K78" s="199"/>
      <c r="L78" s="199"/>
      <c r="M78" s="199"/>
      <c r="N78" s="199"/>
      <c r="O78" s="199"/>
      <c r="P78" s="199"/>
      <c r="Q78" s="199"/>
      <c r="R78" s="199"/>
      <c r="S78" s="199"/>
      <c r="T78" s="199"/>
      <c r="U78" s="199"/>
      <c r="V78" s="199"/>
      <c r="W78" s="199"/>
      <c r="X78" s="199"/>
      <c r="Y78" s="199"/>
      <c r="Z78" s="199"/>
      <c r="AA78" s="199"/>
      <c r="AB78" s="199"/>
      <c r="AC78" s="199"/>
      <c r="AD78" s="199"/>
      <c r="AE78" s="199"/>
      <c r="AF78" s="199"/>
      <c r="AG78" s="199"/>
      <c r="AH78" s="199"/>
      <c r="AI78" s="199"/>
      <c r="AJ78" s="199"/>
      <c r="AK78" s="141"/>
      <c r="AL78" s="141"/>
    </row>
    <row r="79" spans="1:38">
      <c r="A79" s="542" t="s">
        <v>137</v>
      </c>
      <c r="B79" s="542"/>
      <c r="C79" s="542"/>
      <c r="D79" s="542"/>
      <c r="E79" s="542"/>
      <c r="F79" s="542"/>
      <c r="G79" s="542"/>
      <c r="H79" s="542"/>
      <c r="I79" s="542"/>
      <c r="J79" s="542"/>
      <c r="K79" s="542"/>
      <c r="L79" s="542"/>
      <c r="M79" s="542"/>
      <c r="N79" s="542"/>
      <c r="O79" s="542"/>
      <c r="P79" s="542"/>
      <c r="Q79" s="542"/>
      <c r="R79" s="542"/>
      <c r="S79" s="542"/>
      <c r="T79" s="542"/>
      <c r="U79" s="542"/>
      <c r="V79" s="542"/>
      <c r="W79" s="542"/>
      <c r="X79" s="542"/>
      <c r="Y79" s="542"/>
      <c r="Z79" s="542"/>
      <c r="AA79" s="542"/>
      <c r="AB79" s="542"/>
      <c r="AC79" s="542"/>
      <c r="AD79" s="542"/>
      <c r="AE79" s="542"/>
      <c r="AF79" s="542"/>
      <c r="AG79" s="542"/>
      <c r="AH79" s="542"/>
      <c r="AI79" s="542"/>
      <c r="AJ79" s="542"/>
      <c r="AK79" s="141"/>
      <c r="AL79" s="141"/>
    </row>
    <row r="80" spans="1:38">
      <c r="A80" s="200" t="s">
        <v>132</v>
      </c>
      <c r="B80" s="558" t="s">
        <v>1891</v>
      </c>
      <c r="C80" s="559"/>
      <c r="D80" s="559"/>
      <c r="E80" s="559"/>
      <c r="F80" s="559"/>
      <c r="G80" s="559"/>
      <c r="H80" s="559"/>
      <c r="I80" s="559"/>
      <c r="J80" s="559"/>
      <c r="K80" s="559"/>
      <c r="L80" s="559"/>
      <c r="M80" s="559"/>
      <c r="N80" s="559"/>
      <c r="O80" s="559"/>
      <c r="P80" s="559"/>
      <c r="Q80" s="559"/>
      <c r="R80" s="559"/>
      <c r="S80" s="559"/>
      <c r="T80" s="559"/>
      <c r="U80" s="559"/>
      <c r="V80" s="559"/>
      <c r="W80" s="559"/>
      <c r="X80" s="559"/>
      <c r="Y80" s="559"/>
      <c r="Z80" s="559"/>
      <c r="AA80" s="559"/>
      <c r="AB80" s="559"/>
      <c r="AC80" s="559"/>
      <c r="AD80" s="559"/>
      <c r="AE80" s="559"/>
      <c r="AF80" s="559"/>
      <c r="AG80" s="559"/>
      <c r="AH80" s="559"/>
      <c r="AI80" s="560"/>
      <c r="AJ80" s="198" t="str">
        <f>AJ17</f>
        <v/>
      </c>
      <c r="AK80" s="141"/>
      <c r="AL80" s="141"/>
    </row>
    <row r="81" spans="1:38">
      <c r="A81" s="201" t="s">
        <v>136</v>
      </c>
      <c r="B81" s="702" t="s">
        <v>1916</v>
      </c>
      <c r="C81" s="703"/>
      <c r="D81" s="703"/>
      <c r="E81" s="703"/>
      <c r="F81" s="703"/>
      <c r="G81" s="703"/>
      <c r="H81" s="703"/>
      <c r="I81" s="703"/>
      <c r="J81" s="703"/>
      <c r="K81" s="703"/>
      <c r="L81" s="703"/>
      <c r="M81" s="703"/>
      <c r="N81" s="703"/>
      <c r="O81" s="703"/>
      <c r="P81" s="703"/>
      <c r="Q81" s="703"/>
      <c r="R81" s="703"/>
      <c r="S81" s="703"/>
      <c r="T81" s="703"/>
      <c r="U81" s="703"/>
      <c r="V81" s="703"/>
      <c r="W81" s="703"/>
      <c r="X81" s="703"/>
      <c r="Y81" s="703"/>
      <c r="Z81" s="703"/>
      <c r="AA81" s="703"/>
      <c r="AB81" s="703"/>
      <c r="AC81" s="703"/>
      <c r="AD81" s="703"/>
      <c r="AE81" s="703"/>
      <c r="AF81" s="703"/>
      <c r="AG81" s="703"/>
      <c r="AH81" s="703"/>
      <c r="AI81" s="704"/>
      <c r="AJ81" s="198" t="str">
        <f>AH19</f>
        <v>×</v>
      </c>
      <c r="AK81" s="141"/>
      <c r="AL81" s="141"/>
    </row>
    <row r="82" spans="1:38">
      <c r="A82" s="199"/>
      <c r="B82" s="199"/>
      <c r="C82" s="199"/>
      <c r="D82" s="199"/>
      <c r="E82" s="199"/>
      <c r="F82" s="199"/>
      <c r="G82" s="199"/>
      <c r="H82" s="199"/>
      <c r="I82" s="199"/>
      <c r="J82" s="199"/>
      <c r="K82" s="199"/>
      <c r="L82" s="199"/>
      <c r="M82" s="199"/>
      <c r="N82" s="199"/>
      <c r="O82" s="199"/>
      <c r="P82" s="199"/>
      <c r="Q82" s="199"/>
      <c r="R82" s="199"/>
      <c r="S82" s="199"/>
      <c r="T82" s="199"/>
      <c r="U82" s="199"/>
      <c r="V82" s="199"/>
      <c r="W82" s="199"/>
      <c r="X82" s="199"/>
      <c r="Y82" s="199"/>
      <c r="Z82" s="199"/>
      <c r="AA82" s="199"/>
      <c r="AB82" s="199"/>
      <c r="AC82" s="199"/>
      <c r="AD82" s="199"/>
      <c r="AE82" s="199"/>
      <c r="AF82" s="199"/>
      <c r="AG82" s="199"/>
      <c r="AH82" s="199"/>
      <c r="AI82" s="199"/>
      <c r="AJ82" s="199"/>
      <c r="AK82" s="141"/>
      <c r="AL82" s="141"/>
    </row>
    <row r="83" spans="1:38">
      <c r="A83" s="542" t="s">
        <v>1917</v>
      </c>
      <c r="B83" s="542"/>
      <c r="C83" s="542"/>
      <c r="D83" s="542"/>
      <c r="E83" s="542"/>
      <c r="F83" s="542"/>
      <c r="G83" s="542"/>
      <c r="H83" s="542"/>
      <c r="I83" s="542"/>
      <c r="J83" s="542"/>
      <c r="K83" s="542"/>
      <c r="L83" s="542"/>
      <c r="M83" s="542"/>
      <c r="N83" s="542"/>
      <c r="O83" s="542"/>
      <c r="P83" s="542"/>
      <c r="Q83" s="542"/>
      <c r="R83" s="542"/>
      <c r="S83" s="542"/>
      <c r="T83" s="542"/>
      <c r="U83" s="542"/>
      <c r="V83" s="542"/>
      <c r="W83" s="542"/>
      <c r="X83" s="542"/>
      <c r="Y83" s="542"/>
      <c r="Z83" s="542"/>
      <c r="AA83" s="542"/>
      <c r="AB83" s="542"/>
      <c r="AC83" s="542"/>
      <c r="AD83" s="542"/>
      <c r="AE83" s="542"/>
      <c r="AF83" s="542"/>
      <c r="AG83" s="542"/>
      <c r="AH83" s="542"/>
      <c r="AI83" s="542"/>
      <c r="AJ83" s="542"/>
      <c r="AK83" s="141"/>
      <c r="AL83" s="141"/>
    </row>
    <row r="84" spans="1:38">
      <c r="A84" s="561" t="s">
        <v>1911</v>
      </c>
      <c r="B84" s="562"/>
      <c r="C84" s="562"/>
      <c r="D84" s="562"/>
      <c r="E84" s="562"/>
      <c r="F84" s="562"/>
      <c r="G84" s="562"/>
      <c r="H84" s="562"/>
      <c r="I84" s="562"/>
      <c r="J84" s="562"/>
      <c r="K84" s="562"/>
      <c r="L84" s="562"/>
      <c r="M84" s="562"/>
      <c r="N84" s="562"/>
      <c r="O84" s="562"/>
      <c r="P84" s="562"/>
      <c r="Q84" s="562"/>
      <c r="R84" s="562"/>
      <c r="S84" s="562"/>
      <c r="T84" s="562"/>
      <c r="U84" s="562"/>
      <c r="V84" s="562"/>
      <c r="W84" s="562"/>
      <c r="X84" s="562"/>
      <c r="Y84" s="562"/>
      <c r="Z84" s="562"/>
      <c r="AA84" s="562"/>
      <c r="AB84" s="562"/>
      <c r="AC84" s="562"/>
      <c r="AD84" s="562"/>
      <c r="AE84" s="562"/>
      <c r="AF84" s="562"/>
      <c r="AG84" s="562"/>
      <c r="AH84" s="562"/>
      <c r="AI84" s="563"/>
      <c r="AJ84" s="198" t="str">
        <f>X33</f>
        <v/>
      </c>
      <c r="AK84" s="141"/>
      <c r="AL84" s="141"/>
    </row>
    <row r="85" spans="1:38">
      <c r="A85" s="199"/>
      <c r="B85" s="199"/>
      <c r="C85" s="199"/>
      <c r="D85" s="199"/>
      <c r="E85" s="199"/>
      <c r="F85" s="199"/>
      <c r="G85" s="199"/>
      <c r="H85" s="199"/>
      <c r="I85" s="199"/>
      <c r="J85" s="199"/>
      <c r="K85" s="199"/>
      <c r="L85" s="199"/>
      <c r="M85" s="199"/>
      <c r="N85" s="199"/>
      <c r="O85" s="199"/>
      <c r="P85" s="199"/>
      <c r="Q85" s="199"/>
      <c r="R85" s="199"/>
      <c r="S85" s="199"/>
      <c r="T85" s="199"/>
      <c r="U85" s="199"/>
      <c r="V85" s="199"/>
      <c r="W85" s="199"/>
      <c r="X85" s="199"/>
      <c r="Y85" s="199"/>
      <c r="Z85" s="199"/>
      <c r="AA85" s="199"/>
      <c r="AB85" s="199"/>
      <c r="AC85" s="199"/>
      <c r="AD85" s="199"/>
      <c r="AE85" s="199"/>
      <c r="AF85" s="199"/>
      <c r="AG85" s="199"/>
      <c r="AH85" s="199"/>
      <c r="AI85" s="199"/>
      <c r="AJ85" s="199"/>
      <c r="AK85" s="141"/>
      <c r="AL85" s="141"/>
    </row>
    <row r="86" spans="1:38">
      <c r="A86" s="542" t="s">
        <v>1889</v>
      </c>
      <c r="B86" s="542"/>
      <c r="C86" s="542"/>
      <c r="D86" s="542"/>
      <c r="E86" s="542"/>
      <c r="F86" s="542"/>
      <c r="G86" s="542"/>
      <c r="H86" s="542"/>
      <c r="I86" s="542"/>
      <c r="J86" s="542"/>
      <c r="K86" s="542"/>
      <c r="L86" s="542"/>
      <c r="M86" s="542"/>
      <c r="N86" s="542"/>
      <c r="O86" s="542"/>
      <c r="P86" s="542"/>
      <c r="Q86" s="542"/>
      <c r="R86" s="542"/>
      <c r="S86" s="542"/>
      <c r="T86" s="542"/>
      <c r="U86" s="542"/>
      <c r="V86" s="542"/>
      <c r="W86" s="542"/>
      <c r="X86" s="542"/>
      <c r="Y86" s="542"/>
      <c r="Z86" s="542"/>
      <c r="AA86" s="542"/>
      <c r="AB86" s="542"/>
      <c r="AC86" s="542"/>
      <c r="AD86" s="542"/>
      <c r="AE86" s="542"/>
      <c r="AF86" s="542"/>
      <c r="AG86" s="542"/>
      <c r="AH86" s="542"/>
      <c r="AI86" s="542"/>
      <c r="AJ86" s="542"/>
      <c r="AK86" s="141"/>
      <c r="AL86" s="141"/>
    </row>
    <row r="87" spans="1:38">
      <c r="A87" s="587" t="s">
        <v>1874</v>
      </c>
      <c r="B87" s="588"/>
      <c r="C87" s="588"/>
      <c r="D87" s="588"/>
      <c r="E87" s="588"/>
      <c r="F87" s="588"/>
      <c r="G87" s="588"/>
      <c r="H87" s="588"/>
      <c r="I87" s="588"/>
      <c r="J87" s="588"/>
      <c r="K87" s="588"/>
      <c r="L87" s="588"/>
      <c r="M87" s="588"/>
      <c r="N87" s="588"/>
      <c r="O87" s="588"/>
      <c r="P87" s="588"/>
      <c r="Q87" s="588"/>
      <c r="R87" s="588"/>
      <c r="S87" s="588"/>
      <c r="T87" s="588"/>
      <c r="U87" s="588"/>
      <c r="V87" s="588"/>
      <c r="W87" s="588"/>
      <c r="X87" s="588"/>
      <c r="Y87" s="588"/>
      <c r="Z87" s="588"/>
      <c r="AA87" s="588"/>
      <c r="AB87" s="588"/>
      <c r="AC87" s="588"/>
      <c r="AD87" s="588"/>
      <c r="AE87" s="588"/>
      <c r="AF87" s="588"/>
      <c r="AG87" s="588"/>
      <c r="AH87" s="588"/>
      <c r="AI87" s="589"/>
      <c r="AJ87" s="198" t="str">
        <f>AI37</f>
        <v>×</v>
      </c>
      <c r="AK87" s="141"/>
      <c r="AL87" s="141"/>
    </row>
    <row r="88" spans="1:38">
      <c r="A88" s="199"/>
      <c r="B88" s="199"/>
      <c r="C88" s="199"/>
      <c r="D88" s="199"/>
      <c r="E88" s="199"/>
      <c r="F88" s="199"/>
      <c r="G88" s="199"/>
      <c r="H88" s="199"/>
      <c r="I88" s="199"/>
      <c r="J88" s="199"/>
      <c r="K88" s="199"/>
      <c r="L88" s="199"/>
      <c r="M88" s="199"/>
      <c r="N88" s="199"/>
      <c r="O88" s="199"/>
      <c r="P88" s="199"/>
      <c r="Q88" s="199"/>
      <c r="R88" s="199"/>
      <c r="S88" s="199"/>
      <c r="T88" s="199"/>
      <c r="U88" s="199"/>
      <c r="V88" s="199"/>
      <c r="W88" s="199"/>
      <c r="X88" s="199"/>
      <c r="Y88" s="199"/>
      <c r="Z88" s="199"/>
      <c r="AA88" s="199"/>
      <c r="AB88" s="199"/>
      <c r="AC88" s="199"/>
      <c r="AD88" s="199"/>
      <c r="AE88" s="199"/>
      <c r="AF88" s="199"/>
      <c r="AG88" s="199"/>
      <c r="AH88" s="199"/>
      <c r="AI88" s="199"/>
      <c r="AJ88" s="199"/>
      <c r="AK88" s="141"/>
      <c r="AL88" s="141"/>
    </row>
    <row r="89" spans="1:38">
      <c r="A89" s="542" t="s">
        <v>1873</v>
      </c>
      <c r="B89" s="542"/>
      <c r="C89" s="542"/>
      <c r="D89" s="542"/>
      <c r="E89" s="542"/>
      <c r="F89" s="542"/>
      <c r="G89" s="542"/>
      <c r="H89" s="542"/>
      <c r="I89" s="542"/>
      <c r="J89" s="542"/>
      <c r="K89" s="542"/>
      <c r="L89" s="542"/>
      <c r="M89" s="542"/>
      <c r="N89" s="542"/>
      <c r="O89" s="542"/>
      <c r="P89" s="542"/>
      <c r="Q89" s="542"/>
      <c r="R89" s="542"/>
      <c r="S89" s="542"/>
      <c r="T89" s="542"/>
      <c r="U89" s="542"/>
      <c r="V89" s="542"/>
      <c r="W89" s="542"/>
      <c r="X89" s="542"/>
      <c r="Y89" s="542"/>
      <c r="Z89" s="542"/>
      <c r="AA89" s="542"/>
      <c r="AB89" s="542"/>
      <c r="AC89" s="542"/>
      <c r="AD89" s="542"/>
      <c r="AE89" s="542"/>
      <c r="AF89" s="542"/>
      <c r="AG89" s="542"/>
      <c r="AH89" s="542"/>
      <c r="AI89" s="542"/>
      <c r="AJ89" s="542"/>
      <c r="AK89" s="141"/>
      <c r="AL89" s="141"/>
    </row>
    <row r="90" spans="1:38">
      <c r="A90" s="584" t="s">
        <v>1875</v>
      </c>
      <c r="B90" s="585"/>
      <c r="C90" s="585"/>
      <c r="D90" s="585"/>
      <c r="E90" s="585"/>
      <c r="F90" s="585"/>
      <c r="G90" s="585"/>
      <c r="H90" s="585"/>
      <c r="I90" s="585"/>
      <c r="J90" s="585"/>
      <c r="K90" s="585"/>
      <c r="L90" s="585"/>
      <c r="M90" s="585"/>
      <c r="N90" s="585"/>
      <c r="O90" s="585"/>
      <c r="P90" s="585"/>
      <c r="Q90" s="585"/>
      <c r="R90" s="585"/>
      <c r="S90" s="585"/>
      <c r="T90" s="585"/>
      <c r="U90" s="585"/>
      <c r="V90" s="585"/>
      <c r="W90" s="585"/>
      <c r="X90" s="585"/>
      <c r="Y90" s="585"/>
      <c r="Z90" s="585"/>
      <c r="AA90" s="585"/>
      <c r="AB90" s="585"/>
      <c r="AC90" s="585"/>
      <c r="AD90" s="585"/>
      <c r="AE90" s="585"/>
      <c r="AF90" s="585"/>
      <c r="AG90" s="585"/>
      <c r="AH90" s="585"/>
      <c r="AI90" s="586"/>
      <c r="AJ90" s="198" t="str">
        <f>AI48</f>
        <v>×</v>
      </c>
      <c r="AK90" s="141"/>
      <c r="AL90" s="141"/>
    </row>
    <row r="91" spans="1:38">
      <c r="A91" s="507" t="s">
        <v>1882</v>
      </c>
      <c r="B91" s="508"/>
      <c r="C91" s="508"/>
      <c r="D91" s="508"/>
      <c r="E91" s="508"/>
      <c r="F91" s="508"/>
      <c r="G91" s="508"/>
      <c r="H91" s="508"/>
      <c r="I91" s="508"/>
      <c r="J91" s="508"/>
      <c r="K91" s="508"/>
      <c r="L91" s="508"/>
      <c r="M91" s="508"/>
      <c r="N91" s="508"/>
      <c r="O91" s="508"/>
      <c r="P91" s="508"/>
      <c r="Q91" s="508"/>
      <c r="R91" s="508"/>
      <c r="S91" s="508"/>
      <c r="T91" s="508"/>
      <c r="U91" s="508"/>
      <c r="V91" s="508"/>
      <c r="W91" s="508"/>
      <c r="X91" s="508"/>
      <c r="Y91" s="508"/>
      <c r="Z91" s="508"/>
      <c r="AA91" s="508"/>
      <c r="AB91" s="508"/>
      <c r="AC91" s="508"/>
      <c r="AD91" s="508"/>
      <c r="AE91" s="508"/>
      <c r="AF91" s="508"/>
      <c r="AG91" s="508"/>
      <c r="AH91" s="508"/>
      <c r="AI91" s="509"/>
      <c r="AJ91" s="198" t="str">
        <f>AI60</f>
        <v>×</v>
      </c>
      <c r="AK91" s="141"/>
      <c r="AL91" s="141"/>
    </row>
    <row r="92" spans="1:38">
      <c r="A92" s="202"/>
      <c r="B92" s="202"/>
      <c r="C92" s="202"/>
      <c r="D92" s="202"/>
      <c r="E92" s="202"/>
      <c r="F92" s="202"/>
      <c r="G92" s="202"/>
      <c r="H92" s="202"/>
      <c r="I92" s="202"/>
      <c r="J92" s="202"/>
      <c r="K92" s="202"/>
      <c r="L92" s="202"/>
      <c r="M92" s="202"/>
      <c r="N92" s="202"/>
      <c r="O92" s="202"/>
      <c r="P92" s="202"/>
      <c r="Q92" s="202"/>
      <c r="R92" s="202"/>
      <c r="S92" s="202"/>
      <c r="T92" s="202"/>
      <c r="U92" s="202"/>
      <c r="V92" s="202"/>
      <c r="W92" s="202"/>
      <c r="X92" s="202"/>
      <c r="Y92" s="202"/>
      <c r="Z92" s="202"/>
      <c r="AA92" s="202"/>
      <c r="AB92" s="202"/>
      <c r="AC92" s="202"/>
      <c r="AD92" s="202"/>
      <c r="AE92" s="202"/>
      <c r="AF92" s="202"/>
      <c r="AG92" s="202"/>
      <c r="AH92" s="202"/>
      <c r="AI92" s="202"/>
      <c r="AJ92" s="202"/>
      <c r="AK92" s="141"/>
      <c r="AL92" s="141"/>
    </row>
    <row r="93" spans="1:38" s="80" customFormat="1">
      <c r="A93" s="542" t="s">
        <v>1941</v>
      </c>
      <c r="B93" s="542"/>
      <c r="C93" s="542"/>
      <c r="D93" s="542"/>
      <c r="E93" s="542"/>
      <c r="F93" s="542"/>
      <c r="G93" s="542"/>
      <c r="H93" s="542"/>
      <c r="I93" s="542"/>
      <c r="J93" s="542"/>
      <c r="K93" s="542"/>
      <c r="L93" s="542"/>
      <c r="M93" s="542"/>
      <c r="N93" s="542"/>
      <c r="O93" s="542"/>
      <c r="P93" s="542"/>
      <c r="Q93" s="542"/>
      <c r="R93" s="542"/>
      <c r="S93" s="542"/>
      <c r="T93" s="542"/>
      <c r="U93" s="542"/>
      <c r="V93" s="542"/>
      <c r="W93" s="542"/>
      <c r="X93" s="542"/>
      <c r="Y93" s="542"/>
      <c r="Z93" s="542"/>
      <c r="AA93" s="542"/>
      <c r="AB93" s="542"/>
      <c r="AC93" s="542"/>
      <c r="AD93" s="542"/>
      <c r="AE93" s="542"/>
      <c r="AF93" s="542"/>
      <c r="AG93" s="542"/>
      <c r="AH93" s="542"/>
      <c r="AI93" s="542"/>
      <c r="AJ93" s="542"/>
    </row>
    <row r="94" spans="1:38" s="80" customFormat="1">
      <c r="A94" s="587" t="s">
        <v>1942</v>
      </c>
      <c r="B94" s="588"/>
      <c r="C94" s="588"/>
      <c r="D94" s="588"/>
      <c r="E94" s="588"/>
      <c r="F94" s="588"/>
      <c r="G94" s="588"/>
      <c r="H94" s="588"/>
      <c r="I94" s="588"/>
      <c r="J94" s="588"/>
      <c r="K94" s="588"/>
      <c r="L94" s="588"/>
      <c r="M94" s="588"/>
      <c r="N94" s="588"/>
      <c r="O94" s="588"/>
      <c r="P94" s="588"/>
      <c r="Q94" s="588"/>
      <c r="R94" s="588"/>
      <c r="S94" s="588"/>
      <c r="T94" s="588"/>
      <c r="U94" s="588"/>
      <c r="V94" s="588"/>
      <c r="W94" s="588"/>
      <c r="X94" s="588"/>
      <c r="Y94" s="588"/>
      <c r="Z94" s="588"/>
      <c r="AA94" s="588"/>
      <c r="AB94" s="588"/>
      <c r="AC94" s="588"/>
      <c r="AD94" s="588"/>
      <c r="AE94" s="588"/>
      <c r="AF94" s="588"/>
      <c r="AG94" s="588"/>
      <c r="AH94" s="588"/>
      <c r="AI94" s="589"/>
      <c r="AJ94" s="198" t="str">
        <f>'第１号様式（交付申請書）'!S2</f>
        <v>×</v>
      </c>
    </row>
    <row r="95" spans="1:38">
      <c r="A95" s="202"/>
      <c r="B95" s="202"/>
      <c r="C95" s="202"/>
      <c r="D95" s="202"/>
      <c r="E95" s="202"/>
      <c r="F95" s="202"/>
      <c r="G95" s="202"/>
      <c r="H95" s="202"/>
      <c r="I95" s="202"/>
      <c r="J95" s="202"/>
      <c r="K95" s="202"/>
      <c r="L95" s="202"/>
      <c r="M95" s="202"/>
      <c r="N95" s="202"/>
      <c r="O95" s="202"/>
      <c r="P95" s="202"/>
      <c r="Q95" s="202"/>
      <c r="R95" s="202"/>
      <c r="S95" s="202"/>
      <c r="T95" s="202"/>
      <c r="U95" s="202"/>
      <c r="V95" s="202"/>
      <c r="W95" s="202"/>
      <c r="X95" s="202"/>
      <c r="Y95" s="202"/>
      <c r="Z95" s="202"/>
      <c r="AA95" s="202"/>
      <c r="AB95" s="202"/>
      <c r="AC95" s="202"/>
      <c r="AD95" s="202"/>
      <c r="AE95" s="202"/>
      <c r="AF95" s="202"/>
      <c r="AG95" s="202"/>
      <c r="AH95" s="202"/>
      <c r="AI95" s="202"/>
      <c r="AJ95" s="202"/>
      <c r="AK95" s="141"/>
      <c r="AL95" s="141"/>
    </row>
    <row r="96" spans="1:38" s="80" customFormat="1">
      <c r="A96" s="542" t="s">
        <v>1943</v>
      </c>
      <c r="B96" s="542"/>
      <c r="C96" s="542"/>
      <c r="D96" s="542"/>
      <c r="E96" s="542"/>
      <c r="F96" s="542"/>
      <c r="G96" s="542"/>
      <c r="H96" s="542"/>
      <c r="I96" s="542"/>
      <c r="J96" s="542"/>
      <c r="K96" s="542"/>
      <c r="L96" s="542"/>
      <c r="M96" s="542"/>
      <c r="N96" s="542"/>
      <c r="O96" s="542"/>
      <c r="P96" s="542"/>
      <c r="Q96" s="542"/>
      <c r="R96" s="542"/>
      <c r="S96" s="542"/>
      <c r="T96" s="542"/>
      <c r="U96" s="542"/>
      <c r="V96" s="542"/>
      <c r="W96" s="542"/>
      <c r="X96" s="542"/>
      <c r="Y96" s="542"/>
      <c r="Z96" s="542"/>
      <c r="AA96" s="542"/>
      <c r="AB96" s="542"/>
      <c r="AC96" s="542"/>
      <c r="AD96" s="542"/>
      <c r="AE96" s="542"/>
      <c r="AF96" s="542"/>
      <c r="AG96" s="542"/>
      <c r="AH96" s="542"/>
      <c r="AI96" s="542"/>
      <c r="AJ96" s="542"/>
    </row>
    <row r="97" spans="1:47" s="80" customFormat="1" ht="13.8" thickBot="1">
      <c r="A97" s="682" t="s">
        <v>1944</v>
      </c>
      <c r="B97" s="683"/>
      <c r="C97" s="683"/>
      <c r="D97" s="683"/>
      <c r="E97" s="683"/>
      <c r="F97" s="683"/>
      <c r="G97" s="683"/>
      <c r="H97" s="683"/>
      <c r="I97" s="683"/>
      <c r="J97" s="683"/>
      <c r="K97" s="683"/>
      <c r="L97" s="683"/>
      <c r="M97" s="683"/>
      <c r="N97" s="683"/>
      <c r="O97" s="683"/>
      <c r="P97" s="683"/>
      <c r="Q97" s="683"/>
      <c r="R97" s="683"/>
      <c r="S97" s="683"/>
      <c r="T97" s="683"/>
      <c r="U97" s="683"/>
      <c r="V97" s="683"/>
      <c r="W97" s="683"/>
      <c r="X97" s="683"/>
      <c r="Y97" s="683"/>
      <c r="Z97" s="683"/>
      <c r="AA97" s="683"/>
      <c r="AB97" s="683"/>
      <c r="AC97" s="683"/>
      <c r="AD97" s="683"/>
      <c r="AE97" s="683"/>
      <c r="AF97" s="683"/>
      <c r="AG97" s="683"/>
      <c r="AH97" s="683"/>
      <c r="AI97" s="684"/>
      <c r="AJ97" s="198" t="str">
        <f>口座振込申出書!L2</f>
        <v>×</v>
      </c>
    </row>
    <row r="98" spans="1:47" s="80" customFormat="1" ht="13.8" thickBot="1">
      <c r="A98" s="685" t="s">
        <v>1945</v>
      </c>
      <c r="B98" s="686"/>
      <c r="C98" s="686"/>
      <c r="D98" s="686"/>
      <c r="E98" s="686"/>
      <c r="F98" s="686"/>
      <c r="G98" s="686"/>
      <c r="H98" s="686"/>
      <c r="I98" s="686"/>
      <c r="J98" s="686"/>
      <c r="K98" s="686"/>
      <c r="L98" s="686"/>
      <c r="M98" s="686"/>
      <c r="N98" s="686"/>
      <c r="O98" s="686"/>
      <c r="P98" s="686"/>
      <c r="Q98" s="686"/>
      <c r="R98" s="686"/>
      <c r="S98" s="686"/>
      <c r="T98" s="686"/>
      <c r="U98" s="686"/>
      <c r="V98" s="686"/>
      <c r="W98" s="686"/>
      <c r="X98" s="686"/>
      <c r="Y98" s="686"/>
      <c r="Z98" s="686"/>
      <c r="AA98" s="686"/>
      <c r="AB98" s="686"/>
      <c r="AC98" s="686"/>
      <c r="AD98" s="686"/>
      <c r="AE98" s="686"/>
      <c r="AF98" s="686"/>
      <c r="AG98" s="686"/>
      <c r="AH98" s="686"/>
      <c r="AI98" s="687"/>
      <c r="AJ98" s="203"/>
      <c r="AK98" s="501" t="s">
        <v>1940</v>
      </c>
      <c r="AL98" s="502"/>
      <c r="AM98" s="502"/>
      <c r="AN98" s="502"/>
      <c r="AO98" s="502"/>
      <c r="AP98" s="502"/>
      <c r="AQ98" s="502"/>
      <c r="AR98" s="502"/>
      <c r="AS98" s="502"/>
      <c r="AT98" s="502"/>
      <c r="AU98" s="503"/>
    </row>
    <row r="99" spans="1:47">
      <c r="A99" s="202"/>
      <c r="B99" s="202"/>
      <c r="C99" s="202"/>
      <c r="D99" s="202"/>
      <c r="E99" s="202"/>
      <c r="F99" s="202"/>
      <c r="G99" s="202"/>
      <c r="H99" s="202"/>
      <c r="I99" s="202"/>
      <c r="J99" s="202"/>
      <c r="K99" s="202"/>
      <c r="L99" s="202"/>
      <c r="M99" s="202"/>
      <c r="N99" s="202"/>
      <c r="O99" s="202"/>
      <c r="P99" s="202"/>
      <c r="Q99" s="202"/>
      <c r="R99" s="202"/>
      <c r="S99" s="202"/>
      <c r="T99" s="202"/>
      <c r="U99" s="202"/>
      <c r="V99" s="202"/>
      <c r="W99" s="202"/>
      <c r="X99" s="202"/>
      <c r="Y99" s="202"/>
      <c r="Z99" s="202"/>
      <c r="AA99" s="202"/>
      <c r="AB99" s="202"/>
      <c r="AC99" s="202"/>
      <c r="AD99" s="202"/>
      <c r="AE99" s="202"/>
      <c r="AF99" s="202"/>
      <c r="AG99" s="202"/>
      <c r="AH99" s="202"/>
      <c r="AI99" s="202"/>
      <c r="AJ99" s="202"/>
      <c r="AK99" s="141"/>
      <c r="AL99" s="141"/>
    </row>
    <row r="100" spans="1:47">
      <c r="A100" s="202"/>
      <c r="B100" s="202"/>
      <c r="C100" s="202"/>
      <c r="D100" s="202"/>
      <c r="E100" s="202"/>
      <c r="F100" s="202"/>
      <c r="G100" s="202"/>
      <c r="H100" s="202"/>
      <c r="I100" s="202"/>
      <c r="J100" s="202"/>
      <c r="K100" s="202"/>
      <c r="L100" s="202"/>
      <c r="M100" s="202"/>
      <c r="N100" s="202"/>
      <c r="O100" s="202"/>
      <c r="P100" s="202"/>
      <c r="Q100" s="202"/>
      <c r="R100" s="202"/>
      <c r="S100" s="202"/>
      <c r="T100" s="202"/>
      <c r="U100" s="202"/>
      <c r="V100" s="202"/>
      <c r="W100" s="202"/>
      <c r="X100" s="202"/>
      <c r="Y100" s="202"/>
      <c r="Z100" s="202"/>
      <c r="AA100" s="202"/>
      <c r="AB100" s="202"/>
      <c r="AC100" s="202"/>
      <c r="AD100" s="202"/>
      <c r="AE100" s="202"/>
      <c r="AF100" s="202"/>
      <c r="AG100" s="202"/>
      <c r="AH100" s="202"/>
      <c r="AI100" s="202"/>
      <c r="AJ100" s="202"/>
      <c r="AK100" s="141"/>
      <c r="AL100" s="141"/>
    </row>
    <row r="101" spans="1:47">
      <c r="A101" s="202"/>
      <c r="B101" s="202"/>
      <c r="C101" s="202"/>
      <c r="D101" s="202"/>
      <c r="E101" s="202"/>
      <c r="F101" s="202"/>
      <c r="G101" s="202"/>
      <c r="H101" s="202"/>
      <c r="I101" s="202"/>
      <c r="J101" s="202"/>
      <c r="K101" s="202"/>
      <c r="L101" s="202"/>
      <c r="M101" s="202"/>
      <c r="N101" s="202"/>
      <c r="O101" s="202"/>
      <c r="P101" s="202"/>
      <c r="Q101" s="202"/>
      <c r="R101" s="202"/>
      <c r="S101" s="202"/>
      <c r="T101" s="202"/>
      <c r="U101" s="202"/>
      <c r="V101" s="202"/>
      <c r="W101" s="202"/>
      <c r="X101" s="202"/>
      <c r="Y101" s="202"/>
      <c r="Z101" s="202"/>
      <c r="AA101" s="202"/>
      <c r="AB101" s="202"/>
      <c r="AC101" s="202"/>
      <c r="AD101" s="202"/>
      <c r="AE101" s="202"/>
      <c r="AF101" s="202"/>
      <c r="AG101" s="202"/>
      <c r="AH101" s="202"/>
      <c r="AI101" s="202"/>
      <c r="AJ101" s="202"/>
      <c r="AK101" s="141"/>
      <c r="AL101" s="141"/>
    </row>
    <row r="102" spans="1:47">
      <c r="A102" s="202"/>
      <c r="B102" s="202"/>
      <c r="C102" s="202"/>
      <c r="D102" s="202"/>
      <c r="E102" s="202"/>
      <c r="F102" s="202"/>
      <c r="G102" s="202"/>
      <c r="H102" s="202"/>
      <c r="I102" s="202"/>
      <c r="J102" s="202"/>
      <c r="K102" s="202"/>
      <c r="L102" s="202"/>
      <c r="M102" s="202"/>
      <c r="N102" s="202"/>
      <c r="O102" s="202"/>
      <c r="P102" s="202"/>
      <c r="Q102" s="202"/>
      <c r="R102" s="202"/>
      <c r="S102" s="202"/>
      <c r="T102" s="202"/>
      <c r="U102" s="202"/>
      <c r="V102" s="202"/>
      <c r="W102" s="202"/>
      <c r="X102" s="202"/>
      <c r="Y102" s="202"/>
      <c r="Z102" s="202"/>
      <c r="AA102" s="202"/>
      <c r="AB102" s="202"/>
      <c r="AC102" s="202"/>
      <c r="AD102" s="202"/>
      <c r="AE102" s="202"/>
      <c r="AF102" s="202"/>
      <c r="AG102" s="202"/>
      <c r="AH102" s="202"/>
      <c r="AI102" s="202"/>
      <c r="AJ102" s="202"/>
      <c r="AK102" s="141"/>
      <c r="AL102" s="141"/>
    </row>
    <row r="103" spans="1:47">
      <c r="A103" s="202"/>
      <c r="B103" s="202"/>
      <c r="C103" s="202"/>
      <c r="D103" s="202"/>
      <c r="E103" s="202"/>
      <c r="F103" s="202"/>
      <c r="G103" s="202"/>
      <c r="H103" s="202"/>
      <c r="I103" s="202"/>
      <c r="J103" s="202"/>
      <c r="K103" s="202"/>
      <c r="L103" s="202"/>
      <c r="M103" s="202"/>
      <c r="N103" s="202"/>
      <c r="O103" s="202"/>
      <c r="P103" s="202"/>
      <c r="Q103" s="202"/>
      <c r="R103" s="202"/>
      <c r="S103" s="202"/>
      <c r="T103" s="202"/>
      <c r="U103" s="202"/>
      <c r="V103" s="202"/>
      <c r="W103" s="202"/>
      <c r="X103" s="202"/>
      <c r="Y103" s="202"/>
      <c r="Z103" s="202"/>
      <c r="AA103" s="202"/>
      <c r="AB103" s="202"/>
      <c r="AC103" s="202"/>
      <c r="AD103" s="202"/>
      <c r="AE103" s="202"/>
      <c r="AF103" s="202"/>
      <c r="AG103" s="202"/>
      <c r="AH103" s="202"/>
      <c r="AI103" s="202"/>
      <c r="AJ103" s="202"/>
      <c r="AK103" s="141"/>
      <c r="AL103" s="141"/>
    </row>
    <row r="104" spans="1:47">
      <c r="A104" s="202"/>
      <c r="B104" s="202"/>
      <c r="C104" s="202"/>
      <c r="D104" s="202"/>
      <c r="E104" s="202"/>
      <c r="F104" s="202"/>
      <c r="G104" s="202"/>
      <c r="H104" s="202"/>
      <c r="I104" s="202"/>
      <c r="J104" s="202"/>
      <c r="K104" s="202"/>
      <c r="L104" s="202"/>
      <c r="M104" s="202"/>
      <c r="N104" s="202"/>
      <c r="O104" s="202"/>
      <c r="P104" s="202"/>
      <c r="Q104" s="202"/>
      <c r="R104" s="202"/>
      <c r="S104" s="202"/>
      <c r="T104" s="202"/>
      <c r="U104" s="202"/>
      <c r="V104" s="202"/>
      <c r="W104" s="202"/>
      <c r="X104" s="202"/>
      <c r="Y104" s="202"/>
      <c r="Z104" s="202"/>
      <c r="AA104" s="202"/>
      <c r="AB104" s="202"/>
      <c r="AC104" s="202"/>
      <c r="AD104" s="202"/>
      <c r="AE104" s="202"/>
      <c r="AF104" s="202"/>
      <c r="AG104" s="202"/>
      <c r="AH104" s="202"/>
      <c r="AI104" s="202"/>
      <c r="AJ104" s="202"/>
      <c r="AK104" s="141"/>
      <c r="AL104" s="141"/>
    </row>
    <row r="105" spans="1:47">
      <c r="A105" s="202"/>
      <c r="B105" s="202"/>
      <c r="C105" s="202"/>
      <c r="D105" s="202"/>
      <c r="E105" s="202"/>
      <c r="F105" s="202"/>
      <c r="G105" s="202"/>
      <c r="H105" s="202"/>
      <c r="I105" s="202"/>
      <c r="J105" s="202"/>
      <c r="K105" s="202"/>
      <c r="L105" s="202"/>
      <c r="M105" s="202"/>
      <c r="N105" s="202"/>
      <c r="O105" s="202"/>
      <c r="P105" s="202"/>
      <c r="Q105" s="202"/>
      <c r="R105" s="202"/>
      <c r="S105" s="202"/>
      <c r="T105" s="202"/>
      <c r="U105" s="202"/>
      <c r="V105" s="202"/>
      <c r="W105" s="202"/>
      <c r="X105" s="202"/>
      <c r="Y105" s="202"/>
      <c r="Z105" s="202"/>
      <c r="AA105" s="202"/>
      <c r="AB105" s="202"/>
      <c r="AC105" s="202"/>
      <c r="AD105" s="202"/>
      <c r="AE105" s="202"/>
      <c r="AF105" s="202"/>
      <c r="AG105" s="202"/>
      <c r="AH105" s="202"/>
      <c r="AI105" s="202"/>
      <c r="AJ105" s="202"/>
      <c r="AK105" s="141"/>
      <c r="AL105" s="141"/>
    </row>
    <row r="106" spans="1:47">
      <c r="A106" s="202"/>
      <c r="B106" s="202"/>
      <c r="C106" s="202"/>
      <c r="D106" s="202"/>
      <c r="E106" s="202"/>
      <c r="F106" s="202"/>
      <c r="G106" s="202"/>
      <c r="H106" s="202"/>
      <c r="I106" s="202"/>
      <c r="J106" s="202"/>
      <c r="K106" s="202"/>
      <c r="L106" s="202"/>
      <c r="M106" s="202"/>
      <c r="N106" s="202"/>
      <c r="O106" s="202"/>
      <c r="P106" s="202"/>
      <c r="Q106" s="202"/>
      <c r="R106" s="202"/>
      <c r="S106" s="202"/>
      <c r="T106" s="202"/>
      <c r="U106" s="202"/>
      <c r="V106" s="202"/>
      <c r="W106" s="202"/>
      <c r="X106" s="202"/>
      <c r="Y106" s="202"/>
      <c r="Z106" s="202"/>
      <c r="AA106" s="202"/>
      <c r="AB106" s="202"/>
      <c r="AC106" s="202"/>
      <c r="AD106" s="202"/>
      <c r="AE106" s="202"/>
      <c r="AF106" s="202"/>
      <c r="AG106" s="202"/>
      <c r="AH106" s="202"/>
      <c r="AI106" s="202"/>
      <c r="AJ106" s="202"/>
      <c r="AK106" s="141"/>
      <c r="AL106" s="141"/>
    </row>
    <row r="107" spans="1:47">
      <c r="A107" s="202"/>
      <c r="B107" s="202"/>
      <c r="C107" s="202"/>
      <c r="D107" s="202"/>
      <c r="E107" s="202"/>
      <c r="F107" s="202"/>
      <c r="G107" s="202"/>
      <c r="H107" s="202"/>
      <c r="I107" s="202"/>
      <c r="J107" s="202"/>
      <c r="K107" s="202"/>
      <c r="L107" s="202"/>
      <c r="M107" s="202"/>
      <c r="N107" s="202"/>
      <c r="O107" s="202"/>
      <c r="P107" s="202"/>
      <c r="Q107" s="202"/>
      <c r="R107" s="202"/>
      <c r="S107" s="202"/>
      <c r="T107" s="202"/>
      <c r="U107" s="202"/>
      <c r="V107" s="202"/>
      <c r="W107" s="202"/>
      <c r="X107" s="202"/>
      <c r="Y107" s="202"/>
      <c r="Z107" s="202"/>
      <c r="AA107" s="202"/>
      <c r="AB107" s="202"/>
      <c r="AC107" s="202"/>
      <c r="AD107" s="202"/>
      <c r="AE107" s="202"/>
      <c r="AF107" s="202"/>
      <c r="AG107" s="202"/>
      <c r="AH107" s="202"/>
      <c r="AI107" s="202"/>
      <c r="AJ107" s="202"/>
      <c r="AK107" s="141"/>
      <c r="AL107" s="141"/>
    </row>
    <row r="108" spans="1:47">
      <c r="A108" s="202"/>
      <c r="B108" s="202"/>
      <c r="C108" s="202"/>
      <c r="D108" s="202"/>
      <c r="E108" s="202"/>
      <c r="F108" s="202"/>
      <c r="G108" s="202"/>
      <c r="H108" s="202"/>
      <c r="I108" s="202"/>
      <c r="J108" s="202"/>
      <c r="K108" s="202"/>
      <c r="L108" s="202"/>
      <c r="M108" s="202"/>
      <c r="N108" s="202"/>
      <c r="O108" s="202"/>
      <c r="P108" s="202"/>
      <c r="Q108" s="202"/>
      <c r="R108" s="202"/>
      <c r="S108" s="202"/>
      <c r="T108" s="202"/>
      <c r="U108" s="202"/>
      <c r="V108" s="202"/>
      <c r="W108" s="202"/>
      <c r="X108" s="202"/>
      <c r="Y108" s="202"/>
      <c r="Z108" s="202"/>
      <c r="AA108" s="202"/>
      <c r="AB108" s="202"/>
      <c r="AC108" s="202"/>
      <c r="AD108" s="202"/>
      <c r="AE108" s="202"/>
      <c r="AF108" s="202"/>
      <c r="AG108" s="202"/>
      <c r="AH108" s="202"/>
      <c r="AI108" s="202"/>
      <c r="AJ108" s="202"/>
      <c r="AK108" s="141"/>
      <c r="AL108" s="141"/>
    </row>
    <row r="109" spans="1:47">
      <c r="A109" s="202"/>
      <c r="B109" s="202"/>
      <c r="C109" s="202"/>
      <c r="D109" s="202"/>
      <c r="E109" s="202"/>
      <c r="F109" s="202"/>
      <c r="G109" s="202"/>
      <c r="H109" s="202"/>
      <c r="I109" s="202"/>
      <c r="J109" s="202"/>
      <c r="K109" s="202"/>
      <c r="L109" s="202"/>
      <c r="M109" s="202"/>
      <c r="N109" s="202"/>
      <c r="O109" s="202"/>
      <c r="P109" s="202"/>
      <c r="Q109" s="202"/>
      <c r="R109" s="202"/>
      <c r="S109" s="202"/>
      <c r="T109" s="202"/>
      <c r="U109" s="202"/>
      <c r="V109" s="202"/>
      <c r="W109" s="202"/>
      <c r="X109" s="202"/>
      <c r="Y109" s="202"/>
      <c r="Z109" s="202"/>
      <c r="AA109" s="202"/>
      <c r="AB109" s="202"/>
      <c r="AC109" s="202"/>
      <c r="AD109" s="202"/>
      <c r="AE109" s="202"/>
      <c r="AF109" s="202"/>
      <c r="AG109" s="202"/>
      <c r="AH109" s="202"/>
      <c r="AI109" s="202"/>
      <c r="AJ109" s="202"/>
      <c r="AK109" s="141"/>
      <c r="AL109" s="141"/>
    </row>
    <row r="110" spans="1:47">
      <c r="A110" s="202"/>
      <c r="B110" s="202"/>
      <c r="C110" s="202"/>
      <c r="D110" s="202"/>
      <c r="E110" s="202"/>
      <c r="F110" s="202"/>
      <c r="G110" s="202"/>
      <c r="H110" s="202"/>
      <c r="I110" s="202"/>
      <c r="J110" s="202"/>
      <c r="K110" s="202"/>
      <c r="L110" s="202"/>
      <c r="M110" s="202"/>
      <c r="N110" s="202"/>
      <c r="O110" s="202"/>
      <c r="P110" s="202"/>
      <c r="Q110" s="202"/>
      <c r="R110" s="202"/>
      <c r="S110" s="202"/>
      <c r="T110" s="202"/>
      <c r="U110" s="202"/>
      <c r="V110" s="202"/>
      <c r="W110" s="202"/>
      <c r="X110" s="202"/>
      <c r="Y110" s="202"/>
      <c r="Z110" s="202"/>
      <c r="AA110" s="202"/>
      <c r="AB110" s="202"/>
      <c r="AC110" s="202"/>
      <c r="AD110" s="202"/>
      <c r="AE110" s="202"/>
      <c r="AF110" s="202"/>
      <c r="AG110" s="202"/>
      <c r="AH110" s="202"/>
      <c r="AI110" s="202"/>
      <c r="AJ110" s="202"/>
      <c r="AK110" s="141"/>
      <c r="AL110" s="141"/>
    </row>
    <row r="111" spans="1:47">
      <c r="A111" s="202"/>
      <c r="B111" s="202"/>
      <c r="C111" s="202"/>
      <c r="D111" s="202"/>
      <c r="E111" s="202"/>
      <c r="F111" s="202"/>
      <c r="G111" s="202"/>
      <c r="H111" s="202"/>
      <c r="I111" s="202"/>
      <c r="J111" s="202"/>
      <c r="K111" s="202"/>
      <c r="L111" s="202"/>
      <c r="M111" s="202"/>
      <c r="N111" s="202"/>
      <c r="O111" s="202"/>
      <c r="P111" s="202"/>
      <c r="Q111" s="202"/>
      <c r="R111" s="202"/>
      <c r="S111" s="202"/>
      <c r="T111" s="202"/>
      <c r="U111" s="202"/>
      <c r="V111" s="202"/>
      <c r="W111" s="202"/>
      <c r="X111" s="202"/>
      <c r="Y111" s="202"/>
      <c r="Z111" s="202"/>
      <c r="AA111" s="202"/>
      <c r="AB111" s="202"/>
      <c r="AC111" s="202"/>
      <c r="AD111" s="202"/>
      <c r="AE111" s="202"/>
      <c r="AF111" s="202"/>
      <c r="AG111" s="202"/>
      <c r="AH111" s="202"/>
      <c r="AI111" s="202"/>
      <c r="AJ111" s="202"/>
      <c r="AK111" s="141"/>
      <c r="AL111" s="141"/>
    </row>
    <row r="112" spans="1:47">
      <c r="A112" s="202"/>
      <c r="B112" s="202"/>
      <c r="C112" s="202"/>
      <c r="D112" s="202"/>
      <c r="E112" s="202"/>
      <c r="F112" s="202"/>
      <c r="G112" s="202"/>
      <c r="H112" s="202"/>
      <c r="I112" s="202"/>
      <c r="J112" s="202"/>
      <c r="K112" s="202"/>
      <c r="L112" s="202"/>
      <c r="M112" s="202"/>
      <c r="N112" s="202"/>
      <c r="O112" s="202"/>
      <c r="P112" s="202"/>
      <c r="Q112" s="202"/>
      <c r="R112" s="202"/>
      <c r="S112" s="202"/>
      <c r="T112" s="202"/>
      <c r="U112" s="202"/>
      <c r="V112" s="202"/>
      <c r="W112" s="202"/>
      <c r="X112" s="202"/>
      <c r="Y112" s="202"/>
      <c r="Z112" s="202"/>
      <c r="AA112" s="202"/>
      <c r="AB112" s="202"/>
      <c r="AC112" s="202"/>
      <c r="AD112" s="202"/>
      <c r="AE112" s="202"/>
      <c r="AF112" s="202"/>
      <c r="AG112" s="202"/>
      <c r="AH112" s="202"/>
      <c r="AI112" s="202"/>
      <c r="AJ112" s="202"/>
      <c r="AK112" s="141"/>
      <c r="AL112" s="141"/>
    </row>
    <row r="113" spans="1:38">
      <c r="A113" s="202"/>
      <c r="B113" s="202"/>
      <c r="C113" s="202"/>
      <c r="D113" s="202"/>
      <c r="E113" s="202"/>
      <c r="F113" s="202"/>
      <c r="G113" s="202"/>
      <c r="H113" s="202"/>
      <c r="I113" s="202"/>
      <c r="J113" s="202"/>
      <c r="K113" s="202"/>
      <c r="L113" s="202"/>
      <c r="M113" s="202"/>
      <c r="N113" s="202"/>
      <c r="O113" s="202"/>
      <c r="P113" s="202"/>
      <c r="Q113" s="202"/>
      <c r="R113" s="202"/>
      <c r="S113" s="202"/>
      <c r="T113" s="202"/>
      <c r="U113" s="202"/>
      <c r="V113" s="202"/>
      <c r="W113" s="202"/>
      <c r="X113" s="202"/>
      <c r="Y113" s="202"/>
      <c r="Z113" s="202"/>
      <c r="AA113" s="202"/>
      <c r="AB113" s="202"/>
      <c r="AC113" s="202"/>
      <c r="AD113" s="202"/>
      <c r="AE113" s="202"/>
      <c r="AF113" s="202"/>
      <c r="AG113" s="202"/>
      <c r="AH113" s="202"/>
      <c r="AI113" s="202"/>
      <c r="AJ113" s="202"/>
      <c r="AK113" s="141"/>
      <c r="AL113" s="141"/>
    </row>
    <row r="114" spans="1:38">
      <c r="A114" s="202"/>
      <c r="B114" s="202"/>
      <c r="C114" s="202"/>
      <c r="D114" s="202"/>
      <c r="E114" s="202"/>
      <c r="F114" s="202"/>
      <c r="G114" s="202"/>
      <c r="H114" s="202"/>
      <c r="I114" s="202"/>
      <c r="J114" s="202"/>
      <c r="K114" s="202"/>
      <c r="L114" s="202"/>
      <c r="M114" s="202"/>
      <c r="N114" s="202"/>
      <c r="O114" s="202"/>
      <c r="P114" s="202"/>
      <c r="Q114" s="202"/>
      <c r="R114" s="202"/>
      <c r="S114" s="202"/>
      <c r="T114" s="202"/>
      <c r="U114" s="202"/>
      <c r="V114" s="202"/>
      <c r="W114" s="202"/>
      <c r="X114" s="202"/>
      <c r="Y114" s="202"/>
      <c r="Z114" s="202"/>
      <c r="AA114" s="202"/>
      <c r="AB114" s="202"/>
      <c r="AC114" s="202"/>
      <c r="AD114" s="202"/>
      <c r="AE114" s="202"/>
      <c r="AF114" s="202"/>
      <c r="AG114" s="202"/>
      <c r="AH114" s="202"/>
      <c r="AI114" s="202"/>
      <c r="AJ114" s="202"/>
      <c r="AK114" s="141"/>
      <c r="AL114" s="141"/>
    </row>
    <row r="115" spans="1:38">
      <c r="A115" s="202"/>
      <c r="B115" s="202"/>
      <c r="C115" s="202"/>
      <c r="D115" s="202"/>
      <c r="E115" s="202"/>
      <c r="F115" s="202"/>
      <c r="G115" s="202"/>
      <c r="H115" s="202"/>
      <c r="I115" s="202"/>
      <c r="J115" s="202"/>
      <c r="K115" s="202"/>
      <c r="L115" s="202"/>
      <c r="M115" s="202"/>
      <c r="N115" s="202"/>
      <c r="O115" s="202"/>
      <c r="P115" s="202"/>
      <c r="Q115" s="202"/>
      <c r="R115" s="202"/>
      <c r="S115" s="202"/>
      <c r="T115" s="202"/>
      <c r="U115" s="202"/>
      <c r="V115" s="202"/>
      <c r="W115" s="202"/>
      <c r="X115" s="202"/>
      <c r="Y115" s="202"/>
      <c r="Z115" s="202"/>
      <c r="AA115" s="202"/>
      <c r="AB115" s="202"/>
      <c r="AC115" s="202"/>
      <c r="AD115" s="202"/>
      <c r="AE115" s="202"/>
      <c r="AF115" s="202"/>
      <c r="AG115" s="202"/>
      <c r="AH115" s="202"/>
      <c r="AI115" s="202"/>
      <c r="AJ115" s="202"/>
      <c r="AK115" s="141"/>
      <c r="AL115" s="141"/>
    </row>
    <row r="116" spans="1:38">
      <c r="A116" s="202"/>
      <c r="B116" s="202"/>
      <c r="C116" s="202"/>
      <c r="D116" s="202"/>
      <c r="E116" s="202"/>
      <c r="F116" s="202"/>
      <c r="G116" s="202"/>
      <c r="H116" s="202"/>
      <c r="I116" s="202"/>
      <c r="J116" s="202"/>
      <c r="K116" s="202"/>
      <c r="L116" s="202"/>
      <c r="M116" s="202"/>
      <c r="N116" s="202"/>
      <c r="O116" s="202"/>
      <c r="P116" s="202"/>
      <c r="Q116" s="202"/>
      <c r="R116" s="202"/>
      <c r="S116" s="202"/>
      <c r="T116" s="202"/>
      <c r="U116" s="202"/>
      <c r="V116" s="202"/>
      <c r="W116" s="202"/>
      <c r="X116" s="202"/>
      <c r="Y116" s="202"/>
      <c r="Z116" s="202"/>
      <c r="AA116" s="202"/>
      <c r="AB116" s="202"/>
      <c r="AC116" s="202"/>
      <c r="AD116" s="202"/>
      <c r="AE116" s="202"/>
      <c r="AF116" s="202"/>
      <c r="AG116" s="202"/>
      <c r="AH116" s="202"/>
      <c r="AI116" s="202"/>
      <c r="AJ116" s="202"/>
      <c r="AK116" s="141"/>
      <c r="AL116" s="141"/>
    </row>
    <row r="117" spans="1:38">
      <c r="A117" s="202"/>
      <c r="B117" s="202"/>
      <c r="C117" s="202"/>
      <c r="D117" s="202"/>
      <c r="E117" s="202"/>
      <c r="F117" s="202"/>
      <c r="G117" s="202"/>
      <c r="H117" s="202"/>
      <c r="I117" s="202"/>
      <c r="J117" s="202"/>
      <c r="K117" s="202"/>
      <c r="L117" s="202"/>
      <c r="M117" s="202"/>
      <c r="N117" s="202"/>
      <c r="O117" s="202"/>
      <c r="P117" s="202"/>
      <c r="Q117" s="202"/>
      <c r="R117" s="202"/>
      <c r="S117" s="202"/>
      <c r="T117" s="202"/>
      <c r="U117" s="202"/>
      <c r="V117" s="202"/>
      <c r="W117" s="202"/>
      <c r="X117" s="202"/>
      <c r="Y117" s="202"/>
      <c r="Z117" s="202"/>
      <c r="AA117" s="202"/>
      <c r="AB117" s="202"/>
      <c r="AC117" s="202"/>
      <c r="AD117" s="202"/>
      <c r="AE117" s="202"/>
      <c r="AF117" s="202"/>
      <c r="AG117" s="202"/>
      <c r="AH117" s="202"/>
      <c r="AI117" s="202"/>
      <c r="AJ117" s="202"/>
      <c r="AK117" s="141"/>
      <c r="AL117" s="141"/>
    </row>
    <row r="118" spans="1:38">
      <c r="A118" s="202"/>
      <c r="B118" s="202"/>
      <c r="C118" s="202"/>
      <c r="D118" s="202"/>
      <c r="E118" s="202"/>
      <c r="F118" s="202"/>
      <c r="G118" s="202"/>
      <c r="H118" s="202"/>
      <c r="I118" s="202"/>
      <c r="J118" s="202"/>
      <c r="K118" s="202"/>
      <c r="L118" s="202"/>
      <c r="M118" s="202"/>
      <c r="N118" s="202"/>
      <c r="O118" s="202"/>
      <c r="P118" s="202"/>
      <c r="Q118" s="202"/>
      <c r="R118" s="202"/>
      <c r="S118" s="202"/>
      <c r="T118" s="202"/>
      <c r="U118" s="202"/>
      <c r="V118" s="202"/>
      <c r="W118" s="202"/>
      <c r="X118" s="202"/>
      <c r="Y118" s="202"/>
      <c r="Z118" s="202"/>
      <c r="AA118" s="202"/>
      <c r="AB118" s="202"/>
      <c r="AC118" s="202"/>
      <c r="AD118" s="202"/>
      <c r="AE118" s="202"/>
      <c r="AF118" s="202"/>
      <c r="AG118" s="202"/>
      <c r="AH118" s="202"/>
      <c r="AI118" s="202"/>
      <c r="AJ118" s="202"/>
      <c r="AK118" s="141"/>
      <c r="AL118" s="141"/>
    </row>
    <row r="119" spans="1:38">
      <c r="A119" s="202"/>
      <c r="B119" s="202"/>
      <c r="C119" s="202"/>
      <c r="D119" s="202"/>
      <c r="E119" s="202"/>
      <c r="F119" s="202"/>
      <c r="G119" s="202"/>
      <c r="H119" s="202"/>
      <c r="I119" s="202"/>
      <c r="J119" s="202"/>
      <c r="K119" s="202"/>
      <c r="L119" s="202"/>
      <c r="M119" s="202"/>
      <c r="N119" s="202"/>
      <c r="O119" s="202"/>
      <c r="P119" s="202"/>
      <c r="Q119" s="202"/>
      <c r="R119" s="202"/>
      <c r="S119" s="202"/>
      <c r="T119" s="202"/>
      <c r="U119" s="202"/>
      <c r="V119" s="202"/>
      <c r="W119" s="202"/>
      <c r="X119" s="202"/>
      <c r="Y119" s="202"/>
      <c r="Z119" s="202"/>
      <c r="AA119" s="202"/>
      <c r="AB119" s="202"/>
      <c r="AC119" s="202"/>
      <c r="AD119" s="202"/>
      <c r="AE119" s="202"/>
      <c r="AF119" s="202"/>
      <c r="AG119" s="202"/>
      <c r="AH119" s="202"/>
      <c r="AI119" s="202"/>
      <c r="AJ119" s="202"/>
      <c r="AK119" s="141"/>
      <c r="AL119" s="141"/>
    </row>
    <row r="120" spans="1:38">
      <c r="A120" s="202"/>
      <c r="B120" s="202"/>
      <c r="C120" s="202"/>
      <c r="D120" s="202"/>
      <c r="E120" s="202"/>
      <c r="F120" s="202"/>
      <c r="G120" s="202"/>
      <c r="H120" s="202"/>
      <c r="I120" s="202"/>
      <c r="J120" s="202"/>
      <c r="K120" s="202"/>
      <c r="L120" s="202"/>
      <c r="M120" s="202"/>
      <c r="N120" s="202"/>
      <c r="O120" s="202"/>
      <c r="P120" s="202"/>
      <c r="Q120" s="202"/>
      <c r="R120" s="202"/>
      <c r="S120" s="202"/>
      <c r="T120" s="202"/>
      <c r="U120" s="202"/>
      <c r="V120" s="202"/>
      <c r="W120" s="202"/>
      <c r="X120" s="202"/>
      <c r="Y120" s="202"/>
      <c r="Z120" s="202"/>
      <c r="AA120" s="202"/>
      <c r="AB120" s="202"/>
      <c r="AC120" s="202"/>
      <c r="AD120" s="202"/>
      <c r="AE120" s="202"/>
      <c r="AF120" s="202"/>
      <c r="AG120" s="202"/>
      <c r="AH120" s="202"/>
      <c r="AI120" s="202"/>
      <c r="AJ120" s="202"/>
      <c r="AK120" s="141"/>
      <c r="AL120" s="141"/>
    </row>
    <row r="121" spans="1:38">
      <c r="A121" s="202"/>
      <c r="B121" s="202"/>
      <c r="C121" s="202"/>
      <c r="D121" s="202"/>
      <c r="E121" s="202"/>
      <c r="F121" s="202"/>
      <c r="G121" s="202"/>
      <c r="H121" s="202"/>
      <c r="I121" s="202"/>
      <c r="J121" s="202"/>
      <c r="K121" s="202"/>
      <c r="L121" s="202"/>
      <c r="M121" s="202"/>
      <c r="N121" s="202"/>
      <c r="O121" s="202"/>
      <c r="P121" s="202"/>
      <c r="Q121" s="202"/>
      <c r="R121" s="202"/>
      <c r="S121" s="202"/>
      <c r="T121" s="202"/>
      <c r="U121" s="202"/>
      <c r="V121" s="202"/>
      <c r="W121" s="202"/>
      <c r="X121" s="202"/>
      <c r="Y121" s="202"/>
      <c r="Z121" s="202"/>
      <c r="AA121" s="202"/>
      <c r="AB121" s="202"/>
      <c r="AC121" s="202"/>
      <c r="AD121" s="202"/>
      <c r="AE121" s="202"/>
      <c r="AF121" s="202"/>
      <c r="AG121" s="202"/>
      <c r="AH121" s="202"/>
      <c r="AI121" s="202"/>
      <c r="AJ121" s="202"/>
      <c r="AK121" s="141"/>
      <c r="AL121" s="141"/>
    </row>
    <row r="122" spans="1:38">
      <c r="A122" s="202"/>
      <c r="B122" s="202"/>
      <c r="C122" s="202"/>
      <c r="D122" s="202"/>
      <c r="E122" s="202"/>
      <c r="F122" s="202"/>
      <c r="G122" s="202"/>
      <c r="H122" s="202"/>
      <c r="I122" s="202"/>
      <c r="J122" s="202"/>
      <c r="K122" s="202"/>
      <c r="L122" s="202"/>
      <c r="M122" s="202"/>
      <c r="N122" s="202"/>
      <c r="O122" s="202"/>
      <c r="P122" s="202"/>
      <c r="Q122" s="202"/>
      <c r="R122" s="202"/>
      <c r="S122" s="202"/>
      <c r="T122" s="202"/>
      <c r="U122" s="202"/>
      <c r="V122" s="202"/>
      <c r="W122" s="202"/>
      <c r="X122" s="202"/>
      <c r="Y122" s="202"/>
      <c r="Z122" s="202"/>
      <c r="AA122" s="202"/>
      <c r="AB122" s="202"/>
      <c r="AC122" s="202"/>
      <c r="AD122" s="202"/>
      <c r="AE122" s="202"/>
      <c r="AF122" s="202"/>
      <c r="AG122" s="202"/>
      <c r="AH122" s="202"/>
      <c r="AI122" s="202"/>
      <c r="AJ122" s="202"/>
      <c r="AK122" s="141"/>
      <c r="AL122" s="141"/>
    </row>
    <row r="123" spans="1:38">
      <c r="A123" s="141"/>
      <c r="B123" s="202"/>
      <c r="C123" s="141"/>
      <c r="D123" s="141"/>
      <c r="E123" s="141"/>
      <c r="F123" s="141"/>
      <c r="G123" s="141"/>
      <c r="H123" s="141"/>
      <c r="I123" s="141"/>
      <c r="J123" s="141"/>
      <c r="K123" s="141"/>
      <c r="L123" s="141"/>
      <c r="M123" s="141"/>
      <c r="N123" s="141"/>
      <c r="O123" s="141"/>
      <c r="P123" s="141"/>
      <c r="Q123" s="141"/>
      <c r="R123" s="141"/>
      <c r="S123" s="141"/>
      <c r="T123" s="141"/>
      <c r="U123" s="141"/>
      <c r="V123" s="141"/>
      <c r="W123" s="141"/>
      <c r="X123" s="141"/>
      <c r="Y123" s="141"/>
      <c r="Z123" s="141"/>
      <c r="AA123" s="141"/>
      <c r="AB123" s="141"/>
      <c r="AC123" s="141"/>
      <c r="AD123" s="141"/>
      <c r="AE123" s="141"/>
      <c r="AF123" s="141"/>
      <c r="AG123" s="141"/>
      <c r="AH123" s="141"/>
      <c r="AI123" s="141"/>
      <c r="AJ123" s="141"/>
      <c r="AK123" s="141"/>
      <c r="AL123" s="141"/>
    </row>
    <row r="124" spans="1:38">
      <c r="A124" s="141"/>
      <c r="B124" s="141"/>
      <c r="C124" s="141"/>
      <c r="D124" s="141"/>
      <c r="E124" s="141"/>
      <c r="F124" s="141"/>
      <c r="G124" s="141"/>
      <c r="H124" s="141"/>
      <c r="I124" s="141"/>
      <c r="J124" s="141"/>
      <c r="K124" s="141"/>
      <c r="L124" s="141"/>
      <c r="M124" s="141"/>
      <c r="N124" s="141"/>
      <c r="O124" s="141"/>
      <c r="P124" s="141"/>
      <c r="Q124" s="141"/>
      <c r="R124" s="141"/>
      <c r="S124" s="141"/>
      <c r="T124" s="141"/>
      <c r="U124" s="141"/>
      <c r="V124" s="141"/>
      <c r="W124" s="141"/>
      <c r="X124" s="141"/>
      <c r="Y124" s="141"/>
      <c r="Z124" s="141"/>
      <c r="AA124" s="141"/>
      <c r="AB124" s="141"/>
      <c r="AC124" s="141"/>
      <c r="AD124" s="141"/>
      <c r="AE124" s="141"/>
      <c r="AF124" s="141"/>
      <c r="AG124" s="141"/>
      <c r="AH124" s="141"/>
      <c r="AI124" s="141"/>
      <c r="AJ124" s="141"/>
      <c r="AK124" s="141"/>
      <c r="AL124" s="141"/>
    </row>
    <row r="125" spans="1:38">
      <c r="A125" s="141"/>
      <c r="B125" s="141"/>
      <c r="C125" s="141"/>
      <c r="D125" s="141"/>
      <c r="E125" s="141"/>
      <c r="F125" s="141"/>
      <c r="G125" s="141"/>
      <c r="H125" s="141"/>
      <c r="I125" s="141"/>
      <c r="J125" s="141"/>
      <c r="K125" s="141"/>
      <c r="L125" s="141"/>
      <c r="M125" s="141"/>
      <c r="N125" s="141"/>
      <c r="O125" s="141"/>
      <c r="P125" s="141"/>
      <c r="Q125" s="141"/>
      <c r="R125" s="141"/>
      <c r="S125" s="141"/>
      <c r="T125" s="141"/>
      <c r="U125" s="141"/>
      <c r="V125" s="141"/>
      <c r="W125" s="141"/>
      <c r="X125" s="141"/>
      <c r="Y125" s="141"/>
      <c r="Z125" s="141"/>
      <c r="AA125" s="141"/>
      <c r="AB125" s="141"/>
      <c r="AC125" s="141"/>
      <c r="AD125" s="141"/>
      <c r="AE125" s="141"/>
      <c r="AF125" s="141"/>
      <c r="AG125" s="141"/>
      <c r="AH125" s="141"/>
      <c r="AI125" s="141"/>
      <c r="AJ125" s="141"/>
      <c r="AK125" s="141"/>
      <c r="AL125" s="141"/>
    </row>
    <row r="126" spans="1:38">
      <c r="A126" s="141"/>
      <c r="B126" s="141"/>
      <c r="C126" s="141"/>
      <c r="D126" s="141"/>
      <c r="E126" s="141"/>
      <c r="F126" s="141"/>
      <c r="G126" s="141"/>
      <c r="H126" s="141"/>
      <c r="I126" s="141"/>
      <c r="J126" s="141"/>
      <c r="K126" s="141"/>
      <c r="L126" s="141"/>
      <c r="M126" s="141"/>
      <c r="N126" s="141"/>
      <c r="O126" s="141"/>
      <c r="P126" s="141"/>
      <c r="Q126" s="141"/>
      <c r="R126" s="141"/>
      <c r="S126" s="141"/>
      <c r="T126" s="141"/>
      <c r="U126" s="141"/>
      <c r="V126" s="141"/>
      <c r="W126" s="141"/>
      <c r="X126" s="141"/>
      <c r="Y126" s="141"/>
      <c r="Z126" s="141"/>
      <c r="AA126" s="141"/>
      <c r="AB126" s="141"/>
      <c r="AC126" s="141"/>
      <c r="AD126" s="141"/>
      <c r="AE126" s="141"/>
      <c r="AF126" s="141"/>
      <c r="AG126" s="141"/>
      <c r="AH126" s="141"/>
      <c r="AI126" s="141"/>
      <c r="AJ126" s="141"/>
      <c r="AK126" s="141"/>
      <c r="AL126" s="141"/>
    </row>
    <row r="127" spans="1:38">
      <c r="A127" s="141"/>
      <c r="B127" s="141"/>
      <c r="C127" s="141"/>
      <c r="D127" s="141"/>
      <c r="E127" s="141"/>
      <c r="F127" s="141"/>
      <c r="G127" s="141"/>
      <c r="H127" s="141"/>
      <c r="I127" s="141"/>
      <c r="J127" s="141"/>
      <c r="K127" s="141"/>
      <c r="L127" s="141"/>
      <c r="M127" s="141"/>
      <c r="N127" s="141"/>
      <c r="O127" s="141"/>
      <c r="P127" s="141"/>
      <c r="Q127" s="141"/>
      <c r="R127" s="141"/>
      <c r="S127" s="141"/>
      <c r="T127" s="141"/>
      <c r="U127" s="141"/>
      <c r="V127" s="141"/>
      <c r="W127" s="141"/>
      <c r="X127" s="141"/>
      <c r="Y127" s="141"/>
      <c r="Z127" s="141"/>
      <c r="AA127" s="141"/>
      <c r="AB127" s="141"/>
      <c r="AC127" s="141"/>
      <c r="AD127" s="141"/>
      <c r="AE127" s="141"/>
      <c r="AF127" s="141"/>
      <c r="AG127" s="141"/>
      <c r="AH127" s="141"/>
      <c r="AI127" s="141"/>
      <c r="AJ127" s="141"/>
      <c r="AK127" s="141"/>
      <c r="AL127" s="141"/>
    </row>
    <row r="128" spans="1:38">
      <c r="A128" s="141"/>
      <c r="B128" s="141"/>
      <c r="C128" s="141"/>
      <c r="D128" s="141"/>
      <c r="E128" s="141"/>
      <c r="F128" s="141"/>
      <c r="G128" s="141"/>
      <c r="H128" s="141"/>
      <c r="I128" s="141"/>
      <c r="J128" s="141"/>
      <c r="K128" s="141"/>
      <c r="L128" s="141"/>
      <c r="M128" s="141"/>
      <c r="N128" s="141"/>
      <c r="O128" s="141"/>
      <c r="P128" s="141"/>
      <c r="Q128" s="141"/>
      <c r="R128" s="141"/>
      <c r="S128" s="141"/>
      <c r="T128" s="141"/>
      <c r="U128" s="141"/>
      <c r="V128" s="141"/>
      <c r="W128" s="141"/>
      <c r="X128" s="141"/>
      <c r="Y128" s="141"/>
      <c r="Z128" s="141"/>
      <c r="AA128" s="141"/>
      <c r="AB128" s="141"/>
      <c r="AC128" s="141"/>
      <c r="AD128" s="141"/>
      <c r="AE128" s="141"/>
      <c r="AF128" s="141"/>
      <c r="AG128" s="141"/>
      <c r="AH128" s="141"/>
      <c r="AI128" s="141"/>
      <c r="AJ128" s="141"/>
      <c r="AK128" s="141"/>
      <c r="AL128" s="141"/>
    </row>
    <row r="129" spans="1:38">
      <c r="A129" s="141"/>
      <c r="B129" s="141"/>
      <c r="C129" s="141"/>
      <c r="D129" s="141"/>
      <c r="E129" s="141"/>
      <c r="F129" s="141"/>
      <c r="G129" s="141"/>
      <c r="H129" s="141"/>
      <c r="I129" s="141"/>
      <c r="J129" s="141"/>
      <c r="K129" s="141"/>
      <c r="L129" s="141"/>
      <c r="M129" s="141"/>
      <c r="N129" s="141"/>
      <c r="O129" s="141"/>
      <c r="P129" s="141"/>
      <c r="Q129" s="141"/>
      <c r="R129" s="141"/>
      <c r="S129" s="141"/>
      <c r="T129" s="141"/>
      <c r="U129" s="141"/>
      <c r="V129" s="141"/>
      <c r="W129" s="141"/>
      <c r="X129" s="141"/>
      <c r="Y129" s="141"/>
      <c r="Z129" s="141"/>
      <c r="AA129" s="141"/>
      <c r="AB129" s="141"/>
      <c r="AC129" s="141"/>
      <c r="AD129" s="141"/>
      <c r="AE129" s="141"/>
      <c r="AF129" s="141"/>
      <c r="AG129" s="141"/>
      <c r="AH129" s="141"/>
      <c r="AI129" s="141"/>
      <c r="AJ129" s="141"/>
      <c r="AK129" s="141"/>
      <c r="AL129" s="141"/>
    </row>
    <row r="130" spans="1:38">
      <c r="A130" s="141"/>
      <c r="B130" s="141"/>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row>
    <row r="131" spans="1:38">
      <c r="A131" s="141"/>
      <c r="B131" s="141"/>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row>
    <row r="132" spans="1:38">
      <c r="A132" s="141"/>
      <c r="B132" s="141"/>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row>
    <row r="133" spans="1:38">
      <c r="AK133" s="141"/>
      <c r="AL133" s="141"/>
    </row>
    <row r="134" spans="1:38">
      <c r="AK134" s="141"/>
      <c r="AL134" s="141"/>
    </row>
  </sheetData>
  <sheetProtection sheet="1" formatCells="0" formatColumns="0" formatRows="0" insertColumns="0" insertRows="0" autoFilter="0"/>
  <mergeCells count="154">
    <mergeCell ref="AK19:AU20"/>
    <mergeCell ref="A76:AJ76"/>
    <mergeCell ref="A77:AI77"/>
    <mergeCell ref="A93:AJ93"/>
    <mergeCell ref="A94:AI94"/>
    <mergeCell ref="E26:M26"/>
    <mergeCell ref="N39:Q39"/>
    <mergeCell ref="S39:T39"/>
    <mergeCell ref="AK33:AU33"/>
    <mergeCell ref="C33:V33"/>
    <mergeCell ref="V26:W26"/>
    <mergeCell ref="N27:P27"/>
    <mergeCell ref="V23:W23"/>
    <mergeCell ref="E24:M24"/>
    <mergeCell ref="D22:M22"/>
    <mergeCell ref="D25:M25"/>
    <mergeCell ref="AC19:AD19"/>
    <mergeCell ref="V24:W24"/>
    <mergeCell ref="A71:AI71"/>
    <mergeCell ref="N69:P69"/>
    <mergeCell ref="AA49:AI49"/>
    <mergeCell ref="AA50:AI50"/>
    <mergeCell ref="AA51:AI51"/>
    <mergeCell ref="A48:AH48"/>
    <mergeCell ref="A96:AJ96"/>
    <mergeCell ref="A97:AI97"/>
    <mergeCell ref="A98:AI98"/>
    <mergeCell ref="AK98:AU98"/>
    <mergeCell ref="A47:AI47"/>
    <mergeCell ref="A31:AJ31"/>
    <mergeCell ref="D43:AI43"/>
    <mergeCell ref="D38:G38"/>
    <mergeCell ref="D39:G39"/>
    <mergeCell ref="A33:B33"/>
    <mergeCell ref="V38:AI38"/>
    <mergeCell ref="B81:AI81"/>
    <mergeCell ref="N68:P68"/>
    <mergeCell ref="Q68:AH68"/>
    <mergeCell ref="B56:Z56"/>
    <mergeCell ref="B58:Z58"/>
    <mergeCell ref="AA55:AI55"/>
    <mergeCell ref="AA52:AI52"/>
    <mergeCell ref="AA53:AI53"/>
    <mergeCell ref="AA54:AI54"/>
    <mergeCell ref="B57:Z57"/>
    <mergeCell ref="AA57:AI57"/>
    <mergeCell ref="D62:AH62"/>
    <mergeCell ref="N38:T38"/>
    <mergeCell ref="AB1:AD1"/>
    <mergeCell ref="AE1:AI1"/>
    <mergeCell ref="A12:F12"/>
    <mergeCell ref="A13:F13"/>
    <mergeCell ref="G13:J13"/>
    <mergeCell ref="A8:F10"/>
    <mergeCell ref="H8:L8"/>
    <mergeCell ref="A11:F11"/>
    <mergeCell ref="G6:AI6"/>
    <mergeCell ref="G7:AI7"/>
    <mergeCell ref="G9:AI9"/>
    <mergeCell ref="G10:AI10"/>
    <mergeCell ref="G11:AI11"/>
    <mergeCell ref="G12:AI12"/>
    <mergeCell ref="Y13:AI13"/>
    <mergeCell ref="K13:T13"/>
    <mergeCell ref="U13:X13"/>
    <mergeCell ref="A3:AJ3"/>
    <mergeCell ref="A6:F6"/>
    <mergeCell ref="A7:F7"/>
    <mergeCell ref="A16:Y16"/>
    <mergeCell ref="Z16:AF16"/>
    <mergeCell ref="AG16:AH16"/>
    <mergeCell ref="A18:Y18"/>
    <mergeCell ref="B20:T20"/>
    <mergeCell ref="AG17:AH17"/>
    <mergeCell ref="Z20:AA20"/>
    <mergeCell ref="AB20:AF21"/>
    <mergeCell ref="D21:T21"/>
    <mergeCell ref="B21:C21"/>
    <mergeCell ref="U21:Y21"/>
    <mergeCell ref="I39:L39"/>
    <mergeCell ref="V39:Z39"/>
    <mergeCell ref="AB39:AC39"/>
    <mergeCell ref="AE39:AH39"/>
    <mergeCell ref="W41:AH41"/>
    <mergeCell ref="D40:AI40"/>
    <mergeCell ref="D42:AI42"/>
    <mergeCell ref="A17:Y17"/>
    <mergeCell ref="Z17:AF17"/>
    <mergeCell ref="Z19:AA19"/>
    <mergeCell ref="Z21:AA21"/>
    <mergeCell ref="A29:AI29"/>
    <mergeCell ref="A32:AI32"/>
    <mergeCell ref="A35:AI35"/>
    <mergeCell ref="E23:M23"/>
    <mergeCell ref="A37:AH37"/>
    <mergeCell ref="N24:P24"/>
    <mergeCell ref="I38:L38"/>
    <mergeCell ref="A44:C45"/>
    <mergeCell ref="E44:G44"/>
    <mergeCell ref="H44:K45"/>
    <mergeCell ref="L44:AI45"/>
    <mergeCell ref="E45:G45"/>
    <mergeCell ref="L41:Q41"/>
    <mergeCell ref="S41:U41"/>
    <mergeCell ref="E41:J41"/>
    <mergeCell ref="A90:AI90"/>
    <mergeCell ref="A87:AI87"/>
    <mergeCell ref="Q69:R69"/>
    <mergeCell ref="AK48:AU48"/>
    <mergeCell ref="A49:Z49"/>
    <mergeCell ref="B50:Z50"/>
    <mergeCell ref="B51:Z51"/>
    <mergeCell ref="B52:Z52"/>
    <mergeCell ref="B53:Z53"/>
    <mergeCell ref="B54:Z54"/>
    <mergeCell ref="B55:Z55"/>
    <mergeCell ref="A86:AJ86"/>
    <mergeCell ref="S69:W69"/>
    <mergeCell ref="X69:Y69"/>
    <mergeCell ref="Z69:AH69"/>
    <mergeCell ref="AA56:AI56"/>
    <mergeCell ref="AA58:AI58"/>
    <mergeCell ref="D68:E68"/>
    <mergeCell ref="G68:H68"/>
    <mergeCell ref="J68:K68"/>
    <mergeCell ref="A79:AJ79"/>
    <mergeCell ref="B80:AI80"/>
    <mergeCell ref="A83:AJ83"/>
    <mergeCell ref="A84:AI84"/>
    <mergeCell ref="D63:AH63"/>
    <mergeCell ref="A91:AI91"/>
    <mergeCell ref="AK17:AU17"/>
    <mergeCell ref="AK37:AU37"/>
    <mergeCell ref="B22:C22"/>
    <mergeCell ref="B23:C23"/>
    <mergeCell ref="B24:C24"/>
    <mergeCell ref="B25:C25"/>
    <mergeCell ref="B26:C26"/>
    <mergeCell ref="B27:C27"/>
    <mergeCell ref="N22:S22"/>
    <mergeCell ref="N23:S23"/>
    <mergeCell ref="Q24:S24"/>
    <mergeCell ref="N25:S25"/>
    <mergeCell ref="N26:S26"/>
    <mergeCell ref="Q27:S27"/>
    <mergeCell ref="AK60:AU60"/>
    <mergeCell ref="B19:T19"/>
    <mergeCell ref="U19:Y19"/>
    <mergeCell ref="U20:Y20"/>
    <mergeCell ref="A38:C39"/>
    <mergeCell ref="A40:C43"/>
    <mergeCell ref="E27:M27"/>
    <mergeCell ref="V27:W27"/>
    <mergeCell ref="A89:AJ89"/>
  </mergeCells>
  <phoneticPr fontId="8"/>
  <dataValidations count="3">
    <dataValidation imeMode="hiragana" allowBlank="1" showInputMessage="1" showErrorMessage="1" sqref="W70 S69 S41"/>
    <dataValidation imeMode="halfAlpha" allowBlank="1" showInputMessage="1" showErrorMessage="1" sqref="J68:K68 D68:E68 G68:H68 A13 K13"/>
    <dataValidation type="list" allowBlank="1" showInputMessage="1" showErrorMessage="1" sqref="AJ98">
      <formula1>"〇"</formula1>
    </dataValidation>
  </dataValidations>
  <pageMargins left="0.62992125984251968" right="0.15748031496062992" top="0.62992125984251968" bottom="0.23622047244094491" header="0.51181102362204722" footer="0.35433070866141736"/>
  <pageSetup paperSize="9" fitToHeight="0" orientation="portrait" r:id="rId1"/>
  <headerFooter alignWithMargins="0"/>
  <rowBreaks count="2" manualBreakCount="2">
    <brk id="36" max="16383" man="1"/>
    <brk id="71" max="16383"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【参考】数式用!$J$3:$J$4</xm:f>
          </x14:formula1>
          <xm:sqref>A33:B33 H38:H39 D44:D45 AA39 R39 U38:U39 R41 D41 M38:M39 K41 A50:A58 B63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X111"/>
  <sheetViews>
    <sheetView view="pageBreakPreview" zoomScale="70" zoomScaleNormal="85" zoomScaleSheetLayoutView="70" zoomScalePageLayoutView="70" workbookViewId="0">
      <selection activeCell="H13" sqref="H13"/>
    </sheetView>
  </sheetViews>
  <sheetFormatPr defaultColWidth="2.44140625" defaultRowHeight="13.2"/>
  <cols>
    <col min="1" max="1" width="5.21875" style="91" customWidth="1"/>
    <col min="2" max="2" width="15.109375" style="91" customWidth="1"/>
    <col min="3" max="3" width="16.77734375" style="220" customWidth="1"/>
    <col min="4" max="4" width="11.6640625" style="91" customWidth="1"/>
    <col min="5" max="5" width="15.88671875" style="91" customWidth="1"/>
    <col min="6" max="6" width="31.109375" style="91" customWidth="1"/>
    <col min="7" max="7" width="31.33203125" style="91" customWidth="1"/>
    <col min="8" max="9" width="11.6640625" style="91" customWidth="1"/>
    <col min="10" max="10" width="6.6640625" style="91" customWidth="1"/>
    <col min="11" max="11" width="4.6640625" style="91" customWidth="1"/>
    <col min="12" max="12" width="3.6640625" style="91" customWidth="1"/>
    <col min="13" max="13" width="3.109375" style="91" customWidth="1"/>
    <col min="14" max="14" width="3.6640625" style="91" customWidth="1"/>
    <col min="15" max="15" width="8" style="91" customWidth="1"/>
    <col min="16" max="16" width="3.6640625" style="91" customWidth="1"/>
    <col min="17" max="17" width="3.109375" style="91" customWidth="1"/>
    <col min="18" max="18" width="3.6640625" style="91" customWidth="1"/>
    <col min="19" max="19" width="3.109375" style="91" customWidth="1"/>
    <col min="20" max="20" width="2.44140625" style="91" customWidth="1"/>
    <col min="21" max="21" width="3.44140625" style="91" customWidth="1"/>
    <col min="22" max="22" width="5.88671875" style="91" customWidth="1"/>
    <col min="23" max="24" width="16.33203125" style="91" customWidth="1"/>
    <col min="25" max="25" width="7" style="91" customWidth="1"/>
    <col min="26" max="30" width="8.109375" style="91" customWidth="1"/>
    <col min="31" max="16384" width="2.44140625" style="91"/>
  </cols>
  <sheetData>
    <row r="1" spans="1:24" ht="23.25" customHeight="1" thickBot="1">
      <c r="A1" s="219" t="s">
        <v>1918</v>
      </c>
      <c r="D1" s="221" t="s">
        <v>1892</v>
      </c>
      <c r="I1" s="222"/>
      <c r="J1" s="222"/>
      <c r="K1" s="222"/>
      <c r="L1" s="222"/>
      <c r="M1" s="222"/>
      <c r="N1" s="222"/>
      <c r="W1" s="223" t="s">
        <v>28</v>
      </c>
      <c r="X1" s="224" t="str">
        <f>'別紙様式2-1（交付金）'!AE1</f>
        <v>福島県</v>
      </c>
    </row>
    <row r="2" spans="1:24" ht="21" customHeight="1" thickBot="1">
      <c r="B2" s="221"/>
      <c r="C2" s="225"/>
      <c r="D2" s="221"/>
      <c r="E2" s="221"/>
      <c r="F2" s="221"/>
      <c r="I2" s="226"/>
      <c r="J2" s="226"/>
      <c r="K2" s="226"/>
      <c r="L2" s="226"/>
      <c r="M2" s="226"/>
      <c r="N2" s="226"/>
      <c r="O2" s="226"/>
      <c r="P2" s="226"/>
      <c r="Q2" s="226"/>
      <c r="R2" s="226"/>
      <c r="S2" s="226"/>
      <c r="T2" s="226"/>
      <c r="U2" s="226"/>
      <c r="V2" s="226"/>
      <c r="W2" s="222"/>
      <c r="X2" s="222"/>
    </row>
    <row r="3" spans="1:24" ht="27" customHeight="1" thickBot="1">
      <c r="A3" s="749" t="s">
        <v>5</v>
      </c>
      <c r="B3" s="750"/>
      <c r="C3" s="751">
        <f>基本情報入力シート!M23</f>
        <v>0</v>
      </c>
      <c r="D3" s="752"/>
      <c r="E3" s="752"/>
      <c r="F3" s="753"/>
      <c r="G3" s="227"/>
      <c r="H3" s="765" t="s">
        <v>1946</v>
      </c>
      <c r="I3" s="765"/>
      <c r="J3" s="765"/>
      <c r="K3" s="765"/>
      <c r="L3" s="765"/>
      <c r="M3" s="765"/>
      <c r="N3" s="765"/>
      <c r="O3" s="765"/>
      <c r="P3" s="765"/>
      <c r="Q3" s="765"/>
      <c r="R3" s="765"/>
      <c r="S3" s="765"/>
      <c r="T3" s="765"/>
      <c r="U3" s="765"/>
      <c r="V3" s="765"/>
      <c r="W3" s="765"/>
      <c r="X3" s="765"/>
    </row>
    <row r="4" spans="1:24" ht="21" customHeight="1" thickBot="1">
      <c r="A4" s="228"/>
      <c r="B4" s="228"/>
      <c r="C4" s="229"/>
      <c r="D4" s="230"/>
      <c r="E4" s="230"/>
      <c r="F4" s="230"/>
      <c r="G4" s="231"/>
      <c r="H4" s="765"/>
      <c r="I4" s="765"/>
      <c r="J4" s="765"/>
      <c r="K4" s="765"/>
      <c r="L4" s="765"/>
      <c r="M4" s="765"/>
      <c r="N4" s="765"/>
      <c r="O4" s="765"/>
      <c r="P4" s="765"/>
      <c r="Q4" s="765"/>
      <c r="R4" s="765"/>
      <c r="S4" s="765"/>
      <c r="T4" s="765"/>
      <c r="U4" s="765"/>
      <c r="V4" s="765"/>
      <c r="W4" s="765"/>
      <c r="X4" s="765"/>
    </row>
    <row r="5" spans="1:24" ht="27.75" customHeight="1" thickBot="1">
      <c r="A5" s="754" t="s">
        <v>1893</v>
      </c>
      <c r="B5" s="755"/>
      <c r="C5" s="755"/>
      <c r="D5" s="755"/>
      <c r="E5" s="755"/>
      <c r="F5" s="232">
        <f>IFERROR(SUM(W:W),"")</f>
        <v>0</v>
      </c>
      <c r="G5" s="231"/>
      <c r="H5" s="765"/>
      <c r="I5" s="765"/>
      <c r="J5" s="765"/>
      <c r="K5" s="765"/>
      <c r="L5" s="765"/>
      <c r="M5" s="765"/>
      <c r="N5" s="765"/>
      <c r="O5" s="765"/>
      <c r="P5" s="765"/>
      <c r="Q5" s="765"/>
      <c r="R5" s="765"/>
      <c r="S5" s="765"/>
      <c r="T5" s="765"/>
      <c r="U5" s="765"/>
      <c r="V5" s="765"/>
      <c r="W5" s="765"/>
      <c r="X5" s="765"/>
    </row>
    <row r="6" spans="1:24" ht="27.75" customHeight="1" thickBot="1">
      <c r="A6" s="233"/>
      <c r="B6" s="234" t="s">
        <v>1902</v>
      </c>
      <c r="C6" s="235"/>
      <c r="D6" s="235"/>
      <c r="E6" s="235"/>
      <c r="F6" s="232">
        <f>IFERROR(SUM(X:X),"")</f>
        <v>0</v>
      </c>
      <c r="G6" s="231"/>
      <c r="H6" s="765"/>
      <c r="I6" s="765"/>
      <c r="J6" s="765"/>
      <c r="K6" s="765"/>
      <c r="L6" s="765"/>
      <c r="M6" s="765"/>
      <c r="N6" s="765"/>
      <c r="O6" s="765"/>
      <c r="P6" s="765"/>
      <c r="Q6" s="765"/>
      <c r="R6" s="765"/>
      <c r="S6" s="765"/>
      <c r="T6" s="765"/>
      <c r="U6" s="765"/>
      <c r="V6" s="765"/>
      <c r="W6" s="765"/>
      <c r="X6" s="765"/>
    </row>
    <row r="7" spans="1:24" ht="27.75" customHeight="1">
      <c r="A7" s="236"/>
      <c r="B7" s="236"/>
      <c r="C7" s="236"/>
      <c r="D7" s="236"/>
      <c r="E7" s="236"/>
      <c r="F7" s="237"/>
      <c r="G7" s="231"/>
      <c r="H7" s="765"/>
      <c r="I7" s="765"/>
      <c r="J7" s="765"/>
      <c r="K7" s="765"/>
      <c r="L7" s="765"/>
      <c r="M7" s="765"/>
      <c r="N7" s="765"/>
      <c r="O7" s="765"/>
      <c r="P7" s="765"/>
      <c r="Q7" s="765"/>
      <c r="R7" s="765"/>
      <c r="S7" s="765"/>
      <c r="T7" s="765"/>
      <c r="U7" s="765"/>
      <c r="V7" s="765"/>
      <c r="W7" s="765"/>
      <c r="X7" s="765"/>
    </row>
    <row r="8" spans="1:24" ht="78" customHeight="1" thickBot="1">
      <c r="I8" s="184"/>
      <c r="W8" s="238"/>
      <c r="X8" s="238"/>
    </row>
    <row r="9" spans="1:24" ht="42.75" customHeight="1">
      <c r="A9" s="756" t="s">
        <v>33</v>
      </c>
      <c r="B9" s="759" t="s">
        <v>1930</v>
      </c>
      <c r="C9" s="742" t="s">
        <v>35</v>
      </c>
      <c r="D9" s="745" t="s">
        <v>59</v>
      </c>
      <c r="E9" s="746"/>
      <c r="F9" s="762" t="s">
        <v>41</v>
      </c>
      <c r="G9" s="739" t="s">
        <v>19</v>
      </c>
      <c r="H9" s="742" t="s">
        <v>1863</v>
      </c>
      <c r="I9" s="766" t="s">
        <v>1933</v>
      </c>
      <c r="J9" s="756" t="s">
        <v>1899</v>
      </c>
      <c r="K9" s="745" t="s">
        <v>1900</v>
      </c>
      <c r="L9" s="769"/>
      <c r="M9" s="769"/>
      <c r="N9" s="769"/>
      <c r="O9" s="769"/>
      <c r="P9" s="769"/>
      <c r="Q9" s="769"/>
      <c r="R9" s="769"/>
      <c r="S9" s="769"/>
      <c r="T9" s="769"/>
      <c r="U9" s="769"/>
      <c r="V9" s="746"/>
      <c r="W9" s="774" t="s">
        <v>1901</v>
      </c>
      <c r="X9" s="239"/>
    </row>
    <row r="10" spans="1:24" ht="45" customHeight="1">
      <c r="A10" s="757"/>
      <c r="B10" s="760"/>
      <c r="C10" s="743"/>
      <c r="D10" s="747"/>
      <c r="E10" s="748"/>
      <c r="F10" s="763"/>
      <c r="G10" s="740"/>
      <c r="H10" s="743"/>
      <c r="I10" s="767"/>
      <c r="J10" s="757"/>
      <c r="K10" s="747"/>
      <c r="L10" s="770"/>
      <c r="M10" s="770"/>
      <c r="N10" s="770"/>
      <c r="O10" s="770"/>
      <c r="P10" s="770"/>
      <c r="Q10" s="770"/>
      <c r="R10" s="770"/>
      <c r="S10" s="770"/>
      <c r="T10" s="770"/>
      <c r="U10" s="770"/>
      <c r="V10" s="748"/>
      <c r="W10" s="775"/>
      <c r="X10" s="777" t="s">
        <v>1919</v>
      </c>
    </row>
    <row r="11" spans="1:24" ht="47.25" customHeight="1" thickBot="1">
      <c r="A11" s="758"/>
      <c r="B11" s="761"/>
      <c r="C11" s="744"/>
      <c r="D11" s="240" t="s">
        <v>60</v>
      </c>
      <c r="E11" s="240" t="s">
        <v>61</v>
      </c>
      <c r="F11" s="764"/>
      <c r="G11" s="741"/>
      <c r="H11" s="744"/>
      <c r="I11" s="768"/>
      <c r="J11" s="758"/>
      <c r="K11" s="771"/>
      <c r="L11" s="772"/>
      <c r="M11" s="772"/>
      <c r="N11" s="772"/>
      <c r="O11" s="772"/>
      <c r="P11" s="772"/>
      <c r="Q11" s="772"/>
      <c r="R11" s="772"/>
      <c r="S11" s="772"/>
      <c r="T11" s="772"/>
      <c r="U11" s="772"/>
      <c r="V11" s="773"/>
      <c r="W11" s="776"/>
      <c r="X11" s="778"/>
    </row>
    <row r="12" spans="1:24" ht="36.75" customHeight="1">
      <c r="A12" s="241">
        <v>1</v>
      </c>
      <c r="B12" s="242" t="str">
        <f>IF(基本情報入力シート!C44="","",基本情報入力シート!C44)</f>
        <v/>
      </c>
      <c r="C12" s="243" t="str">
        <f>IF(基本情報入力シート!M44="","",基本情報入力シート!M44)</f>
        <v/>
      </c>
      <c r="D12" s="244" t="str">
        <f>IF(基本情報入力シート!R44="","",基本情報入力シート!R44)</f>
        <v/>
      </c>
      <c r="E12" s="244" t="str">
        <f>IF(基本情報入力シート!W44="","",基本情報入力シート!W44)</f>
        <v/>
      </c>
      <c r="F12" s="244" t="str">
        <f>IF(基本情報入力シート!X44="","",基本情報入力シート!X44)</f>
        <v/>
      </c>
      <c r="G12" s="244" t="str">
        <f>IF(基本情報入力シート!Y44="","",基本情報入力シート!Y44)</f>
        <v/>
      </c>
      <c r="H12" s="17" t="s">
        <v>77</v>
      </c>
      <c r="I12" s="245" t="str">
        <f>IF(基本情報入力シート!Z44="","",基本情報入力シート!Z44)</f>
        <v/>
      </c>
      <c r="J12" s="246" t="str">
        <f>IF(G12="","",VLOOKUP(G12,【参考】数式用!$A$3:$B$22,2,FALSE))</f>
        <v/>
      </c>
      <c r="K12" s="247" t="s">
        <v>11</v>
      </c>
      <c r="L12" s="248">
        <v>6</v>
      </c>
      <c r="M12" s="249" t="s">
        <v>8</v>
      </c>
      <c r="N12" s="27">
        <v>2</v>
      </c>
      <c r="O12" s="250" t="s">
        <v>23</v>
      </c>
      <c r="P12" s="248">
        <v>6</v>
      </c>
      <c r="Q12" s="250" t="s">
        <v>8</v>
      </c>
      <c r="R12" s="248">
        <v>5</v>
      </c>
      <c r="S12" s="249" t="s">
        <v>9</v>
      </c>
      <c r="T12" s="251" t="s">
        <v>13</v>
      </c>
      <c r="U12" s="252">
        <f>IF(R12="","",R12-N12+1)</f>
        <v>4</v>
      </c>
      <c r="V12" s="251" t="s">
        <v>18</v>
      </c>
      <c r="W12" s="253" t="str">
        <f>IF(H12="○",ROUNDDOWN(I12*J12,0)*U12,"")</f>
        <v/>
      </c>
      <c r="X12" s="254" t="str">
        <f>IF(U12=1,W12,IFERROR(ROUNDDOWN(W12*2/U12,0),""))</f>
        <v/>
      </c>
    </row>
    <row r="13" spans="1:24" ht="36.75" customHeight="1">
      <c r="A13" s="255">
        <f>A12+1</f>
        <v>2</v>
      </c>
      <c r="B13" s="256" t="str">
        <f>IF(基本情報入力シート!C45="","",基本情報入力シート!C45)</f>
        <v/>
      </c>
      <c r="C13" s="257" t="str">
        <f>IF(基本情報入力シート!M45="","",基本情報入力シート!M45)</f>
        <v/>
      </c>
      <c r="D13" s="258" t="str">
        <f>IF(基本情報入力シート!R45="","",基本情報入力シート!R45)</f>
        <v/>
      </c>
      <c r="E13" s="258" t="str">
        <f>IF(基本情報入力シート!W45="","",基本情報入力シート!W45)</f>
        <v/>
      </c>
      <c r="F13" s="258" t="str">
        <f>IF(基本情報入力シート!X45="","",基本情報入力シート!X45)</f>
        <v/>
      </c>
      <c r="G13" s="258" t="str">
        <f>IF(基本情報入力シート!Y45="","",基本情報入力シート!Y45)</f>
        <v/>
      </c>
      <c r="H13" s="15" t="s">
        <v>77</v>
      </c>
      <c r="I13" s="259" t="str">
        <f>IF(基本情報入力シート!Z45="","",基本情報入力シート!Z45)</f>
        <v/>
      </c>
      <c r="J13" s="260" t="str">
        <f>IF(G13="","",VLOOKUP(G13,【参考】数式用!$A$3:$B$22,2,FALSE))</f>
        <v/>
      </c>
      <c r="K13" s="261" t="s">
        <v>11</v>
      </c>
      <c r="L13" s="262">
        <v>6</v>
      </c>
      <c r="M13" s="263" t="s">
        <v>8</v>
      </c>
      <c r="N13" s="28">
        <v>2</v>
      </c>
      <c r="O13" s="264" t="s">
        <v>23</v>
      </c>
      <c r="P13" s="262">
        <v>6</v>
      </c>
      <c r="Q13" s="264" t="s">
        <v>8</v>
      </c>
      <c r="R13" s="262">
        <v>5</v>
      </c>
      <c r="S13" s="263" t="s">
        <v>9</v>
      </c>
      <c r="T13" s="265" t="s">
        <v>13</v>
      </c>
      <c r="U13" s="266">
        <f>IF(R13="","",R13-N13+1)</f>
        <v>4</v>
      </c>
      <c r="V13" s="265" t="s">
        <v>18</v>
      </c>
      <c r="W13" s="267" t="str">
        <f t="shared" ref="W13:W76" si="0">IF(H13="○",ROUNDDOWN(I13*J13,0)*U13,"")</f>
        <v/>
      </c>
      <c r="X13" s="268" t="str">
        <f t="shared" ref="X13:X76" si="1">IF(U13=1,W13,IFERROR(ROUNDDOWN(W13*2/U13,0),""))</f>
        <v/>
      </c>
    </row>
    <row r="14" spans="1:24" ht="36.75" customHeight="1">
      <c r="A14" s="255">
        <f t="shared" ref="A14:A77" si="2">A13+1</f>
        <v>3</v>
      </c>
      <c r="B14" s="256" t="str">
        <f>IF(基本情報入力シート!C46="","",基本情報入力シート!C46)</f>
        <v/>
      </c>
      <c r="C14" s="257" t="str">
        <f>IF(基本情報入力シート!M46="","",基本情報入力シート!M46)</f>
        <v/>
      </c>
      <c r="D14" s="258" t="str">
        <f>IF(基本情報入力シート!R46="","",基本情報入力シート!R46)</f>
        <v/>
      </c>
      <c r="E14" s="258" t="str">
        <f>IF(基本情報入力シート!W46="","",基本情報入力シート!W46)</f>
        <v/>
      </c>
      <c r="F14" s="258" t="str">
        <f>IF(基本情報入力シート!X46="","",基本情報入力シート!X46)</f>
        <v/>
      </c>
      <c r="G14" s="258" t="str">
        <f>IF(基本情報入力シート!Y46="","",基本情報入力シート!Y46)</f>
        <v/>
      </c>
      <c r="H14" s="15" t="s">
        <v>77</v>
      </c>
      <c r="I14" s="259" t="str">
        <f>IF(基本情報入力シート!Z46="","",基本情報入力シート!Z46)</f>
        <v/>
      </c>
      <c r="J14" s="260" t="str">
        <f>IF(G14="","",VLOOKUP(G14,【参考】数式用!$A$3:$B$22,2,FALSE))</f>
        <v/>
      </c>
      <c r="K14" s="261" t="s">
        <v>11</v>
      </c>
      <c r="L14" s="262">
        <v>6</v>
      </c>
      <c r="M14" s="263" t="s">
        <v>8</v>
      </c>
      <c r="N14" s="28">
        <v>2</v>
      </c>
      <c r="O14" s="264" t="s">
        <v>23</v>
      </c>
      <c r="P14" s="262">
        <v>6</v>
      </c>
      <c r="Q14" s="264" t="s">
        <v>8</v>
      </c>
      <c r="R14" s="262">
        <v>5</v>
      </c>
      <c r="S14" s="263" t="s">
        <v>56</v>
      </c>
      <c r="T14" s="265" t="s">
        <v>13</v>
      </c>
      <c r="U14" s="266">
        <f t="shared" ref="U14:U17" si="3">IF(R14="","",R14-N14+1)</f>
        <v>4</v>
      </c>
      <c r="V14" s="265" t="s">
        <v>18</v>
      </c>
      <c r="W14" s="267" t="str">
        <f t="shared" si="0"/>
        <v/>
      </c>
      <c r="X14" s="268" t="str">
        <f t="shared" si="1"/>
        <v/>
      </c>
    </row>
    <row r="15" spans="1:24" ht="36.75" customHeight="1">
      <c r="A15" s="255">
        <f t="shared" si="2"/>
        <v>4</v>
      </c>
      <c r="B15" s="256" t="str">
        <f>IF(基本情報入力シート!C47="","",基本情報入力シート!C47)</f>
        <v/>
      </c>
      <c r="C15" s="257" t="str">
        <f>IF(基本情報入力シート!M47="","",基本情報入力シート!M47)</f>
        <v/>
      </c>
      <c r="D15" s="258" t="str">
        <f>IF(基本情報入力シート!R47="","",基本情報入力シート!R47)</f>
        <v/>
      </c>
      <c r="E15" s="258" t="str">
        <f>IF(基本情報入力シート!W47="","",基本情報入力シート!W47)</f>
        <v/>
      </c>
      <c r="F15" s="258" t="str">
        <f>IF(基本情報入力シート!X47="","",基本情報入力シート!X47)</f>
        <v/>
      </c>
      <c r="G15" s="258" t="str">
        <f>IF(基本情報入力シート!Y47="","",基本情報入力シート!Y47)</f>
        <v/>
      </c>
      <c r="H15" s="15" t="s">
        <v>77</v>
      </c>
      <c r="I15" s="259" t="str">
        <f>IF(基本情報入力シート!Z47="","",基本情報入力シート!Z47)</f>
        <v/>
      </c>
      <c r="J15" s="260" t="str">
        <f>IF(G15="","",VLOOKUP(G15,【参考】数式用!$A$3:$B$22,2,FALSE))</f>
        <v/>
      </c>
      <c r="K15" s="261" t="s">
        <v>11</v>
      </c>
      <c r="L15" s="262">
        <v>6</v>
      </c>
      <c r="M15" s="263" t="s">
        <v>8</v>
      </c>
      <c r="N15" s="28">
        <v>2</v>
      </c>
      <c r="O15" s="264" t="s">
        <v>23</v>
      </c>
      <c r="P15" s="262">
        <v>6</v>
      </c>
      <c r="Q15" s="264" t="s">
        <v>8</v>
      </c>
      <c r="R15" s="262">
        <v>5</v>
      </c>
      <c r="S15" s="263" t="s">
        <v>56</v>
      </c>
      <c r="T15" s="265" t="s">
        <v>13</v>
      </c>
      <c r="U15" s="266">
        <f t="shared" si="3"/>
        <v>4</v>
      </c>
      <c r="V15" s="265" t="s">
        <v>18</v>
      </c>
      <c r="W15" s="267" t="str">
        <f t="shared" si="0"/>
        <v/>
      </c>
      <c r="X15" s="268" t="str">
        <f t="shared" si="1"/>
        <v/>
      </c>
    </row>
    <row r="16" spans="1:24" ht="36.75" customHeight="1">
      <c r="A16" s="255">
        <f t="shared" si="2"/>
        <v>5</v>
      </c>
      <c r="B16" s="256" t="str">
        <f>IF(基本情報入力シート!C48="","",基本情報入力シート!C48)</f>
        <v/>
      </c>
      <c r="C16" s="257" t="str">
        <f>IF(基本情報入力シート!M48="","",基本情報入力シート!M48)</f>
        <v/>
      </c>
      <c r="D16" s="258" t="str">
        <f>IF(基本情報入力シート!R48="","",基本情報入力シート!R48)</f>
        <v/>
      </c>
      <c r="E16" s="258" t="str">
        <f>IF(基本情報入力シート!W48="","",基本情報入力シート!W48)</f>
        <v/>
      </c>
      <c r="F16" s="258" t="str">
        <f>IF(基本情報入力シート!X48="","",基本情報入力シート!X48)</f>
        <v/>
      </c>
      <c r="G16" s="258" t="str">
        <f>IF(基本情報入力シート!Y48="","",基本情報入力シート!Y48)</f>
        <v/>
      </c>
      <c r="H16" s="15" t="s">
        <v>77</v>
      </c>
      <c r="I16" s="259" t="str">
        <f>IF(基本情報入力シート!Z48="","",基本情報入力シート!Z48)</f>
        <v/>
      </c>
      <c r="J16" s="260" t="str">
        <f>IF(G16="","",VLOOKUP(G16,【参考】数式用!$A$3:$B$22,2,FALSE))</f>
        <v/>
      </c>
      <c r="K16" s="261" t="s">
        <v>11</v>
      </c>
      <c r="L16" s="262">
        <v>6</v>
      </c>
      <c r="M16" s="263" t="s">
        <v>8</v>
      </c>
      <c r="N16" s="28">
        <v>2</v>
      </c>
      <c r="O16" s="264" t="s">
        <v>23</v>
      </c>
      <c r="P16" s="262">
        <v>6</v>
      </c>
      <c r="Q16" s="264" t="s">
        <v>8</v>
      </c>
      <c r="R16" s="262">
        <v>5</v>
      </c>
      <c r="S16" s="263" t="s">
        <v>56</v>
      </c>
      <c r="T16" s="265" t="s">
        <v>13</v>
      </c>
      <c r="U16" s="266">
        <f t="shared" si="3"/>
        <v>4</v>
      </c>
      <c r="V16" s="265" t="s">
        <v>18</v>
      </c>
      <c r="W16" s="267" t="str">
        <f t="shared" si="0"/>
        <v/>
      </c>
      <c r="X16" s="268" t="str">
        <f t="shared" si="1"/>
        <v/>
      </c>
    </row>
    <row r="17" spans="1:24" ht="36.75" customHeight="1">
      <c r="A17" s="255">
        <f t="shared" si="2"/>
        <v>6</v>
      </c>
      <c r="B17" s="256" t="str">
        <f>IF(基本情報入力シート!C49="","",基本情報入力シート!C49)</f>
        <v/>
      </c>
      <c r="C17" s="257" t="str">
        <f>IF(基本情報入力シート!M49="","",基本情報入力シート!M49)</f>
        <v/>
      </c>
      <c r="D17" s="258" t="str">
        <f>IF(基本情報入力シート!R49="","",基本情報入力シート!R49)</f>
        <v/>
      </c>
      <c r="E17" s="258" t="str">
        <f>IF(基本情報入力シート!W49="","",基本情報入力シート!W49)</f>
        <v/>
      </c>
      <c r="F17" s="258" t="str">
        <f>IF(基本情報入力シート!X49="","",基本情報入力シート!X49)</f>
        <v/>
      </c>
      <c r="G17" s="258" t="str">
        <f>IF(基本情報入力シート!Y49="","",基本情報入力シート!Y49)</f>
        <v/>
      </c>
      <c r="H17" s="15" t="s">
        <v>77</v>
      </c>
      <c r="I17" s="259" t="str">
        <f>IF(基本情報入力シート!Z49="","",基本情報入力シート!Z49)</f>
        <v/>
      </c>
      <c r="J17" s="260" t="str">
        <f>IF(G17="","",VLOOKUP(G17,【参考】数式用!$A$3:$B$22,2,FALSE))</f>
        <v/>
      </c>
      <c r="K17" s="261" t="s">
        <v>11</v>
      </c>
      <c r="L17" s="262">
        <v>6</v>
      </c>
      <c r="M17" s="263" t="s">
        <v>8</v>
      </c>
      <c r="N17" s="28">
        <v>2</v>
      </c>
      <c r="O17" s="264" t="s">
        <v>23</v>
      </c>
      <c r="P17" s="262">
        <v>6</v>
      </c>
      <c r="Q17" s="264" t="s">
        <v>8</v>
      </c>
      <c r="R17" s="262">
        <v>5</v>
      </c>
      <c r="S17" s="263" t="s">
        <v>56</v>
      </c>
      <c r="T17" s="265" t="s">
        <v>57</v>
      </c>
      <c r="U17" s="266">
        <f t="shared" si="3"/>
        <v>4</v>
      </c>
      <c r="V17" s="265" t="s">
        <v>58</v>
      </c>
      <c r="W17" s="267" t="str">
        <f t="shared" si="0"/>
        <v/>
      </c>
      <c r="X17" s="268" t="str">
        <f t="shared" si="1"/>
        <v/>
      </c>
    </row>
    <row r="18" spans="1:24" ht="36.75" customHeight="1">
      <c r="A18" s="255">
        <f t="shared" si="2"/>
        <v>7</v>
      </c>
      <c r="B18" s="256" t="str">
        <f>IF(基本情報入力シート!C50="","",基本情報入力シート!C50)</f>
        <v/>
      </c>
      <c r="C18" s="257" t="str">
        <f>IF(基本情報入力シート!M50="","",基本情報入力シート!M50)</f>
        <v/>
      </c>
      <c r="D18" s="258" t="str">
        <f>IF(基本情報入力シート!R50="","",基本情報入力シート!R50)</f>
        <v/>
      </c>
      <c r="E18" s="258" t="str">
        <f>IF(基本情報入力シート!W50="","",基本情報入力シート!W50)</f>
        <v/>
      </c>
      <c r="F18" s="258" t="str">
        <f>IF(基本情報入力シート!X50="","",基本情報入力シート!X50)</f>
        <v/>
      </c>
      <c r="G18" s="258" t="str">
        <f>IF(基本情報入力シート!Y50="","",基本情報入力シート!Y50)</f>
        <v/>
      </c>
      <c r="H18" s="15" t="s">
        <v>77</v>
      </c>
      <c r="I18" s="259" t="str">
        <f>IF(基本情報入力シート!Z50="","",基本情報入力シート!Z50)</f>
        <v/>
      </c>
      <c r="J18" s="260" t="str">
        <f>IF(G18="","",VLOOKUP(G18,【参考】数式用!$A$3:$B$22,2,FALSE))</f>
        <v/>
      </c>
      <c r="K18" s="261" t="s">
        <v>11</v>
      </c>
      <c r="L18" s="262">
        <v>6</v>
      </c>
      <c r="M18" s="263" t="s">
        <v>8</v>
      </c>
      <c r="N18" s="28">
        <v>2</v>
      </c>
      <c r="O18" s="264" t="s">
        <v>23</v>
      </c>
      <c r="P18" s="262">
        <v>6</v>
      </c>
      <c r="Q18" s="264" t="s">
        <v>8</v>
      </c>
      <c r="R18" s="262">
        <v>5</v>
      </c>
      <c r="S18" s="263" t="s">
        <v>56</v>
      </c>
      <c r="T18" s="265" t="s">
        <v>13</v>
      </c>
      <c r="U18" s="266">
        <f t="shared" ref="U18:U81" si="4">IF(R18="","",R18-N18+1)</f>
        <v>4</v>
      </c>
      <c r="V18" s="265" t="s">
        <v>18</v>
      </c>
      <c r="W18" s="267" t="str">
        <f t="shared" si="0"/>
        <v/>
      </c>
      <c r="X18" s="268" t="str">
        <f t="shared" si="1"/>
        <v/>
      </c>
    </row>
    <row r="19" spans="1:24" ht="36.75" customHeight="1">
      <c r="A19" s="255">
        <f t="shared" si="2"/>
        <v>8</v>
      </c>
      <c r="B19" s="256" t="str">
        <f>IF(基本情報入力シート!C51="","",基本情報入力シート!C51)</f>
        <v/>
      </c>
      <c r="C19" s="257" t="str">
        <f>IF(基本情報入力シート!M51="","",基本情報入力シート!M51)</f>
        <v/>
      </c>
      <c r="D19" s="258" t="str">
        <f>IF(基本情報入力シート!R51="","",基本情報入力シート!R51)</f>
        <v/>
      </c>
      <c r="E19" s="258" t="str">
        <f>IF(基本情報入力シート!W51="","",基本情報入力シート!W51)</f>
        <v/>
      </c>
      <c r="F19" s="258" t="str">
        <f>IF(基本情報入力シート!X51="","",基本情報入力シート!X51)</f>
        <v/>
      </c>
      <c r="G19" s="258" t="str">
        <f>IF(基本情報入力シート!Y51="","",基本情報入力シート!Y51)</f>
        <v/>
      </c>
      <c r="H19" s="15" t="s">
        <v>77</v>
      </c>
      <c r="I19" s="259" t="str">
        <f>IF(基本情報入力シート!Z51="","",基本情報入力シート!Z51)</f>
        <v/>
      </c>
      <c r="J19" s="260" t="str">
        <f>IF(G19="","",VLOOKUP(G19,【参考】数式用!$A$3:$B$22,2,FALSE))</f>
        <v/>
      </c>
      <c r="K19" s="261" t="s">
        <v>11</v>
      </c>
      <c r="L19" s="262">
        <v>6</v>
      </c>
      <c r="M19" s="263" t="s">
        <v>8</v>
      </c>
      <c r="N19" s="28">
        <v>2</v>
      </c>
      <c r="O19" s="264" t="s">
        <v>23</v>
      </c>
      <c r="P19" s="262">
        <v>6</v>
      </c>
      <c r="Q19" s="264" t="s">
        <v>8</v>
      </c>
      <c r="R19" s="262">
        <v>5</v>
      </c>
      <c r="S19" s="263" t="s">
        <v>56</v>
      </c>
      <c r="T19" s="265" t="s">
        <v>57</v>
      </c>
      <c r="U19" s="266">
        <f t="shared" si="4"/>
        <v>4</v>
      </c>
      <c r="V19" s="265" t="s">
        <v>58</v>
      </c>
      <c r="W19" s="267" t="str">
        <f t="shared" si="0"/>
        <v/>
      </c>
      <c r="X19" s="268" t="str">
        <f t="shared" si="1"/>
        <v/>
      </c>
    </row>
    <row r="20" spans="1:24" ht="36.75" customHeight="1">
      <c r="A20" s="255">
        <f t="shared" si="2"/>
        <v>9</v>
      </c>
      <c r="B20" s="256" t="str">
        <f>IF(基本情報入力シート!C52="","",基本情報入力シート!C52)</f>
        <v/>
      </c>
      <c r="C20" s="257" t="str">
        <f>IF(基本情報入力シート!M52="","",基本情報入力シート!M52)</f>
        <v/>
      </c>
      <c r="D20" s="258" t="str">
        <f>IF(基本情報入力シート!R52="","",基本情報入力シート!R52)</f>
        <v/>
      </c>
      <c r="E20" s="258" t="str">
        <f>IF(基本情報入力シート!W52="","",基本情報入力シート!W52)</f>
        <v/>
      </c>
      <c r="F20" s="258" t="str">
        <f>IF(基本情報入力シート!X52="","",基本情報入力シート!X52)</f>
        <v/>
      </c>
      <c r="G20" s="258" t="str">
        <f>IF(基本情報入力シート!Y52="","",基本情報入力シート!Y52)</f>
        <v/>
      </c>
      <c r="H20" s="15" t="s">
        <v>77</v>
      </c>
      <c r="I20" s="259" t="str">
        <f>IF(基本情報入力シート!Z52="","",基本情報入力シート!Z52)</f>
        <v/>
      </c>
      <c r="J20" s="260" t="str">
        <f>IF(G20="","",VLOOKUP(G20,【参考】数式用!$A$3:$B$22,2,FALSE))</f>
        <v/>
      </c>
      <c r="K20" s="261" t="s">
        <v>11</v>
      </c>
      <c r="L20" s="262">
        <v>6</v>
      </c>
      <c r="M20" s="263" t="s">
        <v>8</v>
      </c>
      <c r="N20" s="28">
        <v>2</v>
      </c>
      <c r="O20" s="264" t="s">
        <v>23</v>
      </c>
      <c r="P20" s="262">
        <v>6</v>
      </c>
      <c r="Q20" s="264" t="s">
        <v>8</v>
      </c>
      <c r="R20" s="262">
        <v>5</v>
      </c>
      <c r="S20" s="263" t="s">
        <v>56</v>
      </c>
      <c r="T20" s="265" t="s">
        <v>13</v>
      </c>
      <c r="U20" s="266">
        <f t="shared" si="4"/>
        <v>4</v>
      </c>
      <c r="V20" s="265" t="s">
        <v>18</v>
      </c>
      <c r="W20" s="267" t="str">
        <f t="shared" si="0"/>
        <v/>
      </c>
      <c r="X20" s="268" t="str">
        <f t="shared" si="1"/>
        <v/>
      </c>
    </row>
    <row r="21" spans="1:24" ht="36.75" customHeight="1">
      <c r="A21" s="255">
        <f t="shared" si="2"/>
        <v>10</v>
      </c>
      <c r="B21" s="256" t="str">
        <f>IF(基本情報入力シート!C53="","",基本情報入力シート!C53)</f>
        <v/>
      </c>
      <c r="C21" s="257" t="str">
        <f>IF(基本情報入力シート!M53="","",基本情報入力シート!M53)</f>
        <v/>
      </c>
      <c r="D21" s="258" t="str">
        <f>IF(基本情報入力シート!R53="","",基本情報入力シート!R53)</f>
        <v/>
      </c>
      <c r="E21" s="258" t="str">
        <f>IF(基本情報入力シート!W53="","",基本情報入力シート!W53)</f>
        <v/>
      </c>
      <c r="F21" s="258" t="str">
        <f>IF(基本情報入力シート!X53="","",基本情報入力シート!X53)</f>
        <v/>
      </c>
      <c r="G21" s="258" t="str">
        <f>IF(基本情報入力シート!Y53="","",基本情報入力シート!Y53)</f>
        <v/>
      </c>
      <c r="H21" s="15" t="s">
        <v>77</v>
      </c>
      <c r="I21" s="259" t="str">
        <f>IF(基本情報入力シート!Z53="","",基本情報入力シート!Z53)</f>
        <v/>
      </c>
      <c r="J21" s="260" t="str">
        <f>IF(G21="","",VLOOKUP(G21,【参考】数式用!$A$3:$B$22,2,FALSE))</f>
        <v/>
      </c>
      <c r="K21" s="261" t="s">
        <v>11</v>
      </c>
      <c r="L21" s="262">
        <v>6</v>
      </c>
      <c r="M21" s="263" t="s">
        <v>8</v>
      </c>
      <c r="N21" s="28">
        <v>2</v>
      </c>
      <c r="O21" s="264" t="s">
        <v>23</v>
      </c>
      <c r="P21" s="262">
        <v>6</v>
      </c>
      <c r="Q21" s="264" t="s">
        <v>8</v>
      </c>
      <c r="R21" s="262">
        <v>5</v>
      </c>
      <c r="S21" s="263" t="s">
        <v>56</v>
      </c>
      <c r="T21" s="265" t="s">
        <v>57</v>
      </c>
      <c r="U21" s="266">
        <f t="shared" si="4"/>
        <v>4</v>
      </c>
      <c r="V21" s="265" t="s">
        <v>58</v>
      </c>
      <c r="W21" s="267" t="str">
        <f t="shared" si="0"/>
        <v/>
      </c>
      <c r="X21" s="268" t="str">
        <f t="shared" si="1"/>
        <v/>
      </c>
    </row>
    <row r="22" spans="1:24" ht="36.75" customHeight="1">
      <c r="A22" s="255">
        <f t="shared" si="2"/>
        <v>11</v>
      </c>
      <c r="B22" s="256" t="str">
        <f>IF(基本情報入力シート!C54="","",基本情報入力シート!C54)</f>
        <v/>
      </c>
      <c r="C22" s="257" t="str">
        <f>IF(基本情報入力シート!M54="","",基本情報入力シート!M54)</f>
        <v/>
      </c>
      <c r="D22" s="258" t="str">
        <f>IF(基本情報入力シート!R54="","",基本情報入力シート!R54)</f>
        <v/>
      </c>
      <c r="E22" s="258" t="str">
        <f>IF(基本情報入力シート!W54="","",基本情報入力シート!W54)</f>
        <v/>
      </c>
      <c r="F22" s="258" t="str">
        <f>IF(基本情報入力シート!X54="","",基本情報入力シート!X54)</f>
        <v/>
      </c>
      <c r="G22" s="258" t="str">
        <f>IF(基本情報入力シート!Y54="","",基本情報入力シート!Y54)</f>
        <v/>
      </c>
      <c r="H22" s="15" t="s">
        <v>77</v>
      </c>
      <c r="I22" s="259" t="str">
        <f>IF(基本情報入力シート!Z54="","",基本情報入力シート!Z54)</f>
        <v/>
      </c>
      <c r="J22" s="260" t="str">
        <f>IF(G22="","",VLOOKUP(G22,【参考】数式用!$A$3:$B$22,2,FALSE))</f>
        <v/>
      </c>
      <c r="K22" s="261" t="s">
        <v>11</v>
      </c>
      <c r="L22" s="262">
        <v>6</v>
      </c>
      <c r="M22" s="263" t="s">
        <v>8</v>
      </c>
      <c r="N22" s="28">
        <v>2</v>
      </c>
      <c r="O22" s="264" t="s">
        <v>23</v>
      </c>
      <c r="P22" s="262">
        <v>6</v>
      </c>
      <c r="Q22" s="264" t="s">
        <v>8</v>
      </c>
      <c r="R22" s="262">
        <v>5</v>
      </c>
      <c r="S22" s="263" t="s">
        <v>56</v>
      </c>
      <c r="T22" s="265" t="s">
        <v>13</v>
      </c>
      <c r="U22" s="266">
        <f t="shared" si="4"/>
        <v>4</v>
      </c>
      <c r="V22" s="265" t="s">
        <v>18</v>
      </c>
      <c r="W22" s="267" t="str">
        <f t="shared" si="0"/>
        <v/>
      </c>
      <c r="X22" s="268" t="str">
        <f t="shared" si="1"/>
        <v/>
      </c>
    </row>
    <row r="23" spans="1:24" ht="36.75" customHeight="1">
      <c r="A23" s="255">
        <f t="shared" si="2"/>
        <v>12</v>
      </c>
      <c r="B23" s="256" t="str">
        <f>IF(基本情報入力シート!C55="","",基本情報入力シート!C55)</f>
        <v/>
      </c>
      <c r="C23" s="257" t="str">
        <f>IF(基本情報入力シート!M55="","",基本情報入力シート!M55)</f>
        <v/>
      </c>
      <c r="D23" s="258" t="str">
        <f>IF(基本情報入力シート!R55="","",基本情報入力シート!R55)</f>
        <v/>
      </c>
      <c r="E23" s="258" t="str">
        <f>IF(基本情報入力シート!W55="","",基本情報入力シート!W55)</f>
        <v/>
      </c>
      <c r="F23" s="258" t="str">
        <f>IF(基本情報入力シート!X55="","",基本情報入力シート!X55)</f>
        <v/>
      </c>
      <c r="G23" s="258" t="str">
        <f>IF(基本情報入力シート!Y55="","",基本情報入力シート!Y55)</f>
        <v/>
      </c>
      <c r="H23" s="15" t="s">
        <v>77</v>
      </c>
      <c r="I23" s="259" t="str">
        <f>IF(基本情報入力シート!Z55="","",基本情報入力シート!Z55)</f>
        <v/>
      </c>
      <c r="J23" s="260" t="str">
        <f>IF(G23="","",VLOOKUP(G23,【参考】数式用!$A$3:$B$22,2,FALSE))</f>
        <v/>
      </c>
      <c r="K23" s="261" t="s">
        <v>11</v>
      </c>
      <c r="L23" s="262">
        <v>6</v>
      </c>
      <c r="M23" s="263" t="s">
        <v>8</v>
      </c>
      <c r="N23" s="28">
        <v>2</v>
      </c>
      <c r="O23" s="264" t="s">
        <v>23</v>
      </c>
      <c r="P23" s="262">
        <v>6</v>
      </c>
      <c r="Q23" s="264" t="s">
        <v>8</v>
      </c>
      <c r="R23" s="262">
        <v>5</v>
      </c>
      <c r="S23" s="263" t="s">
        <v>56</v>
      </c>
      <c r="T23" s="265" t="s">
        <v>57</v>
      </c>
      <c r="U23" s="266">
        <f t="shared" si="4"/>
        <v>4</v>
      </c>
      <c r="V23" s="265" t="s">
        <v>58</v>
      </c>
      <c r="W23" s="267" t="str">
        <f t="shared" si="0"/>
        <v/>
      </c>
      <c r="X23" s="268" t="str">
        <f t="shared" si="1"/>
        <v/>
      </c>
    </row>
    <row r="24" spans="1:24" ht="36.75" customHeight="1">
      <c r="A24" s="255">
        <f t="shared" si="2"/>
        <v>13</v>
      </c>
      <c r="B24" s="256" t="str">
        <f>IF(基本情報入力シート!C56="","",基本情報入力シート!C56)</f>
        <v/>
      </c>
      <c r="C24" s="257" t="str">
        <f>IF(基本情報入力シート!M56="","",基本情報入力シート!M56)</f>
        <v/>
      </c>
      <c r="D24" s="258" t="str">
        <f>IF(基本情報入力シート!R56="","",基本情報入力シート!R56)</f>
        <v/>
      </c>
      <c r="E24" s="258" t="str">
        <f>IF(基本情報入力シート!W56="","",基本情報入力シート!W56)</f>
        <v/>
      </c>
      <c r="F24" s="258" t="str">
        <f>IF(基本情報入力シート!X56="","",基本情報入力シート!X56)</f>
        <v/>
      </c>
      <c r="G24" s="258" t="str">
        <f>IF(基本情報入力シート!Y56="","",基本情報入力シート!Y56)</f>
        <v/>
      </c>
      <c r="H24" s="15" t="s">
        <v>77</v>
      </c>
      <c r="I24" s="259" t="str">
        <f>IF(基本情報入力シート!Z56="","",基本情報入力シート!Z56)</f>
        <v/>
      </c>
      <c r="J24" s="260" t="str">
        <f>IF(G24="","",VLOOKUP(G24,【参考】数式用!$A$3:$B$22,2,FALSE))</f>
        <v/>
      </c>
      <c r="K24" s="261" t="s">
        <v>11</v>
      </c>
      <c r="L24" s="262">
        <v>6</v>
      </c>
      <c r="M24" s="263" t="s">
        <v>8</v>
      </c>
      <c r="N24" s="28">
        <v>2</v>
      </c>
      <c r="O24" s="264" t="s">
        <v>23</v>
      </c>
      <c r="P24" s="262">
        <v>6</v>
      </c>
      <c r="Q24" s="264" t="s">
        <v>8</v>
      </c>
      <c r="R24" s="262">
        <v>5</v>
      </c>
      <c r="S24" s="263" t="s">
        <v>56</v>
      </c>
      <c r="T24" s="265" t="s">
        <v>13</v>
      </c>
      <c r="U24" s="266">
        <f t="shared" si="4"/>
        <v>4</v>
      </c>
      <c r="V24" s="265" t="s">
        <v>18</v>
      </c>
      <c r="W24" s="267" t="str">
        <f t="shared" si="0"/>
        <v/>
      </c>
      <c r="X24" s="268" t="str">
        <f t="shared" si="1"/>
        <v/>
      </c>
    </row>
    <row r="25" spans="1:24" ht="36.75" customHeight="1">
      <c r="A25" s="255">
        <f t="shared" si="2"/>
        <v>14</v>
      </c>
      <c r="B25" s="256" t="str">
        <f>IF(基本情報入力シート!C57="","",基本情報入力シート!C57)</f>
        <v/>
      </c>
      <c r="C25" s="257" t="str">
        <f>IF(基本情報入力シート!M57="","",基本情報入力シート!M57)</f>
        <v/>
      </c>
      <c r="D25" s="258" t="str">
        <f>IF(基本情報入力シート!R57="","",基本情報入力シート!R57)</f>
        <v/>
      </c>
      <c r="E25" s="258" t="str">
        <f>IF(基本情報入力シート!W57="","",基本情報入力シート!W57)</f>
        <v/>
      </c>
      <c r="F25" s="258" t="str">
        <f>IF(基本情報入力シート!X57="","",基本情報入力シート!X57)</f>
        <v/>
      </c>
      <c r="G25" s="258" t="str">
        <f>IF(基本情報入力シート!Y57="","",基本情報入力シート!Y57)</f>
        <v/>
      </c>
      <c r="H25" s="15" t="s">
        <v>77</v>
      </c>
      <c r="I25" s="259" t="str">
        <f>IF(基本情報入力シート!Z57="","",基本情報入力シート!Z57)</f>
        <v/>
      </c>
      <c r="J25" s="260" t="str">
        <f>IF(G25="","",VLOOKUP(G25,【参考】数式用!$A$3:$B$22,2,FALSE))</f>
        <v/>
      </c>
      <c r="K25" s="261" t="s">
        <v>11</v>
      </c>
      <c r="L25" s="262">
        <v>6</v>
      </c>
      <c r="M25" s="263" t="s">
        <v>8</v>
      </c>
      <c r="N25" s="28">
        <v>2</v>
      </c>
      <c r="O25" s="264" t="s">
        <v>23</v>
      </c>
      <c r="P25" s="262">
        <v>6</v>
      </c>
      <c r="Q25" s="264" t="s">
        <v>8</v>
      </c>
      <c r="R25" s="262">
        <v>5</v>
      </c>
      <c r="S25" s="263" t="s">
        <v>56</v>
      </c>
      <c r="T25" s="265" t="s">
        <v>57</v>
      </c>
      <c r="U25" s="266">
        <f t="shared" si="4"/>
        <v>4</v>
      </c>
      <c r="V25" s="265" t="s">
        <v>58</v>
      </c>
      <c r="W25" s="267" t="str">
        <f t="shared" si="0"/>
        <v/>
      </c>
      <c r="X25" s="268" t="str">
        <f t="shared" si="1"/>
        <v/>
      </c>
    </row>
    <row r="26" spans="1:24" ht="36.75" customHeight="1">
      <c r="A26" s="255">
        <f t="shared" si="2"/>
        <v>15</v>
      </c>
      <c r="B26" s="256" t="str">
        <f>IF(基本情報入力シート!C58="","",基本情報入力シート!C58)</f>
        <v/>
      </c>
      <c r="C26" s="257" t="str">
        <f>IF(基本情報入力シート!M58="","",基本情報入力シート!M58)</f>
        <v/>
      </c>
      <c r="D26" s="258" t="str">
        <f>IF(基本情報入力シート!R58="","",基本情報入力シート!R58)</f>
        <v/>
      </c>
      <c r="E26" s="258" t="str">
        <f>IF(基本情報入力シート!W58="","",基本情報入力シート!W58)</f>
        <v/>
      </c>
      <c r="F26" s="258" t="str">
        <f>IF(基本情報入力シート!X58="","",基本情報入力シート!X58)</f>
        <v/>
      </c>
      <c r="G26" s="258" t="str">
        <f>IF(基本情報入力シート!Y58="","",基本情報入力シート!Y58)</f>
        <v/>
      </c>
      <c r="H26" s="15" t="s">
        <v>77</v>
      </c>
      <c r="I26" s="259" t="str">
        <f>IF(基本情報入力シート!Z58="","",基本情報入力シート!Z58)</f>
        <v/>
      </c>
      <c r="J26" s="260" t="str">
        <f>IF(G26="","",VLOOKUP(G26,【参考】数式用!$A$3:$B$22,2,FALSE))</f>
        <v/>
      </c>
      <c r="K26" s="261" t="s">
        <v>11</v>
      </c>
      <c r="L26" s="262">
        <v>6</v>
      </c>
      <c r="M26" s="263" t="s">
        <v>8</v>
      </c>
      <c r="N26" s="28">
        <v>2</v>
      </c>
      <c r="O26" s="264" t="s">
        <v>23</v>
      </c>
      <c r="P26" s="262">
        <v>6</v>
      </c>
      <c r="Q26" s="264" t="s">
        <v>8</v>
      </c>
      <c r="R26" s="262">
        <v>5</v>
      </c>
      <c r="S26" s="263" t="s">
        <v>56</v>
      </c>
      <c r="T26" s="265" t="s">
        <v>13</v>
      </c>
      <c r="U26" s="266">
        <f t="shared" si="4"/>
        <v>4</v>
      </c>
      <c r="V26" s="265" t="s">
        <v>18</v>
      </c>
      <c r="W26" s="267" t="str">
        <f t="shared" si="0"/>
        <v/>
      </c>
      <c r="X26" s="268" t="str">
        <f t="shared" si="1"/>
        <v/>
      </c>
    </row>
    <row r="27" spans="1:24" ht="36.75" customHeight="1">
      <c r="A27" s="255">
        <f t="shared" si="2"/>
        <v>16</v>
      </c>
      <c r="B27" s="256" t="str">
        <f>IF(基本情報入力シート!C59="","",基本情報入力シート!C59)</f>
        <v/>
      </c>
      <c r="C27" s="257" t="str">
        <f>IF(基本情報入力シート!M59="","",基本情報入力シート!M59)</f>
        <v/>
      </c>
      <c r="D27" s="258" t="str">
        <f>IF(基本情報入力シート!R59="","",基本情報入力シート!R59)</f>
        <v/>
      </c>
      <c r="E27" s="258" t="str">
        <f>IF(基本情報入力シート!W59="","",基本情報入力シート!W59)</f>
        <v/>
      </c>
      <c r="F27" s="258" t="str">
        <f>IF(基本情報入力シート!X59="","",基本情報入力シート!X59)</f>
        <v/>
      </c>
      <c r="G27" s="258" t="str">
        <f>IF(基本情報入力シート!Y59="","",基本情報入力シート!Y59)</f>
        <v/>
      </c>
      <c r="H27" s="15" t="s">
        <v>77</v>
      </c>
      <c r="I27" s="259" t="str">
        <f>IF(基本情報入力シート!Z59="","",基本情報入力シート!Z59)</f>
        <v/>
      </c>
      <c r="J27" s="260" t="str">
        <f>IF(G27="","",VLOOKUP(G27,【参考】数式用!$A$3:$B$22,2,FALSE))</f>
        <v/>
      </c>
      <c r="K27" s="261" t="s">
        <v>11</v>
      </c>
      <c r="L27" s="262">
        <v>6</v>
      </c>
      <c r="M27" s="263" t="s">
        <v>8</v>
      </c>
      <c r="N27" s="28">
        <v>2</v>
      </c>
      <c r="O27" s="264" t="s">
        <v>23</v>
      </c>
      <c r="P27" s="262">
        <v>6</v>
      </c>
      <c r="Q27" s="264" t="s">
        <v>8</v>
      </c>
      <c r="R27" s="262">
        <v>5</v>
      </c>
      <c r="S27" s="263" t="s">
        <v>56</v>
      </c>
      <c r="T27" s="265" t="s">
        <v>57</v>
      </c>
      <c r="U27" s="266">
        <f t="shared" si="4"/>
        <v>4</v>
      </c>
      <c r="V27" s="265" t="s">
        <v>58</v>
      </c>
      <c r="W27" s="267" t="str">
        <f t="shared" si="0"/>
        <v/>
      </c>
      <c r="X27" s="268" t="str">
        <f t="shared" si="1"/>
        <v/>
      </c>
    </row>
    <row r="28" spans="1:24" ht="36.75" customHeight="1">
      <c r="A28" s="255">
        <f t="shared" si="2"/>
        <v>17</v>
      </c>
      <c r="B28" s="256" t="str">
        <f>IF(基本情報入力シート!C60="","",基本情報入力シート!C60)</f>
        <v/>
      </c>
      <c r="C28" s="257" t="str">
        <f>IF(基本情報入力シート!M60="","",基本情報入力シート!M60)</f>
        <v/>
      </c>
      <c r="D28" s="258" t="str">
        <f>IF(基本情報入力シート!R60="","",基本情報入力シート!R60)</f>
        <v/>
      </c>
      <c r="E28" s="258" t="str">
        <f>IF(基本情報入力シート!W60="","",基本情報入力シート!W60)</f>
        <v/>
      </c>
      <c r="F28" s="258" t="str">
        <f>IF(基本情報入力シート!X60="","",基本情報入力シート!X60)</f>
        <v/>
      </c>
      <c r="G28" s="258" t="str">
        <f>IF(基本情報入力シート!Y60="","",基本情報入力シート!Y60)</f>
        <v/>
      </c>
      <c r="H28" s="15" t="s">
        <v>77</v>
      </c>
      <c r="I28" s="259" t="str">
        <f>IF(基本情報入力シート!Z60="","",基本情報入力シート!Z60)</f>
        <v/>
      </c>
      <c r="J28" s="260" t="str">
        <f>IF(G28="","",VLOOKUP(G28,【参考】数式用!$A$3:$B$22,2,FALSE))</f>
        <v/>
      </c>
      <c r="K28" s="261" t="s">
        <v>11</v>
      </c>
      <c r="L28" s="262">
        <v>6</v>
      </c>
      <c r="M28" s="263" t="s">
        <v>8</v>
      </c>
      <c r="N28" s="28">
        <v>2</v>
      </c>
      <c r="O28" s="264" t="s">
        <v>23</v>
      </c>
      <c r="P28" s="262">
        <v>6</v>
      </c>
      <c r="Q28" s="264" t="s">
        <v>8</v>
      </c>
      <c r="R28" s="262">
        <v>5</v>
      </c>
      <c r="S28" s="263" t="s">
        <v>56</v>
      </c>
      <c r="T28" s="265" t="s">
        <v>13</v>
      </c>
      <c r="U28" s="266">
        <f t="shared" si="4"/>
        <v>4</v>
      </c>
      <c r="V28" s="265" t="s">
        <v>18</v>
      </c>
      <c r="W28" s="267" t="str">
        <f t="shared" si="0"/>
        <v/>
      </c>
      <c r="X28" s="268" t="str">
        <f t="shared" si="1"/>
        <v/>
      </c>
    </row>
    <row r="29" spans="1:24" ht="36.75" customHeight="1">
      <c r="A29" s="255">
        <f t="shared" si="2"/>
        <v>18</v>
      </c>
      <c r="B29" s="256" t="str">
        <f>IF(基本情報入力シート!C61="","",基本情報入力シート!C61)</f>
        <v/>
      </c>
      <c r="C29" s="257" t="str">
        <f>IF(基本情報入力シート!M61="","",基本情報入力シート!M61)</f>
        <v/>
      </c>
      <c r="D29" s="258" t="str">
        <f>IF(基本情報入力シート!R61="","",基本情報入力シート!R61)</f>
        <v/>
      </c>
      <c r="E29" s="258" t="str">
        <f>IF(基本情報入力シート!W61="","",基本情報入力シート!W61)</f>
        <v/>
      </c>
      <c r="F29" s="258" t="str">
        <f>IF(基本情報入力シート!X61="","",基本情報入力シート!X61)</f>
        <v/>
      </c>
      <c r="G29" s="258" t="str">
        <f>IF(基本情報入力シート!Y61="","",基本情報入力シート!Y61)</f>
        <v/>
      </c>
      <c r="H29" s="15" t="s">
        <v>77</v>
      </c>
      <c r="I29" s="259" t="str">
        <f>IF(基本情報入力シート!Z61="","",基本情報入力シート!Z61)</f>
        <v/>
      </c>
      <c r="J29" s="260" t="str">
        <f>IF(G29="","",VLOOKUP(G29,【参考】数式用!$A$3:$B$22,2,FALSE))</f>
        <v/>
      </c>
      <c r="K29" s="261" t="s">
        <v>11</v>
      </c>
      <c r="L29" s="262">
        <v>6</v>
      </c>
      <c r="M29" s="263" t="s">
        <v>8</v>
      </c>
      <c r="N29" s="28">
        <v>2</v>
      </c>
      <c r="O29" s="264" t="s">
        <v>23</v>
      </c>
      <c r="P29" s="262">
        <v>6</v>
      </c>
      <c r="Q29" s="264" t="s">
        <v>8</v>
      </c>
      <c r="R29" s="262">
        <v>5</v>
      </c>
      <c r="S29" s="263" t="s">
        <v>56</v>
      </c>
      <c r="T29" s="265" t="s">
        <v>57</v>
      </c>
      <c r="U29" s="266">
        <f t="shared" si="4"/>
        <v>4</v>
      </c>
      <c r="V29" s="265" t="s">
        <v>58</v>
      </c>
      <c r="W29" s="267" t="str">
        <f t="shared" si="0"/>
        <v/>
      </c>
      <c r="X29" s="268" t="str">
        <f t="shared" si="1"/>
        <v/>
      </c>
    </row>
    <row r="30" spans="1:24" ht="36.75" customHeight="1">
      <c r="A30" s="255">
        <f t="shared" si="2"/>
        <v>19</v>
      </c>
      <c r="B30" s="256" t="str">
        <f>IF(基本情報入力シート!C62="","",基本情報入力シート!C62)</f>
        <v/>
      </c>
      <c r="C30" s="257" t="str">
        <f>IF(基本情報入力シート!M62="","",基本情報入力シート!M62)</f>
        <v/>
      </c>
      <c r="D30" s="258" t="str">
        <f>IF(基本情報入力シート!R62="","",基本情報入力シート!R62)</f>
        <v/>
      </c>
      <c r="E30" s="258" t="str">
        <f>IF(基本情報入力シート!W62="","",基本情報入力シート!W62)</f>
        <v/>
      </c>
      <c r="F30" s="258" t="str">
        <f>IF(基本情報入力シート!X62="","",基本情報入力シート!X62)</f>
        <v/>
      </c>
      <c r="G30" s="258" t="str">
        <f>IF(基本情報入力シート!Y62="","",基本情報入力シート!Y62)</f>
        <v/>
      </c>
      <c r="H30" s="15" t="s">
        <v>77</v>
      </c>
      <c r="I30" s="259" t="str">
        <f>IF(基本情報入力シート!Z62="","",基本情報入力シート!Z62)</f>
        <v/>
      </c>
      <c r="J30" s="260" t="str">
        <f>IF(G30="","",VLOOKUP(G30,【参考】数式用!$A$3:$B$22,2,FALSE))</f>
        <v/>
      </c>
      <c r="K30" s="261" t="s">
        <v>11</v>
      </c>
      <c r="L30" s="262">
        <v>6</v>
      </c>
      <c r="M30" s="263" t="s">
        <v>8</v>
      </c>
      <c r="N30" s="28">
        <v>2</v>
      </c>
      <c r="O30" s="264" t="s">
        <v>23</v>
      </c>
      <c r="P30" s="262">
        <v>6</v>
      </c>
      <c r="Q30" s="264" t="s">
        <v>8</v>
      </c>
      <c r="R30" s="262">
        <v>5</v>
      </c>
      <c r="S30" s="263" t="s">
        <v>56</v>
      </c>
      <c r="T30" s="265" t="s">
        <v>13</v>
      </c>
      <c r="U30" s="266">
        <f t="shared" si="4"/>
        <v>4</v>
      </c>
      <c r="V30" s="265" t="s">
        <v>18</v>
      </c>
      <c r="W30" s="267" t="str">
        <f t="shared" si="0"/>
        <v/>
      </c>
      <c r="X30" s="268" t="str">
        <f t="shared" si="1"/>
        <v/>
      </c>
    </row>
    <row r="31" spans="1:24" ht="36.75" customHeight="1">
      <c r="A31" s="255">
        <f t="shared" si="2"/>
        <v>20</v>
      </c>
      <c r="B31" s="256" t="str">
        <f>IF(基本情報入力シート!C63="","",基本情報入力シート!C63)</f>
        <v/>
      </c>
      <c r="C31" s="257" t="str">
        <f>IF(基本情報入力シート!M63="","",基本情報入力シート!M63)</f>
        <v/>
      </c>
      <c r="D31" s="258" t="str">
        <f>IF(基本情報入力シート!R63="","",基本情報入力シート!R63)</f>
        <v/>
      </c>
      <c r="E31" s="258" t="str">
        <f>IF(基本情報入力シート!W63="","",基本情報入力シート!W63)</f>
        <v/>
      </c>
      <c r="F31" s="258" t="str">
        <f>IF(基本情報入力シート!X63="","",基本情報入力シート!X63)</f>
        <v/>
      </c>
      <c r="G31" s="258" t="str">
        <f>IF(基本情報入力シート!Y63="","",基本情報入力シート!Y63)</f>
        <v/>
      </c>
      <c r="H31" s="15" t="s">
        <v>77</v>
      </c>
      <c r="I31" s="259" t="str">
        <f>IF(基本情報入力シート!Z63="","",基本情報入力シート!Z63)</f>
        <v/>
      </c>
      <c r="J31" s="260" t="str">
        <f>IF(G31="","",VLOOKUP(G31,【参考】数式用!$A$3:$B$22,2,FALSE))</f>
        <v/>
      </c>
      <c r="K31" s="261" t="s">
        <v>11</v>
      </c>
      <c r="L31" s="262">
        <v>6</v>
      </c>
      <c r="M31" s="263" t="s">
        <v>8</v>
      </c>
      <c r="N31" s="28">
        <v>2</v>
      </c>
      <c r="O31" s="264" t="s">
        <v>23</v>
      </c>
      <c r="P31" s="262">
        <v>6</v>
      </c>
      <c r="Q31" s="264" t="s">
        <v>8</v>
      </c>
      <c r="R31" s="262">
        <v>5</v>
      </c>
      <c r="S31" s="263" t="s">
        <v>56</v>
      </c>
      <c r="T31" s="265" t="s">
        <v>57</v>
      </c>
      <c r="U31" s="266">
        <f t="shared" si="4"/>
        <v>4</v>
      </c>
      <c r="V31" s="265" t="s">
        <v>58</v>
      </c>
      <c r="W31" s="267" t="str">
        <f t="shared" si="0"/>
        <v/>
      </c>
      <c r="X31" s="268" t="str">
        <f t="shared" si="1"/>
        <v/>
      </c>
    </row>
    <row r="32" spans="1:24" ht="36.75" customHeight="1">
      <c r="A32" s="255">
        <f t="shared" si="2"/>
        <v>21</v>
      </c>
      <c r="B32" s="256" t="str">
        <f>IF(基本情報入力シート!C64="","",基本情報入力シート!C64)</f>
        <v/>
      </c>
      <c r="C32" s="257" t="str">
        <f>IF(基本情報入力シート!M64="","",基本情報入力シート!M64)</f>
        <v/>
      </c>
      <c r="D32" s="258" t="str">
        <f>IF(基本情報入力シート!R64="","",基本情報入力シート!R64)</f>
        <v/>
      </c>
      <c r="E32" s="258" t="str">
        <f>IF(基本情報入力シート!W64="","",基本情報入力シート!W64)</f>
        <v/>
      </c>
      <c r="F32" s="258" t="str">
        <f>IF(基本情報入力シート!X64="","",基本情報入力シート!X64)</f>
        <v/>
      </c>
      <c r="G32" s="258" t="str">
        <f>IF(基本情報入力シート!Y64="","",基本情報入力シート!Y64)</f>
        <v/>
      </c>
      <c r="H32" s="15" t="s">
        <v>77</v>
      </c>
      <c r="I32" s="259" t="str">
        <f>IF(基本情報入力シート!Z64="","",基本情報入力シート!Z64)</f>
        <v/>
      </c>
      <c r="J32" s="260" t="str">
        <f>IF(G32="","",VLOOKUP(G32,【参考】数式用!$A$3:$B$22,2,FALSE))</f>
        <v/>
      </c>
      <c r="K32" s="261" t="s">
        <v>11</v>
      </c>
      <c r="L32" s="262">
        <v>6</v>
      </c>
      <c r="M32" s="263" t="s">
        <v>8</v>
      </c>
      <c r="N32" s="28">
        <v>2</v>
      </c>
      <c r="O32" s="264" t="s">
        <v>23</v>
      </c>
      <c r="P32" s="262">
        <v>6</v>
      </c>
      <c r="Q32" s="264" t="s">
        <v>8</v>
      </c>
      <c r="R32" s="262">
        <v>5</v>
      </c>
      <c r="S32" s="263" t="s">
        <v>56</v>
      </c>
      <c r="T32" s="265" t="s">
        <v>13</v>
      </c>
      <c r="U32" s="266">
        <f t="shared" si="4"/>
        <v>4</v>
      </c>
      <c r="V32" s="265" t="s">
        <v>18</v>
      </c>
      <c r="W32" s="267" t="str">
        <f t="shared" si="0"/>
        <v/>
      </c>
      <c r="X32" s="268" t="str">
        <f t="shared" si="1"/>
        <v/>
      </c>
    </row>
    <row r="33" spans="1:24" ht="36.75" customHeight="1">
      <c r="A33" s="255">
        <f t="shared" si="2"/>
        <v>22</v>
      </c>
      <c r="B33" s="256" t="str">
        <f>IF(基本情報入力シート!C65="","",基本情報入力シート!C65)</f>
        <v/>
      </c>
      <c r="C33" s="257" t="str">
        <f>IF(基本情報入力シート!M65="","",基本情報入力シート!M65)</f>
        <v/>
      </c>
      <c r="D33" s="258" t="str">
        <f>IF(基本情報入力シート!R65="","",基本情報入力シート!R65)</f>
        <v/>
      </c>
      <c r="E33" s="258" t="str">
        <f>IF(基本情報入力シート!W65="","",基本情報入力シート!W65)</f>
        <v/>
      </c>
      <c r="F33" s="258" t="str">
        <f>IF(基本情報入力シート!X65="","",基本情報入力シート!X65)</f>
        <v/>
      </c>
      <c r="G33" s="258" t="str">
        <f>IF(基本情報入力シート!Y65="","",基本情報入力シート!Y65)</f>
        <v/>
      </c>
      <c r="H33" s="15" t="s">
        <v>77</v>
      </c>
      <c r="I33" s="259" t="str">
        <f>IF(基本情報入力シート!Z65="","",基本情報入力シート!Z65)</f>
        <v/>
      </c>
      <c r="J33" s="260" t="str">
        <f>IF(G33="","",VLOOKUP(G33,【参考】数式用!$A$3:$B$22,2,FALSE))</f>
        <v/>
      </c>
      <c r="K33" s="261" t="s">
        <v>11</v>
      </c>
      <c r="L33" s="262">
        <v>6</v>
      </c>
      <c r="M33" s="263" t="s">
        <v>8</v>
      </c>
      <c r="N33" s="28">
        <v>2</v>
      </c>
      <c r="O33" s="264" t="s">
        <v>23</v>
      </c>
      <c r="P33" s="262">
        <v>6</v>
      </c>
      <c r="Q33" s="264" t="s">
        <v>8</v>
      </c>
      <c r="R33" s="262">
        <v>5</v>
      </c>
      <c r="S33" s="263" t="s">
        <v>56</v>
      </c>
      <c r="T33" s="265" t="s">
        <v>57</v>
      </c>
      <c r="U33" s="266">
        <f t="shared" si="4"/>
        <v>4</v>
      </c>
      <c r="V33" s="265" t="s">
        <v>58</v>
      </c>
      <c r="W33" s="267" t="str">
        <f t="shared" si="0"/>
        <v/>
      </c>
      <c r="X33" s="268" t="str">
        <f t="shared" si="1"/>
        <v/>
      </c>
    </row>
    <row r="34" spans="1:24" ht="36.75" customHeight="1">
      <c r="A34" s="255">
        <f t="shared" si="2"/>
        <v>23</v>
      </c>
      <c r="B34" s="256" t="str">
        <f>IF(基本情報入力シート!C66="","",基本情報入力シート!C66)</f>
        <v/>
      </c>
      <c r="C34" s="257" t="str">
        <f>IF(基本情報入力シート!M66="","",基本情報入力シート!M66)</f>
        <v/>
      </c>
      <c r="D34" s="258" t="str">
        <f>IF(基本情報入力シート!R66="","",基本情報入力シート!R66)</f>
        <v/>
      </c>
      <c r="E34" s="258" t="str">
        <f>IF(基本情報入力シート!W66="","",基本情報入力シート!W66)</f>
        <v/>
      </c>
      <c r="F34" s="258" t="str">
        <f>IF(基本情報入力シート!X66="","",基本情報入力シート!X66)</f>
        <v/>
      </c>
      <c r="G34" s="258" t="str">
        <f>IF(基本情報入力シート!Y66="","",基本情報入力シート!Y66)</f>
        <v/>
      </c>
      <c r="H34" s="15" t="s">
        <v>77</v>
      </c>
      <c r="I34" s="259" t="str">
        <f>IF(基本情報入力シート!Z66="","",基本情報入力シート!Z66)</f>
        <v/>
      </c>
      <c r="J34" s="260" t="str">
        <f>IF(G34="","",VLOOKUP(G34,【参考】数式用!$A$3:$B$22,2,FALSE))</f>
        <v/>
      </c>
      <c r="K34" s="261" t="s">
        <v>11</v>
      </c>
      <c r="L34" s="262">
        <v>6</v>
      </c>
      <c r="M34" s="263" t="s">
        <v>8</v>
      </c>
      <c r="N34" s="28">
        <v>2</v>
      </c>
      <c r="O34" s="264" t="s">
        <v>23</v>
      </c>
      <c r="P34" s="262">
        <v>6</v>
      </c>
      <c r="Q34" s="264" t="s">
        <v>8</v>
      </c>
      <c r="R34" s="262">
        <v>5</v>
      </c>
      <c r="S34" s="263" t="s">
        <v>56</v>
      </c>
      <c r="T34" s="265" t="s">
        <v>13</v>
      </c>
      <c r="U34" s="266">
        <f t="shared" si="4"/>
        <v>4</v>
      </c>
      <c r="V34" s="265" t="s">
        <v>18</v>
      </c>
      <c r="W34" s="267" t="str">
        <f t="shared" si="0"/>
        <v/>
      </c>
      <c r="X34" s="268" t="str">
        <f t="shared" si="1"/>
        <v/>
      </c>
    </row>
    <row r="35" spans="1:24" ht="36.75" customHeight="1">
      <c r="A35" s="255">
        <f t="shared" si="2"/>
        <v>24</v>
      </c>
      <c r="B35" s="256" t="str">
        <f>IF(基本情報入力シート!C67="","",基本情報入力シート!C67)</f>
        <v/>
      </c>
      <c r="C35" s="257" t="str">
        <f>IF(基本情報入力シート!M67="","",基本情報入力シート!M67)</f>
        <v/>
      </c>
      <c r="D35" s="258" t="str">
        <f>IF(基本情報入力シート!R67="","",基本情報入力シート!R67)</f>
        <v/>
      </c>
      <c r="E35" s="258" t="str">
        <f>IF(基本情報入力シート!W67="","",基本情報入力シート!W67)</f>
        <v/>
      </c>
      <c r="F35" s="258" t="str">
        <f>IF(基本情報入力シート!X67="","",基本情報入力シート!X67)</f>
        <v/>
      </c>
      <c r="G35" s="258" t="str">
        <f>IF(基本情報入力シート!Y67="","",基本情報入力シート!Y67)</f>
        <v/>
      </c>
      <c r="H35" s="15" t="s">
        <v>77</v>
      </c>
      <c r="I35" s="259" t="str">
        <f>IF(基本情報入力シート!Z67="","",基本情報入力シート!Z67)</f>
        <v/>
      </c>
      <c r="J35" s="260" t="str">
        <f>IF(G35="","",VLOOKUP(G35,【参考】数式用!$A$3:$B$22,2,FALSE))</f>
        <v/>
      </c>
      <c r="K35" s="261" t="s">
        <v>11</v>
      </c>
      <c r="L35" s="262">
        <v>6</v>
      </c>
      <c r="M35" s="263" t="s">
        <v>8</v>
      </c>
      <c r="N35" s="28">
        <v>2</v>
      </c>
      <c r="O35" s="264" t="s">
        <v>23</v>
      </c>
      <c r="P35" s="262">
        <v>6</v>
      </c>
      <c r="Q35" s="264" t="s">
        <v>8</v>
      </c>
      <c r="R35" s="262">
        <v>5</v>
      </c>
      <c r="S35" s="263" t="s">
        <v>56</v>
      </c>
      <c r="T35" s="265" t="s">
        <v>57</v>
      </c>
      <c r="U35" s="266">
        <f t="shared" si="4"/>
        <v>4</v>
      </c>
      <c r="V35" s="265" t="s">
        <v>58</v>
      </c>
      <c r="W35" s="267" t="str">
        <f t="shared" si="0"/>
        <v/>
      </c>
      <c r="X35" s="268" t="str">
        <f t="shared" si="1"/>
        <v/>
      </c>
    </row>
    <row r="36" spans="1:24" ht="36.75" customHeight="1">
      <c r="A36" s="255">
        <f t="shared" si="2"/>
        <v>25</v>
      </c>
      <c r="B36" s="256" t="str">
        <f>IF(基本情報入力シート!C68="","",基本情報入力シート!C68)</f>
        <v/>
      </c>
      <c r="C36" s="257" t="str">
        <f>IF(基本情報入力シート!M68="","",基本情報入力シート!M68)</f>
        <v/>
      </c>
      <c r="D36" s="258" t="str">
        <f>IF(基本情報入力シート!R68="","",基本情報入力シート!R68)</f>
        <v/>
      </c>
      <c r="E36" s="258" t="str">
        <f>IF(基本情報入力シート!W68="","",基本情報入力シート!W68)</f>
        <v/>
      </c>
      <c r="F36" s="258" t="str">
        <f>IF(基本情報入力シート!X68="","",基本情報入力シート!X68)</f>
        <v/>
      </c>
      <c r="G36" s="258" t="str">
        <f>IF(基本情報入力シート!Y68="","",基本情報入力シート!Y68)</f>
        <v/>
      </c>
      <c r="H36" s="15" t="s">
        <v>77</v>
      </c>
      <c r="I36" s="259" t="str">
        <f>IF(基本情報入力シート!Z68="","",基本情報入力シート!Z68)</f>
        <v/>
      </c>
      <c r="J36" s="260" t="str">
        <f>IF(G36="","",VLOOKUP(G36,【参考】数式用!$A$3:$B$22,2,FALSE))</f>
        <v/>
      </c>
      <c r="K36" s="261" t="s">
        <v>11</v>
      </c>
      <c r="L36" s="262">
        <v>6</v>
      </c>
      <c r="M36" s="263" t="s">
        <v>8</v>
      </c>
      <c r="N36" s="28">
        <v>2</v>
      </c>
      <c r="O36" s="264" t="s">
        <v>23</v>
      </c>
      <c r="P36" s="262">
        <v>6</v>
      </c>
      <c r="Q36" s="264" t="s">
        <v>8</v>
      </c>
      <c r="R36" s="262">
        <v>5</v>
      </c>
      <c r="S36" s="263" t="s">
        <v>56</v>
      </c>
      <c r="T36" s="265" t="s">
        <v>13</v>
      </c>
      <c r="U36" s="266">
        <f t="shared" si="4"/>
        <v>4</v>
      </c>
      <c r="V36" s="265" t="s">
        <v>18</v>
      </c>
      <c r="W36" s="267" t="str">
        <f t="shared" si="0"/>
        <v/>
      </c>
      <c r="X36" s="268" t="str">
        <f t="shared" si="1"/>
        <v/>
      </c>
    </row>
    <row r="37" spans="1:24" ht="36.75" customHeight="1">
      <c r="A37" s="255">
        <f t="shared" si="2"/>
        <v>26</v>
      </c>
      <c r="B37" s="256" t="str">
        <f>IF(基本情報入力シート!C69="","",基本情報入力シート!C69)</f>
        <v/>
      </c>
      <c r="C37" s="257" t="str">
        <f>IF(基本情報入力シート!M69="","",基本情報入力シート!M69)</f>
        <v/>
      </c>
      <c r="D37" s="258" t="str">
        <f>IF(基本情報入力シート!R69="","",基本情報入力シート!R69)</f>
        <v/>
      </c>
      <c r="E37" s="258" t="str">
        <f>IF(基本情報入力シート!W69="","",基本情報入力シート!W69)</f>
        <v/>
      </c>
      <c r="F37" s="258" t="str">
        <f>IF(基本情報入力シート!X69="","",基本情報入力シート!X69)</f>
        <v/>
      </c>
      <c r="G37" s="258" t="str">
        <f>IF(基本情報入力シート!Y69="","",基本情報入力シート!Y69)</f>
        <v/>
      </c>
      <c r="H37" s="15" t="s">
        <v>77</v>
      </c>
      <c r="I37" s="259" t="str">
        <f>IF(基本情報入力シート!Z69="","",基本情報入力シート!Z69)</f>
        <v/>
      </c>
      <c r="J37" s="260" t="str">
        <f>IF(G37="","",VLOOKUP(G37,【参考】数式用!$A$3:$B$22,2,FALSE))</f>
        <v/>
      </c>
      <c r="K37" s="261" t="s">
        <v>11</v>
      </c>
      <c r="L37" s="262">
        <v>6</v>
      </c>
      <c r="M37" s="263" t="s">
        <v>8</v>
      </c>
      <c r="N37" s="28">
        <v>2</v>
      </c>
      <c r="O37" s="264" t="s">
        <v>23</v>
      </c>
      <c r="P37" s="262">
        <v>6</v>
      </c>
      <c r="Q37" s="264" t="s">
        <v>8</v>
      </c>
      <c r="R37" s="262">
        <v>5</v>
      </c>
      <c r="S37" s="263" t="s">
        <v>56</v>
      </c>
      <c r="T37" s="265" t="s">
        <v>57</v>
      </c>
      <c r="U37" s="266">
        <f t="shared" si="4"/>
        <v>4</v>
      </c>
      <c r="V37" s="265" t="s">
        <v>58</v>
      </c>
      <c r="W37" s="267" t="str">
        <f t="shared" si="0"/>
        <v/>
      </c>
      <c r="X37" s="268" t="str">
        <f t="shared" si="1"/>
        <v/>
      </c>
    </row>
    <row r="38" spans="1:24" ht="36.75" customHeight="1">
      <c r="A38" s="255">
        <f t="shared" si="2"/>
        <v>27</v>
      </c>
      <c r="B38" s="256" t="str">
        <f>IF(基本情報入力シート!C70="","",基本情報入力シート!C70)</f>
        <v/>
      </c>
      <c r="C38" s="257" t="str">
        <f>IF(基本情報入力シート!M70="","",基本情報入力シート!M70)</f>
        <v/>
      </c>
      <c r="D38" s="258" t="str">
        <f>IF(基本情報入力シート!R70="","",基本情報入力シート!R70)</f>
        <v/>
      </c>
      <c r="E38" s="258" t="str">
        <f>IF(基本情報入力シート!W70="","",基本情報入力シート!W70)</f>
        <v/>
      </c>
      <c r="F38" s="258" t="str">
        <f>IF(基本情報入力シート!X70="","",基本情報入力シート!X70)</f>
        <v/>
      </c>
      <c r="G38" s="258" t="str">
        <f>IF(基本情報入力シート!Y70="","",基本情報入力シート!Y70)</f>
        <v/>
      </c>
      <c r="H38" s="15" t="s">
        <v>77</v>
      </c>
      <c r="I38" s="259" t="str">
        <f>IF(基本情報入力シート!Z70="","",基本情報入力シート!Z70)</f>
        <v/>
      </c>
      <c r="J38" s="260" t="str">
        <f>IF(G38="","",VLOOKUP(G38,【参考】数式用!$A$3:$B$22,2,FALSE))</f>
        <v/>
      </c>
      <c r="K38" s="261" t="s">
        <v>11</v>
      </c>
      <c r="L38" s="262">
        <v>6</v>
      </c>
      <c r="M38" s="263" t="s">
        <v>8</v>
      </c>
      <c r="N38" s="28">
        <v>2</v>
      </c>
      <c r="O38" s="264" t="s">
        <v>23</v>
      </c>
      <c r="P38" s="262">
        <v>6</v>
      </c>
      <c r="Q38" s="264" t="s">
        <v>8</v>
      </c>
      <c r="R38" s="262">
        <v>5</v>
      </c>
      <c r="S38" s="263" t="s">
        <v>56</v>
      </c>
      <c r="T38" s="265" t="s">
        <v>13</v>
      </c>
      <c r="U38" s="266">
        <f t="shared" si="4"/>
        <v>4</v>
      </c>
      <c r="V38" s="265" t="s">
        <v>18</v>
      </c>
      <c r="W38" s="267" t="str">
        <f t="shared" si="0"/>
        <v/>
      </c>
      <c r="X38" s="268" t="str">
        <f t="shared" si="1"/>
        <v/>
      </c>
    </row>
    <row r="39" spans="1:24" ht="36.75" customHeight="1">
      <c r="A39" s="255">
        <f t="shared" si="2"/>
        <v>28</v>
      </c>
      <c r="B39" s="256" t="str">
        <f>IF(基本情報入力シート!C71="","",基本情報入力シート!C71)</f>
        <v/>
      </c>
      <c r="C39" s="257" t="str">
        <f>IF(基本情報入力シート!M71="","",基本情報入力シート!M71)</f>
        <v/>
      </c>
      <c r="D39" s="258" t="str">
        <f>IF(基本情報入力シート!R71="","",基本情報入力シート!R71)</f>
        <v/>
      </c>
      <c r="E39" s="258" t="str">
        <f>IF(基本情報入力シート!W71="","",基本情報入力シート!W71)</f>
        <v/>
      </c>
      <c r="F39" s="258" t="str">
        <f>IF(基本情報入力シート!X71="","",基本情報入力シート!X71)</f>
        <v/>
      </c>
      <c r="G39" s="258" t="str">
        <f>IF(基本情報入力シート!Y71="","",基本情報入力シート!Y71)</f>
        <v/>
      </c>
      <c r="H39" s="15" t="s">
        <v>77</v>
      </c>
      <c r="I39" s="259" t="str">
        <f>IF(基本情報入力シート!Z71="","",基本情報入力シート!Z71)</f>
        <v/>
      </c>
      <c r="J39" s="260" t="str">
        <f>IF(G39="","",VLOOKUP(G39,【参考】数式用!$A$3:$B$22,2,FALSE))</f>
        <v/>
      </c>
      <c r="K39" s="261" t="s">
        <v>11</v>
      </c>
      <c r="L39" s="262">
        <v>6</v>
      </c>
      <c r="M39" s="263" t="s">
        <v>8</v>
      </c>
      <c r="N39" s="28">
        <v>2</v>
      </c>
      <c r="O39" s="264" t="s">
        <v>23</v>
      </c>
      <c r="P39" s="262">
        <v>6</v>
      </c>
      <c r="Q39" s="264" t="s">
        <v>8</v>
      </c>
      <c r="R39" s="262">
        <v>5</v>
      </c>
      <c r="S39" s="263" t="s">
        <v>56</v>
      </c>
      <c r="T39" s="265" t="s">
        <v>57</v>
      </c>
      <c r="U39" s="266">
        <f t="shared" si="4"/>
        <v>4</v>
      </c>
      <c r="V39" s="265" t="s">
        <v>58</v>
      </c>
      <c r="W39" s="267" t="str">
        <f t="shared" si="0"/>
        <v/>
      </c>
      <c r="X39" s="268" t="str">
        <f t="shared" si="1"/>
        <v/>
      </c>
    </row>
    <row r="40" spans="1:24" ht="36.75" customHeight="1">
      <c r="A40" s="255">
        <f t="shared" si="2"/>
        <v>29</v>
      </c>
      <c r="B40" s="256" t="str">
        <f>IF(基本情報入力シート!C72="","",基本情報入力シート!C72)</f>
        <v/>
      </c>
      <c r="C40" s="257" t="str">
        <f>IF(基本情報入力シート!M72="","",基本情報入力シート!M72)</f>
        <v/>
      </c>
      <c r="D40" s="258" t="str">
        <f>IF(基本情報入力シート!R72="","",基本情報入力シート!R72)</f>
        <v/>
      </c>
      <c r="E40" s="258" t="str">
        <f>IF(基本情報入力シート!W72="","",基本情報入力シート!W72)</f>
        <v/>
      </c>
      <c r="F40" s="258" t="str">
        <f>IF(基本情報入力シート!X72="","",基本情報入力シート!X72)</f>
        <v/>
      </c>
      <c r="G40" s="258" t="str">
        <f>IF(基本情報入力シート!Y72="","",基本情報入力シート!Y72)</f>
        <v/>
      </c>
      <c r="H40" s="15" t="s">
        <v>77</v>
      </c>
      <c r="I40" s="259" t="str">
        <f>IF(基本情報入力シート!Z72="","",基本情報入力シート!Z72)</f>
        <v/>
      </c>
      <c r="J40" s="260" t="str">
        <f>IF(G40="","",VLOOKUP(G40,【参考】数式用!$A$3:$B$22,2,FALSE))</f>
        <v/>
      </c>
      <c r="K40" s="261" t="s">
        <v>11</v>
      </c>
      <c r="L40" s="262">
        <v>6</v>
      </c>
      <c r="M40" s="263" t="s">
        <v>8</v>
      </c>
      <c r="N40" s="28">
        <v>2</v>
      </c>
      <c r="O40" s="264" t="s">
        <v>23</v>
      </c>
      <c r="P40" s="262">
        <v>6</v>
      </c>
      <c r="Q40" s="264" t="s">
        <v>8</v>
      </c>
      <c r="R40" s="262">
        <v>5</v>
      </c>
      <c r="S40" s="263" t="s">
        <v>56</v>
      </c>
      <c r="T40" s="265" t="s">
        <v>13</v>
      </c>
      <c r="U40" s="266">
        <f t="shared" si="4"/>
        <v>4</v>
      </c>
      <c r="V40" s="265" t="s">
        <v>18</v>
      </c>
      <c r="W40" s="267" t="str">
        <f t="shared" si="0"/>
        <v/>
      </c>
      <c r="X40" s="268" t="str">
        <f t="shared" si="1"/>
        <v/>
      </c>
    </row>
    <row r="41" spans="1:24" ht="36.75" customHeight="1">
      <c r="A41" s="255">
        <f t="shared" si="2"/>
        <v>30</v>
      </c>
      <c r="B41" s="256" t="str">
        <f>IF(基本情報入力シート!C73="","",基本情報入力シート!C73)</f>
        <v/>
      </c>
      <c r="C41" s="257" t="str">
        <f>IF(基本情報入力シート!M73="","",基本情報入力シート!M73)</f>
        <v/>
      </c>
      <c r="D41" s="258" t="str">
        <f>IF(基本情報入力シート!R73="","",基本情報入力シート!R73)</f>
        <v/>
      </c>
      <c r="E41" s="258" t="str">
        <f>IF(基本情報入力シート!W73="","",基本情報入力シート!W73)</f>
        <v/>
      </c>
      <c r="F41" s="258" t="str">
        <f>IF(基本情報入力シート!X73="","",基本情報入力シート!X73)</f>
        <v/>
      </c>
      <c r="G41" s="258" t="str">
        <f>IF(基本情報入力シート!Y73="","",基本情報入力シート!Y73)</f>
        <v/>
      </c>
      <c r="H41" s="15" t="s">
        <v>77</v>
      </c>
      <c r="I41" s="259" t="str">
        <f>IF(基本情報入力シート!Z73="","",基本情報入力シート!Z73)</f>
        <v/>
      </c>
      <c r="J41" s="260" t="str">
        <f>IF(G41="","",VLOOKUP(G41,【参考】数式用!$A$3:$B$22,2,FALSE))</f>
        <v/>
      </c>
      <c r="K41" s="261" t="s">
        <v>11</v>
      </c>
      <c r="L41" s="262">
        <v>6</v>
      </c>
      <c r="M41" s="263" t="s">
        <v>8</v>
      </c>
      <c r="N41" s="28">
        <v>2</v>
      </c>
      <c r="O41" s="264" t="s">
        <v>23</v>
      </c>
      <c r="P41" s="262">
        <v>6</v>
      </c>
      <c r="Q41" s="264" t="s">
        <v>8</v>
      </c>
      <c r="R41" s="262">
        <v>5</v>
      </c>
      <c r="S41" s="263" t="s">
        <v>56</v>
      </c>
      <c r="T41" s="265" t="s">
        <v>57</v>
      </c>
      <c r="U41" s="266">
        <f t="shared" si="4"/>
        <v>4</v>
      </c>
      <c r="V41" s="265" t="s">
        <v>58</v>
      </c>
      <c r="W41" s="267" t="str">
        <f t="shared" si="0"/>
        <v/>
      </c>
      <c r="X41" s="268" t="str">
        <f t="shared" si="1"/>
        <v/>
      </c>
    </row>
    <row r="42" spans="1:24" ht="36.75" customHeight="1">
      <c r="A42" s="255">
        <f t="shared" si="2"/>
        <v>31</v>
      </c>
      <c r="B42" s="256" t="str">
        <f>IF(基本情報入力シート!C74="","",基本情報入力シート!C74)</f>
        <v/>
      </c>
      <c r="C42" s="257" t="str">
        <f>IF(基本情報入力シート!M74="","",基本情報入力シート!M74)</f>
        <v/>
      </c>
      <c r="D42" s="258" t="str">
        <f>IF(基本情報入力シート!R74="","",基本情報入力シート!R74)</f>
        <v/>
      </c>
      <c r="E42" s="258" t="str">
        <f>IF(基本情報入力シート!W74="","",基本情報入力シート!W74)</f>
        <v/>
      </c>
      <c r="F42" s="258" t="str">
        <f>IF(基本情報入力シート!X74="","",基本情報入力シート!X74)</f>
        <v/>
      </c>
      <c r="G42" s="258" t="str">
        <f>IF(基本情報入力シート!Y74="","",基本情報入力シート!Y74)</f>
        <v/>
      </c>
      <c r="H42" s="15" t="s">
        <v>77</v>
      </c>
      <c r="I42" s="259" t="str">
        <f>IF(基本情報入力シート!Z74="","",基本情報入力シート!Z74)</f>
        <v/>
      </c>
      <c r="J42" s="260" t="str">
        <f>IF(G42="","",VLOOKUP(G42,【参考】数式用!$A$3:$B$22,2,FALSE))</f>
        <v/>
      </c>
      <c r="K42" s="261" t="s">
        <v>11</v>
      </c>
      <c r="L42" s="262">
        <v>6</v>
      </c>
      <c r="M42" s="263" t="s">
        <v>8</v>
      </c>
      <c r="N42" s="28">
        <v>2</v>
      </c>
      <c r="O42" s="264" t="s">
        <v>23</v>
      </c>
      <c r="P42" s="262">
        <v>6</v>
      </c>
      <c r="Q42" s="264" t="s">
        <v>8</v>
      </c>
      <c r="R42" s="262">
        <v>5</v>
      </c>
      <c r="S42" s="263" t="s">
        <v>56</v>
      </c>
      <c r="T42" s="265" t="s">
        <v>13</v>
      </c>
      <c r="U42" s="266">
        <f t="shared" si="4"/>
        <v>4</v>
      </c>
      <c r="V42" s="265" t="s">
        <v>18</v>
      </c>
      <c r="W42" s="267" t="str">
        <f t="shared" si="0"/>
        <v/>
      </c>
      <c r="X42" s="268" t="str">
        <f t="shared" si="1"/>
        <v/>
      </c>
    </row>
    <row r="43" spans="1:24" ht="36.75" customHeight="1">
      <c r="A43" s="255">
        <f t="shared" si="2"/>
        <v>32</v>
      </c>
      <c r="B43" s="256" t="str">
        <f>IF(基本情報入力シート!C75="","",基本情報入力シート!C75)</f>
        <v/>
      </c>
      <c r="C43" s="257" t="str">
        <f>IF(基本情報入力シート!M75="","",基本情報入力シート!M75)</f>
        <v/>
      </c>
      <c r="D43" s="258" t="str">
        <f>IF(基本情報入力シート!R75="","",基本情報入力シート!R75)</f>
        <v/>
      </c>
      <c r="E43" s="258" t="str">
        <f>IF(基本情報入力シート!W75="","",基本情報入力シート!W75)</f>
        <v/>
      </c>
      <c r="F43" s="258" t="str">
        <f>IF(基本情報入力シート!X75="","",基本情報入力シート!X75)</f>
        <v/>
      </c>
      <c r="G43" s="258" t="str">
        <f>IF(基本情報入力シート!Y75="","",基本情報入力シート!Y75)</f>
        <v/>
      </c>
      <c r="H43" s="15" t="s">
        <v>77</v>
      </c>
      <c r="I43" s="259" t="str">
        <f>IF(基本情報入力シート!Z75="","",基本情報入力シート!Z75)</f>
        <v/>
      </c>
      <c r="J43" s="260" t="str">
        <f>IF(G43="","",VLOOKUP(G43,【参考】数式用!$A$3:$B$22,2,FALSE))</f>
        <v/>
      </c>
      <c r="K43" s="261" t="s">
        <v>11</v>
      </c>
      <c r="L43" s="262">
        <v>6</v>
      </c>
      <c r="M43" s="263" t="s">
        <v>8</v>
      </c>
      <c r="N43" s="28">
        <v>2</v>
      </c>
      <c r="O43" s="264" t="s">
        <v>23</v>
      </c>
      <c r="P43" s="262">
        <v>6</v>
      </c>
      <c r="Q43" s="264" t="s">
        <v>8</v>
      </c>
      <c r="R43" s="262">
        <v>5</v>
      </c>
      <c r="S43" s="263" t="s">
        <v>56</v>
      </c>
      <c r="T43" s="265" t="s">
        <v>57</v>
      </c>
      <c r="U43" s="266">
        <f t="shared" si="4"/>
        <v>4</v>
      </c>
      <c r="V43" s="265" t="s">
        <v>58</v>
      </c>
      <c r="W43" s="267" t="str">
        <f t="shared" si="0"/>
        <v/>
      </c>
      <c r="X43" s="268" t="str">
        <f t="shared" si="1"/>
        <v/>
      </c>
    </row>
    <row r="44" spans="1:24" ht="36.75" customHeight="1">
      <c r="A44" s="255">
        <f t="shared" si="2"/>
        <v>33</v>
      </c>
      <c r="B44" s="256" t="str">
        <f>IF(基本情報入力シート!C76="","",基本情報入力シート!C76)</f>
        <v/>
      </c>
      <c r="C44" s="257" t="str">
        <f>IF(基本情報入力シート!M76="","",基本情報入力シート!M76)</f>
        <v/>
      </c>
      <c r="D44" s="258" t="str">
        <f>IF(基本情報入力シート!R76="","",基本情報入力シート!R76)</f>
        <v/>
      </c>
      <c r="E44" s="258" t="str">
        <f>IF(基本情報入力シート!W76="","",基本情報入力シート!W76)</f>
        <v/>
      </c>
      <c r="F44" s="258" t="str">
        <f>IF(基本情報入力シート!X76="","",基本情報入力シート!X76)</f>
        <v/>
      </c>
      <c r="G44" s="258" t="str">
        <f>IF(基本情報入力シート!Y76="","",基本情報入力シート!Y76)</f>
        <v/>
      </c>
      <c r="H44" s="15" t="s">
        <v>77</v>
      </c>
      <c r="I44" s="259" t="str">
        <f>IF(基本情報入力シート!Z76="","",基本情報入力シート!Z76)</f>
        <v/>
      </c>
      <c r="J44" s="260" t="str">
        <f>IF(G44="","",VLOOKUP(G44,【参考】数式用!$A$3:$B$22,2,FALSE))</f>
        <v/>
      </c>
      <c r="K44" s="261" t="s">
        <v>11</v>
      </c>
      <c r="L44" s="262">
        <v>6</v>
      </c>
      <c r="M44" s="263" t="s">
        <v>8</v>
      </c>
      <c r="N44" s="28">
        <v>2</v>
      </c>
      <c r="O44" s="264" t="s">
        <v>23</v>
      </c>
      <c r="P44" s="262">
        <v>6</v>
      </c>
      <c r="Q44" s="264" t="s">
        <v>8</v>
      </c>
      <c r="R44" s="262">
        <v>5</v>
      </c>
      <c r="S44" s="263" t="s">
        <v>56</v>
      </c>
      <c r="T44" s="265" t="s">
        <v>13</v>
      </c>
      <c r="U44" s="266">
        <f t="shared" si="4"/>
        <v>4</v>
      </c>
      <c r="V44" s="265" t="s">
        <v>18</v>
      </c>
      <c r="W44" s="267" t="str">
        <f t="shared" si="0"/>
        <v/>
      </c>
      <c r="X44" s="268" t="str">
        <f t="shared" si="1"/>
        <v/>
      </c>
    </row>
    <row r="45" spans="1:24" ht="36.75" customHeight="1">
      <c r="A45" s="255">
        <f t="shared" si="2"/>
        <v>34</v>
      </c>
      <c r="B45" s="256" t="str">
        <f>IF(基本情報入力シート!C77="","",基本情報入力シート!C77)</f>
        <v/>
      </c>
      <c r="C45" s="257" t="str">
        <f>IF(基本情報入力シート!M77="","",基本情報入力シート!M77)</f>
        <v/>
      </c>
      <c r="D45" s="258" t="str">
        <f>IF(基本情報入力シート!R77="","",基本情報入力シート!R77)</f>
        <v/>
      </c>
      <c r="E45" s="258" t="str">
        <f>IF(基本情報入力シート!W77="","",基本情報入力シート!W77)</f>
        <v/>
      </c>
      <c r="F45" s="258" t="str">
        <f>IF(基本情報入力シート!X77="","",基本情報入力シート!X77)</f>
        <v/>
      </c>
      <c r="G45" s="258" t="str">
        <f>IF(基本情報入力シート!Y77="","",基本情報入力シート!Y77)</f>
        <v/>
      </c>
      <c r="H45" s="15" t="s">
        <v>77</v>
      </c>
      <c r="I45" s="259" t="str">
        <f>IF(基本情報入力シート!Z77="","",基本情報入力シート!Z77)</f>
        <v/>
      </c>
      <c r="J45" s="260" t="str">
        <f>IF(G45="","",VLOOKUP(G45,【参考】数式用!$A$3:$B$22,2,FALSE))</f>
        <v/>
      </c>
      <c r="K45" s="261" t="s">
        <v>11</v>
      </c>
      <c r="L45" s="262">
        <v>6</v>
      </c>
      <c r="M45" s="263" t="s">
        <v>8</v>
      </c>
      <c r="N45" s="28">
        <v>2</v>
      </c>
      <c r="O45" s="264" t="s">
        <v>23</v>
      </c>
      <c r="P45" s="262">
        <v>6</v>
      </c>
      <c r="Q45" s="264" t="s">
        <v>8</v>
      </c>
      <c r="R45" s="262">
        <v>5</v>
      </c>
      <c r="S45" s="263" t="s">
        <v>56</v>
      </c>
      <c r="T45" s="265" t="s">
        <v>57</v>
      </c>
      <c r="U45" s="266">
        <f t="shared" si="4"/>
        <v>4</v>
      </c>
      <c r="V45" s="265" t="s">
        <v>58</v>
      </c>
      <c r="W45" s="267" t="str">
        <f t="shared" si="0"/>
        <v/>
      </c>
      <c r="X45" s="268" t="str">
        <f t="shared" si="1"/>
        <v/>
      </c>
    </row>
    <row r="46" spans="1:24" ht="36.75" customHeight="1">
      <c r="A46" s="255">
        <f t="shared" si="2"/>
        <v>35</v>
      </c>
      <c r="B46" s="256" t="str">
        <f>IF(基本情報入力シート!C78="","",基本情報入力シート!C78)</f>
        <v/>
      </c>
      <c r="C46" s="257" t="str">
        <f>IF(基本情報入力シート!M78="","",基本情報入力シート!M78)</f>
        <v/>
      </c>
      <c r="D46" s="258" t="str">
        <f>IF(基本情報入力シート!R78="","",基本情報入力シート!R78)</f>
        <v/>
      </c>
      <c r="E46" s="258" t="str">
        <f>IF(基本情報入力シート!W78="","",基本情報入力シート!W78)</f>
        <v/>
      </c>
      <c r="F46" s="258" t="str">
        <f>IF(基本情報入力シート!X78="","",基本情報入力シート!X78)</f>
        <v/>
      </c>
      <c r="G46" s="258" t="str">
        <f>IF(基本情報入力シート!Y78="","",基本情報入力シート!Y78)</f>
        <v/>
      </c>
      <c r="H46" s="15" t="s">
        <v>77</v>
      </c>
      <c r="I46" s="259" t="str">
        <f>IF(基本情報入力シート!Z78="","",基本情報入力シート!Z78)</f>
        <v/>
      </c>
      <c r="J46" s="260" t="str">
        <f>IF(G46="","",VLOOKUP(G46,【参考】数式用!$A$3:$B$22,2,FALSE))</f>
        <v/>
      </c>
      <c r="K46" s="261" t="s">
        <v>11</v>
      </c>
      <c r="L46" s="262">
        <v>6</v>
      </c>
      <c r="M46" s="263" t="s">
        <v>8</v>
      </c>
      <c r="N46" s="28">
        <v>2</v>
      </c>
      <c r="O46" s="264" t="s">
        <v>23</v>
      </c>
      <c r="P46" s="262">
        <v>6</v>
      </c>
      <c r="Q46" s="264" t="s">
        <v>8</v>
      </c>
      <c r="R46" s="262">
        <v>5</v>
      </c>
      <c r="S46" s="263" t="s">
        <v>56</v>
      </c>
      <c r="T46" s="265" t="s">
        <v>13</v>
      </c>
      <c r="U46" s="266">
        <f t="shared" si="4"/>
        <v>4</v>
      </c>
      <c r="V46" s="265" t="s">
        <v>18</v>
      </c>
      <c r="W46" s="267" t="str">
        <f t="shared" si="0"/>
        <v/>
      </c>
      <c r="X46" s="268" t="str">
        <f t="shared" si="1"/>
        <v/>
      </c>
    </row>
    <row r="47" spans="1:24" ht="36.75" customHeight="1">
      <c r="A47" s="255">
        <f t="shared" si="2"/>
        <v>36</v>
      </c>
      <c r="B47" s="256" t="str">
        <f>IF(基本情報入力シート!C79="","",基本情報入力シート!C79)</f>
        <v/>
      </c>
      <c r="C47" s="257" t="str">
        <f>IF(基本情報入力シート!M79="","",基本情報入力シート!M79)</f>
        <v/>
      </c>
      <c r="D47" s="258" t="str">
        <f>IF(基本情報入力シート!R79="","",基本情報入力シート!R79)</f>
        <v/>
      </c>
      <c r="E47" s="258" t="str">
        <f>IF(基本情報入力シート!W79="","",基本情報入力シート!W79)</f>
        <v/>
      </c>
      <c r="F47" s="258" t="str">
        <f>IF(基本情報入力シート!X79="","",基本情報入力シート!X79)</f>
        <v/>
      </c>
      <c r="G47" s="258" t="str">
        <f>IF(基本情報入力シート!Y79="","",基本情報入力シート!Y79)</f>
        <v/>
      </c>
      <c r="H47" s="15" t="s">
        <v>77</v>
      </c>
      <c r="I47" s="259" t="str">
        <f>IF(基本情報入力シート!Z79="","",基本情報入力シート!Z79)</f>
        <v/>
      </c>
      <c r="J47" s="260" t="str">
        <f>IF(G47="","",VLOOKUP(G47,【参考】数式用!$A$3:$B$22,2,FALSE))</f>
        <v/>
      </c>
      <c r="K47" s="261" t="s">
        <v>11</v>
      </c>
      <c r="L47" s="262">
        <v>6</v>
      </c>
      <c r="M47" s="263" t="s">
        <v>8</v>
      </c>
      <c r="N47" s="28">
        <v>2</v>
      </c>
      <c r="O47" s="264" t="s">
        <v>23</v>
      </c>
      <c r="P47" s="262">
        <v>6</v>
      </c>
      <c r="Q47" s="264" t="s">
        <v>8</v>
      </c>
      <c r="R47" s="262">
        <v>5</v>
      </c>
      <c r="S47" s="263" t="s">
        <v>56</v>
      </c>
      <c r="T47" s="265" t="s">
        <v>57</v>
      </c>
      <c r="U47" s="266">
        <f t="shared" si="4"/>
        <v>4</v>
      </c>
      <c r="V47" s="265" t="s">
        <v>58</v>
      </c>
      <c r="W47" s="267" t="str">
        <f t="shared" si="0"/>
        <v/>
      </c>
      <c r="X47" s="268" t="str">
        <f t="shared" si="1"/>
        <v/>
      </c>
    </row>
    <row r="48" spans="1:24" ht="36.75" customHeight="1">
      <c r="A48" s="255">
        <f t="shared" si="2"/>
        <v>37</v>
      </c>
      <c r="B48" s="256" t="str">
        <f>IF(基本情報入力シート!C80="","",基本情報入力シート!C80)</f>
        <v/>
      </c>
      <c r="C48" s="257" t="str">
        <f>IF(基本情報入力シート!M80="","",基本情報入力シート!M80)</f>
        <v/>
      </c>
      <c r="D48" s="258" t="str">
        <f>IF(基本情報入力シート!R80="","",基本情報入力シート!R80)</f>
        <v/>
      </c>
      <c r="E48" s="258" t="str">
        <f>IF(基本情報入力シート!W80="","",基本情報入力シート!W80)</f>
        <v/>
      </c>
      <c r="F48" s="258" t="str">
        <f>IF(基本情報入力シート!X80="","",基本情報入力シート!X80)</f>
        <v/>
      </c>
      <c r="G48" s="258" t="str">
        <f>IF(基本情報入力シート!Y80="","",基本情報入力シート!Y80)</f>
        <v/>
      </c>
      <c r="H48" s="15" t="s">
        <v>77</v>
      </c>
      <c r="I48" s="259" t="str">
        <f>IF(基本情報入力シート!Z80="","",基本情報入力シート!Z80)</f>
        <v/>
      </c>
      <c r="J48" s="260" t="str">
        <f>IF(G48="","",VLOOKUP(G48,【参考】数式用!$A$3:$B$22,2,FALSE))</f>
        <v/>
      </c>
      <c r="K48" s="261" t="s">
        <v>11</v>
      </c>
      <c r="L48" s="262">
        <v>6</v>
      </c>
      <c r="M48" s="263" t="s">
        <v>8</v>
      </c>
      <c r="N48" s="28">
        <v>2</v>
      </c>
      <c r="O48" s="264" t="s">
        <v>23</v>
      </c>
      <c r="P48" s="262">
        <v>6</v>
      </c>
      <c r="Q48" s="264" t="s">
        <v>8</v>
      </c>
      <c r="R48" s="262">
        <v>5</v>
      </c>
      <c r="S48" s="263" t="s">
        <v>56</v>
      </c>
      <c r="T48" s="265" t="s">
        <v>13</v>
      </c>
      <c r="U48" s="266">
        <f t="shared" si="4"/>
        <v>4</v>
      </c>
      <c r="V48" s="265" t="s">
        <v>18</v>
      </c>
      <c r="W48" s="267" t="str">
        <f t="shared" si="0"/>
        <v/>
      </c>
      <c r="X48" s="268" t="str">
        <f t="shared" si="1"/>
        <v/>
      </c>
    </row>
    <row r="49" spans="1:24" ht="36.75" customHeight="1">
      <c r="A49" s="255">
        <f t="shared" si="2"/>
        <v>38</v>
      </c>
      <c r="B49" s="256" t="str">
        <f>IF(基本情報入力シート!C81="","",基本情報入力シート!C81)</f>
        <v/>
      </c>
      <c r="C49" s="257" t="str">
        <f>IF(基本情報入力シート!M81="","",基本情報入力シート!M81)</f>
        <v/>
      </c>
      <c r="D49" s="258" t="str">
        <f>IF(基本情報入力シート!R81="","",基本情報入力シート!R81)</f>
        <v/>
      </c>
      <c r="E49" s="258" t="str">
        <f>IF(基本情報入力シート!W81="","",基本情報入力シート!W81)</f>
        <v/>
      </c>
      <c r="F49" s="258" t="str">
        <f>IF(基本情報入力シート!X81="","",基本情報入力シート!X81)</f>
        <v/>
      </c>
      <c r="G49" s="258" t="str">
        <f>IF(基本情報入力シート!Y81="","",基本情報入力シート!Y81)</f>
        <v/>
      </c>
      <c r="H49" s="15" t="s">
        <v>77</v>
      </c>
      <c r="I49" s="259" t="str">
        <f>IF(基本情報入力シート!Z81="","",基本情報入力シート!Z81)</f>
        <v/>
      </c>
      <c r="J49" s="260" t="str">
        <f>IF(G49="","",VLOOKUP(G49,【参考】数式用!$A$3:$B$22,2,FALSE))</f>
        <v/>
      </c>
      <c r="K49" s="261" t="s">
        <v>11</v>
      </c>
      <c r="L49" s="262">
        <v>6</v>
      </c>
      <c r="M49" s="263" t="s">
        <v>8</v>
      </c>
      <c r="N49" s="28">
        <v>2</v>
      </c>
      <c r="O49" s="264" t="s">
        <v>23</v>
      </c>
      <c r="P49" s="262">
        <v>6</v>
      </c>
      <c r="Q49" s="264" t="s">
        <v>8</v>
      </c>
      <c r="R49" s="262">
        <v>5</v>
      </c>
      <c r="S49" s="263" t="s">
        <v>56</v>
      </c>
      <c r="T49" s="265" t="s">
        <v>57</v>
      </c>
      <c r="U49" s="266">
        <f t="shared" si="4"/>
        <v>4</v>
      </c>
      <c r="V49" s="265" t="s">
        <v>58</v>
      </c>
      <c r="W49" s="267" t="str">
        <f t="shared" si="0"/>
        <v/>
      </c>
      <c r="X49" s="268" t="str">
        <f t="shared" si="1"/>
        <v/>
      </c>
    </row>
    <row r="50" spans="1:24" ht="36.75" customHeight="1">
      <c r="A50" s="255">
        <f t="shared" si="2"/>
        <v>39</v>
      </c>
      <c r="B50" s="256" t="str">
        <f>IF(基本情報入力シート!C82="","",基本情報入力シート!C82)</f>
        <v/>
      </c>
      <c r="C50" s="257" t="str">
        <f>IF(基本情報入力シート!M82="","",基本情報入力シート!M82)</f>
        <v/>
      </c>
      <c r="D50" s="258" t="str">
        <f>IF(基本情報入力シート!R82="","",基本情報入力シート!R82)</f>
        <v/>
      </c>
      <c r="E50" s="258" t="str">
        <f>IF(基本情報入力シート!W82="","",基本情報入力シート!W82)</f>
        <v/>
      </c>
      <c r="F50" s="258" t="str">
        <f>IF(基本情報入力シート!X82="","",基本情報入力シート!X82)</f>
        <v/>
      </c>
      <c r="G50" s="258" t="str">
        <f>IF(基本情報入力シート!Y82="","",基本情報入力シート!Y82)</f>
        <v/>
      </c>
      <c r="H50" s="15" t="s">
        <v>77</v>
      </c>
      <c r="I50" s="259" t="str">
        <f>IF(基本情報入力シート!Z82="","",基本情報入力シート!Z82)</f>
        <v/>
      </c>
      <c r="J50" s="260" t="str">
        <f>IF(G50="","",VLOOKUP(G50,【参考】数式用!$A$3:$B$22,2,FALSE))</f>
        <v/>
      </c>
      <c r="K50" s="261" t="s">
        <v>11</v>
      </c>
      <c r="L50" s="262">
        <v>6</v>
      </c>
      <c r="M50" s="263" t="s">
        <v>8</v>
      </c>
      <c r="N50" s="28">
        <v>2</v>
      </c>
      <c r="O50" s="264" t="s">
        <v>23</v>
      </c>
      <c r="P50" s="262">
        <v>6</v>
      </c>
      <c r="Q50" s="264" t="s">
        <v>8</v>
      </c>
      <c r="R50" s="262">
        <v>5</v>
      </c>
      <c r="S50" s="263" t="s">
        <v>56</v>
      </c>
      <c r="T50" s="265" t="s">
        <v>13</v>
      </c>
      <c r="U50" s="266">
        <f t="shared" si="4"/>
        <v>4</v>
      </c>
      <c r="V50" s="265" t="s">
        <v>18</v>
      </c>
      <c r="W50" s="267" t="str">
        <f t="shared" si="0"/>
        <v/>
      </c>
      <c r="X50" s="268" t="str">
        <f t="shared" si="1"/>
        <v/>
      </c>
    </row>
    <row r="51" spans="1:24" ht="36.75" customHeight="1">
      <c r="A51" s="255">
        <f t="shared" si="2"/>
        <v>40</v>
      </c>
      <c r="B51" s="256" t="str">
        <f>IF(基本情報入力シート!C83="","",基本情報入力シート!C83)</f>
        <v/>
      </c>
      <c r="C51" s="257" t="str">
        <f>IF(基本情報入力シート!M83="","",基本情報入力シート!M83)</f>
        <v/>
      </c>
      <c r="D51" s="258" t="str">
        <f>IF(基本情報入力シート!R83="","",基本情報入力シート!R83)</f>
        <v/>
      </c>
      <c r="E51" s="258" t="str">
        <f>IF(基本情報入力シート!W83="","",基本情報入力シート!W83)</f>
        <v/>
      </c>
      <c r="F51" s="258" t="str">
        <f>IF(基本情報入力シート!X83="","",基本情報入力シート!X83)</f>
        <v/>
      </c>
      <c r="G51" s="258" t="str">
        <f>IF(基本情報入力シート!Y83="","",基本情報入力シート!Y83)</f>
        <v/>
      </c>
      <c r="H51" s="15" t="s">
        <v>77</v>
      </c>
      <c r="I51" s="259" t="str">
        <f>IF(基本情報入力シート!Z83="","",基本情報入力シート!Z83)</f>
        <v/>
      </c>
      <c r="J51" s="260" t="str">
        <f>IF(G51="","",VLOOKUP(G51,【参考】数式用!$A$3:$B$22,2,FALSE))</f>
        <v/>
      </c>
      <c r="K51" s="261" t="s">
        <v>11</v>
      </c>
      <c r="L51" s="262">
        <v>6</v>
      </c>
      <c r="M51" s="263" t="s">
        <v>8</v>
      </c>
      <c r="N51" s="28">
        <v>2</v>
      </c>
      <c r="O51" s="264" t="s">
        <v>23</v>
      </c>
      <c r="P51" s="262">
        <v>6</v>
      </c>
      <c r="Q51" s="264" t="s">
        <v>8</v>
      </c>
      <c r="R51" s="262">
        <v>5</v>
      </c>
      <c r="S51" s="263" t="s">
        <v>56</v>
      </c>
      <c r="T51" s="265" t="s">
        <v>57</v>
      </c>
      <c r="U51" s="266">
        <f t="shared" si="4"/>
        <v>4</v>
      </c>
      <c r="V51" s="265" t="s">
        <v>58</v>
      </c>
      <c r="W51" s="267" t="str">
        <f t="shared" si="0"/>
        <v/>
      </c>
      <c r="X51" s="268" t="str">
        <f t="shared" si="1"/>
        <v/>
      </c>
    </row>
    <row r="52" spans="1:24" ht="36.75" customHeight="1">
      <c r="A52" s="255">
        <f t="shared" si="2"/>
        <v>41</v>
      </c>
      <c r="B52" s="256" t="str">
        <f>IF(基本情報入力シート!C84="","",基本情報入力シート!C84)</f>
        <v/>
      </c>
      <c r="C52" s="257" t="str">
        <f>IF(基本情報入力シート!M84="","",基本情報入力シート!M84)</f>
        <v/>
      </c>
      <c r="D52" s="258" t="str">
        <f>IF(基本情報入力シート!R84="","",基本情報入力シート!R84)</f>
        <v/>
      </c>
      <c r="E52" s="258" t="str">
        <f>IF(基本情報入力シート!W84="","",基本情報入力シート!W84)</f>
        <v/>
      </c>
      <c r="F52" s="258" t="str">
        <f>IF(基本情報入力シート!X84="","",基本情報入力シート!X84)</f>
        <v/>
      </c>
      <c r="G52" s="258" t="str">
        <f>IF(基本情報入力シート!Y84="","",基本情報入力シート!Y84)</f>
        <v/>
      </c>
      <c r="H52" s="15" t="s">
        <v>77</v>
      </c>
      <c r="I52" s="259" t="str">
        <f>IF(基本情報入力シート!Z84="","",基本情報入力シート!Z84)</f>
        <v/>
      </c>
      <c r="J52" s="260" t="str">
        <f>IF(G52="","",VLOOKUP(G52,【参考】数式用!$A$3:$B$22,2,FALSE))</f>
        <v/>
      </c>
      <c r="K52" s="261" t="s">
        <v>11</v>
      </c>
      <c r="L52" s="262">
        <v>6</v>
      </c>
      <c r="M52" s="263" t="s">
        <v>8</v>
      </c>
      <c r="N52" s="28">
        <v>2</v>
      </c>
      <c r="O52" s="264" t="s">
        <v>23</v>
      </c>
      <c r="P52" s="262">
        <v>6</v>
      </c>
      <c r="Q52" s="264" t="s">
        <v>8</v>
      </c>
      <c r="R52" s="262">
        <v>5</v>
      </c>
      <c r="S52" s="263" t="s">
        <v>56</v>
      </c>
      <c r="T52" s="265" t="s">
        <v>13</v>
      </c>
      <c r="U52" s="266">
        <f t="shared" si="4"/>
        <v>4</v>
      </c>
      <c r="V52" s="265" t="s">
        <v>18</v>
      </c>
      <c r="W52" s="267" t="str">
        <f t="shared" si="0"/>
        <v/>
      </c>
      <c r="X52" s="268" t="str">
        <f t="shared" si="1"/>
        <v/>
      </c>
    </row>
    <row r="53" spans="1:24" ht="36.75" customHeight="1">
      <c r="A53" s="255">
        <f t="shared" si="2"/>
        <v>42</v>
      </c>
      <c r="B53" s="256" t="str">
        <f>IF(基本情報入力シート!C85="","",基本情報入力シート!C85)</f>
        <v/>
      </c>
      <c r="C53" s="257" t="str">
        <f>IF(基本情報入力シート!M85="","",基本情報入力シート!M85)</f>
        <v/>
      </c>
      <c r="D53" s="258" t="str">
        <f>IF(基本情報入力シート!R85="","",基本情報入力シート!R85)</f>
        <v/>
      </c>
      <c r="E53" s="258" t="str">
        <f>IF(基本情報入力シート!W85="","",基本情報入力シート!W85)</f>
        <v/>
      </c>
      <c r="F53" s="258" t="str">
        <f>IF(基本情報入力シート!X85="","",基本情報入力シート!X85)</f>
        <v/>
      </c>
      <c r="G53" s="258" t="str">
        <f>IF(基本情報入力シート!Y85="","",基本情報入力シート!Y85)</f>
        <v/>
      </c>
      <c r="H53" s="15" t="s">
        <v>77</v>
      </c>
      <c r="I53" s="259" t="str">
        <f>IF(基本情報入力シート!Z85="","",基本情報入力シート!Z85)</f>
        <v/>
      </c>
      <c r="J53" s="260" t="str">
        <f>IF(G53="","",VLOOKUP(G53,【参考】数式用!$A$3:$B$22,2,FALSE))</f>
        <v/>
      </c>
      <c r="K53" s="261" t="s">
        <v>11</v>
      </c>
      <c r="L53" s="262">
        <v>6</v>
      </c>
      <c r="M53" s="263" t="s">
        <v>8</v>
      </c>
      <c r="N53" s="28">
        <v>2</v>
      </c>
      <c r="O53" s="264" t="s">
        <v>23</v>
      </c>
      <c r="P53" s="262">
        <v>6</v>
      </c>
      <c r="Q53" s="264" t="s">
        <v>8</v>
      </c>
      <c r="R53" s="262">
        <v>5</v>
      </c>
      <c r="S53" s="263" t="s">
        <v>56</v>
      </c>
      <c r="T53" s="265" t="s">
        <v>57</v>
      </c>
      <c r="U53" s="266">
        <f t="shared" si="4"/>
        <v>4</v>
      </c>
      <c r="V53" s="265" t="s">
        <v>58</v>
      </c>
      <c r="W53" s="267" t="str">
        <f t="shared" si="0"/>
        <v/>
      </c>
      <c r="X53" s="268" t="str">
        <f t="shared" si="1"/>
        <v/>
      </c>
    </row>
    <row r="54" spans="1:24" ht="36.75" customHeight="1">
      <c r="A54" s="255">
        <f t="shared" si="2"/>
        <v>43</v>
      </c>
      <c r="B54" s="256" t="str">
        <f>IF(基本情報入力シート!C86="","",基本情報入力シート!C86)</f>
        <v/>
      </c>
      <c r="C54" s="257" t="str">
        <f>IF(基本情報入力シート!M86="","",基本情報入力シート!M86)</f>
        <v/>
      </c>
      <c r="D54" s="258" t="str">
        <f>IF(基本情報入力シート!R86="","",基本情報入力シート!R86)</f>
        <v/>
      </c>
      <c r="E54" s="258" t="str">
        <f>IF(基本情報入力シート!W86="","",基本情報入力シート!W86)</f>
        <v/>
      </c>
      <c r="F54" s="258" t="str">
        <f>IF(基本情報入力シート!X86="","",基本情報入力シート!X86)</f>
        <v/>
      </c>
      <c r="G54" s="258" t="str">
        <f>IF(基本情報入力シート!Y86="","",基本情報入力シート!Y86)</f>
        <v/>
      </c>
      <c r="H54" s="15" t="s">
        <v>77</v>
      </c>
      <c r="I54" s="259" t="str">
        <f>IF(基本情報入力シート!Z86="","",基本情報入力シート!Z86)</f>
        <v/>
      </c>
      <c r="J54" s="260" t="str">
        <f>IF(G54="","",VLOOKUP(G54,【参考】数式用!$A$3:$B$22,2,FALSE))</f>
        <v/>
      </c>
      <c r="K54" s="261" t="s">
        <v>11</v>
      </c>
      <c r="L54" s="262">
        <v>6</v>
      </c>
      <c r="M54" s="263" t="s">
        <v>8</v>
      </c>
      <c r="N54" s="28">
        <v>2</v>
      </c>
      <c r="O54" s="264" t="s">
        <v>23</v>
      </c>
      <c r="P54" s="262">
        <v>6</v>
      </c>
      <c r="Q54" s="264" t="s">
        <v>8</v>
      </c>
      <c r="R54" s="262">
        <v>5</v>
      </c>
      <c r="S54" s="263" t="s">
        <v>56</v>
      </c>
      <c r="T54" s="265" t="s">
        <v>13</v>
      </c>
      <c r="U54" s="266">
        <f t="shared" si="4"/>
        <v>4</v>
      </c>
      <c r="V54" s="265" t="s">
        <v>18</v>
      </c>
      <c r="W54" s="267" t="str">
        <f t="shared" si="0"/>
        <v/>
      </c>
      <c r="X54" s="268" t="str">
        <f t="shared" si="1"/>
        <v/>
      </c>
    </row>
    <row r="55" spans="1:24" ht="36.75" customHeight="1">
      <c r="A55" s="255">
        <f t="shared" si="2"/>
        <v>44</v>
      </c>
      <c r="B55" s="256" t="str">
        <f>IF(基本情報入力シート!C87="","",基本情報入力シート!C87)</f>
        <v/>
      </c>
      <c r="C55" s="257" t="str">
        <f>IF(基本情報入力シート!M87="","",基本情報入力シート!M87)</f>
        <v/>
      </c>
      <c r="D55" s="258" t="str">
        <f>IF(基本情報入力シート!R87="","",基本情報入力シート!R87)</f>
        <v/>
      </c>
      <c r="E55" s="258" t="str">
        <f>IF(基本情報入力シート!W87="","",基本情報入力シート!W87)</f>
        <v/>
      </c>
      <c r="F55" s="258" t="str">
        <f>IF(基本情報入力シート!X87="","",基本情報入力シート!X87)</f>
        <v/>
      </c>
      <c r="G55" s="258" t="str">
        <f>IF(基本情報入力シート!Y87="","",基本情報入力シート!Y87)</f>
        <v/>
      </c>
      <c r="H55" s="15" t="s">
        <v>77</v>
      </c>
      <c r="I55" s="259" t="str">
        <f>IF(基本情報入力シート!Z87="","",基本情報入力シート!Z87)</f>
        <v/>
      </c>
      <c r="J55" s="260" t="str">
        <f>IF(G55="","",VLOOKUP(G55,【参考】数式用!$A$3:$B$22,2,FALSE))</f>
        <v/>
      </c>
      <c r="K55" s="261" t="s">
        <v>11</v>
      </c>
      <c r="L55" s="262">
        <v>6</v>
      </c>
      <c r="M55" s="263" t="s">
        <v>8</v>
      </c>
      <c r="N55" s="28">
        <v>2</v>
      </c>
      <c r="O55" s="264" t="s">
        <v>23</v>
      </c>
      <c r="P55" s="262">
        <v>6</v>
      </c>
      <c r="Q55" s="264" t="s">
        <v>8</v>
      </c>
      <c r="R55" s="262">
        <v>5</v>
      </c>
      <c r="S55" s="263" t="s">
        <v>56</v>
      </c>
      <c r="T55" s="265" t="s">
        <v>57</v>
      </c>
      <c r="U55" s="266">
        <f t="shared" si="4"/>
        <v>4</v>
      </c>
      <c r="V55" s="265" t="s">
        <v>58</v>
      </c>
      <c r="W55" s="267" t="str">
        <f t="shared" si="0"/>
        <v/>
      </c>
      <c r="X55" s="268" t="str">
        <f t="shared" si="1"/>
        <v/>
      </c>
    </row>
    <row r="56" spans="1:24" ht="36.75" customHeight="1">
      <c r="A56" s="255">
        <f t="shared" si="2"/>
        <v>45</v>
      </c>
      <c r="B56" s="256" t="str">
        <f>IF(基本情報入力シート!C88="","",基本情報入力シート!C88)</f>
        <v/>
      </c>
      <c r="C56" s="257" t="str">
        <f>IF(基本情報入力シート!M88="","",基本情報入力シート!M88)</f>
        <v/>
      </c>
      <c r="D56" s="258" t="str">
        <f>IF(基本情報入力シート!R88="","",基本情報入力シート!R88)</f>
        <v/>
      </c>
      <c r="E56" s="258" t="str">
        <f>IF(基本情報入力シート!W88="","",基本情報入力シート!W88)</f>
        <v/>
      </c>
      <c r="F56" s="258" t="str">
        <f>IF(基本情報入力シート!X88="","",基本情報入力シート!X88)</f>
        <v/>
      </c>
      <c r="G56" s="258" t="str">
        <f>IF(基本情報入力シート!Y88="","",基本情報入力シート!Y88)</f>
        <v/>
      </c>
      <c r="H56" s="15" t="s">
        <v>77</v>
      </c>
      <c r="I56" s="259" t="str">
        <f>IF(基本情報入力シート!Z88="","",基本情報入力シート!Z88)</f>
        <v/>
      </c>
      <c r="J56" s="260" t="str">
        <f>IF(G56="","",VLOOKUP(G56,【参考】数式用!$A$3:$B$22,2,FALSE))</f>
        <v/>
      </c>
      <c r="K56" s="261" t="s">
        <v>11</v>
      </c>
      <c r="L56" s="262">
        <v>6</v>
      </c>
      <c r="M56" s="263" t="s">
        <v>8</v>
      </c>
      <c r="N56" s="28">
        <v>2</v>
      </c>
      <c r="O56" s="264" t="s">
        <v>23</v>
      </c>
      <c r="P56" s="262">
        <v>6</v>
      </c>
      <c r="Q56" s="264" t="s">
        <v>8</v>
      </c>
      <c r="R56" s="262">
        <v>5</v>
      </c>
      <c r="S56" s="263" t="s">
        <v>56</v>
      </c>
      <c r="T56" s="265" t="s">
        <v>13</v>
      </c>
      <c r="U56" s="266">
        <f t="shared" si="4"/>
        <v>4</v>
      </c>
      <c r="V56" s="265" t="s">
        <v>18</v>
      </c>
      <c r="W56" s="267" t="str">
        <f t="shared" si="0"/>
        <v/>
      </c>
      <c r="X56" s="268" t="str">
        <f t="shared" si="1"/>
        <v/>
      </c>
    </row>
    <row r="57" spans="1:24" ht="36.75" customHeight="1">
      <c r="A57" s="255">
        <f t="shared" si="2"/>
        <v>46</v>
      </c>
      <c r="B57" s="256" t="str">
        <f>IF(基本情報入力シート!C89="","",基本情報入力シート!C89)</f>
        <v/>
      </c>
      <c r="C57" s="257" t="str">
        <f>IF(基本情報入力シート!M89="","",基本情報入力シート!M89)</f>
        <v/>
      </c>
      <c r="D57" s="258" t="str">
        <f>IF(基本情報入力シート!R89="","",基本情報入力シート!R89)</f>
        <v/>
      </c>
      <c r="E57" s="258" t="str">
        <f>IF(基本情報入力シート!W89="","",基本情報入力シート!W89)</f>
        <v/>
      </c>
      <c r="F57" s="258" t="str">
        <f>IF(基本情報入力シート!X89="","",基本情報入力シート!X89)</f>
        <v/>
      </c>
      <c r="G57" s="258" t="str">
        <f>IF(基本情報入力シート!Y89="","",基本情報入力シート!Y89)</f>
        <v/>
      </c>
      <c r="H57" s="15" t="s">
        <v>77</v>
      </c>
      <c r="I57" s="259" t="str">
        <f>IF(基本情報入力シート!Z89="","",基本情報入力シート!Z89)</f>
        <v/>
      </c>
      <c r="J57" s="260" t="str">
        <f>IF(G57="","",VLOOKUP(G57,【参考】数式用!$A$3:$B$22,2,FALSE))</f>
        <v/>
      </c>
      <c r="K57" s="261" t="s">
        <v>11</v>
      </c>
      <c r="L57" s="262">
        <v>6</v>
      </c>
      <c r="M57" s="263" t="s">
        <v>8</v>
      </c>
      <c r="N57" s="28">
        <v>2</v>
      </c>
      <c r="O57" s="264" t="s">
        <v>23</v>
      </c>
      <c r="P57" s="262">
        <v>6</v>
      </c>
      <c r="Q57" s="264" t="s">
        <v>8</v>
      </c>
      <c r="R57" s="262">
        <v>5</v>
      </c>
      <c r="S57" s="263" t="s">
        <v>56</v>
      </c>
      <c r="T57" s="265" t="s">
        <v>57</v>
      </c>
      <c r="U57" s="266">
        <f t="shared" si="4"/>
        <v>4</v>
      </c>
      <c r="V57" s="265" t="s">
        <v>58</v>
      </c>
      <c r="W57" s="267" t="str">
        <f t="shared" si="0"/>
        <v/>
      </c>
      <c r="X57" s="268" t="str">
        <f t="shared" si="1"/>
        <v/>
      </c>
    </row>
    <row r="58" spans="1:24" ht="36.75" customHeight="1">
      <c r="A58" s="255">
        <f t="shared" si="2"/>
        <v>47</v>
      </c>
      <c r="B58" s="256" t="str">
        <f>IF(基本情報入力シート!C90="","",基本情報入力シート!C90)</f>
        <v/>
      </c>
      <c r="C58" s="257" t="str">
        <f>IF(基本情報入力シート!M90="","",基本情報入力シート!M90)</f>
        <v/>
      </c>
      <c r="D58" s="258" t="str">
        <f>IF(基本情報入力シート!R90="","",基本情報入力シート!R90)</f>
        <v/>
      </c>
      <c r="E58" s="258" t="str">
        <f>IF(基本情報入力シート!W90="","",基本情報入力シート!W90)</f>
        <v/>
      </c>
      <c r="F58" s="258" t="str">
        <f>IF(基本情報入力シート!X90="","",基本情報入力シート!X90)</f>
        <v/>
      </c>
      <c r="G58" s="258" t="str">
        <f>IF(基本情報入力シート!Y90="","",基本情報入力シート!Y90)</f>
        <v/>
      </c>
      <c r="H58" s="15" t="s">
        <v>77</v>
      </c>
      <c r="I58" s="259" t="str">
        <f>IF(基本情報入力シート!Z90="","",基本情報入力シート!Z90)</f>
        <v/>
      </c>
      <c r="J58" s="260" t="str">
        <f>IF(G58="","",VLOOKUP(G58,【参考】数式用!$A$3:$B$22,2,FALSE))</f>
        <v/>
      </c>
      <c r="K58" s="261" t="s">
        <v>11</v>
      </c>
      <c r="L58" s="262">
        <v>6</v>
      </c>
      <c r="M58" s="263" t="s">
        <v>8</v>
      </c>
      <c r="N58" s="28">
        <v>2</v>
      </c>
      <c r="O58" s="264" t="s">
        <v>23</v>
      </c>
      <c r="P58" s="262">
        <v>6</v>
      </c>
      <c r="Q58" s="264" t="s">
        <v>8</v>
      </c>
      <c r="R58" s="262">
        <v>5</v>
      </c>
      <c r="S58" s="263" t="s">
        <v>56</v>
      </c>
      <c r="T58" s="265" t="s">
        <v>13</v>
      </c>
      <c r="U58" s="266">
        <f t="shared" si="4"/>
        <v>4</v>
      </c>
      <c r="V58" s="265" t="s">
        <v>18</v>
      </c>
      <c r="W58" s="267" t="str">
        <f t="shared" si="0"/>
        <v/>
      </c>
      <c r="X58" s="268" t="str">
        <f t="shared" si="1"/>
        <v/>
      </c>
    </row>
    <row r="59" spans="1:24" ht="36.75" customHeight="1">
      <c r="A59" s="255">
        <f t="shared" si="2"/>
        <v>48</v>
      </c>
      <c r="B59" s="256" t="str">
        <f>IF(基本情報入力シート!C91="","",基本情報入力シート!C91)</f>
        <v/>
      </c>
      <c r="C59" s="257" t="str">
        <f>IF(基本情報入力シート!M91="","",基本情報入力シート!M91)</f>
        <v/>
      </c>
      <c r="D59" s="258" t="str">
        <f>IF(基本情報入力シート!R91="","",基本情報入力シート!R91)</f>
        <v/>
      </c>
      <c r="E59" s="258" t="str">
        <f>IF(基本情報入力シート!W91="","",基本情報入力シート!W91)</f>
        <v/>
      </c>
      <c r="F59" s="258" t="str">
        <f>IF(基本情報入力シート!X91="","",基本情報入力シート!X91)</f>
        <v/>
      </c>
      <c r="G59" s="258" t="str">
        <f>IF(基本情報入力シート!Y91="","",基本情報入力シート!Y91)</f>
        <v/>
      </c>
      <c r="H59" s="15" t="s">
        <v>77</v>
      </c>
      <c r="I59" s="259" t="str">
        <f>IF(基本情報入力シート!Z91="","",基本情報入力シート!Z91)</f>
        <v/>
      </c>
      <c r="J59" s="260" t="str">
        <f>IF(G59="","",VLOOKUP(G59,【参考】数式用!$A$3:$B$22,2,FALSE))</f>
        <v/>
      </c>
      <c r="K59" s="261" t="s">
        <v>11</v>
      </c>
      <c r="L59" s="262">
        <v>6</v>
      </c>
      <c r="M59" s="263" t="s">
        <v>8</v>
      </c>
      <c r="N59" s="28">
        <v>2</v>
      </c>
      <c r="O59" s="264" t="s">
        <v>23</v>
      </c>
      <c r="P59" s="262">
        <v>6</v>
      </c>
      <c r="Q59" s="264" t="s">
        <v>8</v>
      </c>
      <c r="R59" s="262">
        <v>5</v>
      </c>
      <c r="S59" s="263" t="s">
        <v>56</v>
      </c>
      <c r="T59" s="265" t="s">
        <v>57</v>
      </c>
      <c r="U59" s="266">
        <f t="shared" si="4"/>
        <v>4</v>
      </c>
      <c r="V59" s="265" t="s">
        <v>58</v>
      </c>
      <c r="W59" s="267" t="str">
        <f t="shared" si="0"/>
        <v/>
      </c>
      <c r="X59" s="268" t="str">
        <f t="shared" si="1"/>
        <v/>
      </c>
    </row>
    <row r="60" spans="1:24" ht="36.75" customHeight="1">
      <c r="A60" s="255">
        <f t="shared" si="2"/>
        <v>49</v>
      </c>
      <c r="B60" s="256" t="str">
        <f>IF(基本情報入力シート!C92="","",基本情報入力シート!C92)</f>
        <v/>
      </c>
      <c r="C60" s="257" t="str">
        <f>IF(基本情報入力シート!M92="","",基本情報入力シート!M92)</f>
        <v/>
      </c>
      <c r="D60" s="258" t="str">
        <f>IF(基本情報入力シート!R92="","",基本情報入力シート!R92)</f>
        <v/>
      </c>
      <c r="E60" s="258" t="str">
        <f>IF(基本情報入力シート!W92="","",基本情報入力シート!W92)</f>
        <v/>
      </c>
      <c r="F60" s="258" t="str">
        <f>IF(基本情報入力シート!X92="","",基本情報入力シート!X92)</f>
        <v/>
      </c>
      <c r="G60" s="258" t="str">
        <f>IF(基本情報入力シート!Y92="","",基本情報入力シート!Y92)</f>
        <v/>
      </c>
      <c r="H60" s="15" t="s">
        <v>77</v>
      </c>
      <c r="I60" s="259" t="str">
        <f>IF(基本情報入力シート!Z92="","",基本情報入力シート!Z92)</f>
        <v/>
      </c>
      <c r="J60" s="260" t="str">
        <f>IF(G60="","",VLOOKUP(G60,【参考】数式用!$A$3:$B$22,2,FALSE))</f>
        <v/>
      </c>
      <c r="K60" s="261" t="s">
        <v>11</v>
      </c>
      <c r="L60" s="262">
        <v>6</v>
      </c>
      <c r="M60" s="263" t="s">
        <v>8</v>
      </c>
      <c r="N60" s="28">
        <v>2</v>
      </c>
      <c r="O60" s="264" t="s">
        <v>23</v>
      </c>
      <c r="P60" s="262">
        <v>6</v>
      </c>
      <c r="Q60" s="264" t="s">
        <v>8</v>
      </c>
      <c r="R60" s="262">
        <v>5</v>
      </c>
      <c r="S60" s="263" t="s">
        <v>56</v>
      </c>
      <c r="T60" s="265" t="s">
        <v>13</v>
      </c>
      <c r="U60" s="266">
        <f t="shared" si="4"/>
        <v>4</v>
      </c>
      <c r="V60" s="265" t="s">
        <v>18</v>
      </c>
      <c r="W60" s="267" t="str">
        <f t="shared" si="0"/>
        <v/>
      </c>
      <c r="X60" s="268" t="str">
        <f t="shared" si="1"/>
        <v/>
      </c>
    </row>
    <row r="61" spans="1:24" ht="36.75" customHeight="1">
      <c r="A61" s="255">
        <f t="shared" si="2"/>
        <v>50</v>
      </c>
      <c r="B61" s="256" t="str">
        <f>IF(基本情報入力シート!C93="","",基本情報入力シート!C93)</f>
        <v/>
      </c>
      <c r="C61" s="257" t="str">
        <f>IF(基本情報入力シート!M93="","",基本情報入力シート!M93)</f>
        <v/>
      </c>
      <c r="D61" s="258" t="str">
        <f>IF(基本情報入力シート!R93="","",基本情報入力シート!R93)</f>
        <v/>
      </c>
      <c r="E61" s="258" t="str">
        <f>IF(基本情報入力シート!W93="","",基本情報入力シート!W93)</f>
        <v/>
      </c>
      <c r="F61" s="258" t="str">
        <f>IF(基本情報入力シート!X93="","",基本情報入力シート!X93)</f>
        <v/>
      </c>
      <c r="G61" s="258" t="str">
        <f>IF(基本情報入力シート!Y93="","",基本情報入力シート!Y93)</f>
        <v/>
      </c>
      <c r="H61" s="15" t="s">
        <v>77</v>
      </c>
      <c r="I61" s="259" t="str">
        <f>IF(基本情報入力シート!Z93="","",基本情報入力シート!Z93)</f>
        <v/>
      </c>
      <c r="J61" s="260" t="str">
        <f>IF(G61="","",VLOOKUP(G61,【参考】数式用!$A$3:$B$22,2,FALSE))</f>
        <v/>
      </c>
      <c r="K61" s="261" t="s">
        <v>11</v>
      </c>
      <c r="L61" s="262">
        <v>6</v>
      </c>
      <c r="M61" s="263" t="s">
        <v>8</v>
      </c>
      <c r="N61" s="28">
        <v>2</v>
      </c>
      <c r="O61" s="264" t="s">
        <v>23</v>
      </c>
      <c r="P61" s="262">
        <v>6</v>
      </c>
      <c r="Q61" s="264" t="s">
        <v>8</v>
      </c>
      <c r="R61" s="262">
        <v>5</v>
      </c>
      <c r="S61" s="263" t="s">
        <v>56</v>
      </c>
      <c r="T61" s="265" t="s">
        <v>57</v>
      </c>
      <c r="U61" s="266">
        <f t="shared" si="4"/>
        <v>4</v>
      </c>
      <c r="V61" s="265" t="s">
        <v>58</v>
      </c>
      <c r="W61" s="267" t="str">
        <f t="shared" si="0"/>
        <v/>
      </c>
      <c r="X61" s="268" t="str">
        <f t="shared" si="1"/>
        <v/>
      </c>
    </row>
    <row r="62" spans="1:24" ht="36.75" customHeight="1">
      <c r="A62" s="255">
        <f t="shared" si="2"/>
        <v>51</v>
      </c>
      <c r="B62" s="256" t="str">
        <f>IF(基本情報入力シート!C94="","",基本情報入力シート!C94)</f>
        <v/>
      </c>
      <c r="C62" s="257" t="str">
        <f>IF(基本情報入力シート!M94="","",基本情報入力シート!M94)</f>
        <v/>
      </c>
      <c r="D62" s="258" t="str">
        <f>IF(基本情報入力シート!R94="","",基本情報入力シート!R94)</f>
        <v/>
      </c>
      <c r="E62" s="258" t="str">
        <f>IF(基本情報入力シート!W94="","",基本情報入力シート!W94)</f>
        <v/>
      </c>
      <c r="F62" s="258" t="str">
        <f>IF(基本情報入力シート!X94="","",基本情報入力シート!X94)</f>
        <v/>
      </c>
      <c r="G62" s="258" t="str">
        <f>IF(基本情報入力シート!Y94="","",基本情報入力シート!Y94)</f>
        <v/>
      </c>
      <c r="H62" s="15" t="s">
        <v>77</v>
      </c>
      <c r="I62" s="259" t="str">
        <f>IF(基本情報入力シート!Z94="","",基本情報入力シート!Z94)</f>
        <v/>
      </c>
      <c r="J62" s="260" t="str">
        <f>IF(G62="","",VLOOKUP(G62,【参考】数式用!$A$3:$B$22,2,FALSE))</f>
        <v/>
      </c>
      <c r="K62" s="261" t="s">
        <v>11</v>
      </c>
      <c r="L62" s="262">
        <v>6</v>
      </c>
      <c r="M62" s="263" t="s">
        <v>8</v>
      </c>
      <c r="N62" s="28">
        <v>2</v>
      </c>
      <c r="O62" s="264" t="s">
        <v>23</v>
      </c>
      <c r="P62" s="262">
        <v>6</v>
      </c>
      <c r="Q62" s="264" t="s">
        <v>8</v>
      </c>
      <c r="R62" s="262">
        <v>5</v>
      </c>
      <c r="S62" s="263" t="s">
        <v>56</v>
      </c>
      <c r="T62" s="265" t="s">
        <v>13</v>
      </c>
      <c r="U62" s="266">
        <f t="shared" si="4"/>
        <v>4</v>
      </c>
      <c r="V62" s="265" t="s">
        <v>18</v>
      </c>
      <c r="W62" s="267" t="str">
        <f t="shared" si="0"/>
        <v/>
      </c>
      <c r="X62" s="268" t="str">
        <f t="shared" si="1"/>
        <v/>
      </c>
    </row>
    <row r="63" spans="1:24" ht="36.75" customHeight="1">
      <c r="A63" s="255">
        <f t="shared" si="2"/>
        <v>52</v>
      </c>
      <c r="B63" s="256" t="str">
        <f>IF(基本情報入力シート!C95="","",基本情報入力シート!C95)</f>
        <v/>
      </c>
      <c r="C63" s="257" t="str">
        <f>IF(基本情報入力シート!M95="","",基本情報入力シート!M95)</f>
        <v/>
      </c>
      <c r="D63" s="258" t="str">
        <f>IF(基本情報入力シート!R95="","",基本情報入力シート!R95)</f>
        <v/>
      </c>
      <c r="E63" s="258" t="str">
        <f>IF(基本情報入力シート!W95="","",基本情報入力シート!W95)</f>
        <v/>
      </c>
      <c r="F63" s="258" t="str">
        <f>IF(基本情報入力シート!X95="","",基本情報入力シート!X95)</f>
        <v/>
      </c>
      <c r="G63" s="258" t="str">
        <f>IF(基本情報入力シート!Y95="","",基本情報入力シート!Y95)</f>
        <v/>
      </c>
      <c r="H63" s="15" t="s">
        <v>77</v>
      </c>
      <c r="I63" s="259" t="str">
        <f>IF(基本情報入力シート!Z95="","",基本情報入力シート!Z95)</f>
        <v/>
      </c>
      <c r="J63" s="260" t="str">
        <f>IF(G63="","",VLOOKUP(G63,【参考】数式用!$A$3:$B$22,2,FALSE))</f>
        <v/>
      </c>
      <c r="K63" s="261" t="s">
        <v>11</v>
      </c>
      <c r="L63" s="262">
        <v>6</v>
      </c>
      <c r="M63" s="263" t="s">
        <v>8</v>
      </c>
      <c r="N63" s="28">
        <v>2</v>
      </c>
      <c r="O63" s="264" t="s">
        <v>23</v>
      </c>
      <c r="P63" s="262">
        <v>6</v>
      </c>
      <c r="Q63" s="264" t="s">
        <v>8</v>
      </c>
      <c r="R63" s="262">
        <v>5</v>
      </c>
      <c r="S63" s="263" t="s">
        <v>56</v>
      </c>
      <c r="T63" s="265" t="s">
        <v>57</v>
      </c>
      <c r="U63" s="266">
        <f t="shared" si="4"/>
        <v>4</v>
      </c>
      <c r="V63" s="265" t="s">
        <v>58</v>
      </c>
      <c r="W63" s="267" t="str">
        <f t="shared" si="0"/>
        <v/>
      </c>
      <c r="X63" s="268" t="str">
        <f t="shared" si="1"/>
        <v/>
      </c>
    </row>
    <row r="64" spans="1:24" ht="36.75" customHeight="1">
      <c r="A64" s="255">
        <f t="shared" si="2"/>
        <v>53</v>
      </c>
      <c r="B64" s="256" t="str">
        <f>IF(基本情報入力シート!C96="","",基本情報入力シート!C96)</f>
        <v/>
      </c>
      <c r="C64" s="257" t="str">
        <f>IF(基本情報入力シート!M96="","",基本情報入力シート!M96)</f>
        <v/>
      </c>
      <c r="D64" s="258" t="str">
        <f>IF(基本情報入力シート!R96="","",基本情報入力シート!R96)</f>
        <v/>
      </c>
      <c r="E64" s="258" t="str">
        <f>IF(基本情報入力シート!W96="","",基本情報入力シート!W96)</f>
        <v/>
      </c>
      <c r="F64" s="258" t="str">
        <f>IF(基本情報入力シート!X96="","",基本情報入力シート!X96)</f>
        <v/>
      </c>
      <c r="G64" s="258" t="str">
        <f>IF(基本情報入力シート!Y96="","",基本情報入力シート!Y96)</f>
        <v/>
      </c>
      <c r="H64" s="15" t="s">
        <v>77</v>
      </c>
      <c r="I64" s="259" t="str">
        <f>IF(基本情報入力シート!Z96="","",基本情報入力シート!Z96)</f>
        <v/>
      </c>
      <c r="J64" s="260" t="str">
        <f>IF(G64="","",VLOOKUP(G64,【参考】数式用!$A$3:$B$22,2,FALSE))</f>
        <v/>
      </c>
      <c r="K64" s="261" t="s">
        <v>11</v>
      </c>
      <c r="L64" s="262">
        <v>6</v>
      </c>
      <c r="M64" s="263" t="s">
        <v>8</v>
      </c>
      <c r="N64" s="28">
        <v>2</v>
      </c>
      <c r="O64" s="264" t="s">
        <v>23</v>
      </c>
      <c r="P64" s="262">
        <v>6</v>
      </c>
      <c r="Q64" s="264" t="s">
        <v>8</v>
      </c>
      <c r="R64" s="262">
        <v>5</v>
      </c>
      <c r="S64" s="263" t="s">
        <v>56</v>
      </c>
      <c r="T64" s="265" t="s">
        <v>13</v>
      </c>
      <c r="U64" s="266">
        <f t="shared" si="4"/>
        <v>4</v>
      </c>
      <c r="V64" s="265" t="s">
        <v>18</v>
      </c>
      <c r="W64" s="267" t="str">
        <f t="shared" si="0"/>
        <v/>
      </c>
      <c r="X64" s="268" t="str">
        <f t="shared" si="1"/>
        <v/>
      </c>
    </row>
    <row r="65" spans="1:24" ht="36.75" customHeight="1">
      <c r="A65" s="255">
        <f t="shared" si="2"/>
        <v>54</v>
      </c>
      <c r="B65" s="256" t="str">
        <f>IF(基本情報入力シート!C97="","",基本情報入力シート!C97)</f>
        <v/>
      </c>
      <c r="C65" s="257" t="str">
        <f>IF(基本情報入力シート!M97="","",基本情報入力シート!M97)</f>
        <v/>
      </c>
      <c r="D65" s="258" t="str">
        <f>IF(基本情報入力シート!R97="","",基本情報入力シート!R97)</f>
        <v/>
      </c>
      <c r="E65" s="258" t="str">
        <f>IF(基本情報入力シート!W97="","",基本情報入力シート!W97)</f>
        <v/>
      </c>
      <c r="F65" s="258" t="str">
        <f>IF(基本情報入力シート!X97="","",基本情報入力シート!X97)</f>
        <v/>
      </c>
      <c r="G65" s="258" t="str">
        <f>IF(基本情報入力シート!Y97="","",基本情報入力シート!Y97)</f>
        <v/>
      </c>
      <c r="H65" s="15" t="s">
        <v>77</v>
      </c>
      <c r="I65" s="259" t="str">
        <f>IF(基本情報入力シート!Z97="","",基本情報入力シート!Z97)</f>
        <v/>
      </c>
      <c r="J65" s="260" t="str">
        <f>IF(G65="","",VLOOKUP(G65,【参考】数式用!$A$3:$B$22,2,FALSE))</f>
        <v/>
      </c>
      <c r="K65" s="261" t="s">
        <v>11</v>
      </c>
      <c r="L65" s="262">
        <v>6</v>
      </c>
      <c r="M65" s="263" t="s">
        <v>8</v>
      </c>
      <c r="N65" s="28">
        <v>2</v>
      </c>
      <c r="O65" s="264" t="s">
        <v>23</v>
      </c>
      <c r="P65" s="262">
        <v>6</v>
      </c>
      <c r="Q65" s="264" t="s">
        <v>8</v>
      </c>
      <c r="R65" s="262">
        <v>5</v>
      </c>
      <c r="S65" s="263" t="s">
        <v>56</v>
      </c>
      <c r="T65" s="265" t="s">
        <v>57</v>
      </c>
      <c r="U65" s="266">
        <f t="shared" si="4"/>
        <v>4</v>
      </c>
      <c r="V65" s="265" t="s">
        <v>58</v>
      </c>
      <c r="W65" s="267" t="str">
        <f t="shared" si="0"/>
        <v/>
      </c>
      <c r="X65" s="268" t="str">
        <f t="shared" si="1"/>
        <v/>
      </c>
    </row>
    <row r="66" spans="1:24" ht="36.75" customHeight="1">
      <c r="A66" s="255">
        <f t="shared" si="2"/>
        <v>55</v>
      </c>
      <c r="B66" s="256" t="str">
        <f>IF(基本情報入力シート!C98="","",基本情報入力シート!C98)</f>
        <v/>
      </c>
      <c r="C66" s="257" t="str">
        <f>IF(基本情報入力シート!M98="","",基本情報入力シート!M98)</f>
        <v/>
      </c>
      <c r="D66" s="258" t="str">
        <f>IF(基本情報入力シート!R98="","",基本情報入力シート!R98)</f>
        <v/>
      </c>
      <c r="E66" s="258" t="str">
        <f>IF(基本情報入力シート!W98="","",基本情報入力シート!W98)</f>
        <v/>
      </c>
      <c r="F66" s="258" t="str">
        <f>IF(基本情報入力シート!X98="","",基本情報入力シート!X98)</f>
        <v/>
      </c>
      <c r="G66" s="258" t="str">
        <f>IF(基本情報入力シート!Y98="","",基本情報入力シート!Y98)</f>
        <v/>
      </c>
      <c r="H66" s="15" t="s">
        <v>77</v>
      </c>
      <c r="I66" s="259" t="str">
        <f>IF(基本情報入力シート!Z98="","",基本情報入力シート!Z98)</f>
        <v/>
      </c>
      <c r="J66" s="260" t="str">
        <f>IF(G66="","",VLOOKUP(G66,【参考】数式用!$A$3:$B$22,2,FALSE))</f>
        <v/>
      </c>
      <c r="K66" s="261" t="s">
        <v>11</v>
      </c>
      <c r="L66" s="262">
        <v>6</v>
      </c>
      <c r="M66" s="263" t="s">
        <v>8</v>
      </c>
      <c r="N66" s="28">
        <v>2</v>
      </c>
      <c r="O66" s="264" t="s">
        <v>23</v>
      </c>
      <c r="P66" s="262">
        <v>6</v>
      </c>
      <c r="Q66" s="264" t="s">
        <v>8</v>
      </c>
      <c r="R66" s="262">
        <v>5</v>
      </c>
      <c r="S66" s="263" t="s">
        <v>56</v>
      </c>
      <c r="T66" s="265" t="s">
        <v>13</v>
      </c>
      <c r="U66" s="266">
        <f t="shared" si="4"/>
        <v>4</v>
      </c>
      <c r="V66" s="265" t="s">
        <v>18</v>
      </c>
      <c r="W66" s="267" t="str">
        <f t="shared" si="0"/>
        <v/>
      </c>
      <c r="X66" s="268" t="str">
        <f t="shared" si="1"/>
        <v/>
      </c>
    </row>
    <row r="67" spans="1:24" ht="36.75" customHeight="1">
      <c r="A67" s="255">
        <f t="shared" si="2"/>
        <v>56</v>
      </c>
      <c r="B67" s="256" t="str">
        <f>IF(基本情報入力シート!C99="","",基本情報入力シート!C99)</f>
        <v/>
      </c>
      <c r="C67" s="257" t="str">
        <f>IF(基本情報入力シート!M99="","",基本情報入力シート!M99)</f>
        <v/>
      </c>
      <c r="D67" s="258" t="str">
        <f>IF(基本情報入力シート!R99="","",基本情報入力シート!R99)</f>
        <v/>
      </c>
      <c r="E67" s="258" t="str">
        <f>IF(基本情報入力シート!W99="","",基本情報入力シート!W99)</f>
        <v/>
      </c>
      <c r="F67" s="258" t="str">
        <f>IF(基本情報入力シート!X99="","",基本情報入力シート!X99)</f>
        <v/>
      </c>
      <c r="G67" s="258" t="str">
        <f>IF(基本情報入力シート!Y99="","",基本情報入力シート!Y99)</f>
        <v/>
      </c>
      <c r="H67" s="15" t="s">
        <v>77</v>
      </c>
      <c r="I67" s="259" t="str">
        <f>IF(基本情報入力シート!Z99="","",基本情報入力シート!Z99)</f>
        <v/>
      </c>
      <c r="J67" s="260" t="str">
        <f>IF(G67="","",VLOOKUP(G67,【参考】数式用!$A$3:$B$22,2,FALSE))</f>
        <v/>
      </c>
      <c r="K67" s="261" t="s">
        <v>11</v>
      </c>
      <c r="L67" s="262">
        <v>6</v>
      </c>
      <c r="M67" s="263" t="s">
        <v>8</v>
      </c>
      <c r="N67" s="28">
        <v>2</v>
      </c>
      <c r="O67" s="264" t="s">
        <v>23</v>
      </c>
      <c r="P67" s="262">
        <v>6</v>
      </c>
      <c r="Q67" s="264" t="s">
        <v>8</v>
      </c>
      <c r="R67" s="262">
        <v>5</v>
      </c>
      <c r="S67" s="263" t="s">
        <v>56</v>
      </c>
      <c r="T67" s="265" t="s">
        <v>57</v>
      </c>
      <c r="U67" s="266">
        <f t="shared" si="4"/>
        <v>4</v>
      </c>
      <c r="V67" s="265" t="s">
        <v>58</v>
      </c>
      <c r="W67" s="267" t="str">
        <f t="shared" si="0"/>
        <v/>
      </c>
      <c r="X67" s="268" t="str">
        <f t="shared" si="1"/>
        <v/>
      </c>
    </row>
    <row r="68" spans="1:24" ht="36.75" customHeight="1">
      <c r="A68" s="255">
        <f t="shared" si="2"/>
        <v>57</v>
      </c>
      <c r="B68" s="256" t="str">
        <f>IF(基本情報入力シート!C100="","",基本情報入力シート!C100)</f>
        <v/>
      </c>
      <c r="C68" s="257" t="str">
        <f>IF(基本情報入力シート!M100="","",基本情報入力シート!M100)</f>
        <v/>
      </c>
      <c r="D68" s="258" t="str">
        <f>IF(基本情報入力シート!R100="","",基本情報入力シート!R100)</f>
        <v/>
      </c>
      <c r="E68" s="258" t="str">
        <f>IF(基本情報入力シート!W100="","",基本情報入力シート!W100)</f>
        <v/>
      </c>
      <c r="F68" s="258" t="str">
        <f>IF(基本情報入力シート!X100="","",基本情報入力シート!X100)</f>
        <v/>
      </c>
      <c r="G68" s="258" t="str">
        <f>IF(基本情報入力シート!Y100="","",基本情報入力シート!Y100)</f>
        <v/>
      </c>
      <c r="H68" s="15" t="s">
        <v>77</v>
      </c>
      <c r="I68" s="259" t="str">
        <f>IF(基本情報入力シート!Z100="","",基本情報入力シート!Z100)</f>
        <v/>
      </c>
      <c r="J68" s="260" t="str">
        <f>IF(G68="","",VLOOKUP(G68,【参考】数式用!$A$3:$B$22,2,FALSE))</f>
        <v/>
      </c>
      <c r="K68" s="261" t="s">
        <v>11</v>
      </c>
      <c r="L68" s="262">
        <v>6</v>
      </c>
      <c r="M68" s="263" t="s">
        <v>8</v>
      </c>
      <c r="N68" s="28">
        <v>2</v>
      </c>
      <c r="O68" s="264" t="s">
        <v>23</v>
      </c>
      <c r="P68" s="262">
        <v>6</v>
      </c>
      <c r="Q68" s="264" t="s">
        <v>8</v>
      </c>
      <c r="R68" s="262">
        <v>5</v>
      </c>
      <c r="S68" s="263" t="s">
        <v>56</v>
      </c>
      <c r="T68" s="265" t="s">
        <v>13</v>
      </c>
      <c r="U68" s="266">
        <f t="shared" si="4"/>
        <v>4</v>
      </c>
      <c r="V68" s="265" t="s">
        <v>18</v>
      </c>
      <c r="W68" s="267" t="str">
        <f t="shared" si="0"/>
        <v/>
      </c>
      <c r="X68" s="268" t="str">
        <f t="shared" si="1"/>
        <v/>
      </c>
    </row>
    <row r="69" spans="1:24" ht="36.75" customHeight="1">
      <c r="A69" s="255">
        <f t="shared" si="2"/>
        <v>58</v>
      </c>
      <c r="B69" s="256" t="str">
        <f>IF(基本情報入力シート!C101="","",基本情報入力シート!C101)</f>
        <v/>
      </c>
      <c r="C69" s="257" t="str">
        <f>IF(基本情報入力シート!M101="","",基本情報入力シート!M101)</f>
        <v/>
      </c>
      <c r="D69" s="258" t="str">
        <f>IF(基本情報入力シート!R101="","",基本情報入力シート!R101)</f>
        <v/>
      </c>
      <c r="E69" s="258" t="str">
        <f>IF(基本情報入力シート!W101="","",基本情報入力シート!W101)</f>
        <v/>
      </c>
      <c r="F69" s="258" t="str">
        <f>IF(基本情報入力シート!X101="","",基本情報入力シート!X101)</f>
        <v/>
      </c>
      <c r="G69" s="258" t="str">
        <f>IF(基本情報入力シート!Y101="","",基本情報入力シート!Y101)</f>
        <v/>
      </c>
      <c r="H69" s="15" t="s">
        <v>77</v>
      </c>
      <c r="I69" s="259" t="str">
        <f>IF(基本情報入力シート!Z101="","",基本情報入力シート!Z101)</f>
        <v/>
      </c>
      <c r="J69" s="260" t="str">
        <f>IF(G69="","",VLOOKUP(G69,【参考】数式用!$A$3:$B$22,2,FALSE))</f>
        <v/>
      </c>
      <c r="K69" s="261" t="s">
        <v>11</v>
      </c>
      <c r="L69" s="262">
        <v>6</v>
      </c>
      <c r="M69" s="263" t="s">
        <v>8</v>
      </c>
      <c r="N69" s="28">
        <v>2</v>
      </c>
      <c r="O69" s="264" t="s">
        <v>23</v>
      </c>
      <c r="P69" s="262">
        <v>6</v>
      </c>
      <c r="Q69" s="264" t="s">
        <v>8</v>
      </c>
      <c r="R69" s="262">
        <v>5</v>
      </c>
      <c r="S69" s="263" t="s">
        <v>56</v>
      </c>
      <c r="T69" s="265" t="s">
        <v>57</v>
      </c>
      <c r="U69" s="266">
        <f t="shared" si="4"/>
        <v>4</v>
      </c>
      <c r="V69" s="265" t="s">
        <v>58</v>
      </c>
      <c r="W69" s="267" t="str">
        <f t="shared" si="0"/>
        <v/>
      </c>
      <c r="X69" s="268" t="str">
        <f t="shared" si="1"/>
        <v/>
      </c>
    </row>
    <row r="70" spans="1:24" ht="36.75" customHeight="1">
      <c r="A70" s="255">
        <f t="shared" si="2"/>
        <v>59</v>
      </c>
      <c r="B70" s="256" t="str">
        <f>IF(基本情報入力シート!C102="","",基本情報入力シート!C102)</f>
        <v/>
      </c>
      <c r="C70" s="257" t="str">
        <f>IF(基本情報入力シート!M102="","",基本情報入力シート!M102)</f>
        <v/>
      </c>
      <c r="D70" s="258" t="str">
        <f>IF(基本情報入力シート!R102="","",基本情報入力シート!R102)</f>
        <v/>
      </c>
      <c r="E70" s="258" t="str">
        <f>IF(基本情報入力シート!W102="","",基本情報入力シート!W102)</f>
        <v/>
      </c>
      <c r="F70" s="258" t="str">
        <f>IF(基本情報入力シート!X102="","",基本情報入力シート!X102)</f>
        <v/>
      </c>
      <c r="G70" s="258" t="str">
        <f>IF(基本情報入力シート!Y102="","",基本情報入力シート!Y102)</f>
        <v/>
      </c>
      <c r="H70" s="15" t="s">
        <v>77</v>
      </c>
      <c r="I70" s="259" t="str">
        <f>IF(基本情報入力シート!Z102="","",基本情報入力シート!Z102)</f>
        <v/>
      </c>
      <c r="J70" s="260" t="str">
        <f>IF(G70="","",VLOOKUP(G70,【参考】数式用!$A$3:$B$22,2,FALSE))</f>
        <v/>
      </c>
      <c r="K70" s="261" t="s">
        <v>11</v>
      </c>
      <c r="L70" s="262">
        <v>6</v>
      </c>
      <c r="M70" s="263" t="s">
        <v>8</v>
      </c>
      <c r="N70" s="28">
        <v>2</v>
      </c>
      <c r="O70" s="264" t="s">
        <v>23</v>
      </c>
      <c r="P70" s="262">
        <v>6</v>
      </c>
      <c r="Q70" s="264" t="s">
        <v>8</v>
      </c>
      <c r="R70" s="262">
        <v>5</v>
      </c>
      <c r="S70" s="263" t="s">
        <v>56</v>
      </c>
      <c r="T70" s="265" t="s">
        <v>13</v>
      </c>
      <c r="U70" s="266">
        <f t="shared" si="4"/>
        <v>4</v>
      </c>
      <c r="V70" s="265" t="s">
        <v>18</v>
      </c>
      <c r="W70" s="267" t="str">
        <f t="shared" si="0"/>
        <v/>
      </c>
      <c r="X70" s="268" t="str">
        <f t="shared" si="1"/>
        <v/>
      </c>
    </row>
    <row r="71" spans="1:24" ht="36.75" customHeight="1">
      <c r="A71" s="255">
        <f t="shared" si="2"/>
        <v>60</v>
      </c>
      <c r="B71" s="256" t="str">
        <f>IF(基本情報入力シート!C103="","",基本情報入力シート!C103)</f>
        <v/>
      </c>
      <c r="C71" s="257" t="str">
        <f>IF(基本情報入力シート!M103="","",基本情報入力シート!M103)</f>
        <v/>
      </c>
      <c r="D71" s="258" t="str">
        <f>IF(基本情報入力シート!R103="","",基本情報入力シート!R103)</f>
        <v/>
      </c>
      <c r="E71" s="258" t="str">
        <f>IF(基本情報入力シート!W103="","",基本情報入力シート!W103)</f>
        <v/>
      </c>
      <c r="F71" s="258" t="str">
        <f>IF(基本情報入力シート!X103="","",基本情報入力シート!X103)</f>
        <v/>
      </c>
      <c r="G71" s="258" t="str">
        <f>IF(基本情報入力シート!Y103="","",基本情報入力シート!Y103)</f>
        <v/>
      </c>
      <c r="H71" s="15" t="s">
        <v>77</v>
      </c>
      <c r="I71" s="259" t="str">
        <f>IF(基本情報入力シート!Z103="","",基本情報入力シート!Z103)</f>
        <v/>
      </c>
      <c r="J71" s="260" t="str">
        <f>IF(G71="","",VLOOKUP(G71,【参考】数式用!$A$3:$B$22,2,FALSE))</f>
        <v/>
      </c>
      <c r="K71" s="261" t="s">
        <v>11</v>
      </c>
      <c r="L71" s="262">
        <v>6</v>
      </c>
      <c r="M71" s="263" t="s">
        <v>8</v>
      </c>
      <c r="N71" s="28">
        <v>2</v>
      </c>
      <c r="O71" s="264" t="s">
        <v>23</v>
      </c>
      <c r="P71" s="262">
        <v>6</v>
      </c>
      <c r="Q71" s="264" t="s">
        <v>8</v>
      </c>
      <c r="R71" s="262">
        <v>5</v>
      </c>
      <c r="S71" s="263" t="s">
        <v>56</v>
      </c>
      <c r="T71" s="265" t="s">
        <v>57</v>
      </c>
      <c r="U71" s="266">
        <f t="shared" si="4"/>
        <v>4</v>
      </c>
      <c r="V71" s="265" t="s">
        <v>58</v>
      </c>
      <c r="W71" s="267" t="str">
        <f t="shared" si="0"/>
        <v/>
      </c>
      <c r="X71" s="268" t="str">
        <f t="shared" si="1"/>
        <v/>
      </c>
    </row>
    <row r="72" spans="1:24" ht="36.75" customHeight="1">
      <c r="A72" s="255">
        <f t="shared" si="2"/>
        <v>61</v>
      </c>
      <c r="B72" s="256" t="str">
        <f>IF(基本情報入力シート!C104="","",基本情報入力シート!C104)</f>
        <v/>
      </c>
      <c r="C72" s="257" t="str">
        <f>IF(基本情報入力シート!M104="","",基本情報入力シート!M104)</f>
        <v/>
      </c>
      <c r="D72" s="258" t="str">
        <f>IF(基本情報入力シート!R104="","",基本情報入力シート!R104)</f>
        <v/>
      </c>
      <c r="E72" s="258" t="str">
        <f>IF(基本情報入力シート!W104="","",基本情報入力シート!W104)</f>
        <v/>
      </c>
      <c r="F72" s="258" t="str">
        <f>IF(基本情報入力シート!X104="","",基本情報入力シート!X104)</f>
        <v/>
      </c>
      <c r="G72" s="258" t="str">
        <f>IF(基本情報入力シート!Y104="","",基本情報入力シート!Y104)</f>
        <v/>
      </c>
      <c r="H72" s="15" t="s">
        <v>77</v>
      </c>
      <c r="I72" s="259" t="str">
        <f>IF(基本情報入力シート!Z104="","",基本情報入力シート!Z104)</f>
        <v/>
      </c>
      <c r="J72" s="260" t="str">
        <f>IF(G72="","",VLOOKUP(G72,【参考】数式用!$A$3:$B$22,2,FALSE))</f>
        <v/>
      </c>
      <c r="K72" s="261" t="s">
        <v>11</v>
      </c>
      <c r="L72" s="262">
        <v>6</v>
      </c>
      <c r="M72" s="263" t="s">
        <v>8</v>
      </c>
      <c r="N72" s="28">
        <v>2</v>
      </c>
      <c r="O72" s="264" t="s">
        <v>23</v>
      </c>
      <c r="P72" s="262">
        <v>6</v>
      </c>
      <c r="Q72" s="264" t="s">
        <v>8</v>
      </c>
      <c r="R72" s="262">
        <v>5</v>
      </c>
      <c r="S72" s="263" t="s">
        <v>56</v>
      </c>
      <c r="T72" s="265" t="s">
        <v>13</v>
      </c>
      <c r="U72" s="266">
        <f t="shared" si="4"/>
        <v>4</v>
      </c>
      <c r="V72" s="265" t="s">
        <v>18</v>
      </c>
      <c r="W72" s="267" t="str">
        <f t="shared" si="0"/>
        <v/>
      </c>
      <c r="X72" s="268" t="str">
        <f t="shared" si="1"/>
        <v/>
      </c>
    </row>
    <row r="73" spans="1:24" ht="36.75" customHeight="1">
      <c r="A73" s="255">
        <f t="shared" si="2"/>
        <v>62</v>
      </c>
      <c r="B73" s="256" t="str">
        <f>IF(基本情報入力シート!C105="","",基本情報入力シート!C105)</f>
        <v/>
      </c>
      <c r="C73" s="257" t="str">
        <f>IF(基本情報入力シート!M105="","",基本情報入力シート!M105)</f>
        <v/>
      </c>
      <c r="D73" s="258" t="str">
        <f>IF(基本情報入力シート!R105="","",基本情報入力シート!R105)</f>
        <v/>
      </c>
      <c r="E73" s="258" t="str">
        <f>IF(基本情報入力シート!W105="","",基本情報入力シート!W105)</f>
        <v/>
      </c>
      <c r="F73" s="258" t="str">
        <f>IF(基本情報入力シート!X105="","",基本情報入力シート!X105)</f>
        <v/>
      </c>
      <c r="G73" s="258" t="str">
        <f>IF(基本情報入力シート!Y105="","",基本情報入力シート!Y105)</f>
        <v/>
      </c>
      <c r="H73" s="15" t="s">
        <v>77</v>
      </c>
      <c r="I73" s="259" t="str">
        <f>IF(基本情報入力シート!Z105="","",基本情報入力シート!Z105)</f>
        <v/>
      </c>
      <c r="J73" s="260" t="str">
        <f>IF(G73="","",VLOOKUP(G73,【参考】数式用!$A$3:$B$22,2,FALSE))</f>
        <v/>
      </c>
      <c r="K73" s="261" t="s">
        <v>11</v>
      </c>
      <c r="L73" s="262">
        <v>6</v>
      </c>
      <c r="M73" s="263" t="s">
        <v>8</v>
      </c>
      <c r="N73" s="28">
        <v>2</v>
      </c>
      <c r="O73" s="264" t="s">
        <v>23</v>
      </c>
      <c r="P73" s="262">
        <v>6</v>
      </c>
      <c r="Q73" s="264" t="s">
        <v>8</v>
      </c>
      <c r="R73" s="262">
        <v>5</v>
      </c>
      <c r="S73" s="263" t="s">
        <v>56</v>
      </c>
      <c r="T73" s="265" t="s">
        <v>57</v>
      </c>
      <c r="U73" s="266">
        <f t="shared" si="4"/>
        <v>4</v>
      </c>
      <c r="V73" s="265" t="s">
        <v>58</v>
      </c>
      <c r="W73" s="267" t="str">
        <f t="shared" si="0"/>
        <v/>
      </c>
      <c r="X73" s="268" t="str">
        <f t="shared" si="1"/>
        <v/>
      </c>
    </row>
    <row r="74" spans="1:24" ht="36.75" customHeight="1">
      <c r="A74" s="255">
        <f t="shared" si="2"/>
        <v>63</v>
      </c>
      <c r="B74" s="256" t="str">
        <f>IF(基本情報入力シート!C106="","",基本情報入力シート!C106)</f>
        <v/>
      </c>
      <c r="C74" s="257" t="str">
        <f>IF(基本情報入力シート!M106="","",基本情報入力シート!M106)</f>
        <v/>
      </c>
      <c r="D74" s="258" t="str">
        <f>IF(基本情報入力シート!R106="","",基本情報入力シート!R106)</f>
        <v/>
      </c>
      <c r="E74" s="258" t="str">
        <f>IF(基本情報入力シート!W106="","",基本情報入力シート!W106)</f>
        <v/>
      </c>
      <c r="F74" s="258" t="str">
        <f>IF(基本情報入力シート!X106="","",基本情報入力シート!X106)</f>
        <v/>
      </c>
      <c r="G74" s="258" t="str">
        <f>IF(基本情報入力シート!Y106="","",基本情報入力シート!Y106)</f>
        <v/>
      </c>
      <c r="H74" s="15" t="s">
        <v>77</v>
      </c>
      <c r="I74" s="259" t="str">
        <f>IF(基本情報入力シート!Z106="","",基本情報入力シート!Z106)</f>
        <v/>
      </c>
      <c r="J74" s="260" t="str">
        <f>IF(G74="","",VLOOKUP(G74,【参考】数式用!$A$3:$B$22,2,FALSE))</f>
        <v/>
      </c>
      <c r="K74" s="261" t="s">
        <v>11</v>
      </c>
      <c r="L74" s="262">
        <v>6</v>
      </c>
      <c r="M74" s="263" t="s">
        <v>8</v>
      </c>
      <c r="N74" s="28">
        <v>2</v>
      </c>
      <c r="O74" s="264" t="s">
        <v>23</v>
      </c>
      <c r="P74" s="262">
        <v>6</v>
      </c>
      <c r="Q74" s="264" t="s">
        <v>8</v>
      </c>
      <c r="R74" s="262">
        <v>5</v>
      </c>
      <c r="S74" s="263" t="s">
        <v>56</v>
      </c>
      <c r="T74" s="265" t="s">
        <v>13</v>
      </c>
      <c r="U74" s="266">
        <f t="shared" si="4"/>
        <v>4</v>
      </c>
      <c r="V74" s="265" t="s">
        <v>18</v>
      </c>
      <c r="W74" s="267" t="str">
        <f t="shared" si="0"/>
        <v/>
      </c>
      <c r="X74" s="268" t="str">
        <f t="shared" si="1"/>
        <v/>
      </c>
    </row>
    <row r="75" spans="1:24" ht="36.75" customHeight="1">
      <c r="A75" s="255">
        <f t="shared" si="2"/>
        <v>64</v>
      </c>
      <c r="B75" s="256" t="str">
        <f>IF(基本情報入力シート!C107="","",基本情報入力シート!C107)</f>
        <v/>
      </c>
      <c r="C75" s="257" t="str">
        <f>IF(基本情報入力シート!M107="","",基本情報入力シート!M107)</f>
        <v/>
      </c>
      <c r="D75" s="258" t="str">
        <f>IF(基本情報入力シート!R107="","",基本情報入力シート!R107)</f>
        <v/>
      </c>
      <c r="E75" s="258" t="str">
        <f>IF(基本情報入力シート!W107="","",基本情報入力シート!W107)</f>
        <v/>
      </c>
      <c r="F75" s="258" t="str">
        <f>IF(基本情報入力シート!X107="","",基本情報入力シート!X107)</f>
        <v/>
      </c>
      <c r="G75" s="258" t="str">
        <f>IF(基本情報入力シート!Y107="","",基本情報入力シート!Y107)</f>
        <v/>
      </c>
      <c r="H75" s="15" t="s">
        <v>77</v>
      </c>
      <c r="I75" s="259" t="str">
        <f>IF(基本情報入力シート!Z107="","",基本情報入力シート!Z107)</f>
        <v/>
      </c>
      <c r="J75" s="260" t="str">
        <f>IF(G75="","",VLOOKUP(G75,【参考】数式用!$A$3:$B$22,2,FALSE))</f>
        <v/>
      </c>
      <c r="K75" s="261" t="s">
        <v>11</v>
      </c>
      <c r="L75" s="262">
        <v>6</v>
      </c>
      <c r="M75" s="263" t="s">
        <v>8</v>
      </c>
      <c r="N75" s="28">
        <v>2</v>
      </c>
      <c r="O75" s="264" t="s">
        <v>23</v>
      </c>
      <c r="P75" s="262">
        <v>6</v>
      </c>
      <c r="Q75" s="264" t="s">
        <v>8</v>
      </c>
      <c r="R75" s="262">
        <v>5</v>
      </c>
      <c r="S75" s="263" t="s">
        <v>56</v>
      </c>
      <c r="T75" s="265" t="s">
        <v>57</v>
      </c>
      <c r="U75" s="266">
        <f t="shared" si="4"/>
        <v>4</v>
      </c>
      <c r="V75" s="265" t="s">
        <v>58</v>
      </c>
      <c r="W75" s="267" t="str">
        <f t="shared" si="0"/>
        <v/>
      </c>
      <c r="X75" s="268" t="str">
        <f t="shared" si="1"/>
        <v/>
      </c>
    </row>
    <row r="76" spans="1:24" ht="36.75" customHeight="1">
      <c r="A76" s="255">
        <f t="shared" si="2"/>
        <v>65</v>
      </c>
      <c r="B76" s="256" t="str">
        <f>IF(基本情報入力シート!C108="","",基本情報入力シート!C108)</f>
        <v/>
      </c>
      <c r="C76" s="257" t="str">
        <f>IF(基本情報入力シート!M108="","",基本情報入力シート!M108)</f>
        <v/>
      </c>
      <c r="D76" s="258" t="str">
        <f>IF(基本情報入力シート!R108="","",基本情報入力シート!R108)</f>
        <v/>
      </c>
      <c r="E76" s="258" t="str">
        <f>IF(基本情報入力シート!W108="","",基本情報入力シート!W108)</f>
        <v/>
      </c>
      <c r="F76" s="258" t="str">
        <f>IF(基本情報入力シート!X108="","",基本情報入力シート!X108)</f>
        <v/>
      </c>
      <c r="G76" s="258" t="str">
        <f>IF(基本情報入力シート!Y108="","",基本情報入力シート!Y108)</f>
        <v/>
      </c>
      <c r="H76" s="15" t="s">
        <v>77</v>
      </c>
      <c r="I76" s="259" t="str">
        <f>IF(基本情報入力シート!Z108="","",基本情報入力シート!Z108)</f>
        <v/>
      </c>
      <c r="J76" s="260" t="str">
        <f>IF(G76="","",VLOOKUP(G76,【参考】数式用!$A$3:$B$22,2,FALSE))</f>
        <v/>
      </c>
      <c r="K76" s="261" t="s">
        <v>11</v>
      </c>
      <c r="L76" s="262">
        <v>6</v>
      </c>
      <c r="M76" s="263" t="s">
        <v>8</v>
      </c>
      <c r="N76" s="28">
        <v>2</v>
      </c>
      <c r="O76" s="264" t="s">
        <v>23</v>
      </c>
      <c r="P76" s="262">
        <v>6</v>
      </c>
      <c r="Q76" s="264" t="s">
        <v>8</v>
      </c>
      <c r="R76" s="262">
        <v>5</v>
      </c>
      <c r="S76" s="263" t="s">
        <v>56</v>
      </c>
      <c r="T76" s="265" t="s">
        <v>13</v>
      </c>
      <c r="U76" s="266">
        <f t="shared" si="4"/>
        <v>4</v>
      </c>
      <c r="V76" s="265" t="s">
        <v>18</v>
      </c>
      <c r="W76" s="267" t="str">
        <f t="shared" si="0"/>
        <v/>
      </c>
      <c r="X76" s="268" t="str">
        <f t="shared" si="1"/>
        <v/>
      </c>
    </row>
    <row r="77" spans="1:24" ht="36.75" customHeight="1">
      <c r="A77" s="255">
        <f t="shared" si="2"/>
        <v>66</v>
      </c>
      <c r="B77" s="256" t="str">
        <f>IF(基本情報入力シート!C109="","",基本情報入力シート!C109)</f>
        <v/>
      </c>
      <c r="C77" s="257" t="str">
        <f>IF(基本情報入力シート!M109="","",基本情報入力シート!M109)</f>
        <v/>
      </c>
      <c r="D77" s="258" t="str">
        <f>IF(基本情報入力シート!R109="","",基本情報入力シート!R109)</f>
        <v/>
      </c>
      <c r="E77" s="258" t="str">
        <f>IF(基本情報入力シート!W109="","",基本情報入力シート!W109)</f>
        <v/>
      </c>
      <c r="F77" s="258" t="str">
        <f>IF(基本情報入力シート!X109="","",基本情報入力シート!X109)</f>
        <v/>
      </c>
      <c r="G77" s="258" t="str">
        <f>IF(基本情報入力シート!Y109="","",基本情報入力シート!Y109)</f>
        <v/>
      </c>
      <c r="H77" s="15" t="s">
        <v>77</v>
      </c>
      <c r="I77" s="259" t="str">
        <f>IF(基本情報入力シート!Z109="","",基本情報入力シート!Z109)</f>
        <v/>
      </c>
      <c r="J77" s="260" t="str">
        <f>IF(G77="","",VLOOKUP(G77,【参考】数式用!$A$3:$B$22,2,FALSE))</f>
        <v/>
      </c>
      <c r="K77" s="261" t="s">
        <v>11</v>
      </c>
      <c r="L77" s="262">
        <v>6</v>
      </c>
      <c r="M77" s="263" t="s">
        <v>8</v>
      </c>
      <c r="N77" s="28">
        <v>2</v>
      </c>
      <c r="O77" s="264" t="s">
        <v>23</v>
      </c>
      <c r="P77" s="262">
        <v>6</v>
      </c>
      <c r="Q77" s="264" t="s">
        <v>8</v>
      </c>
      <c r="R77" s="262">
        <v>5</v>
      </c>
      <c r="S77" s="263" t="s">
        <v>56</v>
      </c>
      <c r="T77" s="265" t="s">
        <v>57</v>
      </c>
      <c r="U77" s="266">
        <f t="shared" si="4"/>
        <v>4</v>
      </c>
      <c r="V77" s="265" t="s">
        <v>58</v>
      </c>
      <c r="W77" s="267" t="str">
        <f t="shared" ref="W77:W111" si="5">IF(H77="○",ROUNDDOWN(I77*J77,0)*U77,"")</f>
        <v/>
      </c>
      <c r="X77" s="268" t="str">
        <f t="shared" ref="X77:X111" si="6">IF(U77=1,W77,IFERROR(ROUNDDOWN(W77*2/U77,0),""))</f>
        <v/>
      </c>
    </row>
    <row r="78" spans="1:24" ht="36.75" customHeight="1">
      <c r="A78" s="255">
        <f t="shared" ref="A78:A111" si="7">A77+1</f>
        <v>67</v>
      </c>
      <c r="B78" s="256" t="str">
        <f>IF(基本情報入力シート!C110="","",基本情報入力シート!C110)</f>
        <v/>
      </c>
      <c r="C78" s="257" t="str">
        <f>IF(基本情報入力シート!M110="","",基本情報入力シート!M110)</f>
        <v/>
      </c>
      <c r="D78" s="258" t="str">
        <f>IF(基本情報入力シート!R110="","",基本情報入力シート!R110)</f>
        <v/>
      </c>
      <c r="E78" s="258" t="str">
        <f>IF(基本情報入力シート!W110="","",基本情報入力シート!W110)</f>
        <v/>
      </c>
      <c r="F78" s="258" t="str">
        <f>IF(基本情報入力シート!X110="","",基本情報入力シート!X110)</f>
        <v/>
      </c>
      <c r="G78" s="258" t="str">
        <f>IF(基本情報入力シート!Y110="","",基本情報入力シート!Y110)</f>
        <v/>
      </c>
      <c r="H78" s="15" t="s">
        <v>77</v>
      </c>
      <c r="I78" s="259" t="str">
        <f>IF(基本情報入力シート!Z110="","",基本情報入力シート!Z110)</f>
        <v/>
      </c>
      <c r="J78" s="260" t="str">
        <f>IF(G78="","",VLOOKUP(G78,【参考】数式用!$A$3:$B$22,2,FALSE))</f>
        <v/>
      </c>
      <c r="K78" s="261" t="s">
        <v>11</v>
      </c>
      <c r="L78" s="262">
        <v>6</v>
      </c>
      <c r="M78" s="263" t="s">
        <v>8</v>
      </c>
      <c r="N78" s="28">
        <v>2</v>
      </c>
      <c r="O78" s="264" t="s">
        <v>23</v>
      </c>
      <c r="P78" s="262">
        <v>6</v>
      </c>
      <c r="Q78" s="264" t="s">
        <v>8</v>
      </c>
      <c r="R78" s="262">
        <v>5</v>
      </c>
      <c r="S78" s="263" t="s">
        <v>56</v>
      </c>
      <c r="T78" s="265" t="s">
        <v>13</v>
      </c>
      <c r="U78" s="266">
        <f t="shared" si="4"/>
        <v>4</v>
      </c>
      <c r="V78" s="265" t="s">
        <v>18</v>
      </c>
      <c r="W78" s="267" t="str">
        <f t="shared" si="5"/>
        <v/>
      </c>
      <c r="X78" s="268" t="str">
        <f t="shared" si="6"/>
        <v/>
      </c>
    </row>
    <row r="79" spans="1:24" ht="36.75" customHeight="1">
      <c r="A79" s="255">
        <f t="shared" si="7"/>
        <v>68</v>
      </c>
      <c r="B79" s="256" t="str">
        <f>IF(基本情報入力シート!C111="","",基本情報入力シート!C111)</f>
        <v/>
      </c>
      <c r="C79" s="257" t="str">
        <f>IF(基本情報入力シート!M111="","",基本情報入力シート!M111)</f>
        <v/>
      </c>
      <c r="D79" s="258" t="str">
        <f>IF(基本情報入力シート!R111="","",基本情報入力シート!R111)</f>
        <v/>
      </c>
      <c r="E79" s="258" t="str">
        <f>IF(基本情報入力シート!W111="","",基本情報入力シート!W111)</f>
        <v/>
      </c>
      <c r="F79" s="258" t="str">
        <f>IF(基本情報入力シート!X111="","",基本情報入力シート!X111)</f>
        <v/>
      </c>
      <c r="G79" s="258" t="str">
        <f>IF(基本情報入力シート!Y111="","",基本情報入力シート!Y111)</f>
        <v/>
      </c>
      <c r="H79" s="15" t="s">
        <v>77</v>
      </c>
      <c r="I79" s="259" t="str">
        <f>IF(基本情報入力シート!Z111="","",基本情報入力シート!Z111)</f>
        <v/>
      </c>
      <c r="J79" s="260" t="str">
        <f>IF(G79="","",VLOOKUP(G79,【参考】数式用!$A$3:$B$22,2,FALSE))</f>
        <v/>
      </c>
      <c r="K79" s="261" t="s">
        <v>11</v>
      </c>
      <c r="L79" s="262">
        <v>6</v>
      </c>
      <c r="M79" s="263" t="s">
        <v>8</v>
      </c>
      <c r="N79" s="28">
        <v>2</v>
      </c>
      <c r="O79" s="264" t="s">
        <v>23</v>
      </c>
      <c r="P79" s="262">
        <v>6</v>
      </c>
      <c r="Q79" s="264" t="s">
        <v>8</v>
      </c>
      <c r="R79" s="262">
        <v>5</v>
      </c>
      <c r="S79" s="263" t="s">
        <v>56</v>
      </c>
      <c r="T79" s="265" t="s">
        <v>57</v>
      </c>
      <c r="U79" s="266">
        <f t="shared" si="4"/>
        <v>4</v>
      </c>
      <c r="V79" s="265" t="s">
        <v>58</v>
      </c>
      <c r="W79" s="267" t="str">
        <f t="shared" si="5"/>
        <v/>
      </c>
      <c r="X79" s="268" t="str">
        <f t="shared" si="6"/>
        <v/>
      </c>
    </row>
    <row r="80" spans="1:24" ht="36.75" customHeight="1">
      <c r="A80" s="255">
        <f t="shared" si="7"/>
        <v>69</v>
      </c>
      <c r="B80" s="256" t="str">
        <f>IF(基本情報入力シート!C112="","",基本情報入力シート!C112)</f>
        <v/>
      </c>
      <c r="C80" s="257" t="str">
        <f>IF(基本情報入力シート!M112="","",基本情報入力シート!M112)</f>
        <v/>
      </c>
      <c r="D80" s="258" t="str">
        <f>IF(基本情報入力シート!R112="","",基本情報入力シート!R112)</f>
        <v/>
      </c>
      <c r="E80" s="258" t="str">
        <f>IF(基本情報入力シート!W112="","",基本情報入力シート!W112)</f>
        <v/>
      </c>
      <c r="F80" s="258" t="str">
        <f>IF(基本情報入力シート!X112="","",基本情報入力シート!X112)</f>
        <v/>
      </c>
      <c r="G80" s="258" t="str">
        <f>IF(基本情報入力シート!Y112="","",基本情報入力シート!Y112)</f>
        <v/>
      </c>
      <c r="H80" s="15" t="s">
        <v>77</v>
      </c>
      <c r="I80" s="259" t="str">
        <f>IF(基本情報入力シート!Z112="","",基本情報入力シート!Z112)</f>
        <v/>
      </c>
      <c r="J80" s="260" t="str">
        <f>IF(G80="","",VLOOKUP(G80,【参考】数式用!$A$3:$B$22,2,FALSE))</f>
        <v/>
      </c>
      <c r="K80" s="261" t="s">
        <v>11</v>
      </c>
      <c r="L80" s="262">
        <v>6</v>
      </c>
      <c r="M80" s="263" t="s">
        <v>8</v>
      </c>
      <c r="N80" s="28">
        <v>2</v>
      </c>
      <c r="O80" s="264" t="s">
        <v>23</v>
      </c>
      <c r="P80" s="262">
        <v>6</v>
      </c>
      <c r="Q80" s="264" t="s">
        <v>8</v>
      </c>
      <c r="R80" s="262">
        <v>5</v>
      </c>
      <c r="S80" s="263" t="s">
        <v>56</v>
      </c>
      <c r="T80" s="265" t="s">
        <v>13</v>
      </c>
      <c r="U80" s="266">
        <f t="shared" si="4"/>
        <v>4</v>
      </c>
      <c r="V80" s="265" t="s">
        <v>18</v>
      </c>
      <c r="W80" s="267" t="str">
        <f t="shared" si="5"/>
        <v/>
      </c>
      <c r="X80" s="268" t="str">
        <f t="shared" si="6"/>
        <v/>
      </c>
    </row>
    <row r="81" spans="1:24" ht="36.75" customHeight="1">
      <c r="A81" s="255">
        <f t="shared" si="7"/>
        <v>70</v>
      </c>
      <c r="B81" s="256" t="str">
        <f>IF(基本情報入力シート!C113="","",基本情報入力シート!C113)</f>
        <v/>
      </c>
      <c r="C81" s="257" t="str">
        <f>IF(基本情報入力シート!M113="","",基本情報入力シート!M113)</f>
        <v/>
      </c>
      <c r="D81" s="258" t="str">
        <f>IF(基本情報入力シート!R113="","",基本情報入力シート!R113)</f>
        <v/>
      </c>
      <c r="E81" s="258" t="str">
        <f>IF(基本情報入力シート!W113="","",基本情報入力シート!W113)</f>
        <v/>
      </c>
      <c r="F81" s="258" t="str">
        <f>IF(基本情報入力シート!X113="","",基本情報入力シート!X113)</f>
        <v/>
      </c>
      <c r="G81" s="258" t="str">
        <f>IF(基本情報入力シート!Y113="","",基本情報入力シート!Y113)</f>
        <v/>
      </c>
      <c r="H81" s="15" t="s">
        <v>77</v>
      </c>
      <c r="I81" s="259" t="str">
        <f>IF(基本情報入力シート!Z113="","",基本情報入力シート!Z113)</f>
        <v/>
      </c>
      <c r="J81" s="260" t="str">
        <f>IF(G81="","",VLOOKUP(G81,【参考】数式用!$A$3:$B$22,2,FALSE))</f>
        <v/>
      </c>
      <c r="K81" s="261" t="s">
        <v>11</v>
      </c>
      <c r="L81" s="262">
        <v>6</v>
      </c>
      <c r="M81" s="263" t="s">
        <v>8</v>
      </c>
      <c r="N81" s="28">
        <v>2</v>
      </c>
      <c r="O81" s="264" t="s">
        <v>23</v>
      </c>
      <c r="P81" s="262">
        <v>6</v>
      </c>
      <c r="Q81" s="264" t="s">
        <v>8</v>
      </c>
      <c r="R81" s="262">
        <v>5</v>
      </c>
      <c r="S81" s="263" t="s">
        <v>56</v>
      </c>
      <c r="T81" s="265" t="s">
        <v>57</v>
      </c>
      <c r="U81" s="266">
        <f t="shared" si="4"/>
        <v>4</v>
      </c>
      <c r="V81" s="265" t="s">
        <v>58</v>
      </c>
      <c r="W81" s="267" t="str">
        <f t="shared" si="5"/>
        <v/>
      </c>
      <c r="X81" s="268" t="str">
        <f t="shared" si="6"/>
        <v/>
      </c>
    </row>
    <row r="82" spans="1:24" ht="36.75" customHeight="1">
      <c r="A82" s="255">
        <f t="shared" si="7"/>
        <v>71</v>
      </c>
      <c r="B82" s="256" t="str">
        <f>IF(基本情報入力シート!C114="","",基本情報入力シート!C114)</f>
        <v/>
      </c>
      <c r="C82" s="257" t="str">
        <f>IF(基本情報入力シート!M114="","",基本情報入力シート!M114)</f>
        <v/>
      </c>
      <c r="D82" s="258" t="str">
        <f>IF(基本情報入力シート!R114="","",基本情報入力シート!R114)</f>
        <v/>
      </c>
      <c r="E82" s="258" t="str">
        <f>IF(基本情報入力シート!W114="","",基本情報入力シート!W114)</f>
        <v/>
      </c>
      <c r="F82" s="258" t="str">
        <f>IF(基本情報入力シート!X114="","",基本情報入力シート!X114)</f>
        <v/>
      </c>
      <c r="G82" s="258" t="str">
        <f>IF(基本情報入力シート!Y114="","",基本情報入力シート!Y114)</f>
        <v/>
      </c>
      <c r="H82" s="15" t="s">
        <v>77</v>
      </c>
      <c r="I82" s="259" t="str">
        <f>IF(基本情報入力シート!Z114="","",基本情報入力シート!Z114)</f>
        <v/>
      </c>
      <c r="J82" s="260" t="str">
        <f>IF(G82="","",VLOOKUP(G82,【参考】数式用!$A$3:$B$22,2,FALSE))</f>
        <v/>
      </c>
      <c r="K82" s="261" t="s">
        <v>11</v>
      </c>
      <c r="L82" s="262">
        <v>6</v>
      </c>
      <c r="M82" s="263" t="s">
        <v>8</v>
      </c>
      <c r="N82" s="28">
        <v>2</v>
      </c>
      <c r="O82" s="264" t="s">
        <v>23</v>
      </c>
      <c r="P82" s="262">
        <v>6</v>
      </c>
      <c r="Q82" s="264" t="s">
        <v>8</v>
      </c>
      <c r="R82" s="262">
        <v>5</v>
      </c>
      <c r="S82" s="263" t="s">
        <v>56</v>
      </c>
      <c r="T82" s="265" t="s">
        <v>13</v>
      </c>
      <c r="U82" s="266">
        <f t="shared" ref="U82:U111" si="8">IF(R82="","",R82-N82+1)</f>
        <v>4</v>
      </c>
      <c r="V82" s="265" t="s">
        <v>18</v>
      </c>
      <c r="W82" s="267" t="str">
        <f t="shared" si="5"/>
        <v/>
      </c>
      <c r="X82" s="268" t="str">
        <f t="shared" si="6"/>
        <v/>
      </c>
    </row>
    <row r="83" spans="1:24" ht="36.75" customHeight="1">
      <c r="A83" s="255">
        <f t="shared" si="7"/>
        <v>72</v>
      </c>
      <c r="B83" s="256" t="str">
        <f>IF(基本情報入力シート!C115="","",基本情報入力シート!C115)</f>
        <v/>
      </c>
      <c r="C83" s="257" t="str">
        <f>IF(基本情報入力シート!M115="","",基本情報入力シート!M115)</f>
        <v/>
      </c>
      <c r="D83" s="258" t="str">
        <f>IF(基本情報入力シート!R115="","",基本情報入力シート!R115)</f>
        <v/>
      </c>
      <c r="E83" s="258" t="str">
        <f>IF(基本情報入力シート!W115="","",基本情報入力シート!W115)</f>
        <v/>
      </c>
      <c r="F83" s="258" t="str">
        <f>IF(基本情報入力シート!X115="","",基本情報入力シート!X115)</f>
        <v/>
      </c>
      <c r="G83" s="258" t="str">
        <f>IF(基本情報入力シート!Y115="","",基本情報入力シート!Y115)</f>
        <v/>
      </c>
      <c r="H83" s="15" t="s">
        <v>77</v>
      </c>
      <c r="I83" s="259" t="str">
        <f>IF(基本情報入力シート!Z115="","",基本情報入力シート!Z115)</f>
        <v/>
      </c>
      <c r="J83" s="260" t="str">
        <f>IF(G83="","",VLOOKUP(G83,【参考】数式用!$A$3:$B$22,2,FALSE))</f>
        <v/>
      </c>
      <c r="K83" s="261" t="s">
        <v>11</v>
      </c>
      <c r="L83" s="262">
        <v>6</v>
      </c>
      <c r="M83" s="263" t="s">
        <v>8</v>
      </c>
      <c r="N83" s="28">
        <v>2</v>
      </c>
      <c r="O83" s="264" t="s">
        <v>23</v>
      </c>
      <c r="P83" s="262">
        <v>6</v>
      </c>
      <c r="Q83" s="264" t="s">
        <v>8</v>
      </c>
      <c r="R83" s="262">
        <v>5</v>
      </c>
      <c r="S83" s="263" t="s">
        <v>56</v>
      </c>
      <c r="T83" s="265" t="s">
        <v>57</v>
      </c>
      <c r="U83" s="266">
        <f t="shared" si="8"/>
        <v>4</v>
      </c>
      <c r="V83" s="265" t="s">
        <v>58</v>
      </c>
      <c r="W83" s="267" t="str">
        <f t="shared" si="5"/>
        <v/>
      </c>
      <c r="X83" s="268" t="str">
        <f t="shared" si="6"/>
        <v/>
      </c>
    </row>
    <row r="84" spans="1:24" ht="36.75" customHeight="1">
      <c r="A84" s="255">
        <f t="shared" si="7"/>
        <v>73</v>
      </c>
      <c r="B84" s="256" t="str">
        <f>IF(基本情報入力シート!C116="","",基本情報入力シート!C116)</f>
        <v/>
      </c>
      <c r="C84" s="257" t="str">
        <f>IF(基本情報入力シート!M116="","",基本情報入力シート!M116)</f>
        <v/>
      </c>
      <c r="D84" s="258" t="str">
        <f>IF(基本情報入力シート!R116="","",基本情報入力シート!R116)</f>
        <v/>
      </c>
      <c r="E84" s="258" t="str">
        <f>IF(基本情報入力シート!W116="","",基本情報入力シート!W116)</f>
        <v/>
      </c>
      <c r="F84" s="258" t="str">
        <f>IF(基本情報入力シート!X116="","",基本情報入力シート!X116)</f>
        <v/>
      </c>
      <c r="G84" s="258" t="str">
        <f>IF(基本情報入力シート!Y116="","",基本情報入力シート!Y116)</f>
        <v/>
      </c>
      <c r="H84" s="15" t="s">
        <v>77</v>
      </c>
      <c r="I84" s="259" t="str">
        <f>IF(基本情報入力シート!Z116="","",基本情報入力シート!Z116)</f>
        <v/>
      </c>
      <c r="J84" s="260" t="str">
        <f>IF(G84="","",VLOOKUP(G84,【参考】数式用!$A$3:$B$22,2,FALSE))</f>
        <v/>
      </c>
      <c r="K84" s="261" t="s">
        <v>11</v>
      </c>
      <c r="L84" s="262">
        <v>6</v>
      </c>
      <c r="M84" s="263" t="s">
        <v>8</v>
      </c>
      <c r="N84" s="28">
        <v>2</v>
      </c>
      <c r="O84" s="264" t="s">
        <v>23</v>
      </c>
      <c r="P84" s="262">
        <v>6</v>
      </c>
      <c r="Q84" s="264" t="s">
        <v>8</v>
      </c>
      <c r="R84" s="262">
        <v>5</v>
      </c>
      <c r="S84" s="263" t="s">
        <v>56</v>
      </c>
      <c r="T84" s="265" t="s">
        <v>13</v>
      </c>
      <c r="U84" s="266">
        <f t="shared" si="8"/>
        <v>4</v>
      </c>
      <c r="V84" s="265" t="s">
        <v>18</v>
      </c>
      <c r="W84" s="267" t="str">
        <f t="shared" si="5"/>
        <v/>
      </c>
      <c r="X84" s="268" t="str">
        <f t="shared" si="6"/>
        <v/>
      </c>
    </row>
    <row r="85" spans="1:24" ht="36.75" customHeight="1">
      <c r="A85" s="255">
        <f t="shared" si="7"/>
        <v>74</v>
      </c>
      <c r="B85" s="256" t="str">
        <f>IF(基本情報入力シート!C117="","",基本情報入力シート!C117)</f>
        <v/>
      </c>
      <c r="C85" s="257" t="str">
        <f>IF(基本情報入力シート!M117="","",基本情報入力シート!M117)</f>
        <v/>
      </c>
      <c r="D85" s="258" t="str">
        <f>IF(基本情報入力シート!R117="","",基本情報入力シート!R117)</f>
        <v/>
      </c>
      <c r="E85" s="258" t="str">
        <f>IF(基本情報入力シート!W117="","",基本情報入力シート!W117)</f>
        <v/>
      </c>
      <c r="F85" s="258" t="str">
        <f>IF(基本情報入力シート!X117="","",基本情報入力シート!X117)</f>
        <v/>
      </c>
      <c r="G85" s="258" t="str">
        <f>IF(基本情報入力シート!Y117="","",基本情報入力シート!Y117)</f>
        <v/>
      </c>
      <c r="H85" s="15" t="s">
        <v>77</v>
      </c>
      <c r="I85" s="259" t="str">
        <f>IF(基本情報入力シート!Z117="","",基本情報入力シート!Z117)</f>
        <v/>
      </c>
      <c r="J85" s="260" t="str">
        <f>IF(G85="","",VLOOKUP(G85,【参考】数式用!$A$3:$B$22,2,FALSE))</f>
        <v/>
      </c>
      <c r="K85" s="261" t="s">
        <v>11</v>
      </c>
      <c r="L85" s="262">
        <v>6</v>
      </c>
      <c r="M85" s="263" t="s">
        <v>8</v>
      </c>
      <c r="N85" s="28">
        <v>2</v>
      </c>
      <c r="O85" s="264" t="s">
        <v>23</v>
      </c>
      <c r="P85" s="262">
        <v>6</v>
      </c>
      <c r="Q85" s="264" t="s">
        <v>8</v>
      </c>
      <c r="R85" s="262">
        <v>5</v>
      </c>
      <c r="S85" s="263" t="s">
        <v>56</v>
      </c>
      <c r="T85" s="265" t="s">
        <v>57</v>
      </c>
      <c r="U85" s="266">
        <f t="shared" si="8"/>
        <v>4</v>
      </c>
      <c r="V85" s="265" t="s">
        <v>58</v>
      </c>
      <c r="W85" s="267" t="str">
        <f t="shared" si="5"/>
        <v/>
      </c>
      <c r="X85" s="268" t="str">
        <f t="shared" si="6"/>
        <v/>
      </c>
    </row>
    <row r="86" spans="1:24" ht="36.75" customHeight="1">
      <c r="A86" s="255">
        <f t="shared" si="7"/>
        <v>75</v>
      </c>
      <c r="B86" s="256" t="str">
        <f>IF(基本情報入力シート!C118="","",基本情報入力シート!C118)</f>
        <v/>
      </c>
      <c r="C86" s="257" t="str">
        <f>IF(基本情報入力シート!M118="","",基本情報入力シート!M118)</f>
        <v/>
      </c>
      <c r="D86" s="258" t="str">
        <f>IF(基本情報入力シート!R118="","",基本情報入力シート!R118)</f>
        <v/>
      </c>
      <c r="E86" s="258" t="str">
        <f>IF(基本情報入力シート!W118="","",基本情報入力シート!W118)</f>
        <v/>
      </c>
      <c r="F86" s="258" t="str">
        <f>IF(基本情報入力シート!X118="","",基本情報入力シート!X118)</f>
        <v/>
      </c>
      <c r="G86" s="258" t="str">
        <f>IF(基本情報入力シート!Y118="","",基本情報入力シート!Y118)</f>
        <v/>
      </c>
      <c r="H86" s="15" t="s">
        <v>77</v>
      </c>
      <c r="I86" s="259" t="str">
        <f>IF(基本情報入力シート!Z118="","",基本情報入力シート!Z118)</f>
        <v/>
      </c>
      <c r="J86" s="260" t="str">
        <f>IF(G86="","",VLOOKUP(G86,【参考】数式用!$A$3:$B$22,2,FALSE))</f>
        <v/>
      </c>
      <c r="K86" s="261" t="s">
        <v>11</v>
      </c>
      <c r="L86" s="262">
        <v>6</v>
      </c>
      <c r="M86" s="263" t="s">
        <v>8</v>
      </c>
      <c r="N86" s="28">
        <v>2</v>
      </c>
      <c r="O86" s="264" t="s">
        <v>23</v>
      </c>
      <c r="P86" s="262">
        <v>6</v>
      </c>
      <c r="Q86" s="264" t="s">
        <v>8</v>
      </c>
      <c r="R86" s="262">
        <v>5</v>
      </c>
      <c r="S86" s="263" t="s">
        <v>56</v>
      </c>
      <c r="T86" s="265" t="s">
        <v>13</v>
      </c>
      <c r="U86" s="266">
        <f t="shared" si="8"/>
        <v>4</v>
      </c>
      <c r="V86" s="265" t="s">
        <v>18</v>
      </c>
      <c r="W86" s="267" t="str">
        <f t="shared" si="5"/>
        <v/>
      </c>
      <c r="X86" s="268" t="str">
        <f t="shared" si="6"/>
        <v/>
      </c>
    </row>
    <row r="87" spans="1:24" ht="36.75" customHeight="1">
      <c r="A87" s="255">
        <f t="shared" si="7"/>
        <v>76</v>
      </c>
      <c r="B87" s="256" t="str">
        <f>IF(基本情報入力シート!C119="","",基本情報入力シート!C119)</f>
        <v/>
      </c>
      <c r="C87" s="257" t="str">
        <f>IF(基本情報入力シート!M119="","",基本情報入力シート!M119)</f>
        <v/>
      </c>
      <c r="D87" s="258" t="str">
        <f>IF(基本情報入力シート!R119="","",基本情報入力シート!R119)</f>
        <v/>
      </c>
      <c r="E87" s="258" t="str">
        <f>IF(基本情報入力シート!W119="","",基本情報入力シート!W119)</f>
        <v/>
      </c>
      <c r="F87" s="258" t="str">
        <f>IF(基本情報入力シート!X119="","",基本情報入力シート!X119)</f>
        <v/>
      </c>
      <c r="G87" s="258" t="str">
        <f>IF(基本情報入力シート!Y119="","",基本情報入力シート!Y119)</f>
        <v/>
      </c>
      <c r="H87" s="15" t="s">
        <v>77</v>
      </c>
      <c r="I87" s="259" t="str">
        <f>IF(基本情報入力シート!Z119="","",基本情報入力シート!Z119)</f>
        <v/>
      </c>
      <c r="J87" s="260" t="str">
        <f>IF(G87="","",VLOOKUP(G87,【参考】数式用!$A$3:$B$22,2,FALSE))</f>
        <v/>
      </c>
      <c r="K87" s="261" t="s">
        <v>11</v>
      </c>
      <c r="L87" s="262">
        <v>6</v>
      </c>
      <c r="M87" s="263" t="s">
        <v>8</v>
      </c>
      <c r="N87" s="28">
        <v>2</v>
      </c>
      <c r="O87" s="264" t="s">
        <v>23</v>
      </c>
      <c r="P87" s="262">
        <v>6</v>
      </c>
      <c r="Q87" s="264" t="s">
        <v>8</v>
      </c>
      <c r="R87" s="262">
        <v>5</v>
      </c>
      <c r="S87" s="263" t="s">
        <v>56</v>
      </c>
      <c r="T87" s="265" t="s">
        <v>57</v>
      </c>
      <c r="U87" s="266">
        <f t="shared" si="8"/>
        <v>4</v>
      </c>
      <c r="V87" s="265" t="s">
        <v>58</v>
      </c>
      <c r="W87" s="267" t="str">
        <f t="shared" si="5"/>
        <v/>
      </c>
      <c r="X87" s="268" t="str">
        <f t="shared" si="6"/>
        <v/>
      </c>
    </row>
    <row r="88" spans="1:24" ht="36.75" customHeight="1">
      <c r="A88" s="255">
        <f t="shared" si="7"/>
        <v>77</v>
      </c>
      <c r="B88" s="256" t="str">
        <f>IF(基本情報入力シート!C120="","",基本情報入力シート!C120)</f>
        <v/>
      </c>
      <c r="C88" s="257" t="str">
        <f>IF(基本情報入力シート!M120="","",基本情報入力シート!M120)</f>
        <v/>
      </c>
      <c r="D88" s="258" t="str">
        <f>IF(基本情報入力シート!R120="","",基本情報入力シート!R120)</f>
        <v/>
      </c>
      <c r="E88" s="258" t="str">
        <f>IF(基本情報入力シート!W120="","",基本情報入力シート!W120)</f>
        <v/>
      </c>
      <c r="F88" s="258" t="str">
        <f>IF(基本情報入力シート!X120="","",基本情報入力シート!X120)</f>
        <v/>
      </c>
      <c r="G88" s="258" t="str">
        <f>IF(基本情報入力シート!Y120="","",基本情報入力シート!Y120)</f>
        <v/>
      </c>
      <c r="H88" s="15" t="s">
        <v>77</v>
      </c>
      <c r="I88" s="259" t="str">
        <f>IF(基本情報入力シート!Z120="","",基本情報入力シート!Z120)</f>
        <v/>
      </c>
      <c r="J88" s="260" t="str">
        <f>IF(G88="","",VLOOKUP(G88,【参考】数式用!$A$3:$B$22,2,FALSE))</f>
        <v/>
      </c>
      <c r="K88" s="261" t="s">
        <v>11</v>
      </c>
      <c r="L88" s="262">
        <v>6</v>
      </c>
      <c r="M88" s="263" t="s">
        <v>8</v>
      </c>
      <c r="N88" s="28">
        <v>2</v>
      </c>
      <c r="O88" s="264" t="s">
        <v>23</v>
      </c>
      <c r="P88" s="262">
        <v>6</v>
      </c>
      <c r="Q88" s="264" t="s">
        <v>8</v>
      </c>
      <c r="R88" s="262">
        <v>5</v>
      </c>
      <c r="S88" s="263" t="s">
        <v>56</v>
      </c>
      <c r="T88" s="265" t="s">
        <v>13</v>
      </c>
      <c r="U88" s="266">
        <f t="shared" si="8"/>
        <v>4</v>
      </c>
      <c r="V88" s="265" t="s">
        <v>18</v>
      </c>
      <c r="W88" s="267" t="str">
        <f t="shared" si="5"/>
        <v/>
      </c>
      <c r="X88" s="268" t="str">
        <f t="shared" si="6"/>
        <v/>
      </c>
    </row>
    <row r="89" spans="1:24" ht="36.75" customHeight="1">
      <c r="A89" s="255">
        <f t="shared" si="7"/>
        <v>78</v>
      </c>
      <c r="B89" s="256" t="str">
        <f>IF(基本情報入力シート!C121="","",基本情報入力シート!C121)</f>
        <v/>
      </c>
      <c r="C89" s="257" t="str">
        <f>IF(基本情報入力シート!M121="","",基本情報入力シート!M121)</f>
        <v/>
      </c>
      <c r="D89" s="258" t="str">
        <f>IF(基本情報入力シート!R121="","",基本情報入力シート!R121)</f>
        <v/>
      </c>
      <c r="E89" s="258" t="str">
        <f>IF(基本情報入力シート!W121="","",基本情報入力シート!W121)</f>
        <v/>
      </c>
      <c r="F89" s="258" t="str">
        <f>IF(基本情報入力シート!X121="","",基本情報入力シート!X121)</f>
        <v/>
      </c>
      <c r="G89" s="258" t="str">
        <f>IF(基本情報入力シート!Y121="","",基本情報入力シート!Y121)</f>
        <v/>
      </c>
      <c r="H89" s="15" t="s">
        <v>77</v>
      </c>
      <c r="I89" s="259" t="str">
        <f>IF(基本情報入力シート!Z121="","",基本情報入力シート!Z121)</f>
        <v/>
      </c>
      <c r="J89" s="260" t="str">
        <f>IF(G89="","",VLOOKUP(G89,【参考】数式用!$A$3:$B$22,2,FALSE))</f>
        <v/>
      </c>
      <c r="K89" s="261" t="s">
        <v>11</v>
      </c>
      <c r="L89" s="262">
        <v>6</v>
      </c>
      <c r="M89" s="263" t="s">
        <v>8</v>
      </c>
      <c r="N89" s="28">
        <v>2</v>
      </c>
      <c r="O89" s="264" t="s">
        <v>23</v>
      </c>
      <c r="P89" s="262">
        <v>6</v>
      </c>
      <c r="Q89" s="264" t="s">
        <v>8</v>
      </c>
      <c r="R89" s="262">
        <v>5</v>
      </c>
      <c r="S89" s="263" t="s">
        <v>56</v>
      </c>
      <c r="T89" s="265" t="s">
        <v>57</v>
      </c>
      <c r="U89" s="266">
        <f t="shared" si="8"/>
        <v>4</v>
      </c>
      <c r="V89" s="265" t="s">
        <v>58</v>
      </c>
      <c r="W89" s="267" t="str">
        <f t="shared" si="5"/>
        <v/>
      </c>
      <c r="X89" s="268" t="str">
        <f t="shared" si="6"/>
        <v/>
      </c>
    </row>
    <row r="90" spans="1:24" ht="36.75" customHeight="1">
      <c r="A90" s="255">
        <f t="shared" si="7"/>
        <v>79</v>
      </c>
      <c r="B90" s="256" t="str">
        <f>IF(基本情報入力シート!C122="","",基本情報入力シート!C122)</f>
        <v/>
      </c>
      <c r="C90" s="257" t="str">
        <f>IF(基本情報入力シート!M122="","",基本情報入力シート!M122)</f>
        <v/>
      </c>
      <c r="D90" s="258" t="str">
        <f>IF(基本情報入力シート!R122="","",基本情報入力シート!R122)</f>
        <v/>
      </c>
      <c r="E90" s="258" t="str">
        <f>IF(基本情報入力シート!W122="","",基本情報入力シート!W122)</f>
        <v/>
      </c>
      <c r="F90" s="258" t="str">
        <f>IF(基本情報入力シート!X122="","",基本情報入力シート!X122)</f>
        <v/>
      </c>
      <c r="G90" s="258" t="str">
        <f>IF(基本情報入力シート!Y122="","",基本情報入力シート!Y122)</f>
        <v/>
      </c>
      <c r="H90" s="15" t="s">
        <v>77</v>
      </c>
      <c r="I90" s="259" t="str">
        <f>IF(基本情報入力シート!Z122="","",基本情報入力シート!Z122)</f>
        <v/>
      </c>
      <c r="J90" s="260" t="str">
        <f>IF(G90="","",VLOOKUP(G90,【参考】数式用!$A$3:$B$22,2,FALSE))</f>
        <v/>
      </c>
      <c r="K90" s="261" t="s">
        <v>11</v>
      </c>
      <c r="L90" s="262">
        <v>6</v>
      </c>
      <c r="M90" s="263" t="s">
        <v>8</v>
      </c>
      <c r="N90" s="28">
        <v>2</v>
      </c>
      <c r="O90" s="264" t="s">
        <v>23</v>
      </c>
      <c r="P90" s="262">
        <v>6</v>
      </c>
      <c r="Q90" s="264" t="s">
        <v>8</v>
      </c>
      <c r="R90" s="262">
        <v>5</v>
      </c>
      <c r="S90" s="263" t="s">
        <v>56</v>
      </c>
      <c r="T90" s="265" t="s">
        <v>13</v>
      </c>
      <c r="U90" s="266">
        <f t="shared" si="8"/>
        <v>4</v>
      </c>
      <c r="V90" s="265" t="s">
        <v>18</v>
      </c>
      <c r="W90" s="267" t="str">
        <f t="shared" si="5"/>
        <v/>
      </c>
      <c r="X90" s="268" t="str">
        <f t="shared" si="6"/>
        <v/>
      </c>
    </row>
    <row r="91" spans="1:24" ht="36.75" customHeight="1">
      <c r="A91" s="255">
        <f t="shared" si="7"/>
        <v>80</v>
      </c>
      <c r="B91" s="256" t="str">
        <f>IF(基本情報入力シート!C123="","",基本情報入力シート!C123)</f>
        <v/>
      </c>
      <c r="C91" s="257" t="str">
        <f>IF(基本情報入力シート!M123="","",基本情報入力シート!M123)</f>
        <v/>
      </c>
      <c r="D91" s="258" t="str">
        <f>IF(基本情報入力シート!R123="","",基本情報入力シート!R123)</f>
        <v/>
      </c>
      <c r="E91" s="258" t="str">
        <f>IF(基本情報入力シート!W123="","",基本情報入力シート!W123)</f>
        <v/>
      </c>
      <c r="F91" s="258" t="str">
        <f>IF(基本情報入力シート!X123="","",基本情報入力シート!X123)</f>
        <v/>
      </c>
      <c r="G91" s="258" t="str">
        <f>IF(基本情報入力シート!Y123="","",基本情報入力シート!Y123)</f>
        <v/>
      </c>
      <c r="H91" s="15" t="s">
        <v>77</v>
      </c>
      <c r="I91" s="259" t="str">
        <f>IF(基本情報入力シート!Z123="","",基本情報入力シート!Z123)</f>
        <v/>
      </c>
      <c r="J91" s="260" t="str">
        <f>IF(G91="","",VLOOKUP(G91,【参考】数式用!$A$3:$B$22,2,FALSE))</f>
        <v/>
      </c>
      <c r="K91" s="261" t="s">
        <v>11</v>
      </c>
      <c r="L91" s="262">
        <v>6</v>
      </c>
      <c r="M91" s="263" t="s">
        <v>8</v>
      </c>
      <c r="N91" s="28">
        <v>2</v>
      </c>
      <c r="O91" s="264" t="s">
        <v>23</v>
      </c>
      <c r="P91" s="262">
        <v>6</v>
      </c>
      <c r="Q91" s="264" t="s">
        <v>8</v>
      </c>
      <c r="R91" s="262">
        <v>5</v>
      </c>
      <c r="S91" s="263" t="s">
        <v>56</v>
      </c>
      <c r="T91" s="265" t="s">
        <v>57</v>
      </c>
      <c r="U91" s="266">
        <f t="shared" si="8"/>
        <v>4</v>
      </c>
      <c r="V91" s="265" t="s">
        <v>58</v>
      </c>
      <c r="W91" s="267" t="str">
        <f t="shared" si="5"/>
        <v/>
      </c>
      <c r="X91" s="268" t="str">
        <f t="shared" si="6"/>
        <v/>
      </c>
    </row>
    <row r="92" spans="1:24" ht="36.75" customHeight="1">
      <c r="A92" s="255">
        <f t="shared" si="7"/>
        <v>81</v>
      </c>
      <c r="B92" s="256" t="str">
        <f>IF(基本情報入力シート!C124="","",基本情報入力シート!C124)</f>
        <v/>
      </c>
      <c r="C92" s="257" t="str">
        <f>IF(基本情報入力シート!M124="","",基本情報入力シート!M124)</f>
        <v/>
      </c>
      <c r="D92" s="258" t="str">
        <f>IF(基本情報入力シート!R124="","",基本情報入力シート!R124)</f>
        <v/>
      </c>
      <c r="E92" s="258" t="str">
        <f>IF(基本情報入力シート!W124="","",基本情報入力シート!W124)</f>
        <v/>
      </c>
      <c r="F92" s="258" t="str">
        <f>IF(基本情報入力シート!X124="","",基本情報入力シート!X124)</f>
        <v/>
      </c>
      <c r="G92" s="258" t="str">
        <f>IF(基本情報入力シート!Y124="","",基本情報入力シート!Y124)</f>
        <v/>
      </c>
      <c r="H92" s="15" t="s">
        <v>77</v>
      </c>
      <c r="I92" s="259" t="str">
        <f>IF(基本情報入力シート!Z124="","",基本情報入力シート!Z124)</f>
        <v/>
      </c>
      <c r="J92" s="260" t="str">
        <f>IF(G92="","",VLOOKUP(G92,【参考】数式用!$A$3:$B$22,2,FALSE))</f>
        <v/>
      </c>
      <c r="K92" s="261" t="s">
        <v>11</v>
      </c>
      <c r="L92" s="262">
        <v>6</v>
      </c>
      <c r="M92" s="263" t="s">
        <v>8</v>
      </c>
      <c r="N92" s="28">
        <v>2</v>
      </c>
      <c r="O92" s="264" t="s">
        <v>23</v>
      </c>
      <c r="P92" s="262">
        <v>6</v>
      </c>
      <c r="Q92" s="264" t="s">
        <v>8</v>
      </c>
      <c r="R92" s="262">
        <v>5</v>
      </c>
      <c r="S92" s="263" t="s">
        <v>56</v>
      </c>
      <c r="T92" s="265" t="s">
        <v>13</v>
      </c>
      <c r="U92" s="266">
        <f t="shared" si="8"/>
        <v>4</v>
      </c>
      <c r="V92" s="265" t="s">
        <v>18</v>
      </c>
      <c r="W92" s="267" t="str">
        <f t="shared" si="5"/>
        <v/>
      </c>
      <c r="X92" s="268" t="str">
        <f t="shared" si="6"/>
        <v/>
      </c>
    </row>
    <row r="93" spans="1:24" ht="36.75" customHeight="1">
      <c r="A93" s="255">
        <f t="shared" si="7"/>
        <v>82</v>
      </c>
      <c r="B93" s="256" t="str">
        <f>IF(基本情報入力シート!C125="","",基本情報入力シート!C125)</f>
        <v/>
      </c>
      <c r="C93" s="257" t="str">
        <f>IF(基本情報入力シート!M125="","",基本情報入力シート!M125)</f>
        <v/>
      </c>
      <c r="D93" s="258" t="str">
        <f>IF(基本情報入力シート!R125="","",基本情報入力シート!R125)</f>
        <v/>
      </c>
      <c r="E93" s="258" t="str">
        <f>IF(基本情報入力シート!W125="","",基本情報入力シート!W125)</f>
        <v/>
      </c>
      <c r="F93" s="258" t="str">
        <f>IF(基本情報入力シート!X125="","",基本情報入力シート!X125)</f>
        <v/>
      </c>
      <c r="G93" s="258" t="str">
        <f>IF(基本情報入力シート!Y125="","",基本情報入力シート!Y125)</f>
        <v/>
      </c>
      <c r="H93" s="15" t="s">
        <v>77</v>
      </c>
      <c r="I93" s="259" t="str">
        <f>IF(基本情報入力シート!Z125="","",基本情報入力シート!Z125)</f>
        <v/>
      </c>
      <c r="J93" s="260" t="str">
        <f>IF(G93="","",VLOOKUP(G93,【参考】数式用!$A$3:$B$22,2,FALSE))</f>
        <v/>
      </c>
      <c r="K93" s="261" t="s">
        <v>11</v>
      </c>
      <c r="L93" s="262">
        <v>6</v>
      </c>
      <c r="M93" s="263" t="s">
        <v>8</v>
      </c>
      <c r="N93" s="28">
        <v>2</v>
      </c>
      <c r="O93" s="264" t="s">
        <v>23</v>
      </c>
      <c r="P93" s="262">
        <v>6</v>
      </c>
      <c r="Q93" s="264" t="s">
        <v>8</v>
      </c>
      <c r="R93" s="262">
        <v>5</v>
      </c>
      <c r="S93" s="263" t="s">
        <v>56</v>
      </c>
      <c r="T93" s="265" t="s">
        <v>57</v>
      </c>
      <c r="U93" s="266">
        <f t="shared" si="8"/>
        <v>4</v>
      </c>
      <c r="V93" s="265" t="s">
        <v>58</v>
      </c>
      <c r="W93" s="267" t="str">
        <f t="shared" si="5"/>
        <v/>
      </c>
      <c r="X93" s="268" t="str">
        <f t="shared" si="6"/>
        <v/>
      </c>
    </row>
    <row r="94" spans="1:24" ht="36.75" customHeight="1">
      <c r="A94" s="255">
        <f t="shared" si="7"/>
        <v>83</v>
      </c>
      <c r="B94" s="256" t="str">
        <f>IF(基本情報入力シート!C126="","",基本情報入力シート!C126)</f>
        <v/>
      </c>
      <c r="C94" s="257" t="str">
        <f>IF(基本情報入力シート!M126="","",基本情報入力シート!M126)</f>
        <v/>
      </c>
      <c r="D94" s="258" t="str">
        <f>IF(基本情報入力シート!R126="","",基本情報入力シート!R126)</f>
        <v/>
      </c>
      <c r="E94" s="258" t="str">
        <f>IF(基本情報入力シート!W126="","",基本情報入力シート!W126)</f>
        <v/>
      </c>
      <c r="F94" s="258" t="str">
        <f>IF(基本情報入力シート!X126="","",基本情報入力シート!X126)</f>
        <v/>
      </c>
      <c r="G94" s="258" t="str">
        <f>IF(基本情報入力シート!Y126="","",基本情報入力シート!Y126)</f>
        <v/>
      </c>
      <c r="H94" s="15" t="s">
        <v>77</v>
      </c>
      <c r="I94" s="259" t="str">
        <f>IF(基本情報入力シート!Z126="","",基本情報入力シート!Z126)</f>
        <v/>
      </c>
      <c r="J94" s="260" t="str">
        <f>IF(G94="","",VLOOKUP(G94,【参考】数式用!$A$3:$B$22,2,FALSE))</f>
        <v/>
      </c>
      <c r="K94" s="261" t="s">
        <v>11</v>
      </c>
      <c r="L94" s="262">
        <v>6</v>
      </c>
      <c r="M94" s="263" t="s">
        <v>8</v>
      </c>
      <c r="N94" s="28">
        <v>2</v>
      </c>
      <c r="O94" s="264" t="s">
        <v>23</v>
      </c>
      <c r="P94" s="262">
        <v>6</v>
      </c>
      <c r="Q94" s="264" t="s">
        <v>8</v>
      </c>
      <c r="R94" s="262">
        <v>5</v>
      </c>
      <c r="S94" s="263" t="s">
        <v>56</v>
      </c>
      <c r="T94" s="265" t="s">
        <v>13</v>
      </c>
      <c r="U94" s="266">
        <f t="shared" si="8"/>
        <v>4</v>
      </c>
      <c r="V94" s="265" t="s">
        <v>18</v>
      </c>
      <c r="W94" s="267" t="str">
        <f t="shared" si="5"/>
        <v/>
      </c>
      <c r="X94" s="268" t="str">
        <f t="shared" si="6"/>
        <v/>
      </c>
    </row>
    <row r="95" spans="1:24" ht="36.75" customHeight="1">
      <c r="A95" s="255">
        <f t="shared" si="7"/>
        <v>84</v>
      </c>
      <c r="B95" s="256" t="str">
        <f>IF(基本情報入力シート!C127="","",基本情報入力シート!C127)</f>
        <v/>
      </c>
      <c r="C95" s="257" t="str">
        <f>IF(基本情報入力シート!M127="","",基本情報入力シート!M127)</f>
        <v/>
      </c>
      <c r="D95" s="258" t="str">
        <f>IF(基本情報入力シート!R127="","",基本情報入力シート!R127)</f>
        <v/>
      </c>
      <c r="E95" s="258" t="str">
        <f>IF(基本情報入力シート!W127="","",基本情報入力シート!W127)</f>
        <v/>
      </c>
      <c r="F95" s="258" t="str">
        <f>IF(基本情報入力シート!X127="","",基本情報入力シート!X127)</f>
        <v/>
      </c>
      <c r="G95" s="258" t="str">
        <f>IF(基本情報入力シート!Y127="","",基本情報入力シート!Y127)</f>
        <v/>
      </c>
      <c r="H95" s="15" t="s">
        <v>77</v>
      </c>
      <c r="I95" s="259" t="str">
        <f>IF(基本情報入力シート!Z127="","",基本情報入力シート!Z127)</f>
        <v/>
      </c>
      <c r="J95" s="260" t="str">
        <f>IF(G95="","",VLOOKUP(G95,【参考】数式用!$A$3:$B$22,2,FALSE))</f>
        <v/>
      </c>
      <c r="K95" s="261" t="s">
        <v>11</v>
      </c>
      <c r="L95" s="262">
        <v>6</v>
      </c>
      <c r="M95" s="263" t="s">
        <v>8</v>
      </c>
      <c r="N95" s="28">
        <v>2</v>
      </c>
      <c r="O95" s="264" t="s">
        <v>23</v>
      </c>
      <c r="P95" s="262">
        <v>6</v>
      </c>
      <c r="Q95" s="264" t="s">
        <v>8</v>
      </c>
      <c r="R95" s="262">
        <v>5</v>
      </c>
      <c r="S95" s="263" t="s">
        <v>56</v>
      </c>
      <c r="T95" s="265" t="s">
        <v>57</v>
      </c>
      <c r="U95" s="266">
        <f t="shared" si="8"/>
        <v>4</v>
      </c>
      <c r="V95" s="265" t="s">
        <v>58</v>
      </c>
      <c r="W95" s="267" t="str">
        <f t="shared" si="5"/>
        <v/>
      </c>
      <c r="X95" s="268" t="str">
        <f t="shared" si="6"/>
        <v/>
      </c>
    </row>
    <row r="96" spans="1:24" ht="36.75" customHeight="1">
      <c r="A96" s="255">
        <f t="shared" si="7"/>
        <v>85</v>
      </c>
      <c r="B96" s="256" t="str">
        <f>IF(基本情報入力シート!C128="","",基本情報入力シート!C128)</f>
        <v/>
      </c>
      <c r="C96" s="257" t="str">
        <f>IF(基本情報入力シート!M128="","",基本情報入力シート!M128)</f>
        <v/>
      </c>
      <c r="D96" s="258" t="str">
        <f>IF(基本情報入力シート!R128="","",基本情報入力シート!R128)</f>
        <v/>
      </c>
      <c r="E96" s="258" t="str">
        <f>IF(基本情報入力シート!W128="","",基本情報入力シート!W128)</f>
        <v/>
      </c>
      <c r="F96" s="258" t="str">
        <f>IF(基本情報入力シート!X128="","",基本情報入力シート!X128)</f>
        <v/>
      </c>
      <c r="G96" s="258" t="str">
        <f>IF(基本情報入力シート!Y128="","",基本情報入力シート!Y128)</f>
        <v/>
      </c>
      <c r="H96" s="15" t="s">
        <v>77</v>
      </c>
      <c r="I96" s="259" t="str">
        <f>IF(基本情報入力シート!Z128="","",基本情報入力シート!Z128)</f>
        <v/>
      </c>
      <c r="J96" s="260" t="str">
        <f>IF(G96="","",VLOOKUP(G96,【参考】数式用!$A$3:$B$22,2,FALSE))</f>
        <v/>
      </c>
      <c r="K96" s="261" t="s">
        <v>11</v>
      </c>
      <c r="L96" s="262">
        <v>6</v>
      </c>
      <c r="M96" s="263" t="s">
        <v>8</v>
      </c>
      <c r="N96" s="28">
        <v>2</v>
      </c>
      <c r="O96" s="264" t="s">
        <v>23</v>
      </c>
      <c r="P96" s="262">
        <v>6</v>
      </c>
      <c r="Q96" s="264" t="s">
        <v>8</v>
      </c>
      <c r="R96" s="262">
        <v>5</v>
      </c>
      <c r="S96" s="263" t="s">
        <v>56</v>
      </c>
      <c r="T96" s="265" t="s">
        <v>13</v>
      </c>
      <c r="U96" s="266">
        <f t="shared" si="8"/>
        <v>4</v>
      </c>
      <c r="V96" s="265" t="s">
        <v>18</v>
      </c>
      <c r="W96" s="267" t="str">
        <f t="shared" si="5"/>
        <v/>
      </c>
      <c r="X96" s="268" t="str">
        <f t="shared" si="6"/>
        <v/>
      </c>
    </row>
    <row r="97" spans="1:24" ht="36.75" customHeight="1">
      <c r="A97" s="255">
        <f t="shared" si="7"/>
        <v>86</v>
      </c>
      <c r="B97" s="256" t="str">
        <f>IF(基本情報入力シート!C129="","",基本情報入力シート!C129)</f>
        <v/>
      </c>
      <c r="C97" s="257" t="str">
        <f>IF(基本情報入力シート!M129="","",基本情報入力シート!M129)</f>
        <v/>
      </c>
      <c r="D97" s="258" t="str">
        <f>IF(基本情報入力シート!R129="","",基本情報入力シート!R129)</f>
        <v/>
      </c>
      <c r="E97" s="258" t="str">
        <f>IF(基本情報入力シート!W129="","",基本情報入力シート!W129)</f>
        <v/>
      </c>
      <c r="F97" s="258" t="str">
        <f>IF(基本情報入力シート!X129="","",基本情報入力シート!X129)</f>
        <v/>
      </c>
      <c r="G97" s="258" t="str">
        <f>IF(基本情報入力シート!Y129="","",基本情報入力シート!Y129)</f>
        <v/>
      </c>
      <c r="H97" s="15" t="s">
        <v>77</v>
      </c>
      <c r="I97" s="259" t="str">
        <f>IF(基本情報入力シート!Z129="","",基本情報入力シート!Z129)</f>
        <v/>
      </c>
      <c r="J97" s="260" t="str">
        <f>IF(G97="","",VLOOKUP(G97,【参考】数式用!$A$3:$B$22,2,FALSE))</f>
        <v/>
      </c>
      <c r="K97" s="261" t="s">
        <v>11</v>
      </c>
      <c r="L97" s="262">
        <v>6</v>
      </c>
      <c r="M97" s="263" t="s">
        <v>8</v>
      </c>
      <c r="N97" s="28">
        <v>2</v>
      </c>
      <c r="O97" s="264" t="s">
        <v>23</v>
      </c>
      <c r="P97" s="262">
        <v>6</v>
      </c>
      <c r="Q97" s="264" t="s">
        <v>8</v>
      </c>
      <c r="R97" s="262">
        <v>5</v>
      </c>
      <c r="S97" s="263" t="s">
        <v>56</v>
      </c>
      <c r="T97" s="265" t="s">
        <v>57</v>
      </c>
      <c r="U97" s="266">
        <f t="shared" si="8"/>
        <v>4</v>
      </c>
      <c r="V97" s="265" t="s">
        <v>58</v>
      </c>
      <c r="W97" s="267" t="str">
        <f t="shared" si="5"/>
        <v/>
      </c>
      <c r="X97" s="268" t="str">
        <f t="shared" si="6"/>
        <v/>
      </c>
    </row>
    <row r="98" spans="1:24" ht="36.75" customHeight="1">
      <c r="A98" s="255">
        <f t="shared" si="7"/>
        <v>87</v>
      </c>
      <c r="B98" s="256" t="str">
        <f>IF(基本情報入力シート!C130="","",基本情報入力シート!C130)</f>
        <v/>
      </c>
      <c r="C98" s="257" t="str">
        <f>IF(基本情報入力シート!M130="","",基本情報入力シート!M130)</f>
        <v/>
      </c>
      <c r="D98" s="258" t="str">
        <f>IF(基本情報入力シート!R130="","",基本情報入力シート!R130)</f>
        <v/>
      </c>
      <c r="E98" s="258" t="str">
        <f>IF(基本情報入力シート!W130="","",基本情報入力シート!W130)</f>
        <v/>
      </c>
      <c r="F98" s="258" t="str">
        <f>IF(基本情報入力シート!X130="","",基本情報入力シート!X130)</f>
        <v/>
      </c>
      <c r="G98" s="258" t="str">
        <f>IF(基本情報入力シート!Y130="","",基本情報入力シート!Y130)</f>
        <v/>
      </c>
      <c r="H98" s="15" t="s">
        <v>77</v>
      </c>
      <c r="I98" s="259" t="str">
        <f>IF(基本情報入力シート!Z130="","",基本情報入力シート!Z130)</f>
        <v/>
      </c>
      <c r="J98" s="260" t="str">
        <f>IF(G98="","",VLOOKUP(G98,【参考】数式用!$A$3:$B$22,2,FALSE))</f>
        <v/>
      </c>
      <c r="K98" s="261" t="s">
        <v>11</v>
      </c>
      <c r="L98" s="262">
        <v>6</v>
      </c>
      <c r="M98" s="263" t="s">
        <v>8</v>
      </c>
      <c r="N98" s="28">
        <v>2</v>
      </c>
      <c r="O98" s="264" t="s">
        <v>23</v>
      </c>
      <c r="P98" s="262">
        <v>6</v>
      </c>
      <c r="Q98" s="264" t="s">
        <v>8</v>
      </c>
      <c r="R98" s="262">
        <v>5</v>
      </c>
      <c r="S98" s="263" t="s">
        <v>56</v>
      </c>
      <c r="T98" s="265" t="s">
        <v>13</v>
      </c>
      <c r="U98" s="266">
        <f t="shared" si="8"/>
        <v>4</v>
      </c>
      <c r="V98" s="265" t="s">
        <v>18</v>
      </c>
      <c r="W98" s="267" t="str">
        <f t="shared" si="5"/>
        <v/>
      </c>
      <c r="X98" s="268" t="str">
        <f t="shared" si="6"/>
        <v/>
      </c>
    </row>
    <row r="99" spans="1:24" ht="36.75" customHeight="1">
      <c r="A99" s="255">
        <f t="shared" si="7"/>
        <v>88</v>
      </c>
      <c r="B99" s="256" t="str">
        <f>IF(基本情報入力シート!C131="","",基本情報入力シート!C131)</f>
        <v/>
      </c>
      <c r="C99" s="257" t="str">
        <f>IF(基本情報入力シート!M131="","",基本情報入力シート!M131)</f>
        <v/>
      </c>
      <c r="D99" s="258" t="str">
        <f>IF(基本情報入力シート!R131="","",基本情報入力シート!R131)</f>
        <v/>
      </c>
      <c r="E99" s="258" t="str">
        <f>IF(基本情報入力シート!W131="","",基本情報入力シート!W131)</f>
        <v/>
      </c>
      <c r="F99" s="258" t="str">
        <f>IF(基本情報入力シート!X131="","",基本情報入力シート!X131)</f>
        <v/>
      </c>
      <c r="G99" s="258" t="str">
        <f>IF(基本情報入力シート!Y131="","",基本情報入力シート!Y131)</f>
        <v/>
      </c>
      <c r="H99" s="15" t="s">
        <v>77</v>
      </c>
      <c r="I99" s="259" t="str">
        <f>IF(基本情報入力シート!Z131="","",基本情報入力シート!Z131)</f>
        <v/>
      </c>
      <c r="J99" s="260" t="str">
        <f>IF(G99="","",VLOOKUP(G99,【参考】数式用!$A$3:$B$22,2,FALSE))</f>
        <v/>
      </c>
      <c r="K99" s="261" t="s">
        <v>11</v>
      </c>
      <c r="L99" s="262">
        <v>6</v>
      </c>
      <c r="M99" s="263" t="s">
        <v>8</v>
      </c>
      <c r="N99" s="28">
        <v>2</v>
      </c>
      <c r="O99" s="264" t="s">
        <v>23</v>
      </c>
      <c r="P99" s="262">
        <v>6</v>
      </c>
      <c r="Q99" s="264" t="s">
        <v>8</v>
      </c>
      <c r="R99" s="262">
        <v>5</v>
      </c>
      <c r="S99" s="263" t="s">
        <v>56</v>
      </c>
      <c r="T99" s="265" t="s">
        <v>57</v>
      </c>
      <c r="U99" s="266">
        <f t="shared" si="8"/>
        <v>4</v>
      </c>
      <c r="V99" s="265" t="s">
        <v>58</v>
      </c>
      <c r="W99" s="267" t="str">
        <f t="shared" si="5"/>
        <v/>
      </c>
      <c r="X99" s="268" t="str">
        <f t="shared" si="6"/>
        <v/>
      </c>
    </row>
    <row r="100" spans="1:24" ht="36.75" customHeight="1">
      <c r="A100" s="255">
        <f t="shared" si="7"/>
        <v>89</v>
      </c>
      <c r="B100" s="256" t="str">
        <f>IF(基本情報入力シート!C132="","",基本情報入力シート!C132)</f>
        <v/>
      </c>
      <c r="C100" s="257" t="str">
        <f>IF(基本情報入力シート!M132="","",基本情報入力シート!M132)</f>
        <v/>
      </c>
      <c r="D100" s="258" t="str">
        <f>IF(基本情報入力シート!R132="","",基本情報入力シート!R132)</f>
        <v/>
      </c>
      <c r="E100" s="258" t="str">
        <f>IF(基本情報入力シート!W132="","",基本情報入力シート!W132)</f>
        <v/>
      </c>
      <c r="F100" s="258" t="str">
        <f>IF(基本情報入力シート!X132="","",基本情報入力シート!X132)</f>
        <v/>
      </c>
      <c r="G100" s="258" t="str">
        <f>IF(基本情報入力シート!Y132="","",基本情報入力シート!Y132)</f>
        <v/>
      </c>
      <c r="H100" s="15" t="s">
        <v>77</v>
      </c>
      <c r="I100" s="259" t="str">
        <f>IF(基本情報入力シート!Z132="","",基本情報入力シート!Z132)</f>
        <v/>
      </c>
      <c r="J100" s="260" t="str">
        <f>IF(G100="","",VLOOKUP(G100,【参考】数式用!$A$3:$B$22,2,FALSE))</f>
        <v/>
      </c>
      <c r="K100" s="261" t="s">
        <v>11</v>
      </c>
      <c r="L100" s="262">
        <v>6</v>
      </c>
      <c r="M100" s="263" t="s">
        <v>8</v>
      </c>
      <c r="N100" s="28">
        <v>2</v>
      </c>
      <c r="O100" s="264" t="s">
        <v>23</v>
      </c>
      <c r="P100" s="262">
        <v>6</v>
      </c>
      <c r="Q100" s="264" t="s">
        <v>8</v>
      </c>
      <c r="R100" s="262">
        <v>5</v>
      </c>
      <c r="S100" s="263" t="s">
        <v>56</v>
      </c>
      <c r="T100" s="265" t="s">
        <v>13</v>
      </c>
      <c r="U100" s="266">
        <f t="shared" si="8"/>
        <v>4</v>
      </c>
      <c r="V100" s="265" t="s">
        <v>18</v>
      </c>
      <c r="W100" s="267" t="str">
        <f t="shared" si="5"/>
        <v/>
      </c>
      <c r="X100" s="268" t="str">
        <f t="shared" si="6"/>
        <v/>
      </c>
    </row>
    <row r="101" spans="1:24" ht="36.75" customHeight="1">
      <c r="A101" s="255">
        <f t="shared" si="7"/>
        <v>90</v>
      </c>
      <c r="B101" s="256" t="str">
        <f>IF(基本情報入力シート!C133="","",基本情報入力シート!C133)</f>
        <v/>
      </c>
      <c r="C101" s="257" t="str">
        <f>IF(基本情報入力シート!M133="","",基本情報入力シート!M133)</f>
        <v/>
      </c>
      <c r="D101" s="258" t="str">
        <f>IF(基本情報入力シート!R133="","",基本情報入力シート!R133)</f>
        <v/>
      </c>
      <c r="E101" s="258" t="str">
        <f>IF(基本情報入力シート!W133="","",基本情報入力シート!W133)</f>
        <v/>
      </c>
      <c r="F101" s="258" t="str">
        <f>IF(基本情報入力シート!X133="","",基本情報入力シート!X133)</f>
        <v/>
      </c>
      <c r="G101" s="258" t="str">
        <f>IF(基本情報入力シート!Y133="","",基本情報入力シート!Y133)</f>
        <v/>
      </c>
      <c r="H101" s="15" t="s">
        <v>77</v>
      </c>
      <c r="I101" s="259" t="str">
        <f>IF(基本情報入力シート!Z133="","",基本情報入力シート!Z133)</f>
        <v/>
      </c>
      <c r="J101" s="260" t="str">
        <f>IF(G101="","",VLOOKUP(G101,【参考】数式用!$A$3:$B$22,2,FALSE))</f>
        <v/>
      </c>
      <c r="K101" s="261" t="s">
        <v>11</v>
      </c>
      <c r="L101" s="262">
        <v>6</v>
      </c>
      <c r="M101" s="263" t="s">
        <v>8</v>
      </c>
      <c r="N101" s="28">
        <v>2</v>
      </c>
      <c r="O101" s="264" t="s">
        <v>23</v>
      </c>
      <c r="P101" s="262">
        <v>6</v>
      </c>
      <c r="Q101" s="264" t="s">
        <v>8</v>
      </c>
      <c r="R101" s="262">
        <v>5</v>
      </c>
      <c r="S101" s="263" t="s">
        <v>56</v>
      </c>
      <c r="T101" s="265" t="s">
        <v>57</v>
      </c>
      <c r="U101" s="266">
        <f t="shared" si="8"/>
        <v>4</v>
      </c>
      <c r="V101" s="265" t="s">
        <v>58</v>
      </c>
      <c r="W101" s="267" t="str">
        <f t="shared" si="5"/>
        <v/>
      </c>
      <c r="X101" s="268" t="str">
        <f t="shared" si="6"/>
        <v/>
      </c>
    </row>
    <row r="102" spans="1:24" ht="36.75" customHeight="1">
      <c r="A102" s="255">
        <f t="shared" si="7"/>
        <v>91</v>
      </c>
      <c r="B102" s="256" t="str">
        <f>IF(基本情報入力シート!C134="","",基本情報入力シート!C134)</f>
        <v/>
      </c>
      <c r="C102" s="257" t="str">
        <f>IF(基本情報入力シート!M134="","",基本情報入力シート!M134)</f>
        <v/>
      </c>
      <c r="D102" s="258" t="str">
        <f>IF(基本情報入力シート!R134="","",基本情報入力シート!R134)</f>
        <v/>
      </c>
      <c r="E102" s="258" t="str">
        <f>IF(基本情報入力シート!W134="","",基本情報入力シート!W134)</f>
        <v/>
      </c>
      <c r="F102" s="258" t="str">
        <f>IF(基本情報入力シート!X134="","",基本情報入力シート!X134)</f>
        <v/>
      </c>
      <c r="G102" s="258" t="str">
        <f>IF(基本情報入力シート!Y134="","",基本情報入力シート!Y134)</f>
        <v/>
      </c>
      <c r="H102" s="15" t="s">
        <v>77</v>
      </c>
      <c r="I102" s="259" t="str">
        <f>IF(基本情報入力シート!Z134="","",基本情報入力シート!Z134)</f>
        <v/>
      </c>
      <c r="J102" s="260" t="str">
        <f>IF(G102="","",VLOOKUP(G102,【参考】数式用!$A$3:$B$22,2,FALSE))</f>
        <v/>
      </c>
      <c r="K102" s="261" t="s">
        <v>11</v>
      </c>
      <c r="L102" s="262">
        <v>6</v>
      </c>
      <c r="M102" s="263" t="s">
        <v>8</v>
      </c>
      <c r="N102" s="28">
        <v>2</v>
      </c>
      <c r="O102" s="264" t="s">
        <v>23</v>
      </c>
      <c r="P102" s="262">
        <v>6</v>
      </c>
      <c r="Q102" s="264" t="s">
        <v>8</v>
      </c>
      <c r="R102" s="262">
        <v>5</v>
      </c>
      <c r="S102" s="263" t="s">
        <v>56</v>
      </c>
      <c r="T102" s="265" t="s">
        <v>13</v>
      </c>
      <c r="U102" s="266">
        <f t="shared" si="8"/>
        <v>4</v>
      </c>
      <c r="V102" s="265" t="s">
        <v>18</v>
      </c>
      <c r="W102" s="267" t="str">
        <f t="shared" si="5"/>
        <v/>
      </c>
      <c r="X102" s="268" t="str">
        <f t="shared" si="6"/>
        <v/>
      </c>
    </row>
    <row r="103" spans="1:24" ht="36.75" customHeight="1">
      <c r="A103" s="255">
        <f t="shared" si="7"/>
        <v>92</v>
      </c>
      <c r="B103" s="256" t="str">
        <f>IF(基本情報入力シート!C135="","",基本情報入力シート!C135)</f>
        <v/>
      </c>
      <c r="C103" s="257" t="str">
        <f>IF(基本情報入力シート!M135="","",基本情報入力シート!M135)</f>
        <v/>
      </c>
      <c r="D103" s="258" t="str">
        <f>IF(基本情報入力シート!R135="","",基本情報入力シート!R135)</f>
        <v/>
      </c>
      <c r="E103" s="258" t="str">
        <f>IF(基本情報入力シート!W135="","",基本情報入力シート!W135)</f>
        <v/>
      </c>
      <c r="F103" s="258" t="str">
        <f>IF(基本情報入力シート!X135="","",基本情報入力シート!X135)</f>
        <v/>
      </c>
      <c r="G103" s="258" t="str">
        <f>IF(基本情報入力シート!Y135="","",基本情報入力シート!Y135)</f>
        <v/>
      </c>
      <c r="H103" s="15" t="s">
        <v>77</v>
      </c>
      <c r="I103" s="259" t="str">
        <f>IF(基本情報入力シート!Z135="","",基本情報入力シート!Z135)</f>
        <v/>
      </c>
      <c r="J103" s="260" t="str">
        <f>IF(G103="","",VLOOKUP(G103,【参考】数式用!$A$3:$B$22,2,FALSE))</f>
        <v/>
      </c>
      <c r="K103" s="261" t="s">
        <v>11</v>
      </c>
      <c r="L103" s="262">
        <v>6</v>
      </c>
      <c r="M103" s="263" t="s">
        <v>8</v>
      </c>
      <c r="N103" s="28">
        <v>2</v>
      </c>
      <c r="O103" s="264" t="s">
        <v>23</v>
      </c>
      <c r="P103" s="262">
        <v>6</v>
      </c>
      <c r="Q103" s="264" t="s">
        <v>8</v>
      </c>
      <c r="R103" s="262">
        <v>5</v>
      </c>
      <c r="S103" s="263" t="s">
        <v>56</v>
      </c>
      <c r="T103" s="265" t="s">
        <v>57</v>
      </c>
      <c r="U103" s="266">
        <f t="shared" si="8"/>
        <v>4</v>
      </c>
      <c r="V103" s="265" t="s">
        <v>58</v>
      </c>
      <c r="W103" s="267" t="str">
        <f t="shared" si="5"/>
        <v/>
      </c>
      <c r="X103" s="268" t="str">
        <f t="shared" si="6"/>
        <v/>
      </c>
    </row>
    <row r="104" spans="1:24" ht="36.75" customHeight="1">
      <c r="A104" s="255">
        <f t="shared" si="7"/>
        <v>93</v>
      </c>
      <c r="B104" s="256" t="str">
        <f>IF(基本情報入力シート!C136="","",基本情報入力シート!C136)</f>
        <v/>
      </c>
      <c r="C104" s="257" t="str">
        <f>IF(基本情報入力シート!M136="","",基本情報入力シート!M136)</f>
        <v/>
      </c>
      <c r="D104" s="258" t="str">
        <f>IF(基本情報入力シート!R136="","",基本情報入力シート!R136)</f>
        <v/>
      </c>
      <c r="E104" s="258" t="str">
        <f>IF(基本情報入力シート!W136="","",基本情報入力シート!W136)</f>
        <v/>
      </c>
      <c r="F104" s="258" t="str">
        <f>IF(基本情報入力シート!X136="","",基本情報入力シート!X136)</f>
        <v/>
      </c>
      <c r="G104" s="258" t="str">
        <f>IF(基本情報入力シート!Y136="","",基本情報入力シート!Y136)</f>
        <v/>
      </c>
      <c r="H104" s="15" t="s">
        <v>77</v>
      </c>
      <c r="I104" s="259" t="str">
        <f>IF(基本情報入力シート!Z136="","",基本情報入力シート!Z136)</f>
        <v/>
      </c>
      <c r="J104" s="260" t="str">
        <f>IF(G104="","",VLOOKUP(G104,【参考】数式用!$A$3:$B$22,2,FALSE))</f>
        <v/>
      </c>
      <c r="K104" s="261" t="s">
        <v>11</v>
      </c>
      <c r="L104" s="262">
        <v>6</v>
      </c>
      <c r="M104" s="263" t="s">
        <v>8</v>
      </c>
      <c r="N104" s="28">
        <v>2</v>
      </c>
      <c r="O104" s="264" t="s">
        <v>23</v>
      </c>
      <c r="P104" s="262">
        <v>6</v>
      </c>
      <c r="Q104" s="264" t="s">
        <v>8</v>
      </c>
      <c r="R104" s="262">
        <v>5</v>
      </c>
      <c r="S104" s="263" t="s">
        <v>56</v>
      </c>
      <c r="T104" s="265" t="s">
        <v>13</v>
      </c>
      <c r="U104" s="266">
        <f t="shared" si="8"/>
        <v>4</v>
      </c>
      <c r="V104" s="265" t="s">
        <v>18</v>
      </c>
      <c r="W104" s="267" t="str">
        <f t="shared" si="5"/>
        <v/>
      </c>
      <c r="X104" s="268" t="str">
        <f t="shared" si="6"/>
        <v/>
      </c>
    </row>
    <row r="105" spans="1:24" ht="36.75" customHeight="1">
      <c r="A105" s="255">
        <f t="shared" si="7"/>
        <v>94</v>
      </c>
      <c r="B105" s="256" t="str">
        <f>IF(基本情報入力シート!C137="","",基本情報入力シート!C137)</f>
        <v/>
      </c>
      <c r="C105" s="257" t="str">
        <f>IF(基本情報入力シート!M137="","",基本情報入力シート!M137)</f>
        <v/>
      </c>
      <c r="D105" s="258" t="str">
        <f>IF(基本情報入力シート!R137="","",基本情報入力シート!R137)</f>
        <v/>
      </c>
      <c r="E105" s="258" t="str">
        <f>IF(基本情報入力シート!W137="","",基本情報入力シート!W137)</f>
        <v/>
      </c>
      <c r="F105" s="258" t="str">
        <f>IF(基本情報入力シート!X137="","",基本情報入力シート!X137)</f>
        <v/>
      </c>
      <c r="G105" s="258" t="str">
        <f>IF(基本情報入力シート!Y137="","",基本情報入力シート!Y137)</f>
        <v/>
      </c>
      <c r="H105" s="15" t="s">
        <v>77</v>
      </c>
      <c r="I105" s="259" t="str">
        <f>IF(基本情報入力シート!Z137="","",基本情報入力シート!Z137)</f>
        <v/>
      </c>
      <c r="J105" s="260" t="str">
        <f>IF(G105="","",VLOOKUP(G105,【参考】数式用!$A$3:$B$22,2,FALSE))</f>
        <v/>
      </c>
      <c r="K105" s="261" t="s">
        <v>11</v>
      </c>
      <c r="L105" s="262">
        <v>6</v>
      </c>
      <c r="M105" s="263" t="s">
        <v>8</v>
      </c>
      <c r="N105" s="28">
        <v>2</v>
      </c>
      <c r="O105" s="264" t="s">
        <v>23</v>
      </c>
      <c r="P105" s="262">
        <v>6</v>
      </c>
      <c r="Q105" s="264" t="s">
        <v>8</v>
      </c>
      <c r="R105" s="262">
        <v>5</v>
      </c>
      <c r="S105" s="263" t="s">
        <v>56</v>
      </c>
      <c r="T105" s="265" t="s">
        <v>57</v>
      </c>
      <c r="U105" s="266">
        <f t="shared" si="8"/>
        <v>4</v>
      </c>
      <c r="V105" s="265" t="s">
        <v>58</v>
      </c>
      <c r="W105" s="267" t="str">
        <f t="shared" si="5"/>
        <v/>
      </c>
      <c r="X105" s="268" t="str">
        <f t="shared" si="6"/>
        <v/>
      </c>
    </row>
    <row r="106" spans="1:24" ht="36.75" customHeight="1">
      <c r="A106" s="255">
        <f t="shared" si="7"/>
        <v>95</v>
      </c>
      <c r="B106" s="256" t="str">
        <f>IF(基本情報入力シート!C138="","",基本情報入力シート!C138)</f>
        <v/>
      </c>
      <c r="C106" s="257" t="str">
        <f>IF(基本情報入力シート!M138="","",基本情報入力シート!M138)</f>
        <v/>
      </c>
      <c r="D106" s="258" t="str">
        <f>IF(基本情報入力シート!R138="","",基本情報入力シート!R138)</f>
        <v/>
      </c>
      <c r="E106" s="258" t="str">
        <f>IF(基本情報入力シート!W138="","",基本情報入力シート!W138)</f>
        <v/>
      </c>
      <c r="F106" s="258" t="str">
        <f>IF(基本情報入力シート!X138="","",基本情報入力シート!X138)</f>
        <v/>
      </c>
      <c r="G106" s="258" t="str">
        <f>IF(基本情報入力シート!Y138="","",基本情報入力シート!Y138)</f>
        <v/>
      </c>
      <c r="H106" s="15" t="s">
        <v>77</v>
      </c>
      <c r="I106" s="259" t="str">
        <f>IF(基本情報入力シート!Z138="","",基本情報入力シート!Z138)</f>
        <v/>
      </c>
      <c r="J106" s="260" t="str">
        <f>IF(G106="","",VLOOKUP(G106,【参考】数式用!$A$3:$B$22,2,FALSE))</f>
        <v/>
      </c>
      <c r="K106" s="261" t="s">
        <v>11</v>
      </c>
      <c r="L106" s="262">
        <v>6</v>
      </c>
      <c r="M106" s="263" t="s">
        <v>8</v>
      </c>
      <c r="N106" s="28">
        <v>2</v>
      </c>
      <c r="O106" s="264" t="s">
        <v>23</v>
      </c>
      <c r="P106" s="262">
        <v>6</v>
      </c>
      <c r="Q106" s="264" t="s">
        <v>8</v>
      </c>
      <c r="R106" s="262">
        <v>5</v>
      </c>
      <c r="S106" s="263" t="s">
        <v>56</v>
      </c>
      <c r="T106" s="265" t="s">
        <v>13</v>
      </c>
      <c r="U106" s="266">
        <f t="shared" si="8"/>
        <v>4</v>
      </c>
      <c r="V106" s="265" t="s">
        <v>18</v>
      </c>
      <c r="W106" s="267" t="str">
        <f t="shared" si="5"/>
        <v/>
      </c>
      <c r="X106" s="268" t="str">
        <f t="shared" si="6"/>
        <v/>
      </c>
    </row>
    <row r="107" spans="1:24" ht="36.75" customHeight="1">
      <c r="A107" s="255">
        <f t="shared" si="7"/>
        <v>96</v>
      </c>
      <c r="B107" s="256" t="str">
        <f>IF(基本情報入力シート!C139="","",基本情報入力シート!C139)</f>
        <v/>
      </c>
      <c r="C107" s="257" t="str">
        <f>IF(基本情報入力シート!M139="","",基本情報入力シート!M139)</f>
        <v/>
      </c>
      <c r="D107" s="258" t="str">
        <f>IF(基本情報入力シート!R139="","",基本情報入力シート!R139)</f>
        <v/>
      </c>
      <c r="E107" s="258" t="str">
        <f>IF(基本情報入力シート!W139="","",基本情報入力シート!W139)</f>
        <v/>
      </c>
      <c r="F107" s="258" t="str">
        <f>IF(基本情報入力シート!X139="","",基本情報入力シート!X139)</f>
        <v/>
      </c>
      <c r="G107" s="258" t="str">
        <f>IF(基本情報入力シート!Y139="","",基本情報入力シート!Y139)</f>
        <v/>
      </c>
      <c r="H107" s="15" t="s">
        <v>77</v>
      </c>
      <c r="I107" s="259" t="str">
        <f>IF(基本情報入力シート!Z139="","",基本情報入力シート!Z139)</f>
        <v/>
      </c>
      <c r="J107" s="260" t="str">
        <f>IF(G107="","",VLOOKUP(G107,【参考】数式用!$A$3:$B$22,2,FALSE))</f>
        <v/>
      </c>
      <c r="K107" s="261" t="s">
        <v>11</v>
      </c>
      <c r="L107" s="262">
        <v>6</v>
      </c>
      <c r="M107" s="263" t="s">
        <v>8</v>
      </c>
      <c r="N107" s="28">
        <v>2</v>
      </c>
      <c r="O107" s="264" t="s">
        <v>23</v>
      </c>
      <c r="P107" s="262">
        <v>6</v>
      </c>
      <c r="Q107" s="264" t="s">
        <v>8</v>
      </c>
      <c r="R107" s="262">
        <v>5</v>
      </c>
      <c r="S107" s="263" t="s">
        <v>56</v>
      </c>
      <c r="T107" s="265" t="s">
        <v>57</v>
      </c>
      <c r="U107" s="266">
        <f t="shared" si="8"/>
        <v>4</v>
      </c>
      <c r="V107" s="265" t="s">
        <v>58</v>
      </c>
      <c r="W107" s="267" t="str">
        <f t="shared" si="5"/>
        <v/>
      </c>
      <c r="X107" s="268" t="str">
        <f t="shared" si="6"/>
        <v/>
      </c>
    </row>
    <row r="108" spans="1:24" ht="36.75" customHeight="1">
      <c r="A108" s="255">
        <f t="shared" si="7"/>
        <v>97</v>
      </c>
      <c r="B108" s="256" t="str">
        <f>IF(基本情報入力シート!C140="","",基本情報入力シート!C140)</f>
        <v/>
      </c>
      <c r="C108" s="257" t="str">
        <f>IF(基本情報入力シート!M140="","",基本情報入力シート!M140)</f>
        <v/>
      </c>
      <c r="D108" s="258" t="str">
        <f>IF(基本情報入力シート!R140="","",基本情報入力シート!R140)</f>
        <v/>
      </c>
      <c r="E108" s="258" t="str">
        <f>IF(基本情報入力シート!W140="","",基本情報入力シート!W140)</f>
        <v/>
      </c>
      <c r="F108" s="258" t="str">
        <f>IF(基本情報入力シート!X140="","",基本情報入力シート!X140)</f>
        <v/>
      </c>
      <c r="G108" s="258" t="str">
        <f>IF(基本情報入力シート!Y140="","",基本情報入力シート!Y140)</f>
        <v/>
      </c>
      <c r="H108" s="15" t="s">
        <v>77</v>
      </c>
      <c r="I108" s="259" t="str">
        <f>IF(基本情報入力シート!Z140="","",基本情報入力シート!Z140)</f>
        <v/>
      </c>
      <c r="J108" s="260" t="str">
        <f>IF(G108="","",VLOOKUP(G108,【参考】数式用!$A$3:$B$22,2,FALSE))</f>
        <v/>
      </c>
      <c r="K108" s="261" t="s">
        <v>11</v>
      </c>
      <c r="L108" s="262">
        <v>6</v>
      </c>
      <c r="M108" s="263" t="s">
        <v>8</v>
      </c>
      <c r="N108" s="28">
        <v>2</v>
      </c>
      <c r="O108" s="264" t="s">
        <v>23</v>
      </c>
      <c r="P108" s="262">
        <v>6</v>
      </c>
      <c r="Q108" s="264" t="s">
        <v>8</v>
      </c>
      <c r="R108" s="262">
        <v>5</v>
      </c>
      <c r="S108" s="263" t="s">
        <v>56</v>
      </c>
      <c r="T108" s="265" t="s">
        <v>13</v>
      </c>
      <c r="U108" s="266">
        <f t="shared" si="8"/>
        <v>4</v>
      </c>
      <c r="V108" s="265" t="s">
        <v>18</v>
      </c>
      <c r="W108" s="267" t="str">
        <f t="shared" si="5"/>
        <v/>
      </c>
      <c r="X108" s="268" t="str">
        <f t="shared" si="6"/>
        <v/>
      </c>
    </row>
    <row r="109" spans="1:24" ht="36.75" customHeight="1">
      <c r="A109" s="255">
        <f t="shared" si="7"/>
        <v>98</v>
      </c>
      <c r="B109" s="256" t="str">
        <f>IF(基本情報入力シート!C141="","",基本情報入力シート!C141)</f>
        <v/>
      </c>
      <c r="C109" s="257" t="str">
        <f>IF(基本情報入力シート!M141="","",基本情報入力シート!M141)</f>
        <v/>
      </c>
      <c r="D109" s="258" t="str">
        <f>IF(基本情報入力シート!R141="","",基本情報入力シート!R141)</f>
        <v/>
      </c>
      <c r="E109" s="258" t="str">
        <f>IF(基本情報入力シート!W141="","",基本情報入力シート!W141)</f>
        <v/>
      </c>
      <c r="F109" s="258" t="str">
        <f>IF(基本情報入力シート!X141="","",基本情報入力シート!X141)</f>
        <v/>
      </c>
      <c r="G109" s="258" t="str">
        <f>IF(基本情報入力シート!Y141="","",基本情報入力シート!Y141)</f>
        <v/>
      </c>
      <c r="H109" s="15" t="s">
        <v>77</v>
      </c>
      <c r="I109" s="259" t="str">
        <f>IF(基本情報入力シート!Z141="","",基本情報入力シート!Z141)</f>
        <v/>
      </c>
      <c r="J109" s="260" t="str">
        <f>IF(G109="","",VLOOKUP(G109,【参考】数式用!$A$3:$B$22,2,FALSE))</f>
        <v/>
      </c>
      <c r="K109" s="261" t="s">
        <v>11</v>
      </c>
      <c r="L109" s="262">
        <v>6</v>
      </c>
      <c r="M109" s="263" t="s">
        <v>8</v>
      </c>
      <c r="N109" s="28">
        <v>2</v>
      </c>
      <c r="O109" s="264" t="s">
        <v>23</v>
      </c>
      <c r="P109" s="262">
        <v>6</v>
      </c>
      <c r="Q109" s="264" t="s">
        <v>8</v>
      </c>
      <c r="R109" s="262">
        <v>5</v>
      </c>
      <c r="S109" s="263" t="s">
        <v>56</v>
      </c>
      <c r="T109" s="265" t="s">
        <v>57</v>
      </c>
      <c r="U109" s="266">
        <f t="shared" si="8"/>
        <v>4</v>
      </c>
      <c r="V109" s="265" t="s">
        <v>58</v>
      </c>
      <c r="W109" s="267" t="str">
        <f t="shared" si="5"/>
        <v/>
      </c>
      <c r="X109" s="268" t="str">
        <f t="shared" si="6"/>
        <v/>
      </c>
    </row>
    <row r="110" spans="1:24" ht="36.75" customHeight="1">
      <c r="A110" s="255">
        <f t="shared" si="7"/>
        <v>99</v>
      </c>
      <c r="B110" s="256" t="str">
        <f>IF(基本情報入力シート!C142="","",基本情報入力シート!C142)</f>
        <v/>
      </c>
      <c r="C110" s="257" t="str">
        <f>IF(基本情報入力シート!M142="","",基本情報入力シート!M142)</f>
        <v/>
      </c>
      <c r="D110" s="258" t="str">
        <f>IF(基本情報入力シート!R142="","",基本情報入力シート!R142)</f>
        <v/>
      </c>
      <c r="E110" s="258" t="str">
        <f>IF(基本情報入力シート!W142="","",基本情報入力シート!W142)</f>
        <v/>
      </c>
      <c r="F110" s="258" t="str">
        <f>IF(基本情報入力シート!X142="","",基本情報入力シート!X142)</f>
        <v/>
      </c>
      <c r="G110" s="258" t="str">
        <f>IF(基本情報入力シート!Y142="","",基本情報入力シート!Y142)</f>
        <v/>
      </c>
      <c r="H110" s="15" t="s">
        <v>77</v>
      </c>
      <c r="I110" s="259" t="str">
        <f>IF(基本情報入力シート!Z142="","",基本情報入力シート!Z142)</f>
        <v/>
      </c>
      <c r="J110" s="260" t="str">
        <f>IF(G110="","",VLOOKUP(G110,【参考】数式用!$A$3:$B$22,2,FALSE))</f>
        <v/>
      </c>
      <c r="K110" s="261" t="s">
        <v>11</v>
      </c>
      <c r="L110" s="262">
        <v>6</v>
      </c>
      <c r="M110" s="263" t="s">
        <v>8</v>
      </c>
      <c r="N110" s="28">
        <v>2</v>
      </c>
      <c r="O110" s="264" t="s">
        <v>23</v>
      </c>
      <c r="P110" s="262">
        <v>6</v>
      </c>
      <c r="Q110" s="264" t="s">
        <v>8</v>
      </c>
      <c r="R110" s="262">
        <v>5</v>
      </c>
      <c r="S110" s="263" t="s">
        <v>56</v>
      </c>
      <c r="T110" s="265" t="s">
        <v>13</v>
      </c>
      <c r="U110" s="266">
        <f t="shared" si="8"/>
        <v>4</v>
      </c>
      <c r="V110" s="265" t="s">
        <v>18</v>
      </c>
      <c r="W110" s="267" t="str">
        <f t="shared" si="5"/>
        <v/>
      </c>
      <c r="X110" s="268" t="str">
        <f t="shared" si="6"/>
        <v/>
      </c>
    </row>
    <row r="111" spans="1:24" ht="36.75" customHeight="1" thickBot="1">
      <c r="A111" s="269">
        <f t="shared" si="7"/>
        <v>100</v>
      </c>
      <c r="B111" s="270" t="str">
        <f>IF(基本情報入力シート!C143="","",基本情報入力シート!C143)</f>
        <v/>
      </c>
      <c r="C111" s="271" t="str">
        <f>IF(基本情報入力シート!M143="","",基本情報入力シート!M143)</f>
        <v/>
      </c>
      <c r="D111" s="272" t="str">
        <f>IF(基本情報入力シート!R143="","",基本情報入力シート!R143)</f>
        <v/>
      </c>
      <c r="E111" s="272" t="str">
        <f>IF(基本情報入力シート!W143="","",基本情報入力シート!W143)</f>
        <v/>
      </c>
      <c r="F111" s="272" t="str">
        <f>IF(基本情報入力シート!X143="","",基本情報入力シート!X143)</f>
        <v/>
      </c>
      <c r="G111" s="272" t="str">
        <f>IF(基本情報入力シート!Y143="","",基本情報入力シート!Y143)</f>
        <v/>
      </c>
      <c r="H111" s="18" t="s">
        <v>77</v>
      </c>
      <c r="I111" s="273" t="str">
        <f>IF(基本情報入力シート!Z143="","",基本情報入力シート!Z143)</f>
        <v/>
      </c>
      <c r="J111" s="274" t="str">
        <f>IF(G111="","",VLOOKUP(G111,【参考】数式用!$A$3:$B$22,2,FALSE))</f>
        <v/>
      </c>
      <c r="K111" s="275" t="s">
        <v>11</v>
      </c>
      <c r="L111" s="276">
        <v>6</v>
      </c>
      <c r="M111" s="277" t="s">
        <v>8</v>
      </c>
      <c r="N111" s="29">
        <v>2</v>
      </c>
      <c r="O111" s="278" t="s">
        <v>23</v>
      </c>
      <c r="P111" s="276">
        <v>6</v>
      </c>
      <c r="Q111" s="278" t="s">
        <v>8</v>
      </c>
      <c r="R111" s="276">
        <v>5</v>
      </c>
      <c r="S111" s="277" t="s">
        <v>56</v>
      </c>
      <c r="T111" s="279" t="s">
        <v>57</v>
      </c>
      <c r="U111" s="280">
        <f t="shared" si="8"/>
        <v>4</v>
      </c>
      <c r="V111" s="279" t="s">
        <v>58</v>
      </c>
      <c r="W111" s="281" t="str">
        <f t="shared" si="5"/>
        <v/>
      </c>
      <c r="X111" s="282" t="str">
        <f t="shared" si="6"/>
        <v/>
      </c>
    </row>
  </sheetData>
  <sheetProtection sheet="1" formatCells="0" formatColumns="0" formatRows="0" insertRows="0" deleteRows="0" autoFilter="0"/>
  <mergeCells count="16">
    <mergeCell ref="G9:G11"/>
    <mergeCell ref="H9:H11"/>
    <mergeCell ref="D9:E10"/>
    <mergeCell ref="A3:B3"/>
    <mergeCell ref="C3:F3"/>
    <mergeCell ref="A5:E5"/>
    <mergeCell ref="A9:A11"/>
    <mergeCell ref="B9:B11"/>
    <mergeCell ref="C9:C11"/>
    <mergeCell ref="F9:F11"/>
    <mergeCell ref="H3:X7"/>
    <mergeCell ref="I9:I11"/>
    <mergeCell ref="J9:J11"/>
    <mergeCell ref="K9:V11"/>
    <mergeCell ref="W9:W11"/>
    <mergeCell ref="X10:X11"/>
  </mergeCells>
  <phoneticPr fontId="8"/>
  <dataValidations count="2">
    <dataValidation imeMode="halfAlpha" allowBlank="1" showInputMessage="1" showErrorMessage="1" sqref="B12:G111 I12:I111 L12:L111 P12:P111 N12:N111 R12:R111"/>
    <dataValidation type="list" allowBlank="1" showInputMessage="1" showErrorMessage="1" sqref="H12:H111">
      <formula1>"○,－"</formula1>
    </dataValidation>
  </dataValidations>
  <pageMargins left="0.39370078740157483" right="0.39370078740157483" top="0.6692913385826772" bottom="0.62992125984251968" header="0.31496062992125984" footer="0.35433070866141736"/>
  <pageSetup paperSize="9" scale="48" fitToHeight="2" orientation="landscape" r:id="rId1"/>
  <headerFooter alignWithMargins="0"/>
  <rowBreaks count="1" manualBreakCount="1">
    <brk id="31" max="32"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1"/>
  <sheetViews>
    <sheetView view="pageBreakPreview" zoomScaleNormal="100" zoomScaleSheetLayoutView="100" workbookViewId="0">
      <selection activeCell="L5" sqref="L5"/>
    </sheetView>
  </sheetViews>
  <sheetFormatPr defaultColWidth="9" defaultRowHeight="18" customHeight="1"/>
  <cols>
    <col min="1" max="19" width="4.5546875" style="54" customWidth="1"/>
    <col min="20" max="20" width="4.21875" style="54" customWidth="1"/>
    <col min="21" max="16384" width="9" style="54"/>
  </cols>
  <sheetData>
    <row r="1" spans="1:26" ht="18" customHeight="1" thickBot="1">
      <c r="A1" s="54" t="s">
        <v>1991</v>
      </c>
      <c r="S1" s="54" t="str">
        <f>IF(【県で使用】転記用データ!B3="","",【県で使用】転記用データ!B3)</f>
        <v/>
      </c>
      <c r="T1" s="69" t="s">
        <v>1990</v>
      </c>
    </row>
    <row r="2" spans="1:26" ht="18" customHeight="1" thickBot="1">
      <c r="S2" s="10" t="str">
        <f>IF(AND(N38&lt;&gt;"",N39&lt;&gt;"",N40&lt;&gt;"",N41&lt;&gt;"",O4&lt;&gt;"",Q4&lt;&gt;"",K10&lt;&gt;"",K11&lt;&gt;"",O11&lt;&gt;"",G24&lt;&gt;""),"○","×")</f>
        <v>×</v>
      </c>
      <c r="T2" s="16"/>
      <c r="U2" s="779" t="s">
        <v>1948</v>
      </c>
      <c r="V2" s="780"/>
      <c r="W2" s="780"/>
      <c r="X2" s="780"/>
      <c r="Y2" s="780"/>
      <c r="Z2" s="781"/>
    </row>
    <row r="3" spans="1:26" ht="18" customHeight="1">
      <c r="G3" s="64"/>
      <c r="H3" s="64"/>
      <c r="I3" s="64"/>
      <c r="J3" s="64"/>
      <c r="K3" s="64"/>
      <c r="L3" s="64"/>
      <c r="M3" s="64"/>
      <c r="N3" s="64"/>
      <c r="O3" s="64"/>
      <c r="P3" s="64"/>
      <c r="Q3" s="64"/>
      <c r="R3" s="64"/>
      <c r="S3" s="64"/>
      <c r="U3" s="69"/>
    </row>
    <row r="4" spans="1:26" ht="18" customHeight="1">
      <c r="N4" s="68" t="s">
        <v>1989</v>
      </c>
      <c r="O4" s="67" t="str">
        <f>IF('別紙様式2-1（交付金）'!G68="","",'別紙様式2-1（交付金）'!G68)</f>
        <v/>
      </c>
      <c r="P4" s="66" t="s">
        <v>1988</v>
      </c>
      <c r="Q4" s="67" t="str">
        <f>IF('別紙様式2-1（交付金）'!J68="","",'別紙様式2-1（交付金）'!J68)</f>
        <v/>
      </c>
      <c r="R4" s="66" t="s">
        <v>2</v>
      </c>
      <c r="U4" s="54" t="str">
        <f>CONCATENATE(N4,O4,P4,Q4,R4)</f>
        <v>令和6年月日</v>
      </c>
    </row>
    <row r="5" spans="1:26" ht="18" customHeight="1">
      <c r="U5" s="65" t="s">
        <v>1987</v>
      </c>
    </row>
    <row r="7" spans="1:26" ht="18" customHeight="1">
      <c r="A7" s="54" t="s">
        <v>1986</v>
      </c>
    </row>
    <row r="10" spans="1:26" ht="18" customHeight="1">
      <c r="H10" s="787" t="s">
        <v>1985</v>
      </c>
      <c r="I10" s="787"/>
      <c r="K10" s="788" t="str">
        <f>IF(基本情報入力シート!M23="","",基本情報入力シート!M23)</f>
        <v/>
      </c>
      <c r="L10" s="788"/>
      <c r="M10" s="788"/>
      <c r="N10" s="788"/>
      <c r="O10" s="788"/>
      <c r="P10" s="788"/>
      <c r="Q10" s="788"/>
      <c r="R10" s="788"/>
      <c r="S10" s="788"/>
    </row>
    <row r="11" spans="1:26" ht="18" customHeight="1">
      <c r="H11" s="787" t="s">
        <v>1984</v>
      </c>
      <c r="I11" s="789"/>
      <c r="J11" s="64"/>
      <c r="K11" s="790" t="str">
        <f>IF(基本情報入力シート!M30="","",基本情報入力シート!M30)</f>
        <v/>
      </c>
      <c r="L11" s="790"/>
      <c r="M11" s="790"/>
      <c r="N11" s="64"/>
      <c r="O11" s="790" t="str">
        <f>IF(基本情報入力シート!M32="","",基本情報入力シート!M32)</f>
        <v/>
      </c>
      <c r="P11" s="790"/>
      <c r="Q11" s="790"/>
      <c r="R11" s="790"/>
    </row>
    <row r="12" spans="1:26" ht="18" customHeight="1">
      <c r="F12" s="64"/>
      <c r="G12" s="64"/>
      <c r="H12" s="791" t="s">
        <v>1983</v>
      </c>
      <c r="I12" s="792"/>
      <c r="J12" s="64"/>
      <c r="K12" s="790"/>
      <c r="L12" s="790"/>
      <c r="M12" s="790"/>
      <c r="N12" s="64"/>
      <c r="O12" s="790"/>
      <c r="P12" s="790"/>
      <c r="Q12" s="790"/>
      <c r="R12" s="790"/>
    </row>
    <row r="15" spans="1:26" ht="18" customHeight="1">
      <c r="A15" s="785" t="s">
        <v>1982</v>
      </c>
      <c r="B15" s="785"/>
      <c r="C15" s="785"/>
      <c r="D15" s="785"/>
      <c r="E15" s="785"/>
      <c r="F15" s="785"/>
      <c r="G15" s="785"/>
      <c r="H15" s="785"/>
      <c r="I15" s="785"/>
      <c r="J15" s="785"/>
      <c r="K15" s="785"/>
      <c r="L15" s="785"/>
      <c r="M15" s="785"/>
      <c r="N15" s="785"/>
      <c r="O15" s="785"/>
      <c r="P15" s="785"/>
      <c r="Q15" s="785"/>
      <c r="R15" s="785"/>
      <c r="S15" s="785"/>
    </row>
    <row r="17" spans="1:19" ht="18" customHeight="1">
      <c r="A17" s="786" t="s">
        <v>1981</v>
      </c>
      <c r="B17" s="786"/>
      <c r="C17" s="786"/>
      <c r="D17" s="786"/>
      <c r="E17" s="786"/>
      <c r="F17" s="786"/>
      <c r="G17" s="786"/>
      <c r="H17" s="786"/>
      <c r="I17" s="786"/>
      <c r="J17" s="786"/>
      <c r="K17" s="786"/>
      <c r="L17" s="786"/>
      <c r="M17" s="786"/>
      <c r="N17" s="786"/>
      <c r="O17" s="786"/>
      <c r="P17" s="786"/>
      <c r="Q17" s="786"/>
      <c r="R17" s="786"/>
      <c r="S17" s="786"/>
    </row>
    <row r="18" spans="1:19" ht="18" customHeight="1">
      <c r="A18" s="786"/>
      <c r="B18" s="786"/>
      <c r="C18" s="786"/>
      <c r="D18" s="786"/>
      <c r="E18" s="786"/>
      <c r="F18" s="786"/>
      <c r="G18" s="786"/>
      <c r="H18" s="786"/>
      <c r="I18" s="786"/>
      <c r="J18" s="786"/>
      <c r="K18" s="786"/>
      <c r="L18" s="786"/>
      <c r="M18" s="786"/>
      <c r="N18" s="786"/>
      <c r="O18" s="786"/>
      <c r="P18" s="786"/>
      <c r="Q18" s="786"/>
      <c r="R18" s="786"/>
      <c r="S18" s="786"/>
    </row>
    <row r="19" spans="1:19" ht="18" customHeight="1">
      <c r="A19" s="58"/>
      <c r="B19" s="58"/>
      <c r="C19" s="58"/>
      <c r="D19" s="58"/>
      <c r="E19" s="58"/>
      <c r="F19" s="58"/>
      <c r="G19" s="58"/>
      <c r="H19" s="58"/>
      <c r="I19" s="58"/>
      <c r="J19" s="58"/>
      <c r="K19" s="58"/>
      <c r="L19" s="58"/>
      <c r="M19" s="58"/>
      <c r="N19" s="58"/>
      <c r="O19" s="58"/>
      <c r="P19" s="58"/>
      <c r="Q19" s="58"/>
      <c r="R19" s="58"/>
      <c r="S19" s="58"/>
    </row>
    <row r="20" spans="1:19" ht="18" customHeight="1">
      <c r="A20" s="58"/>
      <c r="B20" s="58"/>
      <c r="C20" s="58"/>
      <c r="D20" s="58"/>
      <c r="E20" s="58"/>
      <c r="F20" s="58"/>
      <c r="G20" s="58"/>
      <c r="H20" s="58"/>
      <c r="I20" s="58"/>
      <c r="J20" s="58"/>
      <c r="K20" s="58"/>
      <c r="L20" s="58"/>
      <c r="M20" s="58"/>
      <c r="N20" s="58"/>
      <c r="O20" s="58"/>
      <c r="P20" s="58"/>
      <c r="Q20" s="58"/>
      <c r="R20" s="58"/>
      <c r="S20" s="58"/>
    </row>
    <row r="21" spans="1:19" ht="18" customHeight="1">
      <c r="A21" s="793" t="s">
        <v>1935</v>
      </c>
      <c r="B21" s="793"/>
      <c r="C21" s="793"/>
      <c r="D21" s="793"/>
      <c r="E21" s="793"/>
      <c r="F21" s="793"/>
      <c r="G21" s="793"/>
      <c r="H21" s="793"/>
      <c r="I21" s="793"/>
      <c r="J21" s="793"/>
      <c r="K21" s="793"/>
      <c r="L21" s="793"/>
      <c r="M21" s="793"/>
      <c r="N21" s="793"/>
      <c r="O21" s="793"/>
      <c r="P21" s="793"/>
      <c r="Q21" s="793"/>
      <c r="R21" s="793"/>
      <c r="S21" s="793"/>
    </row>
    <row r="22" spans="1:19" ht="18" customHeight="1">
      <c r="A22" s="63"/>
      <c r="B22" s="63"/>
      <c r="C22" s="63"/>
      <c r="D22" s="63"/>
      <c r="E22" s="63"/>
      <c r="F22" s="63"/>
      <c r="G22" s="63"/>
      <c r="H22" s="63"/>
      <c r="I22" s="63"/>
      <c r="J22" s="63"/>
      <c r="K22" s="63"/>
      <c r="L22" s="63"/>
      <c r="M22" s="63"/>
      <c r="N22" s="63"/>
      <c r="O22" s="63"/>
      <c r="P22" s="63"/>
      <c r="Q22" s="63"/>
      <c r="R22" s="63"/>
      <c r="S22" s="63"/>
    </row>
    <row r="24" spans="1:19" ht="18" customHeight="1">
      <c r="A24" s="54" t="s">
        <v>1980</v>
      </c>
      <c r="F24" s="62" t="s">
        <v>1979</v>
      </c>
      <c r="G24" s="794">
        <f>IF('別紙様式2-1（交付金）'!Z16="","",'別紙様式2-1（交付金）'!Z16)</f>
        <v>0</v>
      </c>
      <c r="H24" s="794"/>
      <c r="I24" s="794"/>
      <c r="J24" s="794"/>
      <c r="K24" s="54" t="s">
        <v>1</v>
      </c>
    </row>
    <row r="25" spans="1:19" ht="18" customHeight="1">
      <c r="C25" s="61"/>
      <c r="D25" s="61"/>
      <c r="E25" s="61"/>
      <c r="F25" s="61"/>
    </row>
    <row r="26" spans="1:19" ht="18" customHeight="1">
      <c r="A26" s="786" t="s">
        <v>1978</v>
      </c>
      <c r="B26" s="786"/>
      <c r="C26" s="786"/>
      <c r="D26" s="786"/>
      <c r="E26" s="786"/>
      <c r="F26" s="786"/>
      <c r="G26" s="786"/>
      <c r="H26" s="786"/>
      <c r="I26" s="786"/>
      <c r="J26" s="786"/>
      <c r="K26" s="786"/>
      <c r="L26" s="786"/>
      <c r="M26" s="786"/>
      <c r="N26" s="786"/>
      <c r="O26" s="786"/>
      <c r="P26" s="786"/>
      <c r="Q26" s="786"/>
      <c r="R26" s="786"/>
      <c r="S26" s="786"/>
    </row>
    <row r="27" spans="1:19" ht="18" customHeight="1">
      <c r="A27" s="795" t="s">
        <v>1977</v>
      </c>
      <c r="B27" s="795"/>
      <c r="C27" s="786" t="s">
        <v>1976</v>
      </c>
      <c r="D27" s="786"/>
      <c r="E27" s="786"/>
      <c r="F27" s="786"/>
      <c r="G27" s="786"/>
      <c r="H27" s="786"/>
      <c r="I27" s="786"/>
      <c r="J27" s="786"/>
      <c r="K27" s="786"/>
      <c r="L27" s="786"/>
      <c r="M27" s="786"/>
      <c r="N27" s="786"/>
      <c r="O27" s="786"/>
      <c r="P27" s="786"/>
      <c r="Q27" s="786"/>
      <c r="R27" s="786"/>
      <c r="S27" s="786"/>
    </row>
    <row r="28" spans="1:19" ht="18" customHeight="1">
      <c r="A28" s="60"/>
      <c r="B28" s="60"/>
      <c r="C28" s="786"/>
      <c r="D28" s="786"/>
      <c r="E28" s="786"/>
      <c r="F28" s="786"/>
      <c r="G28" s="786"/>
      <c r="H28" s="786"/>
      <c r="I28" s="786"/>
      <c r="J28" s="786"/>
      <c r="K28" s="786"/>
      <c r="L28" s="786"/>
      <c r="M28" s="786"/>
      <c r="N28" s="786"/>
      <c r="O28" s="786"/>
      <c r="P28" s="786"/>
      <c r="Q28" s="786"/>
      <c r="R28" s="786"/>
      <c r="S28" s="786"/>
    </row>
    <row r="29" spans="1:19" ht="18" customHeight="1">
      <c r="A29" s="795" t="s">
        <v>1975</v>
      </c>
      <c r="B29" s="795"/>
      <c r="C29" s="786" t="s">
        <v>1974</v>
      </c>
      <c r="D29" s="786"/>
      <c r="E29" s="786"/>
      <c r="F29" s="786"/>
      <c r="G29" s="786"/>
      <c r="H29" s="786"/>
      <c r="I29" s="786"/>
      <c r="J29" s="786"/>
      <c r="K29" s="786"/>
      <c r="L29" s="786"/>
      <c r="M29" s="786"/>
      <c r="N29" s="786"/>
      <c r="O29" s="786"/>
      <c r="P29" s="786"/>
      <c r="Q29" s="786"/>
      <c r="R29" s="786"/>
      <c r="S29" s="786"/>
    </row>
    <row r="30" spans="1:19" ht="18" customHeight="1">
      <c r="C30" s="786"/>
      <c r="D30" s="786"/>
      <c r="E30" s="786"/>
      <c r="F30" s="786"/>
      <c r="G30" s="786"/>
      <c r="H30" s="786"/>
      <c r="I30" s="786"/>
      <c r="J30" s="786"/>
      <c r="K30" s="786"/>
      <c r="L30" s="786"/>
      <c r="M30" s="786"/>
      <c r="N30" s="786"/>
      <c r="O30" s="786"/>
      <c r="P30" s="786"/>
      <c r="Q30" s="786"/>
      <c r="R30" s="786"/>
      <c r="S30" s="786"/>
    </row>
    <row r="31" spans="1:19" ht="18" customHeight="1">
      <c r="A31" s="795" t="s">
        <v>1973</v>
      </c>
      <c r="B31" s="795"/>
      <c r="C31" s="786" t="s">
        <v>1972</v>
      </c>
      <c r="D31" s="786"/>
      <c r="E31" s="786"/>
      <c r="F31" s="786"/>
      <c r="G31" s="786"/>
      <c r="H31" s="786"/>
      <c r="I31" s="786"/>
      <c r="J31" s="786"/>
      <c r="K31" s="786"/>
      <c r="L31" s="786"/>
      <c r="M31" s="58"/>
      <c r="N31" s="58"/>
      <c r="O31" s="58"/>
      <c r="P31" s="58"/>
      <c r="Q31" s="58"/>
      <c r="R31" s="58"/>
      <c r="S31" s="58"/>
    </row>
    <row r="32" spans="1:19" ht="18" customHeight="1">
      <c r="A32" s="59"/>
      <c r="C32" s="58"/>
      <c r="D32" s="58"/>
      <c r="E32" s="58"/>
      <c r="F32" s="58"/>
      <c r="G32" s="58"/>
      <c r="H32" s="58"/>
      <c r="I32" s="58"/>
      <c r="J32" s="58"/>
      <c r="K32" s="58"/>
      <c r="L32" s="58"/>
      <c r="M32" s="58"/>
      <c r="N32" s="58"/>
      <c r="O32" s="58"/>
      <c r="P32" s="58"/>
      <c r="Q32" s="58"/>
      <c r="R32" s="58"/>
      <c r="S32" s="58"/>
    </row>
    <row r="33" spans="1:19" ht="18" customHeight="1">
      <c r="A33" s="59"/>
      <c r="C33" s="58"/>
      <c r="D33" s="58"/>
      <c r="E33" s="58"/>
      <c r="F33" s="58"/>
      <c r="G33" s="58"/>
      <c r="H33" s="58"/>
      <c r="I33" s="58"/>
      <c r="J33" s="58"/>
      <c r="K33" s="58"/>
      <c r="L33" s="58"/>
      <c r="M33" s="58"/>
      <c r="N33" s="58"/>
      <c r="O33" s="58"/>
      <c r="P33" s="58"/>
      <c r="Q33" s="58"/>
      <c r="R33" s="58"/>
      <c r="S33" s="58"/>
    </row>
    <row r="34" spans="1:19" ht="18" customHeight="1">
      <c r="A34" s="59"/>
      <c r="C34" s="58"/>
      <c r="D34" s="58"/>
      <c r="E34" s="58"/>
      <c r="F34" s="58"/>
      <c r="G34" s="58"/>
      <c r="H34" s="58"/>
      <c r="I34" s="58"/>
      <c r="J34" s="58"/>
      <c r="K34" s="58"/>
      <c r="L34" s="58"/>
      <c r="M34" s="58"/>
      <c r="N34" s="58"/>
      <c r="O34" s="58"/>
      <c r="P34" s="58"/>
      <c r="Q34" s="58"/>
      <c r="R34" s="58"/>
      <c r="S34" s="58"/>
    </row>
    <row r="35" spans="1:19" ht="18" customHeight="1">
      <c r="A35" s="59"/>
      <c r="C35" s="58"/>
      <c r="D35" s="58"/>
      <c r="E35" s="58"/>
      <c r="F35" s="58"/>
      <c r="G35" s="58"/>
      <c r="H35" s="58"/>
      <c r="I35" s="58"/>
      <c r="J35" s="58"/>
      <c r="K35" s="58"/>
      <c r="L35" s="58"/>
      <c r="M35" s="58"/>
      <c r="N35" s="58"/>
      <c r="O35" s="58"/>
      <c r="P35" s="58"/>
      <c r="Q35" s="58"/>
      <c r="R35" s="58"/>
      <c r="S35" s="58"/>
    </row>
    <row r="36" spans="1:19" ht="18" customHeight="1">
      <c r="S36" s="57"/>
    </row>
    <row r="37" spans="1:19" ht="18" customHeight="1">
      <c r="K37" s="54" t="s">
        <v>1971</v>
      </c>
    </row>
    <row r="38" spans="1:19" ht="18" customHeight="1">
      <c r="A38" s="56"/>
      <c r="K38" s="783" t="s">
        <v>1970</v>
      </c>
      <c r="L38" s="783"/>
      <c r="M38" s="783"/>
      <c r="N38" s="784"/>
      <c r="O38" s="784"/>
      <c r="P38" s="784"/>
      <c r="Q38" s="784"/>
      <c r="R38" s="784"/>
      <c r="S38" s="784"/>
    </row>
    <row r="39" spans="1:19" ht="18" customHeight="1">
      <c r="A39" s="55"/>
      <c r="K39" s="783" t="s">
        <v>1969</v>
      </c>
      <c r="L39" s="783"/>
      <c r="M39" s="783"/>
      <c r="N39" s="784"/>
      <c r="O39" s="784"/>
      <c r="P39" s="784"/>
      <c r="Q39" s="784"/>
      <c r="R39" s="784"/>
      <c r="S39" s="784"/>
    </row>
    <row r="40" spans="1:19" ht="18" customHeight="1">
      <c r="K40" s="782" t="s">
        <v>44</v>
      </c>
      <c r="L40" s="783" t="s">
        <v>0</v>
      </c>
      <c r="M40" s="783"/>
      <c r="N40" s="784"/>
      <c r="O40" s="784"/>
      <c r="P40" s="784"/>
      <c r="Q40" s="784"/>
      <c r="R40" s="784"/>
      <c r="S40" s="784"/>
    </row>
    <row r="41" spans="1:19" ht="18" customHeight="1">
      <c r="K41" s="782"/>
      <c r="L41" s="783" t="s">
        <v>43</v>
      </c>
      <c r="M41" s="783"/>
      <c r="N41" s="784"/>
      <c r="O41" s="784"/>
      <c r="P41" s="784"/>
      <c r="Q41" s="784"/>
      <c r="R41" s="784"/>
      <c r="S41" s="784"/>
    </row>
  </sheetData>
  <sheetProtection sheet="1" objects="1" scenarios="1"/>
  <mergeCells count="27">
    <mergeCell ref="K38:M38"/>
    <mergeCell ref="N38:S38"/>
    <mergeCell ref="A21:S21"/>
    <mergeCell ref="G24:J24"/>
    <mergeCell ref="A26:S26"/>
    <mergeCell ref="A27:B27"/>
    <mergeCell ref="C27:S28"/>
    <mergeCell ref="A31:B31"/>
    <mergeCell ref="C31:L31"/>
    <mergeCell ref="A29:B29"/>
    <mergeCell ref="C29:S30"/>
    <mergeCell ref="U2:Z2"/>
    <mergeCell ref="K40:K41"/>
    <mergeCell ref="L40:M40"/>
    <mergeCell ref="N40:S40"/>
    <mergeCell ref="L41:M41"/>
    <mergeCell ref="N41:S41"/>
    <mergeCell ref="K39:M39"/>
    <mergeCell ref="N39:S39"/>
    <mergeCell ref="A15:S15"/>
    <mergeCell ref="A17:S18"/>
    <mergeCell ref="H10:I10"/>
    <mergeCell ref="K10:S10"/>
    <mergeCell ref="H11:I11"/>
    <mergeCell ref="K11:M12"/>
    <mergeCell ref="O11:R12"/>
    <mergeCell ref="H12:I12"/>
  </mergeCells>
  <phoneticPr fontId="8"/>
  <printOptions horizontalCentered="1"/>
  <pageMargins left="0.78740157480314965" right="0.78740157480314965" top="0.98425196850393704" bottom="0.98425196850393704" header="0.31496062992125984"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24"/>
  <sheetViews>
    <sheetView view="pageBreakPreview" zoomScale="85" zoomScaleNormal="100" zoomScaleSheetLayoutView="85" workbookViewId="0">
      <selection activeCell="B19" sqref="B19:L19"/>
    </sheetView>
  </sheetViews>
  <sheetFormatPr defaultRowHeight="13.2"/>
  <cols>
    <col min="1" max="1" width="15.77734375" customWidth="1"/>
    <col min="2" max="2" width="20.77734375" customWidth="1"/>
    <col min="3" max="3" width="12.77734375" customWidth="1"/>
    <col min="4" max="12" width="5.77734375" customWidth="1"/>
    <col min="13" max="13" width="4.109375" customWidth="1"/>
    <col min="14" max="14" width="12.88671875" customWidth="1"/>
  </cols>
  <sheetData>
    <row r="1" spans="1:24" ht="30" customHeight="1" thickBot="1">
      <c r="A1" s="43" t="s">
        <v>1947</v>
      </c>
    </row>
    <row r="2" spans="1:24" ht="19.95" customHeight="1" thickBot="1">
      <c r="A2" s="43"/>
      <c r="L2" s="10" t="str">
        <f>IF(AND(E3&lt;&gt;"",F3&lt;&gt;"",G3&lt;&gt;"",I3&lt;&gt;"",J3&lt;&gt;"",K3&lt;&gt;"",L3&lt;&gt;"",E4&lt;&gt;"",E5&lt;&gt;"",E6&lt;&gt;"",E7&lt;&gt;"",E8&lt;&gt;"",E9&lt;&gt;"",E10&lt;&gt;"",B16&lt;&gt;"",G16&lt;&gt;"",B18&lt;&gt;"",B19&lt;&gt;"",B20&lt;&gt;""),"○","×")</f>
        <v>×</v>
      </c>
      <c r="M2" s="16"/>
      <c r="N2" s="779" t="s">
        <v>1948</v>
      </c>
      <c r="O2" s="780"/>
      <c r="P2" s="780"/>
      <c r="Q2" s="780"/>
      <c r="R2" s="780"/>
      <c r="S2" s="781"/>
      <c r="T2" s="44"/>
      <c r="U2" s="44"/>
      <c r="V2" s="44"/>
      <c r="W2" s="44"/>
      <c r="X2" s="44"/>
    </row>
    <row r="3" spans="1:24" ht="30" customHeight="1">
      <c r="C3" s="796" t="s">
        <v>1949</v>
      </c>
      <c r="D3" s="797"/>
      <c r="E3" s="45" t="str">
        <f>IF(基本情報入力シート!M24="","",基本情報入力シート!M24)</f>
        <v/>
      </c>
      <c r="F3" s="46" t="str">
        <f>IF(基本情報入力シート!N24="","",基本情報入力シート!N24)</f>
        <v/>
      </c>
      <c r="G3" s="46" t="str">
        <f>IF(基本情報入力シート!O24="","",基本情報入力シート!O24)</f>
        <v/>
      </c>
      <c r="H3" s="46" t="s">
        <v>34</v>
      </c>
      <c r="I3" s="46" t="str">
        <f>IF(基本情報入力シート!Q24="","",基本情報入力シート!Q24)</f>
        <v/>
      </c>
      <c r="J3" s="46" t="str">
        <f>IF(基本情報入力シート!R24="","",基本情報入力シート!R24)</f>
        <v/>
      </c>
      <c r="K3" s="46" t="str">
        <f>IF(基本情報入力シート!S24="","",基本情報入力シート!S24)</f>
        <v/>
      </c>
      <c r="L3" s="47" t="str">
        <f>IF(基本情報入力シート!T24="","",基本情報入力シート!T24)</f>
        <v/>
      </c>
    </row>
    <row r="4" spans="1:24" ht="30" customHeight="1">
      <c r="C4" s="796" t="s">
        <v>1950</v>
      </c>
      <c r="D4" s="797"/>
      <c r="E4" s="798" t="str">
        <f>IF(基本情報入力シート!M25=""&amp;基本情報入力シート!M26=""&amp;基本情報入力シート!M27=""&amp;基本情報入力シート!M28="","",基本情報入力シート!M25&amp;基本情報入力シート!M26&amp;基本情報入力シート!M27&amp;基本情報入力シート!M28)</f>
        <v/>
      </c>
      <c r="F4" s="799"/>
      <c r="G4" s="799"/>
      <c r="H4" s="799"/>
      <c r="I4" s="799"/>
      <c r="J4" s="799"/>
      <c r="K4" s="799"/>
      <c r="L4" s="800"/>
    </row>
    <row r="5" spans="1:24" ht="30" customHeight="1">
      <c r="C5" s="796" t="s">
        <v>1951</v>
      </c>
      <c r="D5" s="797"/>
      <c r="E5" s="801" t="str">
        <f>IF(基本情報入力シート!M22="","",基本情報入力シート!M22)</f>
        <v/>
      </c>
      <c r="F5" s="802"/>
      <c r="G5" s="802"/>
      <c r="H5" s="802"/>
      <c r="I5" s="802"/>
      <c r="J5" s="802"/>
      <c r="K5" s="802"/>
      <c r="L5" s="803"/>
    </row>
    <row r="6" spans="1:24" ht="30" customHeight="1">
      <c r="C6" s="796" t="s">
        <v>1952</v>
      </c>
      <c r="D6" s="797"/>
      <c r="E6" s="801" t="str">
        <f>IF(基本情報入力シート!M23="","",基本情報入力シート!M23)</f>
        <v/>
      </c>
      <c r="F6" s="802"/>
      <c r="G6" s="802"/>
      <c r="H6" s="802"/>
      <c r="I6" s="802"/>
      <c r="J6" s="802"/>
      <c r="K6" s="802"/>
      <c r="L6" s="803"/>
    </row>
    <row r="7" spans="1:24" ht="30" customHeight="1">
      <c r="C7" s="796" t="s">
        <v>1953</v>
      </c>
      <c r="D7" s="797"/>
      <c r="E7" s="801" t="str">
        <f>IF(基本情報入力シート!M30="","",基本情報入力シート!M30)</f>
        <v/>
      </c>
      <c r="F7" s="802"/>
      <c r="G7" s="802"/>
      <c r="H7" s="802"/>
      <c r="I7" s="802"/>
      <c r="J7" s="802"/>
      <c r="K7" s="802"/>
      <c r="L7" s="803"/>
    </row>
    <row r="8" spans="1:24" ht="30" customHeight="1">
      <c r="C8" s="804" t="s">
        <v>1954</v>
      </c>
      <c r="D8" s="805"/>
      <c r="E8" s="801" t="str">
        <f>IF(基本情報入力シート!M31="","",基本情報入力シート!M31)</f>
        <v/>
      </c>
      <c r="F8" s="802"/>
      <c r="G8" s="802"/>
      <c r="H8" s="802"/>
      <c r="I8" s="802"/>
      <c r="J8" s="802"/>
      <c r="K8" s="802"/>
      <c r="L8" s="803"/>
    </row>
    <row r="9" spans="1:24" ht="30" customHeight="1">
      <c r="C9" s="796" t="s">
        <v>1955</v>
      </c>
      <c r="D9" s="797"/>
      <c r="E9" s="801" t="str">
        <f>IF(基本情報入力シート!M32="","",基本情報入力シート!M32)</f>
        <v/>
      </c>
      <c r="F9" s="802"/>
      <c r="G9" s="802"/>
      <c r="H9" s="802"/>
      <c r="I9" s="802"/>
      <c r="J9" s="802"/>
      <c r="K9" s="802"/>
      <c r="L9" s="803"/>
    </row>
    <row r="10" spans="1:24" ht="30" customHeight="1">
      <c r="C10" s="796" t="s">
        <v>1956</v>
      </c>
      <c r="D10" s="797"/>
      <c r="E10" s="801" t="str">
        <f>IF(基本情報入力シート!M36="","",基本情報入力シート!M36)</f>
        <v/>
      </c>
      <c r="F10" s="802"/>
      <c r="G10" s="802"/>
      <c r="H10" s="802"/>
      <c r="I10" s="802"/>
      <c r="J10" s="802"/>
      <c r="K10" s="802"/>
      <c r="L10" s="803"/>
    </row>
    <row r="11" spans="1:24" ht="30" customHeight="1">
      <c r="A11" s="43"/>
    </row>
    <row r="12" spans="1:24" ht="30" customHeight="1">
      <c r="A12" s="816" t="s">
        <v>1957</v>
      </c>
      <c r="B12" s="816"/>
      <c r="C12" s="816"/>
      <c r="D12" s="816"/>
      <c r="E12" s="816"/>
      <c r="F12" s="816"/>
      <c r="G12" s="816"/>
      <c r="H12" s="816"/>
      <c r="I12" s="816"/>
      <c r="J12" s="816"/>
      <c r="K12" s="816"/>
      <c r="L12" s="816"/>
    </row>
    <row r="13" spans="1:24" ht="19.95" customHeight="1">
      <c r="A13" s="43"/>
    </row>
    <row r="14" spans="1:24" ht="40.049999999999997" customHeight="1">
      <c r="A14" s="806" t="s">
        <v>1958</v>
      </c>
      <c r="B14" s="806"/>
      <c r="C14" s="806"/>
      <c r="D14" s="806"/>
      <c r="E14" s="806"/>
      <c r="F14" s="806"/>
      <c r="G14" s="806"/>
      <c r="H14" s="806"/>
      <c r="I14" s="806"/>
      <c r="J14" s="806"/>
      <c r="K14" s="806"/>
      <c r="L14" s="806"/>
    </row>
    <row r="15" spans="1:24" ht="30" customHeight="1" thickBot="1">
      <c r="A15" s="807" t="s">
        <v>1959</v>
      </c>
      <c r="B15" s="807"/>
      <c r="C15" s="807"/>
      <c r="D15" s="807"/>
      <c r="E15" s="807"/>
      <c r="F15" s="807"/>
      <c r="G15" s="807"/>
      <c r="H15" s="807"/>
      <c r="I15" s="807"/>
      <c r="J15" s="807"/>
      <c r="K15" s="807"/>
      <c r="L15" s="807"/>
    </row>
    <row r="16" spans="1:24" ht="25.05" customHeight="1" thickBot="1">
      <c r="A16" s="48" t="s">
        <v>1960</v>
      </c>
      <c r="B16" s="808"/>
      <c r="C16" s="809"/>
      <c r="D16" s="810" t="s">
        <v>1961</v>
      </c>
      <c r="E16" s="811"/>
      <c r="F16" s="812"/>
      <c r="G16" s="813"/>
      <c r="H16" s="814"/>
      <c r="I16" s="814"/>
      <c r="J16" s="814"/>
      <c r="K16" s="814"/>
      <c r="L16" s="815"/>
      <c r="N16" s="817"/>
      <c r="O16" s="817"/>
    </row>
    <row r="17" spans="1:12" ht="30" customHeight="1" thickBot="1">
      <c r="A17" s="49" t="s">
        <v>1962</v>
      </c>
      <c r="B17" s="829"/>
      <c r="C17" s="830"/>
      <c r="D17" s="831" t="s">
        <v>1963</v>
      </c>
      <c r="E17" s="831"/>
      <c r="F17" s="831"/>
      <c r="G17" s="831"/>
      <c r="H17" s="831"/>
      <c r="I17" s="831"/>
      <c r="J17" s="831"/>
      <c r="K17" s="831"/>
      <c r="L17" s="832"/>
    </row>
    <row r="18" spans="1:12" ht="30" customHeight="1" thickBot="1">
      <c r="A18" s="50" t="s">
        <v>1964</v>
      </c>
      <c r="B18" s="818"/>
      <c r="C18" s="819"/>
      <c r="D18" s="820"/>
      <c r="E18" s="820"/>
      <c r="F18" s="820"/>
      <c r="G18" s="820"/>
      <c r="H18" s="820"/>
      <c r="I18" s="820"/>
      <c r="J18" s="820"/>
      <c r="K18" s="820"/>
      <c r="L18" s="821"/>
    </row>
    <row r="19" spans="1:12" ht="30" customHeight="1">
      <c r="A19" s="51" t="s">
        <v>1937</v>
      </c>
      <c r="B19" s="822"/>
      <c r="C19" s="823"/>
      <c r="D19" s="823"/>
      <c r="E19" s="823"/>
      <c r="F19" s="823"/>
      <c r="G19" s="823"/>
      <c r="H19" s="823"/>
      <c r="I19" s="823"/>
      <c r="J19" s="823"/>
      <c r="K19" s="823"/>
      <c r="L19" s="824"/>
    </row>
    <row r="20" spans="1:12" ht="30" customHeight="1" thickBot="1">
      <c r="A20" s="52" t="s">
        <v>1965</v>
      </c>
      <c r="B20" s="825"/>
      <c r="C20" s="826"/>
      <c r="D20" s="826"/>
      <c r="E20" s="826"/>
      <c r="F20" s="826"/>
      <c r="G20" s="826"/>
      <c r="H20" s="826"/>
      <c r="I20" s="826"/>
      <c r="J20" s="826"/>
      <c r="K20" s="826"/>
      <c r="L20" s="827"/>
    </row>
    <row r="21" spans="1:12" ht="14.4">
      <c r="A21" s="53"/>
    </row>
    <row r="22" spans="1:12" ht="19.95" customHeight="1">
      <c r="A22" s="53" t="s">
        <v>1966</v>
      </c>
    </row>
    <row r="23" spans="1:12" ht="19.95" customHeight="1">
      <c r="A23" s="828" t="s">
        <v>1967</v>
      </c>
      <c r="B23" s="828"/>
      <c r="C23" s="828"/>
      <c r="D23" s="828"/>
      <c r="E23" s="828"/>
      <c r="F23" s="828"/>
      <c r="G23" s="828"/>
      <c r="H23" s="828"/>
      <c r="I23" s="828"/>
      <c r="J23" s="828"/>
      <c r="K23" s="828"/>
      <c r="L23" s="828"/>
    </row>
    <row r="24" spans="1:12" ht="55.8" customHeight="1">
      <c r="A24" s="806" t="s">
        <v>1968</v>
      </c>
      <c r="B24" s="806"/>
      <c r="C24" s="806"/>
      <c r="D24" s="806"/>
      <c r="E24" s="806"/>
      <c r="F24" s="806"/>
      <c r="G24" s="806"/>
      <c r="H24" s="806"/>
      <c r="I24" s="806"/>
      <c r="J24" s="806"/>
      <c r="K24" s="806"/>
      <c r="L24" s="806"/>
    </row>
  </sheetData>
  <sheetProtection sheet="1" objects="1" scenarios="1"/>
  <mergeCells count="30">
    <mergeCell ref="A24:L24"/>
    <mergeCell ref="N16:O16"/>
    <mergeCell ref="B18:L18"/>
    <mergeCell ref="B19:L19"/>
    <mergeCell ref="B20:L20"/>
    <mergeCell ref="A23:L23"/>
    <mergeCell ref="B17:C17"/>
    <mergeCell ref="D17:L17"/>
    <mergeCell ref="C9:D9"/>
    <mergeCell ref="E9:L9"/>
    <mergeCell ref="C10:D10"/>
    <mergeCell ref="E10:L10"/>
    <mergeCell ref="A12:L12"/>
    <mergeCell ref="A14:L14"/>
    <mergeCell ref="A15:L15"/>
    <mergeCell ref="B16:C16"/>
    <mergeCell ref="D16:F16"/>
    <mergeCell ref="G16:L16"/>
    <mergeCell ref="C6:D6"/>
    <mergeCell ref="E6:L6"/>
    <mergeCell ref="C7:D7"/>
    <mergeCell ref="E7:L7"/>
    <mergeCell ref="C8:D8"/>
    <mergeCell ref="E8:L8"/>
    <mergeCell ref="N2:S2"/>
    <mergeCell ref="C3:D3"/>
    <mergeCell ref="C4:D4"/>
    <mergeCell ref="E4:L4"/>
    <mergeCell ref="C5:D5"/>
    <mergeCell ref="E5:L5"/>
  </mergeCells>
  <phoneticPr fontId="8"/>
  <dataValidations count="2">
    <dataValidation type="list" allowBlank="1" showInputMessage="1" showErrorMessage="1" sqref="B17">
      <formula1>"1:普通預金,2:当座預金,9:別段・別口"</formula1>
    </dataValidation>
    <dataValidation imeMode="halfKatakana" allowBlank="1" showInputMessage="1" showErrorMessage="1" sqref="B19:L19"/>
  </dataValidations>
  <printOptions horizontalCentered="1"/>
  <pageMargins left="0.59055118110236227" right="0.59055118110236227" top="0.78740157480314965" bottom="0.78740157480314965" header="0.31496062992125984" footer="0.31496062992125984"/>
  <pageSetup paperSize="9" scale="90"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J1749"/>
  <sheetViews>
    <sheetView zoomScale="80" zoomScaleNormal="80" zoomScaleSheetLayoutView="85" workbookViewId="0">
      <selection activeCell="L18" sqref="L18"/>
    </sheetView>
  </sheetViews>
  <sheetFormatPr defaultColWidth="9" defaultRowHeight="13.2"/>
  <cols>
    <col min="1" max="1" width="48" style="1" customWidth="1"/>
    <col min="2" max="2" width="12.109375" style="1" customWidth="1"/>
    <col min="3" max="3" width="9" style="1"/>
    <col min="4" max="4" width="9" style="2"/>
    <col min="5" max="6" width="9" style="1"/>
    <col min="7" max="7" width="10" style="1" customWidth="1"/>
    <col min="8" max="16384" width="9" style="1"/>
  </cols>
  <sheetData>
    <row r="1" spans="1:10" ht="13.8" thickBot="1">
      <c r="A1" s="2" t="s">
        <v>1896</v>
      </c>
      <c r="B1" s="2"/>
      <c r="D1" s="2" t="s">
        <v>142</v>
      </c>
      <c r="F1" s="2" t="s">
        <v>59</v>
      </c>
    </row>
    <row r="2" spans="1:10" ht="27" thickBot="1">
      <c r="A2" s="2"/>
      <c r="B2" s="2"/>
      <c r="D2" s="19" t="s">
        <v>60</v>
      </c>
      <c r="F2" s="19" t="s">
        <v>60</v>
      </c>
      <c r="G2" s="26" t="s">
        <v>145</v>
      </c>
      <c r="J2" s="32" t="s">
        <v>1864</v>
      </c>
    </row>
    <row r="3" spans="1:10" ht="13.8" thickBot="1">
      <c r="A3" s="14" t="s">
        <v>10</v>
      </c>
      <c r="B3" s="70" t="s">
        <v>1920</v>
      </c>
      <c r="C3" s="76" t="s">
        <v>1992</v>
      </c>
      <c r="D3" s="74" t="s">
        <v>78</v>
      </c>
      <c r="F3" s="22" t="s">
        <v>78</v>
      </c>
      <c r="G3" s="23" t="s">
        <v>370</v>
      </c>
      <c r="J3" s="31" t="s">
        <v>1865</v>
      </c>
    </row>
    <row r="4" spans="1:10" ht="13.8" thickBot="1">
      <c r="A4" s="11" t="s">
        <v>1923</v>
      </c>
      <c r="B4" s="71">
        <v>1.0999999999999999E-2</v>
      </c>
      <c r="C4" s="75">
        <v>61</v>
      </c>
      <c r="D4" s="24" t="s">
        <v>79</v>
      </c>
      <c r="F4" s="20" t="s">
        <v>78</v>
      </c>
      <c r="G4" s="24" t="s">
        <v>531</v>
      </c>
      <c r="J4" s="30"/>
    </row>
    <row r="5" spans="1:10">
      <c r="A5" s="12" t="s">
        <v>1924</v>
      </c>
      <c r="B5" s="72">
        <v>1.0999999999999999E-2</v>
      </c>
      <c r="C5" s="75">
        <v>62</v>
      </c>
      <c r="D5" s="24" t="s">
        <v>80</v>
      </c>
      <c r="F5" s="20" t="s">
        <v>78</v>
      </c>
      <c r="G5" s="24" t="s">
        <v>532</v>
      </c>
    </row>
    <row r="6" spans="1:10">
      <c r="A6" s="12" t="s">
        <v>1925</v>
      </c>
      <c r="B6" s="72">
        <v>1.0999999999999999E-2</v>
      </c>
      <c r="C6" s="75">
        <v>63</v>
      </c>
      <c r="D6" s="24" t="s">
        <v>81</v>
      </c>
      <c r="F6" s="20" t="s">
        <v>78</v>
      </c>
      <c r="G6" s="24" t="s">
        <v>533</v>
      </c>
    </row>
    <row r="7" spans="1:10">
      <c r="A7" s="12" t="s">
        <v>1926</v>
      </c>
      <c r="B7" s="72">
        <v>1.0999999999999999E-2</v>
      </c>
      <c r="C7" s="75">
        <v>65</v>
      </c>
      <c r="D7" s="24" t="s">
        <v>82</v>
      </c>
      <c r="F7" s="20" t="s">
        <v>78</v>
      </c>
      <c r="G7" s="24" t="s">
        <v>534</v>
      </c>
    </row>
    <row r="8" spans="1:10">
      <c r="A8" s="12" t="s">
        <v>1927</v>
      </c>
      <c r="B8" s="72">
        <v>1.0999999999999999E-2</v>
      </c>
      <c r="C8" s="75">
        <v>64</v>
      </c>
      <c r="D8" s="24" t="s">
        <v>83</v>
      </c>
      <c r="F8" s="20" t="s">
        <v>78</v>
      </c>
      <c r="G8" s="24" t="s">
        <v>535</v>
      </c>
    </row>
    <row r="9" spans="1:10">
      <c r="A9" s="12" t="s">
        <v>1928</v>
      </c>
      <c r="B9" s="72">
        <v>2.1000000000000001E-2</v>
      </c>
      <c r="C9" s="75">
        <v>71</v>
      </c>
      <c r="D9" s="24" t="s">
        <v>84</v>
      </c>
      <c r="F9" s="20" t="s">
        <v>78</v>
      </c>
      <c r="G9" s="24" t="s">
        <v>536</v>
      </c>
    </row>
    <row r="10" spans="1:10">
      <c r="A10" s="12" t="s">
        <v>1929</v>
      </c>
      <c r="B10" s="72">
        <v>2.1000000000000001E-2</v>
      </c>
      <c r="C10" s="75">
        <v>72</v>
      </c>
      <c r="D10" s="24" t="s">
        <v>85</v>
      </c>
      <c r="F10" s="20" t="s">
        <v>78</v>
      </c>
      <c r="G10" s="24" t="s">
        <v>537</v>
      </c>
    </row>
    <row r="11" spans="1:10">
      <c r="A11" s="12"/>
      <c r="B11" s="72"/>
      <c r="C11" s="75"/>
      <c r="D11" s="24" t="s">
        <v>86</v>
      </c>
      <c r="F11" s="20" t="s">
        <v>78</v>
      </c>
      <c r="G11" s="24" t="s">
        <v>538</v>
      </c>
    </row>
    <row r="12" spans="1:10">
      <c r="A12" s="12"/>
      <c r="B12" s="72"/>
      <c r="C12" s="75"/>
      <c r="D12" s="24" t="s">
        <v>87</v>
      </c>
      <c r="F12" s="20" t="s">
        <v>78</v>
      </c>
      <c r="G12" s="24" t="s">
        <v>539</v>
      </c>
    </row>
    <row r="13" spans="1:10">
      <c r="A13" s="12"/>
      <c r="B13" s="72"/>
      <c r="C13" s="75"/>
      <c r="D13" s="24" t="s">
        <v>88</v>
      </c>
      <c r="F13" s="20" t="s">
        <v>78</v>
      </c>
      <c r="G13" s="24" t="s">
        <v>540</v>
      </c>
    </row>
    <row r="14" spans="1:10">
      <c r="A14" s="12"/>
      <c r="B14" s="72"/>
      <c r="C14" s="75"/>
      <c r="D14" s="24" t="s">
        <v>89</v>
      </c>
      <c r="F14" s="20" t="s">
        <v>78</v>
      </c>
      <c r="G14" s="24" t="s">
        <v>541</v>
      </c>
    </row>
    <row r="15" spans="1:10">
      <c r="A15" s="12"/>
      <c r="B15" s="72"/>
      <c r="C15" s="75"/>
      <c r="D15" s="24" t="s">
        <v>76</v>
      </c>
      <c r="F15" s="20" t="s">
        <v>78</v>
      </c>
      <c r="G15" s="24" t="s">
        <v>542</v>
      </c>
    </row>
    <row r="16" spans="1:10">
      <c r="A16" s="12"/>
      <c r="B16" s="72"/>
      <c r="C16" s="75"/>
      <c r="D16" s="24" t="s">
        <v>90</v>
      </c>
      <c r="F16" s="20" t="s">
        <v>78</v>
      </c>
      <c r="G16" s="24" t="s">
        <v>543</v>
      </c>
    </row>
    <row r="17" spans="1:7">
      <c r="A17" s="12"/>
      <c r="B17" s="72"/>
      <c r="C17" s="75"/>
      <c r="D17" s="24" t="s">
        <v>91</v>
      </c>
      <c r="F17" s="20" t="s">
        <v>78</v>
      </c>
      <c r="G17" s="24" t="s">
        <v>544</v>
      </c>
    </row>
    <row r="18" spans="1:7">
      <c r="A18" s="12"/>
      <c r="B18" s="72"/>
      <c r="C18" s="75"/>
      <c r="D18" s="24" t="s">
        <v>92</v>
      </c>
      <c r="F18" s="20" t="s">
        <v>78</v>
      </c>
      <c r="G18" s="24" t="s">
        <v>545</v>
      </c>
    </row>
    <row r="19" spans="1:7">
      <c r="A19" s="12"/>
      <c r="B19" s="72"/>
      <c r="C19" s="75"/>
      <c r="D19" s="24" t="s">
        <v>93</v>
      </c>
      <c r="F19" s="20" t="s">
        <v>78</v>
      </c>
      <c r="G19" s="24" t="s">
        <v>546</v>
      </c>
    </row>
    <row r="20" spans="1:7">
      <c r="A20" s="12"/>
      <c r="B20" s="72"/>
      <c r="C20" s="75"/>
      <c r="D20" s="24" t="s">
        <v>94</v>
      </c>
      <c r="F20" s="20" t="s">
        <v>78</v>
      </c>
      <c r="G20" s="24" t="s">
        <v>547</v>
      </c>
    </row>
    <row r="21" spans="1:7">
      <c r="A21" s="12"/>
      <c r="B21" s="72"/>
      <c r="C21" s="75"/>
      <c r="D21" s="24" t="s">
        <v>95</v>
      </c>
      <c r="F21" s="20" t="s">
        <v>78</v>
      </c>
      <c r="G21" s="24" t="s">
        <v>548</v>
      </c>
    </row>
    <row r="22" spans="1:7" ht="13.8" thickBot="1">
      <c r="A22" s="13"/>
      <c r="B22" s="73"/>
      <c r="C22" s="30"/>
      <c r="D22" s="24" t="s">
        <v>96</v>
      </c>
      <c r="F22" s="20" t="s">
        <v>78</v>
      </c>
      <c r="G22" s="24" t="s">
        <v>549</v>
      </c>
    </row>
    <row r="23" spans="1:7">
      <c r="D23" s="20" t="s">
        <v>97</v>
      </c>
      <c r="F23" s="20" t="s">
        <v>78</v>
      </c>
      <c r="G23" s="24" t="s">
        <v>550</v>
      </c>
    </row>
    <row r="24" spans="1:7">
      <c r="D24" s="20" t="s">
        <v>98</v>
      </c>
      <c r="F24" s="20" t="s">
        <v>78</v>
      </c>
      <c r="G24" s="24" t="s">
        <v>551</v>
      </c>
    </row>
    <row r="25" spans="1:7">
      <c r="D25" s="20" t="s">
        <v>99</v>
      </c>
      <c r="F25" s="20" t="s">
        <v>78</v>
      </c>
      <c r="G25" s="24" t="s">
        <v>552</v>
      </c>
    </row>
    <row r="26" spans="1:7">
      <c r="D26" s="20" t="s">
        <v>100</v>
      </c>
      <c r="F26" s="20" t="s">
        <v>78</v>
      </c>
      <c r="G26" s="24" t="s">
        <v>553</v>
      </c>
    </row>
    <row r="27" spans="1:7">
      <c r="D27" s="20" t="s">
        <v>101</v>
      </c>
      <c r="F27" s="20" t="s">
        <v>78</v>
      </c>
      <c r="G27" s="24" t="s">
        <v>554</v>
      </c>
    </row>
    <row r="28" spans="1:7">
      <c r="D28" s="20" t="s">
        <v>102</v>
      </c>
      <c r="F28" s="20" t="s">
        <v>78</v>
      </c>
      <c r="G28" s="24" t="s">
        <v>555</v>
      </c>
    </row>
    <row r="29" spans="1:7">
      <c r="D29" s="20" t="s">
        <v>103</v>
      </c>
      <c r="F29" s="20" t="s">
        <v>78</v>
      </c>
      <c r="G29" s="24" t="s">
        <v>556</v>
      </c>
    </row>
    <row r="30" spans="1:7">
      <c r="D30" s="20" t="s">
        <v>104</v>
      </c>
      <c r="F30" s="20" t="s">
        <v>78</v>
      </c>
      <c r="G30" s="24" t="s">
        <v>557</v>
      </c>
    </row>
    <row r="31" spans="1:7">
      <c r="D31" s="20" t="s">
        <v>105</v>
      </c>
      <c r="F31" s="20" t="s">
        <v>78</v>
      </c>
      <c r="G31" s="24" t="s">
        <v>558</v>
      </c>
    </row>
    <row r="32" spans="1:7">
      <c r="D32" s="20" t="s">
        <v>106</v>
      </c>
      <c r="F32" s="20" t="s">
        <v>78</v>
      </c>
      <c r="G32" s="24" t="s">
        <v>559</v>
      </c>
    </row>
    <row r="33" spans="4:7">
      <c r="D33" s="20" t="s">
        <v>107</v>
      </c>
      <c r="F33" s="20" t="s">
        <v>78</v>
      </c>
      <c r="G33" s="24" t="s">
        <v>560</v>
      </c>
    </row>
    <row r="34" spans="4:7">
      <c r="D34" s="20" t="s">
        <v>108</v>
      </c>
      <c r="F34" s="20" t="s">
        <v>78</v>
      </c>
      <c r="G34" s="24" t="s">
        <v>561</v>
      </c>
    </row>
    <row r="35" spans="4:7">
      <c r="D35" s="20" t="s">
        <v>109</v>
      </c>
      <c r="F35" s="20" t="s">
        <v>78</v>
      </c>
      <c r="G35" s="24" t="s">
        <v>562</v>
      </c>
    </row>
    <row r="36" spans="4:7">
      <c r="D36" s="20" t="s">
        <v>110</v>
      </c>
      <c r="F36" s="20" t="s">
        <v>78</v>
      </c>
      <c r="G36" s="24" t="s">
        <v>563</v>
      </c>
    </row>
    <row r="37" spans="4:7">
      <c r="D37" s="20" t="s">
        <v>111</v>
      </c>
      <c r="F37" s="20" t="s">
        <v>78</v>
      </c>
      <c r="G37" s="24" t="s">
        <v>564</v>
      </c>
    </row>
    <row r="38" spans="4:7">
      <c r="D38" s="20" t="s">
        <v>112</v>
      </c>
      <c r="F38" s="20" t="s">
        <v>78</v>
      </c>
      <c r="G38" s="24" t="s">
        <v>565</v>
      </c>
    </row>
    <row r="39" spans="4:7">
      <c r="D39" s="20" t="s">
        <v>113</v>
      </c>
      <c r="F39" s="20" t="s">
        <v>78</v>
      </c>
      <c r="G39" s="24" t="s">
        <v>566</v>
      </c>
    </row>
    <row r="40" spans="4:7">
      <c r="D40" s="20" t="s">
        <v>114</v>
      </c>
      <c r="F40" s="20" t="s">
        <v>78</v>
      </c>
      <c r="G40" s="24" t="s">
        <v>567</v>
      </c>
    </row>
    <row r="41" spans="4:7">
      <c r="D41" s="20" t="s">
        <v>115</v>
      </c>
      <c r="F41" s="20" t="s">
        <v>78</v>
      </c>
      <c r="G41" s="24" t="s">
        <v>568</v>
      </c>
    </row>
    <row r="42" spans="4:7">
      <c r="D42" s="20" t="s">
        <v>116</v>
      </c>
      <c r="F42" s="20" t="s">
        <v>78</v>
      </c>
      <c r="G42" s="24" t="s">
        <v>569</v>
      </c>
    </row>
    <row r="43" spans="4:7">
      <c r="D43" s="20" t="s">
        <v>117</v>
      </c>
      <c r="F43" s="20" t="s">
        <v>78</v>
      </c>
      <c r="G43" s="24" t="s">
        <v>570</v>
      </c>
    </row>
    <row r="44" spans="4:7">
      <c r="D44" s="20" t="s">
        <v>118</v>
      </c>
      <c r="F44" s="20" t="s">
        <v>78</v>
      </c>
      <c r="G44" s="24" t="s">
        <v>571</v>
      </c>
    </row>
    <row r="45" spans="4:7">
      <c r="D45" s="20" t="s">
        <v>119</v>
      </c>
      <c r="F45" s="20" t="s">
        <v>78</v>
      </c>
      <c r="G45" s="24" t="s">
        <v>572</v>
      </c>
    </row>
    <row r="46" spans="4:7">
      <c r="D46" s="20" t="s">
        <v>120</v>
      </c>
      <c r="F46" s="20" t="s">
        <v>78</v>
      </c>
      <c r="G46" s="24" t="s">
        <v>450</v>
      </c>
    </row>
    <row r="47" spans="4:7">
      <c r="D47" s="20" t="s">
        <v>121</v>
      </c>
      <c r="F47" s="20" t="s">
        <v>78</v>
      </c>
      <c r="G47" s="24" t="s">
        <v>573</v>
      </c>
    </row>
    <row r="48" spans="4:7">
      <c r="D48" s="20" t="s">
        <v>122</v>
      </c>
      <c r="F48" s="20" t="s">
        <v>78</v>
      </c>
      <c r="G48" s="24" t="s">
        <v>574</v>
      </c>
    </row>
    <row r="49" spans="4:7" ht="13.8" thickBot="1">
      <c r="D49" s="21" t="s">
        <v>123</v>
      </c>
      <c r="F49" s="20" t="s">
        <v>78</v>
      </c>
      <c r="G49" s="24" t="s">
        <v>575</v>
      </c>
    </row>
    <row r="50" spans="4:7">
      <c r="F50" s="20" t="s">
        <v>78</v>
      </c>
      <c r="G50" s="24" t="s">
        <v>576</v>
      </c>
    </row>
    <row r="51" spans="4:7">
      <c r="F51" s="20" t="s">
        <v>78</v>
      </c>
      <c r="G51" s="24" t="s">
        <v>577</v>
      </c>
    </row>
    <row r="52" spans="4:7">
      <c r="F52" s="20" t="s">
        <v>78</v>
      </c>
      <c r="G52" s="24" t="s">
        <v>578</v>
      </c>
    </row>
    <row r="53" spans="4:7">
      <c r="F53" s="20" t="s">
        <v>78</v>
      </c>
      <c r="G53" s="24" t="s">
        <v>579</v>
      </c>
    </row>
    <row r="54" spans="4:7">
      <c r="F54" s="20" t="s">
        <v>78</v>
      </c>
      <c r="G54" s="24" t="s">
        <v>580</v>
      </c>
    </row>
    <row r="55" spans="4:7">
      <c r="F55" s="20" t="s">
        <v>78</v>
      </c>
      <c r="G55" s="24" t="s">
        <v>581</v>
      </c>
    </row>
    <row r="56" spans="4:7">
      <c r="F56" s="20" t="s">
        <v>78</v>
      </c>
      <c r="G56" s="24" t="s">
        <v>582</v>
      </c>
    </row>
    <row r="57" spans="4:7">
      <c r="F57" s="20" t="s">
        <v>78</v>
      </c>
      <c r="G57" s="24" t="s">
        <v>583</v>
      </c>
    </row>
    <row r="58" spans="4:7">
      <c r="F58" s="20" t="s">
        <v>78</v>
      </c>
      <c r="G58" s="24" t="s">
        <v>584</v>
      </c>
    </row>
    <row r="59" spans="4:7">
      <c r="F59" s="20" t="s">
        <v>78</v>
      </c>
      <c r="G59" s="24" t="s">
        <v>585</v>
      </c>
    </row>
    <row r="60" spans="4:7">
      <c r="F60" s="20" t="s">
        <v>78</v>
      </c>
      <c r="G60" s="24" t="s">
        <v>586</v>
      </c>
    </row>
    <row r="61" spans="4:7">
      <c r="F61" s="20" t="s">
        <v>78</v>
      </c>
      <c r="G61" s="24" t="s">
        <v>587</v>
      </c>
    </row>
    <row r="62" spans="4:7">
      <c r="F62" s="20" t="s">
        <v>78</v>
      </c>
      <c r="G62" s="24" t="s">
        <v>588</v>
      </c>
    </row>
    <row r="63" spans="4:7">
      <c r="F63" s="20" t="s">
        <v>78</v>
      </c>
      <c r="G63" s="24" t="s">
        <v>589</v>
      </c>
    </row>
    <row r="64" spans="4:7">
      <c r="F64" s="20" t="s">
        <v>78</v>
      </c>
      <c r="G64" s="24" t="s">
        <v>590</v>
      </c>
    </row>
    <row r="65" spans="6:7">
      <c r="F65" s="20" t="s">
        <v>78</v>
      </c>
      <c r="G65" s="24" t="s">
        <v>591</v>
      </c>
    </row>
    <row r="66" spans="6:7">
      <c r="F66" s="20" t="s">
        <v>78</v>
      </c>
      <c r="G66" s="24" t="s">
        <v>592</v>
      </c>
    </row>
    <row r="67" spans="6:7">
      <c r="F67" s="20" t="s">
        <v>78</v>
      </c>
      <c r="G67" s="24" t="s">
        <v>593</v>
      </c>
    </row>
    <row r="68" spans="6:7">
      <c r="F68" s="20" t="s">
        <v>78</v>
      </c>
      <c r="G68" s="24" t="s">
        <v>594</v>
      </c>
    </row>
    <row r="69" spans="6:7">
      <c r="F69" s="20" t="s">
        <v>78</v>
      </c>
      <c r="G69" s="24" t="s">
        <v>595</v>
      </c>
    </row>
    <row r="70" spans="6:7">
      <c r="F70" s="20" t="s">
        <v>78</v>
      </c>
      <c r="G70" s="24" t="s">
        <v>596</v>
      </c>
    </row>
    <row r="71" spans="6:7">
      <c r="F71" s="20" t="s">
        <v>78</v>
      </c>
      <c r="G71" s="24" t="s">
        <v>597</v>
      </c>
    </row>
    <row r="72" spans="6:7">
      <c r="F72" s="20" t="s">
        <v>78</v>
      </c>
      <c r="G72" s="24" t="s">
        <v>598</v>
      </c>
    </row>
    <row r="73" spans="6:7">
      <c r="F73" s="20" t="s">
        <v>78</v>
      </c>
      <c r="G73" s="24" t="s">
        <v>599</v>
      </c>
    </row>
    <row r="74" spans="6:7">
      <c r="F74" s="20" t="s">
        <v>78</v>
      </c>
      <c r="G74" s="24" t="s">
        <v>600</v>
      </c>
    </row>
    <row r="75" spans="6:7">
      <c r="F75" s="20" t="s">
        <v>78</v>
      </c>
      <c r="G75" s="24" t="s">
        <v>601</v>
      </c>
    </row>
    <row r="76" spans="6:7">
      <c r="F76" s="20" t="s">
        <v>78</v>
      </c>
      <c r="G76" s="24" t="s">
        <v>602</v>
      </c>
    </row>
    <row r="77" spans="6:7">
      <c r="F77" s="20" t="s">
        <v>78</v>
      </c>
      <c r="G77" s="24" t="s">
        <v>603</v>
      </c>
    </row>
    <row r="78" spans="6:7">
      <c r="F78" s="20" t="s">
        <v>78</v>
      </c>
      <c r="G78" s="24" t="s">
        <v>604</v>
      </c>
    </row>
    <row r="79" spans="6:7">
      <c r="F79" s="20" t="s">
        <v>78</v>
      </c>
      <c r="G79" s="24" t="s">
        <v>605</v>
      </c>
    </row>
    <row r="80" spans="6:7">
      <c r="F80" s="20" t="s">
        <v>78</v>
      </c>
      <c r="G80" s="24" t="s">
        <v>606</v>
      </c>
    </row>
    <row r="81" spans="6:7">
      <c r="F81" s="20" t="s">
        <v>78</v>
      </c>
      <c r="G81" s="24" t="s">
        <v>607</v>
      </c>
    </row>
    <row r="82" spans="6:7">
      <c r="F82" s="20" t="s">
        <v>78</v>
      </c>
      <c r="G82" s="24" t="s">
        <v>608</v>
      </c>
    </row>
    <row r="83" spans="6:7">
      <c r="F83" s="20" t="s">
        <v>78</v>
      </c>
      <c r="G83" s="24" t="s">
        <v>609</v>
      </c>
    </row>
    <row r="84" spans="6:7">
      <c r="F84" s="20" t="s">
        <v>78</v>
      </c>
      <c r="G84" s="24" t="s">
        <v>610</v>
      </c>
    </row>
    <row r="85" spans="6:7">
      <c r="F85" s="20" t="s">
        <v>78</v>
      </c>
      <c r="G85" s="24" t="s">
        <v>611</v>
      </c>
    </row>
    <row r="86" spans="6:7">
      <c r="F86" s="20" t="s">
        <v>78</v>
      </c>
      <c r="G86" s="24" t="s">
        <v>612</v>
      </c>
    </row>
    <row r="87" spans="6:7">
      <c r="F87" s="20" t="s">
        <v>78</v>
      </c>
      <c r="G87" s="24" t="s">
        <v>613</v>
      </c>
    </row>
    <row r="88" spans="6:7">
      <c r="F88" s="20" t="s">
        <v>78</v>
      </c>
      <c r="G88" s="24" t="s">
        <v>614</v>
      </c>
    </row>
    <row r="89" spans="6:7">
      <c r="F89" s="20" t="s">
        <v>78</v>
      </c>
      <c r="G89" s="24" t="s">
        <v>615</v>
      </c>
    </row>
    <row r="90" spans="6:7">
      <c r="F90" s="20" t="s">
        <v>78</v>
      </c>
      <c r="G90" s="24" t="s">
        <v>616</v>
      </c>
    </row>
    <row r="91" spans="6:7">
      <c r="F91" s="20" t="s">
        <v>78</v>
      </c>
      <c r="G91" s="24" t="s">
        <v>617</v>
      </c>
    </row>
    <row r="92" spans="6:7">
      <c r="F92" s="20" t="s">
        <v>78</v>
      </c>
      <c r="G92" s="24" t="s">
        <v>618</v>
      </c>
    </row>
    <row r="93" spans="6:7">
      <c r="F93" s="20" t="s">
        <v>78</v>
      </c>
      <c r="G93" s="24" t="s">
        <v>619</v>
      </c>
    </row>
    <row r="94" spans="6:7">
      <c r="F94" s="20" t="s">
        <v>78</v>
      </c>
      <c r="G94" s="24" t="s">
        <v>620</v>
      </c>
    </row>
    <row r="95" spans="6:7">
      <c r="F95" s="20" t="s">
        <v>78</v>
      </c>
      <c r="G95" s="24" t="s">
        <v>621</v>
      </c>
    </row>
    <row r="96" spans="6:7">
      <c r="F96" s="20" t="s">
        <v>78</v>
      </c>
      <c r="G96" s="24" t="s">
        <v>622</v>
      </c>
    </row>
    <row r="97" spans="6:7">
      <c r="F97" s="20" t="s">
        <v>78</v>
      </c>
      <c r="G97" s="24" t="s">
        <v>623</v>
      </c>
    </row>
    <row r="98" spans="6:7">
      <c r="F98" s="20" t="s">
        <v>78</v>
      </c>
      <c r="G98" s="24" t="s">
        <v>624</v>
      </c>
    </row>
    <row r="99" spans="6:7">
      <c r="F99" s="20" t="s">
        <v>78</v>
      </c>
      <c r="G99" s="24" t="s">
        <v>625</v>
      </c>
    </row>
    <row r="100" spans="6:7">
      <c r="F100" s="20" t="s">
        <v>78</v>
      </c>
      <c r="G100" s="24" t="s">
        <v>626</v>
      </c>
    </row>
    <row r="101" spans="6:7">
      <c r="F101" s="20" t="s">
        <v>78</v>
      </c>
      <c r="G101" s="24" t="s">
        <v>627</v>
      </c>
    </row>
    <row r="102" spans="6:7">
      <c r="F102" s="20" t="s">
        <v>78</v>
      </c>
      <c r="G102" s="24" t="s">
        <v>628</v>
      </c>
    </row>
    <row r="103" spans="6:7">
      <c r="F103" s="20" t="s">
        <v>78</v>
      </c>
      <c r="G103" s="24" t="s">
        <v>629</v>
      </c>
    </row>
    <row r="104" spans="6:7">
      <c r="F104" s="20" t="s">
        <v>78</v>
      </c>
      <c r="G104" s="24" t="s">
        <v>630</v>
      </c>
    </row>
    <row r="105" spans="6:7">
      <c r="F105" s="20" t="s">
        <v>78</v>
      </c>
      <c r="G105" s="24" t="s">
        <v>631</v>
      </c>
    </row>
    <row r="106" spans="6:7">
      <c r="F106" s="20" t="s">
        <v>78</v>
      </c>
      <c r="G106" s="24" t="s">
        <v>632</v>
      </c>
    </row>
    <row r="107" spans="6:7">
      <c r="F107" s="20" t="s">
        <v>78</v>
      </c>
      <c r="G107" s="24" t="s">
        <v>633</v>
      </c>
    </row>
    <row r="108" spans="6:7">
      <c r="F108" s="20" t="s">
        <v>78</v>
      </c>
      <c r="G108" s="24" t="s">
        <v>634</v>
      </c>
    </row>
    <row r="109" spans="6:7">
      <c r="F109" s="20" t="s">
        <v>78</v>
      </c>
      <c r="G109" s="24" t="s">
        <v>635</v>
      </c>
    </row>
    <row r="110" spans="6:7">
      <c r="F110" s="20" t="s">
        <v>78</v>
      </c>
      <c r="G110" s="24" t="s">
        <v>636</v>
      </c>
    </row>
    <row r="111" spans="6:7">
      <c r="F111" s="20" t="s">
        <v>78</v>
      </c>
      <c r="G111" s="24" t="s">
        <v>637</v>
      </c>
    </row>
    <row r="112" spans="6:7">
      <c r="F112" s="20" t="s">
        <v>78</v>
      </c>
      <c r="G112" s="24" t="s">
        <v>638</v>
      </c>
    </row>
    <row r="113" spans="6:7">
      <c r="F113" s="20" t="s">
        <v>78</v>
      </c>
      <c r="G113" s="24" t="s">
        <v>639</v>
      </c>
    </row>
    <row r="114" spans="6:7">
      <c r="F114" s="20" t="s">
        <v>78</v>
      </c>
      <c r="G114" s="24" t="s">
        <v>640</v>
      </c>
    </row>
    <row r="115" spans="6:7">
      <c r="F115" s="20" t="s">
        <v>78</v>
      </c>
      <c r="G115" s="24" t="s">
        <v>641</v>
      </c>
    </row>
    <row r="116" spans="6:7">
      <c r="F116" s="20" t="s">
        <v>78</v>
      </c>
      <c r="G116" s="24" t="s">
        <v>642</v>
      </c>
    </row>
    <row r="117" spans="6:7">
      <c r="F117" s="20" t="s">
        <v>78</v>
      </c>
      <c r="G117" s="24" t="s">
        <v>643</v>
      </c>
    </row>
    <row r="118" spans="6:7">
      <c r="F118" s="20" t="s">
        <v>78</v>
      </c>
      <c r="G118" s="24" t="s">
        <v>644</v>
      </c>
    </row>
    <row r="119" spans="6:7">
      <c r="F119" s="20" t="s">
        <v>78</v>
      </c>
      <c r="G119" s="24" t="s">
        <v>645</v>
      </c>
    </row>
    <row r="120" spans="6:7">
      <c r="F120" s="20" t="s">
        <v>78</v>
      </c>
      <c r="G120" s="24" t="s">
        <v>646</v>
      </c>
    </row>
    <row r="121" spans="6:7">
      <c r="F121" s="20" t="s">
        <v>78</v>
      </c>
      <c r="G121" s="24" t="s">
        <v>647</v>
      </c>
    </row>
    <row r="122" spans="6:7">
      <c r="F122" s="20" t="s">
        <v>78</v>
      </c>
      <c r="G122" s="24" t="s">
        <v>648</v>
      </c>
    </row>
    <row r="123" spans="6:7">
      <c r="F123" s="20" t="s">
        <v>78</v>
      </c>
      <c r="G123" s="24" t="s">
        <v>649</v>
      </c>
    </row>
    <row r="124" spans="6:7">
      <c r="F124" s="20" t="s">
        <v>78</v>
      </c>
      <c r="G124" s="24" t="s">
        <v>650</v>
      </c>
    </row>
    <row r="125" spans="6:7">
      <c r="F125" s="20" t="s">
        <v>78</v>
      </c>
      <c r="G125" s="24" t="s">
        <v>651</v>
      </c>
    </row>
    <row r="126" spans="6:7">
      <c r="F126" s="20" t="s">
        <v>78</v>
      </c>
      <c r="G126" s="24" t="s">
        <v>652</v>
      </c>
    </row>
    <row r="127" spans="6:7">
      <c r="F127" s="20" t="s">
        <v>78</v>
      </c>
      <c r="G127" s="24" t="s">
        <v>653</v>
      </c>
    </row>
    <row r="128" spans="6:7">
      <c r="F128" s="20" t="s">
        <v>78</v>
      </c>
      <c r="G128" s="24" t="s">
        <v>654</v>
      </c>
    </row>
    <row r="129" spans="6:7">
      <c r="F129" s="20" t="s">
        <v>78</v>
      </c>
      <c r="G129" s="24" t="s">
        <v>655</v>
      </c>
    </row>
    <row r="130" spans="6:7">
      <c r="F130" s="20" t="s">
        <v>78</v>
      </c>
      <c r="G130" s="24" t="s">
        <v>656</v>
      </c>
    </row>
    <row r="131" spans="6:7">
      <c r="F131" s="20" t="s">
        <v>78</v>
      </c>
      <c r="G131" s="24" t="s">
        <v>657</v>
      </c>
    </row>
    <row r="132" spans="6:7">
      <c r="F132" s="20" t="s">
        <v>78</v>
      </c>
      <c r="G132" s="24" t="s">
        <v>658</v>
      </c>
    </row>
    <row r="133" spans="6:7">
      <c r="F133" s="20" t="s">
        <v>78</v>
      </c>
      <c r="G133" s="24" t="s">
        <v>659</v>
      </c>
    </row>
    <row r="134" spans="6:7">
      <c r="F134" s="20" t="s">
        <v>78</v>
      </c>
      <c r="G134" s="24" t="s">
        <v>660</v>
      </c>
    </row>
    <row r="135" spans="6:7">
      <c r="F135" s="20" t="s">
        <v>78</v>
      </c>
      <c r="G135" s="24" t="s">
        <v>661</v>
      </c>
    </row>
    <row r="136" spans="6:7">
      <c r="F136" s="20" t="s">
        <v>78</v>
      </c>
      <c r="G136" s="24" t="s">
        <v>662</v>
      </c>
    </row>
    <row r="137" spans="6:7">
      <c r="F137" s="20" t="s">
        <v>78</v>
      </c>
      <c r="G137" s="24" t="s">
        <v>663</v>
      </c>
    </row>
    <row r="138" spans="6:7">
      <c r="F138" s="20" t="s">
        <v>78</v>
      </c>
      <c r="G138" s="24" t="s">
        <v>664</v>
      </c>
    </row>
    <row r="139" spans="6:7">
      <c r="F139" s="20" t="s">
        <v>78</v>
      </c>
      <c r="G139" s="24" t="s">
        <v>665</v>
      </c>
    </row>
    <row r="140" spans="6:7">
      <c r="F140" s="20" t="s">
        <v>78</v>
      </c>
      <c r="G140" s="24" t="s">
        <v>666</v>
      </c>
    </row>
    <row r="141" spans="6:7">
      <c r="F141" s="20" t="s">
        <v>78</v>
      </c>
      <c r="G141" s="24" t="s">
        <v>667</v>
      </c>
    </row>
    <row r="142" spans="6:7">
      <c r="F142" s="20" t="s">
        <v>78</v>
      </c>
      <c r="G142" s="24" t="s">
        <v>668</v>
      </c>
    </row>
    <row r="143" spans="6:7">
      <c r="F143" s="20" t="s">
        <v>78</v>
      </c>
      <c r="G143" s="24" t="s">
        <v>669</v>
      </c>
    </row>
    <row r="144" spans="6:7">
      <c r="F144" s="20" t="s">
        <v>78</v>
      </c>
      <c r="G144" s="24" t="s">
        <v>670</v>
      </c>
    </row>
    <row r="145" spans="6:7">
      <c r="F145" s="20" t="s">
        <v>78</v>
      </c>
      <c r="G145" s="24" t="s">
        <v>671</v>
      </c>
    </row>
    <row r="146" spans="6:7">
      <c r="F146" s="20" t="s">
        <v>78</v>
      </c>
      <c r="G146" s="24" t="s">
        <v>672</v>
      </c>
    </row>
    <row r="147" spans="6:7">
      <c r="F147" s="20" t="s">
        <v>78</v>
      </c>
      <c r="G147" s="24" t="s">
        <v>673</v>
      </c>
    </row>
    <row r="148" spans="6:7">
      <c r="F148" s="20" t="s">
        <v>78</v>
      </c>
      <c r="G148" s="24" t="s">
        <v>674</v>
      </c>
    </row>
    <row r="149" spans="6:7">
      <c r="F149" s="20" t="s">
        <v>78</v>
      </c>
      <c r="G149" s="24" t="s">
        <v>675</v>
      </c>
    </row>
    <row r="150" spans="6:7">
      <c r="F150" s="20" t="s">
        <v>78</v>
      </c>
      <c r="G150" s="24" t="s">
        <v>676</v>
      </c>
    </row>
    <row r="151" spans="6:7">
      <c r="F151" s="20" t="s">
        <v>78</v>
      </c>
      <c r="G151" s="24" t="s">
        <v>677</v>
      </c>
    </row>
    <row r="152" spans="6:7">
      <c r="F152" s="20" t="s">
        <v>78</v>
      </c>
      <c r="G152" s="24" t="s">
        <v>678</v>
      </c>
    </row>
    <row r="153" spans="6:7">
      <c r="F153" s="20" t="s">
        <v>78</v>
      </c>
      <c r="G153" s="24" t="s">
        <v>679</v>
      </c>
    </row>
    <row r="154" spans="6:7">
      <c r="F154" s="20" t="s">
        <v>78</v>
      </c>
      <c r="G154" s="24" t="s">
        <v>680</v>
      </c>
    </row>
    <row r="155" spans="6:7">
      <c r="F155" s="20" t="s">
        <v>78</v>
      </c>
      <c r="G155" s="24" t="s">
        <v>681</v>
      </c>
    </row>
    <row r="156" spans="6:7">
      <c r="F156" s="20" t="s">
        <v>78</v>
      </c>
      <c r="G156" s="24" t="s">
        <v>682</v>
      </c>
    </row>
    <row r="157" spans="6:7">
      <c r="F157" s="20" t="s">
        <v>78</v>
      </c>
      <c r="G157" s="24" t="s">
        <v>683</v>
      </c>
    </row>
    <row r="158" spans="6:7">
      <c r="F158" s="20" t="s">
        <v>78</v>
      </c>
      <c r="G158" s="24" t="s">
        <v>446</v>
      </c>
    </row>
    <row r="159" spans="6:7">
      <c r="F159" s="20" t="s">
        <v>78</v>
      </c>
      <c r="G159" s="24" t="s">
        <v>684</v>
      </c>
    </row>
    <row r="160" spans="6:7">
      <c r="F160" s="20" t="s">
        <v>78</v>
      </c>
      <c r="G160" s="24" t="s">
        <v>685</v>
      </c>
    </row>
    <row r="161" spans="6:7">
      <c r="F161" s="20" t="s">
        <v>78</v>
      </c>
      <c r="G161" s="24" t="s">
        <v>686</v>
      </c>
    </row>
    <row r="162" spans="6:7">
      <c r="F162" s="20" t="s">
        <v>78</v>
      </c>
      <c r="G162" s="24" t="s">
        <v>687</v>
      </c>
    </row>
    <row r="163" spans="6:7">
      <c r="F163" s="20" t="s">
        <v>78</v>
      </c>
      <c r="G163" s="24" t="s">
        <v>688</v>
      </c>
    </row>
    <row r="164" spans="6:7">
      <c r="F164" s="20" t="s">
        <v>78</v>
      </c>
      <c r="G164" s="24" t="s">
        <v>689</v>
      </c>
    </row>
    <row r="165" spans="6:7">
      <c r="F165" s="20" t="s">
        <v>78</v>
      </c>
      <c r="G165" s="24" t="s">
        <v>690</v>
      </c>
    </row>
    <row r="166" spans="6:7">
      <c r="F166" s="20" t="s">
        <v>78</v>
      </c>
      <c r="G166" s="24" t="s">
        <v>691</v>
      </c>
    </row>
    <row r="167" spans="6:7">
      <c r="F167" s="20" t="s">
        <v>78</v>
      </c>
      <c r="G167" s="24" t="s">
        <v>692</v>
      </c>
    </row>
    <row r="168" spans="6:7">
      <c r="F168" s="20" t="s">
        <v>78</v>
      </c>
      <c r="G168" s="24" t="s">
        <v>693</v>
      </c>
    </row>
    <row r="169" spans="6:7">
      <c r="F169" s="20" t="s">
        <v>78</v>
      </c>
      <c r="G169" s="24" t="s">
        <v>694</v>
      </c>
    </row>
    <row r="170" spans="6:7">
      <c r="F170" s="20" t="s">
        <v>78</v>
      </c>
      <c r="G170" s="24" t="s">
        <v>695</v>
      </c>
    </row>
    <row r="171" spans="6:7">
      <c r="F171" s="20" t="s">
        <v>78</v>
      </c>
      <c r="G171" s="24" t="s">
        <v>696</v>
      </c>
    </row>
    <row r="172" spans="6:7">
      <c r="F172" s="20" t="s">
        <v>78</v>
      </c>
      <c r="G172" s="24" t="s">
        <v>697</v>
      </c>
    </row>
    <row r="173" spans="6:7">
      <c r="F173" s="20" t="s">
        <v>78</v>
      </c>
      <c r="G173" s="24" t="s">
        <v>698</v>
      </c>
    </row>
    <row r="174" spans="6:7">
      <c r="F174" s="20" t="s">
        <v>78</v>
      </c>
      <c r="G174" s="24" t="s">
        <v>699</v>
      </c>
    </row>
    <row r="175" spans="6:7">
      <c r="F175" s="20" t="s">
        <v>78</v>
      </c>
      <c r="G175" s="24" t="s">
        <v>700</v>
      </c>
    </row>
    <row r="176" spans="6:7">
      <c r="F176" s="20" t="s">
        <v>78</v>
      </c>
      <c r="G176" s="24" t="s">
        <v>701</v>
      </c>
    </row>
    <row r="177" spans="6:7">
      <c r="F177" s="20" t="s">
        <v>78</v>
      </c>
      <c r="G177" s="24" t="s">
        <v>702</v>
      </c>
    </row>
    <row r="178" spans="6:7">
      <c r="F178" s="20" t="s">
        <v>78</v>
      </c>
      <c r="G178" s="24" t="s">
        <v>703</v>
      </c>
    </row>
    <row r="179" spans="6:7">
      <c r="F179" s="20" t="s">
        <v>78</v>
      </c>
      <c r="G179" s="24" t="s">
        <v>704</v>
      </c>
    </row>
    <row r="180" spans="6:7">
      <c r="F180" s="20" t="s">
        <v>78</v>
      </c>
      <c r="G180" s="24" t="s">
        <v>705</v>
      </c>
    </row>
    <row r="181" spans="6:7">
      <c r="F181" s="20" t="s">
        <v>78</v>
      </c>
      <c r="G181" s="24" t="s">
        <v>706</v>
      </c>
    </row>
    <row r="182" spans="6:7">
      <c r="F182" s="20" t="s">
        <v>78</v>
      </c>
      <c r="G182" s="24" t="s">
        <v>707</v>
      </c>
    </row>
    <row r="183" spans="6:7">
      <c r="F183" s="20" t="s">
        <v>78</v>
      </c>
      <c r="G183" s="24" t="s">
        <v>708</v>
      </c>
    </row>
    <row r="184" spans="6:7">
      <c r="F184" s="20" t="s">
        <v>78</v>
      </c>
      <c r="G184" s="24" t="s">
        <v>709</v>
      </c>
    </row>
    <row r="185" spans="6:7">
      <c r="F185" s="20" t="s">
        <v>78</v>
      </c>
      <c r="G185" s="24" t="s">
        <v>710</v>
      </c>
    </row>
    <row r="186" spans="6:7">
      <c r="F186" s="20" t="s">
        <v>78</v>
      </c>
      <c r="G186" s="24" t="s">
        <v>711</v>
      </c>
    </row>
    <row r="187" spans="6:7">
      <c r="F187" s="20" t="s">
        <v>78</v>
      </c>
      <c r="G187" s="24" t="s">
        <v>712</v>
      </c>
    </row>
    <row r="188" spans="6:7">
      <c r="F188" s="20" t="s">
        <v>79</v>
      </c>
      <c r="G188" s="24" t="s">
        <v>713</v>
      </c>
    </row>
    <row r="189" spans="6:7">
      <c r="F189" s="20" t="s">
        <v>79</v>
      </c>
      <c r="G189" s="24" t="s">
        <v>714</v>
      </c>
    </row>
    <row r="190" spans="6:7">
      <c r="F190" s="20" t="s">
        <v>79</v>
      </c>
      <c r="G190" s="24" t="s">
        <v>715</v>
      </c>
    </row>
    <row r="191" spans="6:7">
      <c r="F191" s="20" t="s">
        <v>79</v>
      </c>
      <c r="G191" s="24" t="s">
        <v>716</v>
      </c>
    </row>
    <row r="192" spans="6:7">
      <c r="F192" s="20" t="s">
        <v>79</v>
      </c>
      <c r="G192" s="24" t="s">
        <v>717</v>
      </c>
    </row>
    <row r="193" spans="6:7">
      <c r="F193" s="20" t="s">
        <v>79</v>
      </c>
      <c r="G193" s="24" t="s">
        <v>718</v>
      </c>
    </row>
    <row r="194" spans="6:7">
      <c r="F194" s="20" t="s">
        <v>79</v>
      </c>
      <c r="G194" s="24" t="s">
        <v>719</v>
      </c>
    </row>
    <row r="195" spans="6:7">
      <c r="F195" s="20" t="s">
        <v>79</v>
      </c>
      <c r="G195" s="24" t="s">
        <v>720</v>
      </c>
    </row>
    <row r="196" spans="6:7">
      <c r="F196" s="20" t="s">
        <v>79</v>
      </c>
      <c r="G196" s="24" t="s">
        <v>721</v>
      </c>
    </row>
    <row r="197" spans="6:7">
      <c r="F197" s="20" t="s">
        <v>79</v>
      </c>
      <c r="G197" s="24" t="s">
        <v>722</v>
      </c>
    </row>
    <row r="198" spans="6:7">
      <c r="F198" s="20" t="s">
        <v>79</v>
      </c>
      <c r="G198" s="24" t="s">
        <v>723</v>
      </c>
    </row>
    <row r="199" spans="6:7">
      <c r="F199" s="20" t="s">
        <v>79</v>
      </c>
      <c r="G199" s="24" t="s">
        <v>724</v>
      </c>
    </row>
    <row r="200" spans="6:7">
      <c r="F200" s="20" t="s">
        <v>79</v>
      </c>
      <c r="G200" s="24" t="s">
        <v>725</v>
      </c>
    </row>
    <row r="201" spans="6:7">
      <c r="F201" s="20" t="s">
        <v>79</v>
      </c>
      <c r="G201" s="24" t="s">
        <v>726</v>
      </c>
    </row>
    <row r="202" spans="6:7">
      <c r="F202" s="20" t="s">
        <v>79</v>
      </c>
      <c r="G202" s="24" t="s">
        <v>727</v>
      </c>
    </row>
    <row r="203" spans="6:7">
      <c r="F203" s="20" t="s">
        <v>79</v>
      </c>
      <c r="G203" s="24" t="s">
        <v>728</v>
      </c>
    </row>
    <row r="204" spans="6:7">
      <c r="F204" s="20" t="s">
        <v>79</v>
      </c>
      <c r="G204" s="24" t="s">
        <v>729</v>
      </c>
    </row>
    <row r="205" spans="6:7">
      <c r="F205" s="20" t="s">
        <v>79</v>
      </c>
      <c r="G205" s="24" t="s">
        <v>730</v>
      </c>
    </row>
    <row r="206" spans="6:7">
      <c r="F206" s="20" t="s">
        <v>79</v>
      </c>
      <c r="G206" s="24" t="s">
        <v>731</v>
      </c>
    </row>
    <row r="207" spans="6:7">
      <c r="F207" s="20" t="s">
        <v>79</v>
      </c>
      <c r="G207" s="24" t="s">
        <v>732</v>
      </c>
    </row>
    <row r="208" spans="6:7">
      <c r="F208" s="20" t="s">
        <v>79</v>
      </c>
      <c r="G208" s="24" t="s">
        <v>733</v>
      </c>
    </row>
    <row r="209" spans="6:7">
      <c r="F209" s="20" t="s">
        <v>79</v>
      </c>
      <c r="G209" s="24" t="s">
        <v>734</v>
      </c>
    </row>
    <row r="210" spans="6:7">
      <c r="F210" s="20" t="s">
        <v>79</v>
      </c>
      <c r="G210" s="24" t="s">
        <v>735</v>
      </c>
    </row>
    <row r="211" spans="6:7">
      <c r="F211" s="20" t="s">
        <v>79</v>
      </c>
      <c r="G211" s="24" t="s">
        <v>736</v>
      </c>
    </row>
    <row r="212" spans="6:7">
      <c r="F212" s="20" t="s">
        <v>79</v>
      </c>
      <c r="G212" s="24" t="s">
        <v>737</v>
      </c>
    </row>
    <row r="213" spans="6:7">
      <c r="F213" s="20" t="s">
        <v>79</v>
      </c>
      <c r="G213" s="24" t="s">
        <v>738</v>
      </c>
    </row>
    <row r="214" spans="6:7">
      <c r="F214" s="20" t="s">
        <v>79</v>
      </c>
      <c r="G214" s="24" t="s">
        <v>739</v>
      </c>
    </row>
    <row r="215" spans="6:7">
      <c r="F215" s="20" t="s">
        <v>79</v>
      </c>
      <c r="G215" s="24" t="s">
        <v>740</v>
      </c>
    </row>
    <row r="216" spans="6:7">
      <c r="F216" s="20" t="s">
        <v>79</v>
      </c>
      <c r="G216" s="24" t="s">
        <v>741</v>
      </c>
    </row>
    <row r="217" spans="6:7">
      <c r="F217" s="20" t="s">
        <v>79</v>
      </c>
      <c r="G217" s="24" t="s">
        <v>742</v>
      </c>
    </row>
    <row r="218" spans="6:7">
      <c r="F218" s="20" t="s">
        <v>79</v>
      </c>
      <c r="G218" s="24" t="s">
        <v>743</v>
      </c>
    </row>
    <row r="219" spans="6:7">
      <c r="F219" s="20" t="s">
        <v>79</v>
      </c>
      <c r="G219" s="24" t="s">
        <v>744</v>
      </c>
    </row>
    <row r="220" spans="6:7">
      <c r="F220" s="20" t="s">
        <v>79</v>
      </c>
      <c r="G220" s="24" t="s">
        <v>745</v>
      </c>
    </row>
    <row r="221" spans="6:7">
      <c r="F221" s="20" t="s">
        <v>79</v>
      </c>
      <c r="G221" s="24" t="s">
        <v>746</v>
      </c>
    </row>
    <row r="222" spans="6:7">
      <c r="F222" s="20" t="s">
        <v>79</v>
      </c>
      <c r="G222" s="24" t="s">
        <v>747</v>
      </c>
    </row>
    <row r="223" spans="6:7">
      <c r="F223" s="20" t="s">
        <v>79</v>
      </c>
      <c r="G223" s="24" t="s">
        <v>748</v>
      </c>
    </row>
    <row r="224" spans="6:7">
      <c r="F224" s="20" t="s">
        <v>79</v>
      </c>
      <c r="G224" s="24" t="s">
        <v>749</v>
      </c>
    </row>
    <row r="225" spans="6:7">
      <c r="F225" s="20" t="s">
        <v>79</v>
      </c>
      <c r="G225" s="24" t="s">
        <v>750</v>
      </c>
    </row>
    <row r="226" spans="6:7">
      <c r="F226" s="20" t="s">
        <v>79</v>
      </c>
      <c r="G226" s="24" t="s">
        <v>751</v>
      </c>
    </row>
    <row r="227" spans="6:7">
      <c r="F227" s="20" t="s">
        <v>79</v>
      </c>
      <c r="G227" s="24" t="s">
        <v>752</v>
      </c>
    </row>
    <row r="228" spans="6:7">
      <c r="F228" s="20" t="s">
        <v>80</v>
      </c>
      <c r="G228" s="24" t="s">
        <v>753</v>
      </c>
    </row>
    <row r="229" spans="6:7">
      <c r="F229" s="20" t="s">
        <v>80</v>
      </c>
      <c r="G229" s="24" t="s">
        <v>754</v>
      </c>
    </row>
    <row r="230" spans="6:7">
      <c r="F230" s="20" t="s">
        <v>80</v>
      </c>
      <c r="G230" s="24" t="s">
        <v>755</v>
      </c>
    </row>
    <row r="231" spans="6:7">
      <c r="F231" s="20" t="s">
        <v>80</v>
      </c>
      <c r="G231" s="24" t="s">
        <v>756</v>
      </c>
    </row>
    <row r="232" spans="6:7">
      <c r="F232" s="20" t="s">
        <v>80</v>
      </c>
      <c r="G232" s="24" t="s">
        <v>757</v>
      </c>
    </row>
    <row r="233" spans="6:7">
      <c r="F233" s="20" t="s">
        <v>80</v>
      </c>
      <c r="G233" s="24" t="s">
        <v>758</v>
      </c>
    </row>
    <row r="234" spans="6:7">
      <c r="F234" s="20" t="s">
        <v>80</v>
      </c>
      <c r="G234" s="24" t="s">
        <v>759</v>
      </c>
    </row>
    <row r="235" spans="6:7">
      <c r="F235" s="20" t="s">
        <v>80</v>
      </c>
      <c r="G235" s="24" t="s">
        <v>760</v>
      </c>
    </row>
    <row r="236" spans="6:7">
      <c r="F236" s="20" t="s">
        <v>80</v>
      </c>
      <c r="G236" s="24" t="s">
        <v>761</v>
      </c>
    </row>
    <row r="237" spans="6:7">
      <c r="F237" s="20" t="s">
        <v>80</v>
      </c>
      <c r="G237" s="24" t="s">
        <v>762</v>
      </c>
    </row>
    <row r="238" spans="6:7">
      <c r="F238" s="20" t="s">
        <v>80</v>
      </c>
      <c r="G238" s="24" t="s">
        <v>763</v>
      </c>
    </row>
    <row r="239" spans="6:7">
      <c r="F239" s="20" t="s">
        <v>80</v>
      </c>
      <c r="G239" s="24" t="s">
        <v>764</v>
      </c>
    </row>
    <row r="240" spans="6:7">
      <c r="F240" s="20" t="s">
        <v>80</v>
      </c>
      <c r="G240" s="24" t="s">
        <v>765</v>
      </c>
    </row>
    <row r="241" spans="6:7">
      <c r="F241" s="20" t="s">
        <v>80</v>
      </c>
      <c r="G241" s="24" t="s">
        <v>766</v>
      </c>
    </row>
    <row r="242" spans="6:7">
      <c r="F242" s="20" t="s">
        <v>80</v>
      </c>
      <c r="G242" s="24" t="s">
        <v>767</v>
      </c>
    </row>
    <row r="243" spans="6:7">
      <c r="F243" s="20" t="s">
        <v>80</v>
      </c>
      <c r="G243" s="24" t="s">
        <v>768</v>
      </c>
    </row>
    <row r="244" spans="6:7">
      <c r="F244" s="20" t="s">
        <v>80</v>
      </c>
      <c r="G244" s="24" t="s">
        <v>769</v>
      </c>
    </row>
    <row r="245" spans="6:7">
      <c r="F245" s="20" t="s">
        <v>80</v>
      </c>
      <c r="G245" s="24" t="s">
        <v>770</v>
      </c>
    </row>
    <row r="246" spans="6:7">
      <c r="F246" s="20" t="s">
        <v>80</v>
      </c>
      <c r="G246" s="24" t="s">
        <v>771</v>
      </c>
    </row>
    <row r="247" spans="6:7">
      <c r="F247" s="20" t="s">
        <v>80</v>
      </c>
      <c r="G247" s="24" t="s">
        <v>772</v>
      </c>
    </row>
    <row r="248" spans="6:7">
      <c r="F248" s="20" t="s">
        <v>80</v>
      </c>
      <c r="G248" s="24" t="s">
        <v>773</v>
      </c>
    </row>
    <row r="249" spans="6:7">
      <c r="F249" s="20" t="s">
        <v>80</v>
      </c>
      <c r="G249" s="24" t="s">
        <v>774</v>
      </c>
    </row>
    <row r="250" spans="6:7">
      <c r="F250" s="20" t="s">
        <v>80</v>
      </c>
      <c r="G250" s="24" t="s">
        <v>775</v>
      </c>
    </row>
    <row r="251" spans="6:7">
      <c r="F251" s="20" t="s">
        <v>80</v>
      </c>
      <c r="G251" s="24" t="s">
        <v>776</v>
      </c>
    </row>
    <row r="252" spans="6:7">
      <c r="F252" s="20" t="s">
        <v>80</v>
      </c>
      <c r="G252" s="24" t="s">
        <v>777</v>
      </c>
    </row>
    <row r="253" spans="6:7">
      <c r="F253" s="20" t="s">
        <v>80</v>
      </c>
      <c r="G253" s="24" t="s">
        <v>778</v>
      </c>
    </row>
    <row r="254" spans="6:7">
      <c r="F254" s="20" t="s">
        <v>80</v>
      </c>
      <c r="G254" s="24" t="s">
        <v>779</v>
      </c>
    </row>
    <row r="255" spans="6:7">
      <c r="F255" s="20" t="s">
        <v>80</v>
      </c>
      <c r="G255" s="24" t="s">
        <v>780</v>
      </c>
    </row>
    <row r="256" spans="6:7">
      <c r="F256" s="20" t="s">
        <v>80</v>
      </c>
      <c r="G256" s="24" t="s">
        <v>781</v>
      </c>
    </row>
    <row r="257" spans="6:7">
      <c r="F257" s="20" t="s">
        <v>80</v>
      </c>
      <c r="G257" s="24" t="s">
        <v>782</v>
      </c>
    </row>
    <row r="258" spans="6:7">
      <c r="F258" s="20" t="s">
        <v>80</v>
      </c>
      <c r="G258" s="24" t="s">
        <v>783</v>
      </c>
    </row>
    <row r="259" spans="6:7">
      <c r="F259" s="20" t="s">
        <v>80</v>
      </c>
      <c r="G259" s="24" t="s">
        <v>784</v>
      </c>
    </row>
    <row r="260" spans="6:7">
      <c r="F260" s="20" t="s">
        <v>80</v>
      </c>
      <c r="G260" s="24" t="s">
        <v>785</v>
      </c>
    </row>
    <row r="261" spans="6:7">
      <c r="F261" s="20" t="s">
        <v>81</v>
      </c>
      <c r="G261" s="24" t="s">
        <v>239</v>
      </c>
    </row>
    <row r="262" spans="6:7">
      <c r="F262" s="20" t="s">
        <v>81</v>
      </c>
      <c r="G262" s="24" t="s">
        <v>786</v>
      </c>
    </row>
    <row r="263" spans="6:7">
      <c r="F263" s="20" t="s">
        <v>81</v>
      </c>
      <c r="G263" s="24" t="s">
        <v>787</v>
      </c>
    </row>
    <row r="264" spans="6:7">
      <c r="F264" s="20" t="s">
        <v>81</v>
      </c>
      <c r="G264" s="24" t="s">
        <v>788</v>
      </c>
    </row>
    <row r="265" spans="6:7">
      <c r="F265" s="20" t="s">
        <v>81</v>
      </c>
      <c r="G265" s="24" t="s">
        <v>789</v>
      </c>
    </row>
    <row r="266" spans="6:7">
      <c r="F266" s="20" t="s">
        <v>81</v>
      </c>
      <c r="G266" s="24" t="s">
        <v>790</v>
      </c>
    </row>
    <row r="267" spans="6:7">
      <c r="F267" s="20" t="s">
        <v>81</v>
      </c>
      <c r="G267" s="24" t="s">
        <v>791</v>
      </c>
    </row>
    <row r="268" spans="6:7">
      <c r="F268" s="20" t="s">
        <v>81</v>
      </c>
      <c r="G268" s="24" t="s">
        <v>792</v>
      </c>
    </row>
    <row r="269" spans="6:7">
      <c r="F269" s="20" t="s">
        <v>81</v>
      </c>
      <c r="G269" s="24" t="s">
        <v>793</v>
      </c>
    </row>
    <row r="270" spans="6:7">
      <c r="F270" s="20" t="s">
        <v>81</v>
      </c>
      <c r="G270" s="24" t="s">
        <v>794</v>
      </c>
    </row>
    <row r="271" spans="6:7">
      <c r="F271" s="20" t="s">
        <v>81</v>
      </c>
      <c r="G271" s="24" t="s">
        <v>795</v>
      </c>
    </row>
    <row r="272" spans="6:7">
      <c r="F272" s="20" t="s">
        <v>81</v>
      </c>
      <c r="G272" s="24" t="s">
        <v>796</v>
      </c>
    </row>
    <row r="273" spans="6:7">
      <c r="F273" s="20" t="s">
        <v>81</v>
      </c>
      <c r="G273" s="24" t="s">
        <v>797</v>
      </c>
    </row>
    <row r="274" spans="6:7">
      <c r="F274" s="20" t="s">
        <v>81</v>
      </c>
      <c r="G274" s="24" t="s">
        <v>798</v>
      </c>
    </row>
    <row r="275" spans="6:7">
      <c r="F275" s="20" t="s">
        <v>81</v>
      </c>
      <c r="G275" s="24" t="s">
        <v>799</v>
      </c>
    </row>
    <row r="276" spans="6:7">
      <c r="F276" s="20" t="s">
        <v>81</v>
      </c>
      <c r="G276" s="24" t="s">
        <v>800</v>
      </c>
    </row>
    <row r="277" spans="6:7">
      <c r="F277" s="20" t="s">
        <v>81</v>
      </c>
      <c r="G277" s="24" t="s">
        <v>801</v>
      </c>
    </row>
    <row r="278" spans="6:7">
      <c r="F278" s="20" t="s">
        <v>81</v>
      </c>
      <c r="G278" s="24" t="s">
        <v>802</v>
      </c>
    </row>
    <row r="279" spans="6:7">
      <c r="F279" s="20" t="s">
        <v>81</v>
      </c>
      <c r="G279" s="24" t="s">
        <v>803</v>
      </c>
    </row>
    <row r="280" spans="6:7">
      <c r="F280" s="20" t="s">
        <v>81</v>
      </c>
      <c r="G280" s="24" t="s">
        <v>804</v>
      </c>
    </row>
    <row r="281" spans="6:7">
      <c r="F281" s="20" t="s">
        <v>81</v>
      </c>
      <c r="G281" s="24" t="s">
        <v>805</v>
      </c>
    </row>
    <row r="282" spans="6:7">
      <c r="F282" s="20" t="s">
        <v>81</v>
      </c>
      <c r="G282" s="24" t="s">
        <v>806</v>
      </c>
    </row>
    <row r="283" spans="6:7">
      <c r="F283" s="20" t="s">
        <v>81</v>
      </c>
      <c r="G283" s="24" t="s">
        <v>807</v>
      </c>
    </row>
    <row r="284" spans="6:7">
      <c r="F284" s="20" t="s">
        <v>81</v>
      </c>
      <c r="G284" s="24" t="s">
        <v>808</v>
      </c>
    </row>
    <row r="285" spans="6:7">
      <c r="F285" s="20" t="s">
        <v>81</v>
      </c>
      <c r="G285" s="24" t="s">
        <v>809</v>
      </c>
    </row>
    <row r="286" spans="6:7">
      <c r="F286" s="20" t="s">
        <v>81</v>
      </c>
      <c r="G286" s="24" t="s">
        <v>810</v>
      </c>
    </row>
    <row r="287" spans="6:7">
      <c r="F287" s="20" t="s">
        <v>81</v>
      </c>
      <c r="G287" s="24" t="s">
        <v>811</v>
      </c>
    </row>
    <row r="288" spans="6:7">
      <c r="F288" s="20" t="s">
        <v>81</v>
      </c>
      <c r="G288" s="24" t="s">
        <v>812</v>
      </c>
    </row>
    <row r="289" spans="6:7">
      <c r="F289" s="20" t="s">
        <v>81</v>
      </c>
      <c r="G289" s="24" t="s">
        <v>813</v>
      </c>
    </row>
    <row r="290" spans="6:7">
      <c r="F290" s="20" t="s">
        <v>81</v>
      </c>
      <c r="G290" s="24" t="s">
        <v>814</v>
      </c>
    </row>
    <row r="291" spans="6:7">
      <c r="F291" s="20" t="s">
        <v>81</v>
      </c>
      <c r="G291" s="24" t="s">
        <v>815</v>
      </c>
    </row>
    <row r="292" spans="6:7">
      <c r="F292" s="20" t="s">
        <v>81</v>
      </c>
      <c r="G292" s="24" t="s">
        <v>816</v>
      </c>
    </row>
    <row r="293" spans="6:7">
      <c r="F293" s="20" t="s">
        <v>81</v>
      </c>
      <c r="G293" s="24" t="s">
        <v>817</v>
      </c>
    </row>
    <row r="294" spans="6:7">
      <c r="F294" s="20" t="s">
        <v>81</v>
      </c>
      <c r="G294" s="24" t="s">
        <v>818</v>
      </c>
    </row>
    <row r="295" spans="6:7">
      <c r="F295" s="20" t="s">
        <v>81</v>
      </c>
      <c r="G295" s="24" t="s">
        <v>819</v>
      </c>
    </row>
    <row r="296" spans="6:7">
      <c r="F296" s="20" t="s">
        <v>82</v>
      </c>
      <c r="G296" s="24" t="s">
        <v>820</v>
      </c>
    </row>
    <row r="297" spans="6:7">
      <c r="F297" s="20" t="s">
        <v>82</v>
      </c>
      <c r="G297" s="24" t="s">
        <v>821</v>
      </c>
    </row>
    <row r="298" spans="6:7">
      <c r="F298" s="20" t="s">
        <v>82</v>
      </c>
      <c r="G298" s="24" t="s">
        <v>822</v>
      </c>
    </row>
    <row r="299" spans="6:7">
      <c r="F299" s="20" t="s">
        <v>82</v>
      </c>
      <c r="G299" s="24" t="s">
        <v>823</v>
      </c>
    </row>
    <row r="300" spans="6:7">
      <c r="F300" s="20" t="s">
        <v>82</v>
      </c>
      <c r="G300" s="24" t="s">
        <v>824</v>
      </c>
    </row>
    <row r="301" spans="6:7">
      <c r="F301" s="20" t="s">
        <v>82</v>
      </c>
      <c r="G301" s="24" t="s">
        <v>825</v>
      </c>
    </row>
    <row r="302" spans="6:7">
      <c r="F302" s="20" t="s">
        <v>82</v>
      </c>
      <c r="G302" s="24" t="s">
        <v>826</v>
      </c>
    </row>
    <row r="303" spans="6:7">
      <c r="F303" s="20" t="s">
        <v>82</v>
      </c>
      <c r="G303" s="24" t="s">
        <v>827</v>
      </c>
    </row>
    <row r="304" spans="6:7">
      <c r="F304" s="20" t="s">
        <v>82</v>
      </c>
      <c r="G304" s="24" t="s">
        <v>828</v>
      </c>
    </row>
    <row r="305" spans="6:7">
      <c r="F305" s="20" t="s">
        <v>82</v>
      </c>
      <c r="G305" s="24" t="s">
        <v>829</v>
      </c>
    </row>
    <row r="306" spans="6:7">
      <c r="F306" s="20" t="s">
        <v>82</v>
      </c>
      <c r="G306" s="24" t="s">
        <v>830</v>
      </c>
    </row>
    <row r="307" spans="6:7">
      <c r="F307" s="20" t="s">
        <v>82</v>
      </c>
      <c r="G307" s="24" t="s">
        <v>831</v>
      </c>
    </row>
    <row r="308" spans="6:7">
      <c r="F308" s="20" t="s">
        <v>82</v>
      </c>
      <c r="G308" s="24" t="s">
        <v>832</v>
      </c>
    </row>
    <row r="309" spans="6:7">
      <c r="F309" s="20" t="s">
        <v>82</v>
      </c>
      <c r="G309" s="24" t="s">
        <v>833</v>
      </c>
    </row>
    <row r="310" spans="6:7">
      <c r="F310" s="20" t="s">
        <v>82</v>
      </c>
      <c r="G310" s="24" t="s">
        <v>834</v>
      </c>
    </row>
    <row r="311" spans="6:7">
      <c r="F311" s="20" t="s">
        <v>82</v>
      </c>
      <c r="G311" s="24" t="s">
        <v>835</v>
      </c>
    </row>
    <row r="312" spans="6:7">
      <c r="F312" s="20" t="s">
        <v>82</v>
      </c>
      <c r="G312" s="24" t="s">
        <v>836</v>
      </c>
    </row>
    <row r="313" spans="6:7">
      <c r="F313" s="20" t="s">
        <v>82</v>
      </c>
      <c r="G313" s="24" t="s">
        <v>837</v>
      </c>
    </row>
    <row r="314" spans="6:7">
      <c r="F314" s="20" t="s">
        <v>82</v>
      </c>
      <c r="G314" s="24" t="s">
        <v>838</v>
      </c>
    </row>
    <row r="315" spans="6:7">
      <c r="F315" s="20" t="s">
        <v>82</v>
      </c>
      <c r="G315" s="24" t="s">
        <v>839</v>
      </c>
    </row>
    <row r="316" spans="6:7">
      <c r="F316" s="20" t="s">
        <v>82</v>
      </c>
      <c r="G316" s="24" t="s">
        <v>840</v>
      </c>
    </row>
    <row r="317" spans="6:7">
      <c r="F317" s="20" t="s">
        <v>82</v>
      </c>
      <c r="G317" s="24" t="s">
        <v>841</v>
      </c>
    </row>
    <row r="318" spans="6:7">
      <c r="F318" s="20" t="s">
        <v>82</v>
      </c>
      <c r="G318" s="24" t="s">
        <v>842</v>
      </c>
    </row>
    <row r="319" spans="6:7">
      <c r="F319" s="20" t="s">
        <v>82</v>
      </c>
      <c r="G319" s="24" t="s">
        <v>843</v>
      </c>
    </row>
    <row r="320" spans="6:7">
      <c r="F320" s="20" t="s">
        <v>82</v>
      </c>
      <c r="G320" s="24" t="s">
        <v>844</v>
      </c>
    </row>
    <row r="321" spans="6:7">
      <c r="F321" s="20" t="s">
        <v>83</v>
      </c>
      <c r="G321" s="24" t="s">
        <v>845</v>
      </c>
    </row>
    <row r="322" spans="6:7">
      <c r="F322" s="20" t="s">
        <v>83</v>
      </c>
      <c r="G322" s="24" t="s">
        <v>846</v>
      </c>
    </row>
    <row r="323" spans="6:7">
      <c r="F323" s="20" t="s">
        <v>83</v>
      </c>
      <c r="G323" s="24" t="s">
        <v>847</v>
      </c>
    </row>
    <row r="324" spans="6:7">
      <c r="F324" s="20" t="s">
        <v>83</v>
      </c>
      <c r="G324" s="24" t="s">
        <v>848</v>
      </c>
    </row>
    <row r="325" spans="6:7">
      <c r="F325" s="20" t="s">
        <v>83</v>
      </c>
      <c r="G325" s="24" t="s">
        <v>849</v>
      </c>
    </row>
    <row r="326" spans="6:7">
      <c r="F326" s="20" t="s">
        <v>83</v>
      </c>
      <c r="G326" s="24" t="s">
        <v>850</v>
      </c>
    </row>
    <row r="327" spans="6:7">
      <c r="F327" s="20" t="s">
        <v>83</v>
      </c>
      <c r="G327" s="24" t="s">
        <v>851</v>
      </c>
    </row>
    <row r="328" spans="6:7">
      <c r="F328" s="20" t="s">
        <v>83</v>
      </c>
      <c r="G328" s="24" t="s">
        <v>852</v>
      </c>
    </row>
    <row r="329" spans="6:7">
      <c r="F329" s="20" t="s">
        <v>83</v>
      </c>
      <c r="G329" s="24" t="s">
        <v>853</v>
      </c>
    </row>
    <row r="330" spans="6:7">
      <c r="F330" s="20" t="s">
        <v>83</v>
      </c>
      <c r="G330" s="24" t="s">
        <v>854</v>
      </c>
    </row>
    <row r="331" spans="6:7">
      <c r="F331" s="20" t="s">
        <v>83</v>
      </c>
      <c r="G331" s="24" t="s">
        <v>855</v>
      </c>
    </row>
    <row r="332" spans="6:7">
      <c r="F332" s="20" t="s">
        <v>83</v>
      </c>
      <c r="G332" s="24" t="s">
        <v>856</v>
      </c>
    </row>
    <row r="333" spans="6:7">
      <c r="F333" s="20" t="s">
        <v>83</v>
      </c>
      <c r="G333" s="24" t="s">
        <v>857</v>
      </c>
    </row>
    <row r="334" spans="6:7">
      <c r="F334" s="20" t="s">
        <v>83</v>
      </c>
      <c r="G334" s="24" t="s">
        <v>858</v>
      </c>
    </row>
    <row r="335" spans="6:7">
      <c r="F335" s="20" t="s">
        <v>83</v>
      </c>
      <c r="G335" s="24" t="s">
        <v>859</v>
      </c>
    </row>
    <row r="336" spans="6:7">
      <c r="F336" s="20" t="s">
        <v>83</v>
      </c>
      <c r="G336" s="24" t="s">
        <v>860</v>
      </c>
    </row>
    <row r="337" spans="6:7">
      <c r="F337" s="20" t="s">
        <v>83</v>
      </c>
      <c r="G337" s="24" t="s">
        <v>861</v>
      </c>
    </row>
    <row r="338" spans="6:7">
      <c r="F338" s="20" t="s">
        <v>83</v>
      </c>
      <c r="G338" s="24" t="s">
        <v>482</v>
      </c>
    </row>
    <row r="339" spans="6:7">
      <c r="F339" s="20" t="s">
        <v>83</v>
      </c>
      <c r="G339" s="24" t="s">
        <v>862</v>
      </c>
    </row>
    <row r="340" spans="6:7">
      <c r="F340" s="20" t="s">
        <v>83</v>
      </c>
      <c r="G340" s="24" t="s">
        <v>863</v>
      </c>
    </row>
    <row r="341" spans="6:7">
      <c r="F341" s="20" t="s">
        <v>83</v>
      </c>
      <c r="G341" s="24" t="s">
        <v>864</v>
      </c>
    </row>
    <row r="342" spans="6:7">
      <c r="F342" s="20" t="s">
        <v>83</v>
      </c>
      <c r="G342" s="24" t="s">
        <v>865</v>
      </c>
    </row>
    <row r="343" spans="6:7">
      <c r="F343" s="20" t="s">
        <v>83</v>
      </c>
      <c r="G343" s="24" t="s">
        <v>866</v>
      </c>
    </row>
    <row r="344" spans="6:7">
      <c r="F344" s="20" t="s">
        <v>83</v>
      </c>
      <c r="G344" s="24" t="s">
        <v>867</v>
      </c>
    </row>
    <row r="345" spans="6:7">
      <c r="F345" s="20" t="s">
        <v>83</v>
      </c>
      <c r="G345" s="24" t="s">
        <v>868</v>
      </c>
    </row>
    <row r="346" spans="6:7">
      <c r="F346" s="20" t="s">
        <v>83</v>
      </c>
      <c r="G346" s="24" t="s">
        <v>869</v>
      </c>
    </row>
    <row r="347" spans="6:7">
      <c r="F347" s="20" t="s">
        <v>83</v>
      </c>
      <c r="G347" s="24" t="s">
        <v>870</v>
      </c>
    </row>
    <row r="348" spans="6:7">
      <c r="F348" s="20" t="s">
        <v>83</v>
      </c>
      <c r="G348" s="24" t="s">
        <v>871</v>
      </c>
    </row>
    <row r="349" spans="6:7">
      <c r="F349" s="20" t="s">
        <v>83</v>
      </c>
      <c r="G349" s="24" t="s">
        <v>509</v>
      </c>
    </row>
    <row r="350" spans="6:7">
      <c r="F350" s="20" t="s">
        <v>83</v>
      </c>
      <c r="G350" s="24" t="s">
        <v>872</v>
      </c>
    </row>
    <row r="351" spans="6:7">
      <c r="F351" s="20" t="s">
        <v>83</v>
      </c>
      <c r="G351" s="24" t="s">
        <v>873</v>
      </c>
    </row>
    <row r="352" spans="6:7">
      <c r="F352" s="20" t="s">
        <v>83</v>
      </c>
      <c r="G352" s="24" t="s">
        <v>874</v>
      </c>
    </row>
    <row r="353" spans="6:7">
      <c r="F353" s="20" t="s">
        <v>83</v>
      </c>
      <c r="G353" s="24" t="s">
        <v>875</v>
      </c>
    </row>
    <row r="354" spans="6:7">
      <c r="F354" s="20" t="s">
        <v>83</v>
      </c>
      <c r="G354" s="24" t="s">
        <v>876</v>
      </c>
    </row>
    <row r="355" spans="6:7">
      <c r="F355" s="20" t="s">
        <v>83</v>
      </c>
      <c r="G355" s="24" t="s">
        <v>877</v>
      </c>
    </row>
    <row r="356" spans="6:7">
      <c r="F356" s="20" t="s">
        <v>84</v>
      </c>
      <c r="G356" s="24" t="s">
        <v>878</v>
      </c>
    </row>
    <row r="357" spans="6:7">
      <c r="F357" s="20" t="s">
        <v>84</v>
      </c>
      <c r="G357" s="24" t="s">
        <v>879</v>
      </c>
    </row>
    <row r="358" spans="6:7">
      <c r="F358" s="20" t="s">
        <v>84</v>
      </c>
      <c r="G358" s="24" t="s">
        <v>880</v>
      </c>
    </row>
    <row r="359" spans="6:7">
      <c r="F359" s="20" t="s">
        <v>84</v>
      </c>
      <c r="G359" s="24" t="s">
        <v>881</v>
      </c>
    </row>
    <row r="360" spans="6:7">
      <c r="F360" s="20" t="s">
        <v>84</v>
      </c>
      <c r="G360" s="24" t="s">
        <v>882</v>
      </c>
    </row>
    <row r="361" spans="6:7">
      <c r="F361" s="20" t="s">
        <v>84</v>
      </c>
      <c r="G361" s="24" t="s">
        <v>883</v>
      </c>
    </row>
    <row r="362" spans="6:7">
      <c r="F362" s="20" t="s">
        <v>84</v>
      </c>
      <c r="G362" s="24" t="s">
        <v>884</v>
      </c>
    </row>
    <row r="363" spans="6:7">
      <c r="F363" s="20" t="s">
        <v>84</v>
      </c>
      <c r="G363" s="24" t="s">
        <v>885</v>
      </c>
    </row>
    <row r="364" spans="6:7">
      <c r="F364" s="20" t="s">
        <v>84</v>
      </c>
      <c r="G364" s="24" t="s">
        <v>886</v>
      </c>
    </row>
    <row r="365" spans="6:7">
      <c r="F365" s="20" t="s">
        <v>84</v>
      </c>
      <c r="G365" s="24" t="s">
        <v>887</v>
      </c>
    </row>
    <row r="366" spans="6:7">
      <c r="F366" s="20" t="s">
        <v>84</v>
      </c>
      <c r="G366" s="24" t="s">
        <v>888</v>
      </c>
    </row>
    <row r="367" spans="6:7">
      <c r="F367" s="20" t="s">
        <v>84</v>
      </c>
      <c r="G367" s="24" t="s">
        <v>561</v>
      </c>
    </row>
    <row r="368" spans="6:7">
      <c r="F368" s="20" t="s">
        <v>84</v>
      </c>
      <c r="G368" s="24" t="s">
        <v>889</v>
      </c>
    </row>
    <row r="369" spans="6:7">
      <c r="F369" s="20" t="s">
        <v>84</v>
      </c>
      <c r="G369" s="24" t="s">
        <v>890</v>
      </c>
    </row>
    <row r="370" spans="6:7">
      <c r="F370" s="20" t="s">
        <v>84</v>
      </c>
      <c r="G370" s="24" t="s">
        <v>891</v>
      </c>
    </row>
    <row r="371" spans="6:7">
      <c r="F371" s="20" t="s">
        <v>84</v>
      </c>
      <c r="G371" s="24" t="s">
        <v>892</v>
      </c>
    </row>
    <row r="372" spans="6:7">
      <c r="F372" s="20" t="s">
        <v>84</v>
      </c>
      <c r="G372" s="24" t="s">
        <v>893</v>
      </c>
    </row>
    <row r="373" spans="6:7">
      <c r="F373" s="20" t="s">
        <v>84</v>
      </c>
      <c r="G373" s="24" t="s">
        <v>894</v>
      </c>
    </row>
    <row r="374" spans="6:7">
      <c r="F374" s="20" t="s">
        <v>84</v>
      </c>
      <c r="G374" s="24" t="s">
        <v>895</v>
      </c>
    </row>
    <row r="375" spans="6:7">
      <c r="F375" s="20" t="s">
        <v>84</v>
      </c>
      <c r="G375" s="24" t="s">
        <v>896</v>
      </c>
    </row>
    <row r="376" spans="6:7">
      <c r="F376" s="20" t="s">
        <v>84</v>
      </c>
      <c r="G376" s="24" t="s">
        <v>897</v>
      </c>
    </row>
    <row r="377" spans="6:7">
      <c r="F377" s="20" t="s">
        <v>84</v>
      </c>
      <c r="G377" s="24" t="s">
        <v>898</v>
      </c>
    </row>
    <row r="378" spans="6:7">
      <c r="F378" s="20" t="s">
        <v>84</v>
      </c>
      <c r="G378" s="24" t="s">
        <v>899</v>
      </c>
    </row>
    <row r="379" spans="6:7">
      <c r="F379" s="20" t="s">
        <v>84</v>
      </c>
      <c r="G379" s="24" t="s">
        <v>900</v>
      </c>
    </row>
    <row r="380" spans="6:7">
      <c r="F380" s="20" t="s">
        <v>84</v>
      </c>
      <c r="G380" s="24" t="s">
        <v>901</v>
      </c>
    </row>
    <row r="381" spans="6:7">
      <c r="F381" s="20" t="s">
        <v>84</v>
      </c>
      <c r="G381" s="24" t="s">
        <v>902</v>
      </c>
    </row>
    <row r="382" spans="6:7">
      <c r="F382" s="20" t="s">
        <v>84</v>
      </c>
      <c r="G382" s="24" t="s">
        <v>903</v>
      </c>
    </row>
    <row r="383" spans="6:7">
      <c r="F383" s="20" t="s">
        <v>84</v>
      </c>
      <c r="G383" s="24" t="s">
        <v>904</v>
      </c>
    </row>
    <row r="384" spans="6:7">
      <c r="F384" s="20" t="s">
        <v>84</v>
      </c>
      <c r="G384" s="24" t="s">
        <v>905</v>
      </c>
    </row>
    <row r="385" spans="6:7">
      <c r="F385" s="20" t="s">
        <v>84</v>
      </c>
      <c r="G385" s="24" t="s">
        <v>906</v>
      </c>
    </row>
    <row r="386" spans="6:7">
      <c r="F386" s="20" t="s">
        <v>84</v>
      </c>
      <c r="G386" s="24" t="s">
        <v>907</v>
      </c>
    </row>
    <row r="387" spans="6:7">
      <c r="F387" s="20" t="s">
        <v>84</v>
      </c>
      <c r="G387" s="24" t="s">
        <v>864</v>
      </c>
    </row>
    <row r="388" spans="6:7">
      <c r="F388" s="20" t="s">
        <v>84</v>
      </c>
      <c r="G388" s="24" t="s">
        <v>908</v>
      </c>
    </row>
    <row r="389" spans="6:7">
      <c r="F389" s="20" t="s">
        <v>84</v>
      </c>
      <c r="G389" s="24" t="s">
        <v>909</v>
      </c>
    </row>
    <row r="390" spans="6:7">
      <c r="F390" s="20" t="s">
        <v>84</v>
      </c>
      <c r="G390" s="24" t="s">
        <v>910</v>
      </c>
    </row>
    <row r="391" spans="6:7">
      <c r="F391" s="20" t="s">
        <v>84</v>
      </c>
      <c r="G391" s="24" t="s">
        <v>911</v>
      </c>
    </row>
    <row r="392" spans="6:7">
      <c r="F392" s="20" t="s">
        <v>84</v>
      </c>
      <c r="G392" s="24" t="s">
        <v>912</v>
      </c>
    </row>
    <row r="393" spans="6:7">
      <c r="F393" s="20" t="s">
        <v>84</v>
      </c>
      <c r="G393" s="24" t="s">
        <v>913</v>
      </c>
    </row>
    <row r="394" spans="6:7">
      <c r="F394" s="20" t="s">
        <v>84</v>
      </c>
      <c r="G394" s="24" t="s">
        <v>914</v>
      </c>
    </row>
    <row r="395" spans="6:7">
      <c r="F395" s="20" t="s">
        <v>84</v>
      </c>
      <c r="G395" s="24" t="s">
        <v>915</v>
      </c>
    </row>
    <row r="396" spans="6:7">
      <c r="F396" s="20" t="s">
        <v>84</v>
      </c>
      <c r="G396" s="24" t="s">
        <v>916</v>
      </c>
    </row>
    <row r="397" spans="6:7">
      <c r="F397" s="20" t="s">
        <v>84</v>
      </c>
      <c r="G397" s="24" t="s">
        <v>917</v>
      </c>
    </row>
    <row r="398" spans="6:7">
      <c r="F398" s="20" t="s">
        <v>84</v>
      </c>
      <c r="G398" s="24" t="s">
        <v>918</v>
      </c>
    </row>
    <row r="399" spans="6:7">
      <c r="F399" s="20" t="s">
        <v>84</v>
      </c>
      <c r="G399" s="24" t="s">
        <v>919</v>
      </c>
    </row>
    <row r="400" spans="6:7">
      <c r="F400" s="20" t="s">
        <v>84</v>
      </c>
      <c r="G400" s="24" t="s">
        <v>920</v>
      </c>
    </row>
    <row r="401" spans="6:7">
      <c r="F401" s="20" t="s">
        <v>84</v>
      </c>
      <c r="G401" s="24" t="s">
        <v>921</v>
      </c>
    </row>
    <row r="402" spans="6:7">
      <c r="F402" s="20" t="s">
        <v>84</v>
      </c>
      <c r="G402" s="24" t="s">
        <v>922</v>
      </c>
    </row>
    <row r="403" spans="6:7">
      <c r="F403" s="20" t="s">
        <v>84</v>
      </c>
      <c r="G403" s="24" t="s">
        <v>923</v>
      </c>
    </row>
    <row r="404" spans="6:7">
      <c r="F404" s="20" t="s">
        <v>84</v>
      </c>
      <c r="G404" s="24" t="s">
        <v>924</v>
      </c>
    </row>
    <row r="405" spans="6:7">
      <c r="F405" s="20" t="s">
        <v>84</v>
      </c>
      <c r="G405" s="24" t="s">
        <v>925</v>
      </c>
    </row>
    <row r="406" spans="6:7">
      <c r="F406" s="20" t="s">
        <v>84</v>
      </c>
      <c r="G406" s="24" t="s">
        <v>926</v>
      </c>
    </row>
    <row r="407" spans="6:7">
      <c r="F407" s="20" t="s">
        <v>84</v>
      </c>
      <c r="G407" s="24" t="s">
        <v>927</v>
      </c>
    </row>
    <row r="408" spans="6:7">
      <c r="F408" s="20" t="s">
        <v>84</v>
      </c>
      <c r="G408" s="24" t="s">
        <v>928</v>
      </c>
    </row>
    <row r="409" spans="6:7">
      <c r="F409" s="20" t="s">
        <v>84</v>
      </c>
      <c r="G409" s="24" t="s">
        <v>929</v>
      </c>
    </row>
    <row r="410" spans="6:7">
      <c r="F410" s="20" t="s">
        <v>84</v>
      </c>
      <c r="G410" s="24" t="s">
        <v>930</v>
      </c>
    </row>
    <row r="411" spans="6:7">
      <c r="F411" s="20" t="s">
        <v>84</v>
      </c>
      <c r="G411" s="24" t="s">
        <v>931</v>
      </c>
    </row>
    <row r="412" spans="6:7">
      <c r="F412" s="20" t="s">
        <v>84</v>
      </c>
      <c r="G412" s="24" t="s">
        <v>932</v>
      </c>
    </row>
    <row r="413" spans="6:7">
      <c r="F413" s="20" t="s">
        <v>84</v>
      </c>
      <c r="G413" s="24" t="s">
        <v>933</v>
      </c>
    </row>
    <row r="414" spans="6:7">
      <c r="F414" s="20" t="s">
        <v>84</v>
      </c>
      <c r="G414" s="24" t="s">
        <v>934</v>
      </c>
    </row>
    <row r="415" spans="6:7">
      <c r="F415" s="20" t="s">
        <v>85</v>
      </c>
      <c r="G415" s="24" t="s">
        <v>193</v>
      </c>
    </row>
    <row r="416" spans="6:7">
      <c r="F416" s="20" t="s">
        <v>85</v>
      </c>
      <c r="G416" s="24" t="s">
        <v>194</v>
      </c>
    </row>
    <row r="417" spans="6:7">
      <c r="F417" s="20" t="s">
        <v>85</v>
      </c>
      <c r="G417" s="24" t="s">
        <v>240</v>
      </c>
    </row>
    <row r="418" spans="6:7">
      <c r="F418" s="20" t="s">
        <v>85</v>
      </c>
      <c r="G418" s="24" t="s">
        <v>241</v>
      </c>
    </row>
    <row r="419" spans="6:7">
      <c r="F419" s="20" t="s">
        <v>85</v>
      </c>
      <c r="G419" s="24" t="s">
        <v>935</v>
      </c>
    </row>
    <row r="420" spans="6:7">
      <c r="F420" s="20" t="s">
        <v>85</v>
      </c>
      <c r="G420" s="24" t="s">
        <v>371</v>
      </c>
    </row>
    <row r="421" spans="6:7">
      <c r="F421" s="20" t="s">
        <v>85</v>
      </c>
      <c r="G421" s="24" t="s">
        <v>195</v>
      </c>
    </row>
    <row r="422" spans="6:7">
      <c r="F422" s="20" t="s">
        <v>85</v>
      </c>
      <c r="G422" s="24" t="s">
        <v>372</v>
      </c>
    </row>
    <row r="423" spans="6:7">
      <c r="F423" s="20" t="s">
        <v>85</v>
      </c>
      <c r="G423" s="24" t="s">
        <v>373</v>
      </c>
    </row>
    <row r="424" spans="6:7">
      <c r="F424" s="20" t="s">
        <v>85</v>
      </c>
      <c r="G424" s="24" t="s">
        <v>936</v>
      </c>
    </row>
    <row r="425" spans="6:7">
      <c r="F425" s="20" t="s">
        <v>85</v>
      </c>
      <c r="G425" s="24" t="s">
        <v>937</v>
      </c>
    </row>
    <row r="426" spans="6:7">
      <c r="F426" s="20" t="s">
        <v>85</v>
      </c>
      <c r="G426" s="24" t="s">
        <v>938</v>
      </c>
    </row>
    <row r="427" spans="6:7">
      <c r="F427" s="20" t="s">
        <v>85</v>
      </c>
      <c r="G427" s="24" t="s">
        <v>374</v>
      </c>
    </row>
    <row r="428" spans="6:7">
      <c r="F428" s="20" t="s">
        <v>85</v>
      </c>
      <c r="G428" s="24" t="s">
        <v>196</v>
      </c>
    </row>
    <row r="429" spans="6:7">
      <c r="F429" s="20" t="s">
        <v>85</v>
      </c>
      <c r="G429" s="24" t="s">
        <v>171</v>
      </c>
    </row>
    <row r="430" spans="6:7">
      <c r="F430" s="20" t="s">
        <v>85</v>
      </c>
      <c r="G430" s="24" t="s">
        <v>197</v>
      </c>
    </row>
    <row r="431" spans="6:7">
      <c r="F431" s="20" t="s">
        <v>85</v>
      </c>
      <c r="G431" s="24" t="s">
        <v>375</v>
      </c>
    </row>
    <row r="432" spans="6:7">
      <c r="F432" s="20" t="s">
        <v>85</v>
      </c>
      <c r="G432" s="24" t="s">
        <v>939</v>
      </c>
    </row>
    <row r="433" spans="6:7">
      <c r="F433" s="20" t="s">
        <v>85</v>
      </c>
      <c r="G433" s="24" t="s">
        <v>940</v>
      </c>
    </row>
    <row r="434" spans="6:7">
      <c r="F434" s="20" t="s">
        <v>85</v>
      </c>
      <c r="G434" s="24" t="s">
        <v>198</v>
      </c>
    </row>
    <row r="435" spans="6:7">
      <c r="F435" s="20" t="s">
        <v>85</v>
      </c>
      <c r="G435" s="24" t="s">
        <v>941</v>
      </c>
    </row>
    <row r="436" spans="6:7">
      <c r="F436" s="20" t="s">
        <v>85</v>
      </c>
      <c r="G436" s="24" t="s">
        <v>376</v>
      </c>
    </row>
    <row r="437" spans="6:7">
      <c r="F437" s="20" t="s">
        <v>85</v>
      </c>
      <c r="G437" s="24" t="s">
        <v>377</v>
      </c>
    </row>
    <row r="438" spans="6:7">
      <c r="F438" s="20" t="s">
        <v>85</v>
      </c>
      <c r="G438" s="24" t="s">
        <v>378</v>
      </c>
    </row>
    <row r="439" spans="6:7">
      <c r="F439" s="20" t="s">
        <v>85</v>
      </c>
      <c r="G439" s="24" t="s">
        <v>379</v>
      </c>
    </row>
    <row r="440" spans="6:7">
      <c r="F440" s="20" t="s">
        <v>85</v>
      </c>
      <c r="G440" s="24" t="s">
        <v>942</v>
      </c>
    </row>
    <row r="441" spans="6:7">
      <c r="F441" s="20" t="s">
        <v>85</v>
      </c>
      <c r="G441" s="24" t="s">
        <v>943</v>
      </c>
    </row>
    <row r="442" spans="6:7">
      <c r="F442" s="20" t="s">
        <v>85</v>
      </c>
      <c r="G442" s="24" t="s">
        <v>944</v>
      </c>
    </row>
    <row r="443" spans="6:7">
      <c r="F443" s="20" t="s">
        <v>85</v>
      </c>
      <c r="G443" s="24" t="s">
        <v>945</v>
      </c>
    </row>
    <row r="444" spans="6:7">
      <c r="F444" s="20" t="s">
        <v>85</v>
      </c>
      <c r="G444" s="24" t="s">
        <v>946</v>
      </c>
    </row>
    <row r="445" spans="6:7">
      <c r="F445" s="20" t="s">
        <v>85</v>
      </c>
      <c r="G445" s="24" t="s">
        <v>380</v>
      </c>
    </row>
    <row r="446" spans="6:7">
      <c r="F446" s="20" t="s">
        <v>85</v>
      </c>
      <c r="G446" s="24" t="s">
        <v>947</v>
      </c>
    </row>
    <row r="447" spans="6:7">
      <c r="F447" s="20" t="s">
        <v>85</v>
      </c>
      <c r="G447" s="24" t="s">
        <v>948</v>
      </c>
    </row>
    <row r="448" spans="6:7">
      <c r="F448" s="20" t="s">
        <v>85</v>
      </c>
      <c r="G448" s="24" t="s">
        <v>381</v>
      </c>
    </row>
    <row r="449" spans="6:7">
      <c r="F449" s="20" t="s">
        <v>85</v>
      </c>
      <c r="G449" s="24" t="s">
        <v>949</v>
      </c>
    </row>
    <row r="450" spans="6:7">
      <c r="F450" s="20" t="s">
        <v>85</v>
      </c>
      <c r="G450" s="24" t="s">
        <v>950</v>
      </c>
    </row>
    <row r="451" spans="6:7">
      <c r="F451" s="20" t="s">
        <v>85</v>
      </c>
      <c r="G451" s="24" t="s">
        <v>951</v>
      </c>
    </row>
    <row r="452" spans="6:7">
      <c r="F452" s="20" t="s">
        <v>85</v>
      </c>
      <c r="G452" s="24" t="s">
        <v>952</v>
      </c>
    </row>
    <row r="453" spans="6:7">
      <c r="F453" s="20" t="s">
        <v>85</v>
      </c>
      <c r="G453" s="24" t="s">
        <v>382</v>
      </c>
    </row>
    <row r="454" spans="6:7">
      <c r="F454" s="20" t="s">
        <v>85</v>
      </c>
      <c r="G454" s="24" t="s">
        <v>383</v>
      </c>
    </row>
    <row r="455" spans="6:7">
      <c r="F455" s="20" t="s">
        <v>85</v>
      </c>
      <c r="G455" s="24" t="s">
        <v>384</v>
      </c>
    </row>
    <row r="456" spans="6:7">
      <c r="F456" s="20" t="s">
        <v>85</v>
      </c>
      <c r="G456" s="24" t="s">
        <v>385</v>
      </c>
    </row>
    <row r="457" spans="6:7">
      <c r="F457" s="20" t="s">
        <v>85</v>
      </c>
      <c r="G457" s="24" t="s">
        <v>386</v>
      </c>
    </row>
    <row r="458" spans="6:7">
      <c r="F458" s="20" t="s">
        <v>85</v>
      </c>
      <c r="G458" s="24" t="s">
        <v>242</v>
      </c>
    </row>
    <row r="459" spans="6:7">
      <c r="F459" s="20" t="s">
        <v>86</v>
      </c>
      <c r="G459" s="24" t="s">
        <v>243</v>
      </c>
    </row>
    <row r="460" spans="6:7">
      <c r="F460" s="20" t="s">
        <v>86</v>
      </c>
      <c r="G460" s="24" t="s">
        <v>953</v>
      </c>
    </row>
    <row r="461" spans="6:7">
      <c r="F461" s="20" t="s">
        <v>86</v>
      </c>
      <c r="G461" s="24" t="s">
        <v>387</v>
      </c>
    </row>
    <row r="462" spans="6:7">
      <c r="F462" s="20" t="s">
        <v>86</v>
      </c>
      <c r="G462" s="24" t="s">
        <v>954</v>
      </c>
    </row>
    <row r="463" spans="6:7">
      <c r="F463" s="20" t="s">
        <v>86</v>
      </c>
      <c r="G463" s="24" t="s">
        <v>388</v>
      </c>
    </row>
    <row r="464" spans="6:7">
      <c r="F464" s="20" t="s">
        <v>86</v>
      </c>
      <c r="G464" s="24" t="s">
        <v>389</v>
      </c>
    </row>
    <row r="465" spans="6:7">
      <c r="F465" s="20" t="s">
        <v>86</v>
      </c>
      <c r="G465" s="24" t="s">
        <v>390</v>
      </c>
    </row>
    <row r="466" spans="6:7">
      <c r="F466" s="20" t="s">
        <v>86</v>
      </c>
      <c r="G466" s="24" t="s">
        <v>391</v>
      </c>
    </row>
    <row r="467" spans="6:7">
      <c r="F467" s="20" t="s">
        <v>86</v>
      </c>
      <c r="G467" s="24" t="s">
        <v>392</v>
      </c>
    </row>
    <row r="468" spans="6:7">
      <c r="F468" s="20" t="s">
        <v>86</v>
      </c>
      <c r="G468" s="24" t="s">
        <v>955</v>
      </c>
    </row>
    <row r="469" spans="6:7">
      <c r="F469" s="20" t="s">
        <v>86</v>
      </c>
      <c r="G469" s="24" t="s">
        <v>956</v>
      </c>
    </row>
    <row r="470" spans="6:7">
      <c r="F470" s="20" t="s">
        <v>86</v>
      </c>
      <c r="G470" s="24" t="s">
        <v>393</v>
      </c>
    </row>
    <row r="471" spans="6:7">
      <c r="F471" s="20" t="s">
        <v>86</v>
      </c>
      <c r="G471" s="24" t="s">
        <v>957</v>
      </c>
    </row>
    <row r="472" spans="6:7">
      <c r="F472" s="20" t="s">
        <v>86</v>
      </c>
      <c r="G472" s="24" t="s">
        <v>244</v>
      </c>
    </row>
    <row r="473" spans="6:7">
      <c r="F473" s="20" t="s">
        <v>86</v>
      </c>
      <c r="G473" s="24" t="s">
        <v>958</v>
      </c>
    </row>
    <row r="474" spans="6:7">
      <c r="F474" s="20" t="s">
        <v>86</v>
      </c>
      <c r="G474" s="24" t="s">
        <v>959</v>
      </c>
    </row>
    <row r="475" spans="6:7">
      <c r="F475" s="20" t="s">
        <v>86</v>
      </c>
      <c r="G475" s="24" t="s">
        <v>960</v>
      </c>
    </row>
    <row r="476" spans="6:7">
      <c r="F476" s="20" t="s">
        <v>86</v>
      </c>
      <c r="G476" s="24" t="s">
        <v>961</v>
      </c>
    </row>
    <row r="477" spans="6:7">
      <c r="F477" s="20" t="s">
        <v>86</v>
      </c>
      <c r="G477" s="24" t="s">
        <v>962</v>
      </c>
    </row>
    <row r="478" spans="6:7">
      <c r="F478" s="20" t="s">
        <v>86</v>
      </c>
      <c r="G478" s="24" t="s">
        <v>394</v>
      </c>
    </row>
    <row r="479" spans="6:7">
      <c r="F479" s="20" t="s">
        <v>86</v>
      </c>
      <c r="G479" s="24" t="s">
        <v>245</v>
      </c>
    </row>
    <row r="480" spans="6:7">
      <c r="F480" s="20" t="s">
        <v>86</v>
      </c>
      <c r="G480" s="24" t="s">
        <v>963</v>
      </c>
    </row>
    <row r="481" spans="6:7">
      <c r="F481" s="20" t="s">
        <v>86</v>
      </c>
      <c r="G481" s="24" t="s">
        <v>964</v>
      </c>
    </row>
    <row r="482" spans="6:7">
      <c r="F482" s="20" t="s">
        <v>86</v>
      </c>
      <c r="G482" s="24" t="s">
        <v>965</v>
      </c>
    </row>
    <row r="483" spans="6:7">
      <c r="F483" s="20" t="s">
        <v>86</v>
      </c>
      <c r="G483" s="24" t="s">
        <v>966</v>
      </c>
    </row>
    <row r="484" spans="6:7">
      <c r="F484" s="20" t="s">
        <v>87</v>
      </c>
      <c r="G484" s="24" t="s">
        <v>395</v>
      </c>
    </row>
    <row r="485" spans="6:7">
      <c r="F485" s="20" t="s">
        <v>87</v>
      </c>
      <c r="G485" s="24" t="s">
        <v>246</v>
      </c>
    </row>
    <row r="486" spans="6:7">
      <c r="F486" s="20" t="s">
        <v>87</v>
      </c>
      <c r="G486" s="24" t="s">
        <v>967</v>
      </c>
    </row>
    <row r="487" spans="6:7">
      <c r="F487" s="20" t="s">
        <v>87</v>
      </c>
      <c r="G487" s="24" t="s">
        <v>396</v>
      </c>
    </row>
    <row r="488" spans="6:7">
      <c r="F488" s="20" t="s">
        <v>87</v>
      </c>
      <c r="G488" s="24" t="s">
        <v>397</v>
      </c>
    </row>
    <row r="489" spans="6:7">
      <c r="F489" s="20" t="s">
        <v>87</v>
      </c>
      <c r="G489" s="24" t="s">
        <v>968</v>
      </c>
    </row>
    <row r="490" spans="6:7">
      <c r="F490" s="20" t="s">
        <v>87</v>
      </c>
      <c r="G490" s="24" t="s">
        <v>969</v>
      </c>
    </row>
    <row r="491" spans="6:7">
      <c r="F491" s="20" t="s">
        <v>87</v>
      </c>
      <c r="G491" s="24" t="s">
        <v>398</v>
      </c>
    </row>
    <row r="492" spans="6:7">
      <c r="F492" s="20" t="s">
        <v>87</v>
      </c>
      <c r="G492" s="24" t="s">
        <v>970</v>
      </c>
    </row>
    <row r="493" spans="6:7">
      <c r="F493" s="20" t="s">
        <v>87</v>
      </c>
      <c r="G493" s="24" t="s">
        <v>971</v>
      </c>
    </row>
    <row r="494" spans="6:7">
      <c r="F494" s="20" t="s">
        <v>87</v>
      </c>
      <c r="G494" s="24" t="s">
        <v>972</v>
      </c>
    </row>
    <row r="495" spans="6:7">
      <c r="F495" s="20" t="s">
        <v>87</v>
      </c>
      <c r="G495" s="24" t="s">
        <v>973</v>
      </c>
    </row>
    <row r="496" spans="6:7">
      <c r="F496" s="20" t="s">
        <v>87</v>
      </c>
      <c r="G496" s="24" t="s">
        <v>974</v>
      </c>
    </row>
    <row r="497" spans="6:7">
      <c r="F497" s="20" t="s">
        <v>87</v>
      </c>
      <c r="G497" s="24" t="s">
        <v>975</v>
      </c>
    </row>
    <row r="498" spans="6:7">
      <c r="F498" s="20" t="s">
        <v>87</v>
      </c>
      <c r="G498" s="24" t="s">
        <v>976</v>
      </c>
    </row>
    <row r="499" spans="6:7">
      <c r="F499" s="20" t="s">
        <v>87</v>
      </c>
      <c r="G499" s="24" t="s">
        <v>977</v>
      </c>
    </row>
    <row r="500" spans="6:7">
      <c r="F500" s="20" t="s">
        <v>87</v>
      </c>
      <c r="G500" s="24" t="s">
        <v>978</v>
      </c>
    </row>
    <row r="501" spans="6:7">
      <c r="F501" s="20" t="s">
        <v>87</v>
      </c>
      <c r="G501" s="24" t="s">
        <v>979</v>
      </c>
    </row>
    <row r="502" spans="6:7">
      <c r="F502" s="20" t="s">
        <v>87</v>
      </c>
      <c r="G502" s="24" t="s">
        <v>980</v>
      </c>
    </row>
    <row r="503" spans="6:7">
      <c r="F503" s="20" t="s">
        <v>87</v>
      </c>
      <c r="G503" s="24" t="s">
        <v>981</v>
      </c>
    </row>
    <row r="504" spans="6:7">
      <c r="F504" s="20" t="s">
        <v>87</v>
      </c>
      <c r="G504" s="24" t="s">
        <v>982</v>
      </c>
    </row>
    <row r="505" spans="6:7">
      <c r="F505" s="20" t="s">
        <v>87</v>
      </c>
      <c r="G505" s="24" t="s">
        <v>983</v>
      </c>
    </row>
    <row r="506" spans="6:7">
      <c r="F506" s="20" t="s">
        <v>87</v>
      </c>
      <c r="G506" s="24" t="s">
        <v>984</v>
      </c>
    </row>
    <row r="507" spans="6:7">
      <c r="F507" s="20" t="s">
        <v>87</v>
      </c>
      <c r="G507" s="24" t="s">
        <v>985</v>
      </c>
    </row>
    <row r="508" spans="6:7">
      <c r="F508" s="20" t="s">
        <v>87</v>
      </c>
      <c r="G508" s="24" t="s">
        <v>986</v>
      </c>
    </row>
    <row r="509" spans="6:7">
      <c r="F509" s="20" t="s">
        <v>87</v>
      </c>
      <c r="G509" s="24" t="s">
        <v>987</v>
      </c>
    </row>
    <row r="510" spans="6:7">
      <c r="F510" s="20" t="s">
        <v>87</v>
      </c>
      <c r="G510" s="24" t="s">
        <v>988</v>
      </c>
    </row>
    <row r="511" spans="6:7">
      <c r="F511" s="20" t="s">
        <v>87</v>
      </c>
      <c r="G511" s="24" t="s">
        <v>908</v>
      </c>
    </row>
    <row r="512" spans="6:7">
      <c r="F512" s="20" t="s">
        <v>87</v>
      </c>
      <c r="G512" s="24" t="s">
        <v>989</v>
      </c>
    </row>
    <row r="513" spans="6:7">
      <c r="F513" s="20" t="s">
        <v>87</v>
      </c>
      <c r="G513" s="24" t="s">
        <v>399</v>
      </c>
    </row>
    <row r="514" spans="6:7">
      <c r="F514" s="20" t="s">
        <v>87</v>
      </c>
      <c r="G514" s="24" t="s">
        <v>990</v>
      </c>
    </row>
    <row r="515" spans="6:7">
      <c r="F515" s="20" t="s">
        <v>87</v>
      </c>
      <c r="G515" s="24" t="s">
        <v>991</v>
      </c>
    </row>
    <row r="516" spans="6:7">
      <c r="F516" s="20" t="s">
        <v>87</v>
      </c>
      <c r="G516" s="24" t="s">
        <v>992</v>
      </c>
    </row>
    <row r="517" spans="6:7">
      <c r="F517" s="20" t="s">
        <v>87</v>
      </c>
      <c r="G517" s="24" t="s">
        <v>993</v>
      </c>
    </row>
    <row r="518" spans="6:7">
      <c r="F518" s="20" t="s">
        <v>87</v>
      </c>
      <c r="G518" s="24" t="s">
        <v>994</v>
      </c>
    </row>
    <row r="519" spans="6:7">
      <c r="F519" s="20" t="s">
        <v>88</v>
      </c>
      <c r="G519" s="24" t="s">
        <v>146</v>
      </c>
    </row>
    <row r="520" spans="6:7">
      <c r="F520" s="20" t="s">
        <v>88</v>
      </c>
      <c r="G520" s="24" t="s">
        <v>247</v>
      </c>
    </row>
    <row r="521" spans="6:7">
      <c r="F521" s="20" t="s">
        <v>88</v>
      </c>
      <c r="G521" s="24" t="s">
        <v>400</v>
      </c>
    </row>
    <row r="522" spans="6:7">
      <c r="F522" s="20" t="s">
        <v>88</v>
      </c>
      <c r="G522" s="24" t="s">
        <v>248</v>
      </c>
    </row>
    <row r="523" spans="6:7">
      <c r="F523" s="20" t="s">
        <v>88</v>
      </c>
      <c r="G523" s="24" t="s">
        <v>249</v>
      </c>
    </row>
    <row r="524" spans="6:7">
      <c r="F524" s="20" t="s">
        <v>88</v>
      </c>
      <c r="G524" s="24" t="s">
        <v>995</v>
      </c>
    </row>
    <row r="525" spans="6:7">
      <c r="F525" s="20" t="s">
        <v>88</v>
      </c>
      <c r="G525" s="24" t="s">
        <v>250</v>
      </c>
    </row>
    <row r="526" spans="6:7">
      <c r="F526" s="20" t="s">
        <v>88</v>
      </c>
      <c r="G526" s="24" t="s">
        <v>996</v>
      </c>
    </row>
    <row r="527" spans="6:7">
      <c r="F527" s="20" t="s">
        <v>88</v>
      </c>
      <c r="G527" s="24" t="s">
        <v>251</v>
      </c>
    </row>
    <row r="528" spans="6:7">
      <c r="F528" s="20" t="s">
        <v>88</v>
      </c>
      <c r="G528" s="24" t="s">
        <v>997</v>
      </c>
    </row>
    <row r="529" spans="6:7">
      <c r="F529" s="20" t="s">
        <v>88</v>
      </c>
      <c r="G529" s="24" t="s">
        <v>252</v>
      </c>
    </row>
    <row r="530" spans="6:7">
      <c r="F530" s="20" t="s">
        <v>88</v>
      </c>
      <c r="G530" s="24" t="s">
        <v>253</v>
      </c>
    </row>
    <row r="531" spans="6:7">
      <c r="F531" s="20" t="s">
        <v>88</v>
      </c>
      <c r="G531" s="24" t="s">
        <v>254</v>
      </c>
    </row>
    <row r="532" spans="6:7">
      <c r="F532" s="20" t="s">
        <v>88</v>
      </c>
      <c r="G532" s="24" t="s">
        <v>255</v>
      </c>
    </row>
    <row r="533" spans="6:7">
      <c r="F533" s="20" t="s">
        <v>88</v>
      </c>
      <c r="G533" s="24" t="s">
        <v>256</v>
      </c>
    </row>
    <row r="534" spans="6:7">
      <c r="F534" s="20" t="s">
        <v>88</v>
      </c>
      <c r="G534" s="24" t="s">
        <v>401</v>
      </c>
    </row>
    <row r="535" spans="6:7">
      <c r="F535" s="20" t="s">
        <v>88</v>
      </c>
      <c r="G535" s="24" t="s">
        <v>257</v>
      </c>
    </row>
    <row r="536" spans="6:7">
      <c r="F536" s="20" t="s">
        <v>88</v>
      </c>
      <c r="G536" s="24" t="s">
        <v>258</v>
      </c>
    </row>
    <row r="537" spans="6:7">
      <c r="F537" s="20" t="s">
        <v>88</v>
      </c>
      <c r="G537" s="24" t="s">
        <v>259</v>
      </c>
    </row>
    <row r="538" spans="6:7">
      <c r="F538" s="20" t="s">
        <v>88</v>
      </c>
      <c r="G538" s="24" t="s">
        <v>260</v>
      </c>
    </row>
    <row r="539" spans="6:7">
      <c r="F539" s="20" t="s">
        <v>88</v>
      </c>
      <c r="G539" s="24" t="s">
        <v>261</v>
      </c>
    </row>
    <row r="540" spans="6:7">
      <c r="F540" s="20" t="s">
        <v>88</v>
      </c>
      <c r="G540" s="24" t="s">
        <v>262</v>
      </c>
    </row>
    <row r="541" spans="6:7">
      <c r="F541" s="20" t="s">
        <v>88</v>
      </c>
      <c r="G541" s="24" t="s">
        <v>172</v>
      </c>
    </row>
    <row r="542" spans="6:7">
      <c r="F542" s="20" t="s">
        <v>88</v>
      </c>
      <c r="G542" s="24" t="s">
        <v>998</v>
      </c>
    </row>
    <row r="543" spans="6:7">
      <c r="F543" s="20" t="s">
        <v>88</v>
      </c>
      <c r="G543" s="24" t="s">
        <v>999</v>
      </c>
    </row>
    <row r="544" spans="6:7">
      <c r="F544" s="20" t="s">
        <v>88</v>
      </c>
      <c r="G544" s="24" t="s">
        <v>199</v>
      </c>
    </row>
    <row r="545" spans="6:7">
      <c r="F545" s="20" t="s">
        <v>88</v>
      </c>
      <c r="G545" s="24" t="s">
        <v>263</v>
      </c>
    </row>
    <row r="546" spans="6:7">
      <c r="F546" s="20" t="s">
        <v>88</v>
      </c>
      <c r="G546" s="24" t="s">
        <v>264</v>
      </c>
    </row>
    <row r="547" spans="6:7">
      <c r="F547" s="20" t="s">
        <v>88</v>
      </c>
      <c r="G547" s="24" t="s">
        <v>265</v>
      </c>
    </row>
    <row r="548" spans="6:7">
      <c r="F548" s="20" t="s">
        <v>88</v>
      </c>
      <c r="G548" s="24" t="s">
        <v>266</v>
      </c>
    </row>
    <row r="549" spans="6:7">
      <c r="F549" s="20" t="s">
        <v>88</v>
      </c>
      <c r="G549" s="24" t="s">
        <v>267</v>
      </c>
    </row>
    <row r="550" spans="6:7">
      <c r="F550" s="20" t="s">
        <v>88</v>
      </c>
      <c r="G550" s="24" t="s">
        <v>268</v>
      </c>
    </row>
    <row r="551" spans="6:7">
      <c r="F551" s="20" t="s">
        <v>88</v>
      </c>
      <c r="G551" s="24" t="s">
        <v>269</v>
      </c>
    </row>
    <row r="552" spans="6:7">
      <c r="F552" s="20" t="s">
        <v>88</v>
      </c>
      <c r="G552" s="24" t="s">
        <v>270</v>
      </c>
    </row>
    <row r="553" spans="6:7">
      <c r="F553" s="20" t="s">
        <v>88</v>
      </c>
      <c r="G553" s="24" t="s">
        <v>271</v>
      </c>
    </row>
    <row r="554" spans="6:7">
      <c r="F554" s="20" t="s">
        <v>88</v>
      </c>
      <c r="G554" s="24" t="s">
        <v>272</v>
      </c>
    </row>
    <row r="555" spans="6:7">
      <c r="F555" s="20" t="s">
        <v>88</v>
      </c>
      <c r="G555" s="24" t="s">
        <v>402</v>
      </c>
    </row>
    <row r="556" spans="6:7">
      <c r="F556" s="20" t="s">
        <v>88</v>
      </c>
      <c r="G556" s="24" t="s">
        <v>273</v>
      </c>
    </row>
    <row r="557" spans="6:7">
      <c r="F557" s="20" t="s">
        <v>88</v>
      </c>
      <c r="G557" s="24" t="s">
        <v>200</v>
      </c>
    </row>
    <row r="558" spans="6:7">
      <c r="F558" s="20" t="s">
        <v>88</v>
      </c>
      <c r="G558" s="24" t="s">
        <v>1000</v>
      </c>
    </row>
    <row r="559" spans="6:7">
      <c r="F559" s="20" t="s">
        <v>88</v>
      </c>
      <c r="G559" s="24" t="s">
        <v>274</v>
      </c>
    </row>
    <row r="560" spans="6:7">
      <c r="F560" s="20" t="s">
        <v>88</v>
      </c>
      <c r="G560" s="24" t="s">
        <v>275</v>
      </c>
    </row>
    <row r="561" spans="6:7">
      <c r="F561" s="20" t="s">
        <v>88</v>
      </c>
      <c r="G561" s="24" t="s">
        <v>403</v>
      </c>
    </row>
    <row r="562" spans="6:7">
      <c r="F562" s="20" t="s">
        <v>88</v>
      </c>
      <c r="G562" s="24" t="s">
        <v>404</v>
      </c>
    </row>
    <row r="563" spans="6:7">
      <c r="F563" s="20" t="s">
        <v>88</v>
      </c>
      <c r="G563" s="24" t="s">
        <v>405</v>
      </c>
    </row>
    <row r="564" spans="6:7">
      <c r="F564" s="20" t="s">
        <v>88</v>
      </c>
      <c r="G564" s="24" t="s">
        <v>1001</v>
      </c>
    </row>
    <row r="565" spans="6:7">
      <c r="F565" s="20" t="s">
        <v>88</v>
      </c>
      <c r="G565" s="24" t="s">
        <v>1002</v>
      </c>
    </row>
    <row r="566" spans="6:7">
      <c r="F566" s="20" t="s">
        <v>88</v>
      </c>
      <c r="G566" s="24" t="s">
        <v>406</v>
      </c>
    </row>
    <row r="567" spans="6:7">
      <c r="F567" s="20" t="s">
        <v>88</v>
      </c>
      <c r="G567" s="24" t="s">
        <v>407</v>
      </c>
    </row>
    <row r="568" spans="6:7">
      <c r="F568" s="20" t="s">
        <v>88</v>
      </c>
      <c r="G568" s="24" t="s">
        <v>408</v>
      </c>
    </row>
    <row r="569" spans="6:7">
      <c r="F569" s="20" t="s">
        <v>88</v>
      </c>
      <c r="G569" s="24" t="s">
        <v>1003</v>
      </c>
    </row>
    <row r="570" spans="6:7">
      <c r="F570" s="20" t="s">
        <v>88</v>
      </c>
      <c r="G570" s="24" t="s">
        <v>1004</v>
      </c>
    </row>
    <row r="571" spans="6:7">
      <c r="F571" s="20" t="s">
        <v>88</v>
      </c>
      <c r="G571" s="24" t="s">
        <v>1005</v>
      </c>
    </row>
    <row r="572" spans="6:7">
      <c r="F572" s="20" t="s">
        <v>88</v>
      </c>
      <c r="G572" s="24" t="s">
        <v>1006</v>
      </c>
    </row>
    <row r="573" spans="6:7">
      <c r="F573" s="20" t="s">
        <v>88</v>
      </c>
      <c r="G573" s="24" t="s">
        <v>1007</v>
      </c>
    </row>
    <row r="574" spans="6:7">
      <c r="F574" s="20" t="s">
        <v>88</v>
      </c>
      <c r="G574" s="24" t="s">
        <v>1008</v>
      </c>
    </row>
    <row r="575" spans="6:7">
      <c r="F575" s="20" t="s">
        <v>88</v>
      </c>
      <c r="G575" s="24" t="s">
        <v>817</v>
      </c>
    </row>
    <row r="576" spans="6:7">
      <c r="F576" s="20" t="s">
        <v>88</v>
      </c>
      <c r="G576" s="24" t="s">
        <v>1009</v>
      </c>
    </row>
    <row r="577" spans="6:7">
      <c r="F577" s="20" t="s">
        <v>88</v>
      </c>
      <c r="G577" s="24" t="s">
        <v>1010</v>
      </c>
    </row>
    <row r="578" spans="6:7">
      <c r="F578" s="20" t="s">
        <v>88</v>
      </c>
      <c r="G578" s="24" t="s">
        <v>409</v>
      </c>
    </row>
    <row r="579" spans="6:7">
      <c r="F579" s="20" t="s">
        <v>88</v>
      </c>
      <c r="G579" s="24" t="s">
        <v>276</v>
      </c>
    </row>
    <row r="580" spans="6:7">
      <c r="F580" s="20" t="s">
        <v>88</v>
      </c>
      <c r="G580" s="24" t="s">
        <v>277</v>
      </c>
    </row>
    <row r="581" spans="6:7">
      <c r="F581" s="20" t="s">
        <v>88</v>
      </c>
      <c r="G581" s="24" t="s">
        <v>278</v>
      </c>
    </row>
    <row r="582" spans="6:7">
      <c r="F582" s="20" t="s">
        <v>89</v>
      </c>
      <c r="G582" s="24" t="s">
        <v>147</v>
      </c>
    </row>
    <row r="583" spans="6:7">
      <c r="F583" s="20" t="s">
        <v>89</v>
      </c>
      <c r="G583" s="24" t="s">
        <v>1011</v>
      </c>
    </row>
    <row r="584" spans="6:7">
      <c r="F584" s="20" t="s">
        <v>89</v>
      </c>
      <c r="G584" s="24" t="s">
        <v>201</v>
      </c>
    </row>
    <row r="585" spans="6:7">
      <c r="F585" s="20" t="s">
        <v>89</v>
      </c>
      <c r="G585" s="24" t="s">
        <v>173</v>
      </c>
    </row>
    <row r="586" spans="6:7">
      <c r="F586" s="20" t="s">
        <v>89</v>
      </c>
      <c r="G586" s="24" t="s">
        <v>1012</v>
      </c>
    </row>
    <row r="587" spans="6:7">
      <c r="F587" s="20" t="s">
        <v>89</v>
      </c>
      <c r="G587" s="24" t="s">
        <v>410</v>
      </c>
    </row>
    <row r="588" spans="6:7">
      <c r="F588" s="20" t="s">
        <v>89</v>
      </c>
      <c r="G588" s="24" t="s">
        <v>202</v>
      </c>
    </row>
    <row r="589" spans="6:7">
      <c r="F589" s="20" t="s">
        <v>89</v>
      </c>
      <c r="G589" s="24" t="s">
        <v>279</v>
      </c>
    </row>
    <row r="590" spans="6:7">
      <c r="F590" s="20" t="s">
        <v>89</v>
      </c>
      <c r="G590" s="24" t="s">
        <v>280</v>
      </c>
    </row>
    <row r="591" spans="6:7">
      <c r="F591" s="20" t="s">
        <v>89</v>
      </c>
      <c r="G591" s="24" t="s">
        <v>174</v>
      </c>
    </row>
    <row r="592" spans="6:7">
      <c r="F592" s="20" t="s">
        <v>89</v>
      </c>
      <c r="G592" s="24" t="s">
        <v>203</v>
      </c>
    </row>
    <row r="593" spans="6:7">
      <c r="F593" s="20" t="s">
        <v>89</v>
      </c>
      <c r="G593" s="24" t="s">
        <v>411</v>
      </c>
    </row>
    <row r="594" spans="6:7">
      <c r="F594" s="20" t="s">
        <v>89</v>
      </c>
      <c r="G594" s="24" t="s">
        <v>1013</v>
      </c>
    </row>
    <row r="595" spans="6:7">
      <c r="F595" s="20" t="s">
        <v>89</v>
      </c>
      <c r="G595" s="24" t="s">
        <v>175</v>
      </c>
    </row>
    <row r="596" spans="6:7">
      <c r="F596" s="20" t="s">
        <v>89</v>
      </c>
      <c r="G596" s="24" t="s">
        <v>281</v>
      </c>
    </row>
    <row r="597" spans="6:7">
      <c r="F597" s="20" t="s">
        <v>89</v>
      </c>
      <c r="G597" s="24" t="s">
        <v>1014</v>
      </c>
    </row>
    <row r="598" spans="6:7">
      <c r="F598" s="20" t="s">
        <v>89</v>
      </c>
      <c r="G598" s="24" t="s">
        <v>204</v>
      </c>
    </row>
    <row r="599" spans="6:7">
      <c r="F599" s="20" t="s">
        <v>89</v>
      </c>
      <c r="G599" s="24" t="s">
        <v>282</v>
      </c>
    </row>
    <row r="600" spans="6:7">
      <c r="F600" s="20" t="s">
        <v>89</v>
      </c>
      <c r="G600" s="24" t="s">
        <v>205</v>
      </c>
    </row>
    <row r="601" spans="6:7">
      <c r="F601" s="20" t="s">
        <v>89</v>
      </c>
      <c r="G601" s="24" t="s">
        <v>283</v>
      </c>
    </row>
    <row r="602" spans="6:7">
      <c r="F602" s="20" t="s">
        <v>89</v>
      </c>
      <c r="G602" s="24" t="s">
        <v>1015</v>
      </c>
    </row>
    <row r="603" spans="6:7">
      <c r="F603" s="20" t="s">
        <v>89</v>
      </c>
      <c r="G603" s="24" t="s">
        <v>284</v>
      </c>
    </row>
    <row r="604" spans="6:7">
      <c r="F604" s="20" t="s">
        <v>89</v>
      </c>
      <c r="G604" s="24" t="s">
        <v>412</v>
      </c>
    </row>
    <row r="605" spans="6:7">
      <c r="F605" s="20" t="s">
        <v>89</v>
      </c>
      <c r="G605" s="24" t="s">
        <v>413</v>
      </c>
    </row>
    <row r="606" spans="6:7">
      <c r="F606" s="20" t="s">
        <v>89</v>
      </c>
      <c r="G606" s="24" t="s">
        <v>176</v>
      </c>
    </row>
    <row r="607" spans="6:7">
      <c r="F607" s="20" t="s">
        <v>89</v>
      </c>
      <c r="G607" s="24" t="s">
        <v>206</v>
      </c>
    </row>
    <row r="608" spans="6:7">
      <c r="F608" s="20" t="s">
        <v>89</v>
      </c>
      <c r="G608" s="24" t="s">
        <v>285</v>
      </c>
    </row>
    <row r="609" spans="6:7">
      <c r="F609" s="20" t="s">
        <v>89</v>
      </c>
      <c r="G609" s="24" t="s">
        <v>414</v>
      </c>
    </row>
    <row r="610" spans="6:7">
      <c r="F610" s="20" t="s">
        <v>89</v>
      </c>
      <c r="G610" s="24" t="s">
        <v>207</v>
      </c>
    </row>
    <row r="611" spans="6:7">
      <c r="F611" s="20" t="s">
        <v>89</v>
      </c>
      <c r="G611" s="24" t="s">
        <v>286</v>
      </c>
    </row>
    <row r="612" spans="6:7">
      <c r="F612" s="20" t="s">
        <v>89</v>
      </c>
      <c r="G612" s="24" t="s">
        <v>1016</v>
      </c>
    </row>
    <row r="613" spans="6:7">
      <c r="F613" s="20" t="s">
        <v>89</v>
      </c>
      <c r="G613" s="24" t="s">
        <v>1017</v>
      </c>
    </row>
    <row r="614" spans="6:7">
      <c r="F614" s="20" t="s">
        <v>89</v>
      </c>
      <c r="G614" s="24" t="s">
        <v>1018</v>
      </c>
    </row>
    <row r="615" spans="6:7">
      <c r="F615" s="20" t="s">
        <v>89</v>
      </c>
      <c r="G615" s="24" t="s">
        <v>1019</v>
      </c>
    </row>
    <row r="616" spans="6:7">
      <c r="F616" s="20" t="s">
        <v>89</v>
      </c>
      <c r="G616" s="24" t="s">
        <v>415</v>
      </c>
    </row>
    <row r="617" spans="6:7">
      <c r="F617" s="20" t="s">
        <v>89</v>
      </c>
      <c r="G617" s="24" t="s">
        <v>1020</v>
      </c>
    </row>
    <row r="618" spans="6:7">
      <c r="F618" s="20" t="s">
        <v>89</v>
      </c>
      <c r="G618" s="24" t="s">
        <v>1021</v>
      </c>
    </row>
    <row r="619" spans="6:7">
      <c r="F619" s="20" t="s">
        <v>89</v>
      </c>
      <c r="G619" s="24" t="s">
        <v>287</v>
      </c>
    </row>
    <row r="620" spans="6:7">
      <c r="F620" s="20" t="s">
        <v>89</v>
      </c>
      <c r="G620" s="24" t="s">
        <v>208</v>
      </c>
    </row>
    <row r="621" spans="6:7">
      <c r="F621" s="20" t="s">
        <v>89</v>
      </c>
      <c r="G621" s="24" t="s">
        <v>1022</v>
      </c>
    </row>
    <row r="622" spans="6:7">
      <c r="F622" s="20" t="s">
        <v>89</v>
      </c>
      <c r="G622" s="24" t="s">
        <v>1023</v>
      </c>
    </row>
    <row r="623" spans="6:7">
      <c r="F623" s="20" t="s">
        <v>89</v>
      </c>
      <c r="G623" s="24" t="s">
        <v>1024</v>
      </c>
    </row>
    <row r="624" spans="6:7">
      <c r="F624" s="20" t="s">
        <v>89</v>
      </c>
      <c r="G624" s="24" t="s">
        <v>1025</v>
      </c>
    </row>
    <row r="625" spans="6:7">
      <c r="F625" s="20" t="s">
        <v>89</v>
      </c>
      <c r="G625" s="24" t="s">
        <v>1026</v>
      </c>
    </row>
    <row r="626" spans="6:7">
      <c r="F626" s="20" t="s">
        <v>89</v>
      </c>
      <c r="G626" s="24" t="s">
        <v>1027</v>
      </c>
    </row>
    <row r="627" spans="6:7">
      <c r="F627" s="20" t="s">
        <v>89</v>
      </c>
      <c r="G627" s="24" t="s">
        <v>1028</v>
      </c>
    </row>
    <row r="628" spans="6:7">
      <c r="F628" s="20" t="s">
        <v>89</v>
      </c>
      <c r="G628" s="24" t="s">
        <v>1029</v>
      </c>
    </row>
    <row r="629" spans="6:7">
      <c r="F629" s="20" t="s">
        <v>89</v>
      </c>
      <c r="G629" s="24" t="s">
        <v>1030</v>
      </c>
    </row>
    <row r="630" spans="6:7">
      <c r="F630" s="20" t="s">
        <v>89</v>
      </c>
      <c r="G630" s="24" t="s">
        <v>1031</v>
      </c>
    </row>
    <row r="631" spans="6:7">
      <c r="F631" s="20" t="s">
        <v>89</v>
      </c>
      <c r="G631" s="24" t="s">
        <v>416</v>
      </c>
    </row>
    <row r="632" spans="6:7">
      <c r="F632" s="20" t="s">
        <v>89</v>
      </c>
      <c r="G632" s="24" t="s">
        <v>417</v>
      </c>
    </row>
    <row r="633" spans="6:7">
      <c r="F633" s="20" t="s">
        <v>89</v>
      </c>
      <c r="G633" s="24" t="s">
        <v>1032</v>
      </c>
    </row>
    <row r="634" spans="6:7">
      <c r="F634" s="20" t="s">
        <v>89</v>
      </c>
      <c r="G634" s="24" t="s">
        <v>1033</v>
      </c>
    </row>
    <row r="635" spans="6:7">
      <c r="F635" s="20" t="s">
        <v>89</v>
      </c>
      <c r="G635" s="24" t="s">
        <v>1034</v>
      </c>
    </row>
    <row r="636" spans="6:7">
      <c r="F636" s="20" t="s">
        <v>76</v>
      </c>
      <c r="G636" s="24" t="s">
        <v>1035</v>
      </c>
    </row>
    <row r="637" spans="6:7">
      <c r="F637" s="20" t="s">
        <v>76</v>
      </c>
      <c r="G637" s="24" t="s">
        <v>1036</v>
      </c>
    </row>
    <row r="638" spans="6:7">
      <c r="F638" s="20" t="s">
        <v>76</v>
      </c>
      <c r="G638" s="24" t="s">
        <v>1037</v>
      </c>
    </row>
    <row r="639" spans="6:7">
      <c r="F639" s="20" t="s">
        <v>76</v>
      </c>
      <c r="G639" s="24" t="s">
        <v>1038</v>
      </c>
    </row>
    <row r="640" spans="6:7">
      <c r="F640" s="20" t="s">
        <v>76</v>
      </c>
      <c r="G640" s="24" t="s">
        <v>1039</v>
      </c>
    </row>
    <row r="641" spans="6:7">
      <c r="F641" s="20" t="s">
        <v>76</v>
      </c>
      <c r="G641" s="24" t="s">
        <v>1040</v>
      </c>
    </row>
    <row r="642" spans="6:7">
      <c r="F642" s="20" t="s">
        <v>76</v>
      </c>
      <c r="G642" s="24" t="s">
        <v>1041</v>
      </c>
    </row>
    <row r="643" spans="6:7">
      <c r="F643" s="20" t="s">
        <v>76</v>
      </c>
      <c r="G643" s="24" t="s">
        <v>1042</v>
      </c>
    </row>
    <row r="644" spans="6:7">
      <c r="F644" s="20" t="s">
        <v>76</v>
      </c>
      <c r="G644" s="24" t="s">
        <v>1043</v>
      </c>
    </row>
    <row r="645" spans="6:7">
      <c r="F645" s="20" t="s">
        <v>76</v>
      </c>
      <c r="G645" s="24" t="s">
        <v>1044</v>
      </c>
    </row>
    <row r="646" spans="6:7">
      <c r="F646" s="20" t="s">
        <v>76</v>
      </c>
      <c r="G646" s="24" t="s">
        <v>1045</v>
      </c>
    </row>
    <row r="647" spans="6:7">
      <c r="F647" s="20" t="s">
        <v>76</v>
      </c>
      <c r="G647" s="24" t="s">
        <v>1046</v>
      </c>
    </row>
    <row r="648" spans="6:7">
      <c r="F648" s="20" t="s">
        <v>76</v>
      </c>
      <c r="G648" s="24" t="s">
        <v>1047</v>
      </c>
    </row>
    <row r="649" spans="6:7">
      <c r="F649" s="20" t="s">
        <v>76</v>
      </c>
      <c r="G649" s="24" t="s">
        <v>1048</v>
      </c>
    </row>
    <row r="650" spans="6:7">
      <c r="F650" s="20" t="s">
        <v>76</v>
      </c>
      <c r="G650" s="24" t="s">
        <v>1049</v>
      </c>
    </row>
    <row r="651" spans="6:7">
      <c r="F651" s="20" t="s">
        <v>76</v>
      </c>
      <c r="G651" s="24" t="s">
        <v>1050</v>
      </c>
    </row>
    <row r="652" spans="6:7">
      <c r="F652" s="20" t="s">
        <v>76</v>
      </c>
      <c r="G652" s="24" t="s">
        <v>1051</v>
      </c>
    </row>
    <row r="653" spans="6:7">
      <c r="F653" s="20" t="s">
        <v>76</v>
      </c>
      <c r="G653" s="24" t="s">
        <v>1052</v>
      </c>
    </row>
    <row r="654" spans="6:7">
      <c r="F654" s="20" t="s">
        <v>76</v>
      </c>
      <c r="G654" s="24" t="s">
        <v>1053</v>
      </c>
    </row>
    <row r="655" spans="6:7">
      <c r="F655" s="20" t="s">
        <v>76</v>
      </c>
      <c r="G655" s="24" t="s">
        <v>1054</v>
      </c>
    </row>
    <row r="656" spans="6:7">
      <c r="F656" s="20" t="s">
        <v>76</v>
      </c>
      <c r="G656" s="24" t="s">
        <v>1055</v>
      </c>
    </row>
    <row r="657" spans="6:7">
      <c r="F657" s="20" t="s">
        <v>76</v>
      </c>
      <c r="G657" s="24" t="s">
        <v>1056</v>
      </c>
    </row>
    <row r="658" spans="6:7">
      <c r="F658" s="20" t="s">
        <v>76</v>
      </c>
      <c r="G658" s="24" t="s">
        <v>1057</v>
      </c>
    </row>
    <row r="659" spans="6:7">
      <c r="F659" s="20" t="s">
        <v>76</v>
      </c>
      <c r="G659" s="24" t="s">
        <v>148</v>
      </c>
    </row>
    <row r="660" spans="6:7">
      <c r="F660" s="20" t="s">
        <v>76</v>
      </c>
      <c r="G660" s="24" t="s">
        <v>177</v>
      </c>
    </row>
    <row r="661" spans="6:7">
      <c r="F661" s="20" t="s">
        <v>76</v>
      </c>
      <c r="G661" s="24" t="s">
        <v>149</v>
      </c>
    </row>
    <row r="662" spans="6:7">
      <c r="F662" s="20" t="s">
        <v>76</v>
      </c>
      <c r="G662" s="24" t="s">
        <v>150</v>
      </c>
    </row>
    <row r="663" spans="6:7">
      <c r="F663" s="20" t="s">
        <v>76</v>
      </c>
      <c r="G663" s="24" t="s">
        <v>151</v>
      </c>
    </row>
    <row r="664" spans="6:7">
      <c r="F664" s="20" t="s">
        <v>76</v>
      </c>
      <c r="G664" s="24" t="s">
        <v>152</v>
      </c>
    </row>
    <row r="665" spans="6:7">
      <c r="F665" s="20" t="s">
        <v>76</v>
      </c>
      <c r="G665" s="24" t="s">
        <v>178</v>
      </c>
    </row>
    <row r="666" spans="6:7">
      <c r="F666" s="20" t="s">
        <v>76</v>
      </c>
      <c r="G666" s="24" t="s">
        <v>153</v>
      </c>
    </row>
    <row r="667" spans="6:7">
      <c r="F667" s="20" t="s">
        <v>76</v>
      </c>
      <c r="G667" s="24" t="s">
        <v>1058</v>
      </c>
    </row>
    <row r="668" spans="6:7">
      <c r="F668" s="20" t="s">
        <v>76</v>
      </c>
      <c r="G668" s="24" t="s">
        <v>154</v>
      </c>
    </row>
    <row r="669" spans="6:7">
      <c r="F669" s="20" t="s">
        <v>76</v>
      </c>
      <c r="G669" s="24" t="s">
        <v>155</v>
      </c>
    </row>
    <row r="670" spans="6:7">
      <c r="F670" s="20" t="s">
        <v>76</v>
      </c>
      <c r="G670" s="24" t="s">
        <v>156</v>
      </c>
    </row>
    <row r="671" spans="6:7">
      <c r="F671" s="20" t="s">
        <v>76</v>
      </c>
      <c r="G671" s="24" t="s">
        <v>1059</v>
      </c>
    </row>
    <row r="672" spans="6:7">
      <c r="F672" s="20" t="s">
        <v>76</v>
      </c>
      <c r="G672" s="24" t="s">
        <v>157</v>
      </c>
    </row>
    <row r="673" spans="6:7">
      <c r="F673" s="20" t="s">
        <v>76</v>
      </c>
      <c r="G673" s="24" t="s">
        <v>158</v>
      </c>
    </row>
    <row r="674" spans="6:7">
      <c r="F674" s="20" t="s">
        <v>76</v>
      </c>
      <c r="G674" s="24" t="s">
        <v>1060</v>
      </c>
    </row>
    <row r="675" spans="6:7">
      <c r="F675" s="20" t="s">
        <v>76</v>
      </c>
      <c r="G675" s="24" t="s">
        <v>1061</v>
      </c>
    </row>
    <row r="676" spans="6:7">
      <c r="F676" s="20" t="s">
        <v>76</v>
      </c>
      <c r="G676" s="24" t="s">
        <v>179</v>
      </c>
    </row>
    <row r="677" spans="6:7">
      <c r="F677" s="20" t="s">
        <v>76</v>
      </c>
      <c r="G677" s="24" t="s">
        <v>1062</v>
      </c>
    </row>
    <row r="678" spans="6:7">
      <c r="F678" s="20" t="s">
        <v>76</v>
      </c>
      <c r="G678" s="24" t="s">
        <v>159</v>
      </c>
    </row>
    <row r="679" spans="6:7">
      <c r="F679" s="20" t="s">
        <v>76</v>
      </c>
      <c r="G679" s="24" t="s">
        <v>288</v>
      </c>
    </row>
    <row r="680" spans="6:7">
      <c r="F680" s="20" t="s">
        <v>76</v>
      </c>
      <c r="G680" s="24" t="s">
        <v>1063</v>
      </c>
    </row>
    <row r="681" spans="6:7">
      <c r="F681" s="20" t="s">
        <v>76</v>
      </c>
      <c r="G681" s="24" t="s">
        <v>160</v>
      </c>
    </row>
    <row r="682" spans="6:7">
      <c r="F682" s="20" t="s">
        <v>76</v>
      </c>
      <c r="G682" s="24" t="s">
        <v>289</v>
      </c>
    </row>
    <row r="683" spans="6:7">
      <c r="F683" s="20" t="s">
        <v>76</v>
      </c>
      <c r="G683" s="24" t="s">
        <v>209</v>
      </c>
    </row>
    <row r="684" spans="6:7">
      <c r="F684" s="20" t="s">
        <v>76</v>
      </c>
      <c r="G684" s="24" t="s">
        <v>161</v>
      </c>
    </row>
    <row r="685" spans="6:7">
      <c r="F685" s="20" t="s">
        <v>76</v>
      </c>
      <c r="G685" s="24" t="s">
        <v>1064</v>
      </c>
    </row>
    <row r="686" spans="6:7">
      <c r="F686" s="20" t="s">
        <v>76</v>
      </c>
      <c r="G686" s="24" t="s">
        <v>210</v>
      </c>
    </row>
    <row r="687" spans="6:7">
      <c r="F687" s="20" t="s">
        <v>76</v>
      </c>
      <c r="G687" s="24" t="s">
        <v>291</v>
      </c>
    </row>
    <row r="688" spans="6:7">
      <c r="F688" s="20" t="s">
        <v>76</v>
      </c>
      <c r="G688" s="24" t="s">
        <v>290</v>
      </c>
    </row>
    <row r="689" spans="6:7">
      <c r="F689" s="20" t="s">
        <v>76</v>
      </c>
      <c r="G689" s="24" t="s">
        <v>1065</v>
      </c>
    </row>
    <row r="690" spans="6:7">
      <c r="F690" s="20" t="s">
        <v>76</v>
      </c>
      <c r="G690" s="24" t="s">
        <v>1066</v>
      </c>
    </row>
    <row r="691" spans="6:7">
      <c r="F691" s="20" t="s">
        <v>76</v>
      </c>
      <c r="G691" s="24" t="s">
        <v>1067</v>
      </c>
    </row>
    <row r="692" spans="6:7">
      <c r="F692" s="20" t="s">
        <v>76</v>
      </c>
      <c r="G692" s="24" t="s">
        <v>1068</v>
      </c>
    </row>
    <row r="693" spans="6:7">
      <c r="F693" s="20" t="s">
        <v>76</v>
      </c>
      <c r="G693" s="24" t="s">
        <v>1069</v>
      </c>
    </row>
    <row r="694" spans="6:7">
      <c r="F694" s="20" t="s">
        <v>76</v>
      </c>
      <c r="G694" s="24" t="s">
        <v>1070</v>
      </c>
    </row>
    <row r="695" spans="6:7">
      <c r="F695" s="20" t="s">
        <v>76</v>
      </c>
      <c r="G695" s="24" t="s">
        <v>1071</v>
      </c>
    </row>
    <row r="696" spans="6:7">
      <c r="F696" s="20" t="s">
        <v>76</v>
      </c>
      <c r="G696" s="24" t="s">
        <v>1072</v>
      </c>
    </row>
    <row r="697" spans="6:7">
      <c r="F697" s="20" t="s">
        <v>76</v>
      </c>
      <c r="G697" s="24" t="s">
        <v>1073</v>
      </c>
    </row>
    <row r="698" spans="6:7">
      <c r="F698" s="20" t="s">
        <v>90</v>
      </c>
      <c r="G698" s="24" t="s">
        <v>1074</v>
      </c>
    </row>
    <row r="699" spans="6:7">
      <c r="F699" s="20" t="s">
        <v>90</v>
      </c>
      <c r="G699" s="24" t="s">
        <v>1075</v>
      </c>
    </row>
    <row r="700" spans="6:7">
      <c r="F700" s="20" t="s">
        <v>90</v>
      </c>
      <c r="G700" s="24" t="s">
        <v>180</v>
      </c>
    </row>
    <row r="701" spans="6:7">
      <c r="F701" s="20" t="s">
        <v>90</v>
      </c>
      <c r="G701" s="24" t="s">
        <v>211</v>
      </c>
    </row>
    <row r="702" spans="6:7">
      <c r="F702" s="20" t="s">
        <v>90</v>
      </c>
      <c r="G702" s="24" t="s">
        <v>212</v>
      </c>
    </row>
    <row r="703" spans="6:7">
      <c r="F703" s="20" t="s">
        <v>90</v>
      </c>
      <c r="G703" s="24" t="s">
        <v>162</v>
      </c>
    </row>
    <row r="704" spans="6:7">
      <c r="F704" s="20" t="s">
        <v>90</v>
      </c>
      <c r="G704" s="24" t="s">
        <v>181</v>
      </c>
    </row>
    <row r="705" spans="6:7">
      <c r="F705" s="20" t="s">
        <v>90</v>
      </c>
      <c r="G705" s="24" t="s">
        <v>213</v>
      </c>
    </row>
    <row r="706" spans="6:7">
      <c r="F706" s="20" t="s">
        <v>90</v>
      </c>
      <c r="G706" s="24" t="s">
        <v>214</v>
      </c>
    </row>
    <row r="707" spans="6:7">
      <c r="F707" s="20" t="s">
        <v>90</v>
      </c>
      <c r="G707" s="24" t="s">
        <v>182</v>
      </c>
    </row>
    <row r="708" spans="6:7">
      <c r="F708" s="20" t="s">
        <v>90</v>
      </c>
      <c r="G708" s="24" t="s">
        <v>292</v>
      </c>
    </row>
    <row r="709" spans="6:7">
      <c r="F709" s="20" t="s">
        <v>90</v>
      </c>
      <c r="G709" s="24" t="s">
        <v>293</v>
      </c>
    </row>
    <row r="710" spans="6:7">
      <c r="F710" s="20" t="s">
        <v>90</v>
      </c>
      <c r="G710" s="24" t="s">
        <v>183</v>
      </c>
    </row>
    <row r="711" spans="6:7">
      <c r="F711" s="20" t="s">
        <v>90</v>
      </c>
      <c r="G711" s="24" t="s">
        <v>215</v>
      </c>
    </row>
    <row r="712" spans="6:7">
      <c r="F712" s="20" t="s">
        <v>90</v>
      </c>
      <c r="G712" s="24" t="s">
        <v>216</v>
      </c>
    </row>
    <row r="713" spans="6:7">
      <c r="F713" s="20" t="s">
        <v>90</v>
      </c>
      <c r="G713" s="24" t="s">
        <v>1076</v>
      </c>
    </row>
    <row r="714" spans="6:7">
      <c r="F714" s="20" t="s">
        <v>90</v>
      </c>
      <c r="G714" s="24" t="s">
        <v>217</v>
      </c>
    </row>
    <row r="715" spans="6:7">
      <c r="F715" s="20" t="s">
        <v>90</v>
      </c>
      <c r="G715" s="24" t="s">
        <v>1077</v>
      </c>
    </row>
    <row r="716" spans="6:7">
      <c r="F716" s="20" t="s">
        <v>90</v>
      </c>
      <c r="G716" s="24" t="s">
        <v>218</v>
      </c>
    </row>
    <row r="717" spans="6:7">
      <c r="F717" s="20" t="s">
        <v>90</v>
      </c>
      <c r="G717" s="24" t="s">
        <v>294</v>
      </c>
    </row>
    <row r="718" spans="6:7">
      <c r="F718" s="20" t="s">
        <v>90</v>
      </c>
      <c r="G718" s="24" t="s">
        <v>219</v>
      </c>
    </row>
    <row r="719" spans="6:7">
      <c r="F719" s="20" t="s">
        <v>90</v>
      </c>
      <c r="G719" s="24" t="s">
        <v>295</v>
      </c>
    </row>
    <row r="720" spans="6:7">
      <c r="F720" s="20" t="s">
        <v>90</v>
      </c>
      <c r="G720" s="24" t="s">
        <v>296</v>
      </c>
    </row>
    <row r="721" spans="6:7">
      <c r="F721" s="20" t="s">
        <v>90</v>
      </c>
      <c r="G721" s="24" t="s">
        <v>1078</v>
      </c>
    </row>
    <row r="722" spans="6:7">
      <c r="F722" s="20" t="s">
        <v>90</v>
      </c>
      <c r="G722" s="24" t="s">
        <v>1079</v>
      </c>
    </row>
    <row r="723" spans="6:7">
      <c r="F723" s="20" t="s">
        <v>90</v>
      </c>
      <c r="G723" s="24" t="s">
        <v>1080</v>
      </c>
    </row>
    <row r="724" spans="6:7">
      <c r="F724" s="20" t="s">
        <v>90</v>
      </c>
      <c r="G724" s="24" t="s">
        <v>1081</v>
      </c>
    </row>
    <row r="725" spans="6:7">
      <c r="F725" s="20" t="s">
        <v>90</v>
      </c>
      <c r="G725" s="24" t="s">
        <v>1082</v>
      </c>
    </row>
    <row r="726" spans="6:7">
      <c r="F726" s="20" t="s">
        <v>90</v>
      </c>
      <c r="G726" s="24" t="s">
        <v>418</v>
      </c>
    </row>
    <row r="727" spans="6:7">
      <c r="F727" s="20" t="s">
        <v>90</v>
      </c>
      <c r="G727" s="24" t="s">
        <v>1083</v>
      </c>
    </row>
    <row r="728" spans="6:7">
      <c r="F728" s="20" t="s">
        <v>90</v>
      </c>
      <c r="G728" s="24" t="s">
        <v>1084</v>
      </c>
    </row>
    <row r="729" spans="6:7">
      <c r="F729" s="20" t="s">
        <v>90</v>
      </c>
      <c r="G729" s="24" t="s">
        <v>220</v>
      </c>
    </row>
    <row r="730" spans="6:7">
      <c r="F730" s="20" t="s">
        <v>90</v>
      </c>
      <c r="G730" s="24" t="s">
        <v>297</v>
      </c>
    </row>
    <row r="731" spans="6:7">
      <c r="F731" s="20" t="s">
        <v>91</v>
      </c>
      <c r="G731" s="24" t="s">
        <v>419</v>
      </c>
    </row>
    <row r="732" spans="6:7">
      <c r="F732" s="20" t="s">
        <v>91</v>
      </c>
      <c r="G732" s="24" t="s">
        <v>1085</v>
      </c>
    </row>
    <row r="733" spans="6:7">
      <c r="F733" s="20" t="s">
        <v>91</v>
      </c>
      <c r="G733" s="24" t="s">
        <v>1086</v>
      </c>
    </row>
    <row r="734" spans="6:7">
      <c r="F734" s="20" t="s">
        <v>91</v>
      </c>
      <c r="G734" s="24" t="s">
        <v>1087</v>
      </c>
    </row>
    <row r="735" spans="6:7">
      <c r="F735" s="20" t="s">
        <v>91</v>
      </c>
      <c r="G735" s="24" t="s">
        <v>1088</v>
      </c>
    </row>
    <row r="736" spans="6:7">
      <c r="F736" s="20" t="s">
        <v>91</v>
      </c>
      <c r="G736" s="24" t="s">
        <v>1089</v>
      </c>
    </row>
    <row r="737" spans="6:7">
      <c r="F737" s="20" t="s">
        <v>91</v>
      </c>
      <c r="G737" s="24" t="s">
        <v>1090</v>
      </c>
    </row>
    <row r="738" spans="6:7">
      <c r="F738" s="20" t="s">
        <v>91</v>
      </c>
      <c r="G738" s="24" t="s">
        <v>1091</v>
      </c>
    </row>
    <row r="739" spans="6:7">
      <c r="F739" s="20" t="s">
        <v>91</v>
      </c>
      <c r="G739" s="24" t="s">
        <v>1092</v>
      </c>
    </row>
    <row r="740" spans="6:7">
      <c r="F740" s="20" t="s">
        <v>91</v>
      </c>
      <c r="G740" s="24" t="s">
        <v>1093</v>
      </c>
    </row>
    <row r="741" spans="6:7">
      <c r="F741" s="20" t="s">
        <v>91</v>
      </c>
      <c r="G741" s="24" t="s">
        <v>1094</v>
      </c>
    </row>
    <row r="742" spans="6:7">
      <c r="F742" s="20" t="s">
        <v>91</v>
      </c>
      <c r="G742" s="24" t="s">
        <v>1095</v>
      </c>
    </row>
    <row r="743" spans="6:7">
      <c r="F743" s="20" t="s">
        <v>91</v>
      </c>
      <c r="G743" s="24" t="s">
        <v>1096</v>
      </c>
    </row>
    <row r="744" spans="6:7">
      <c r="F744" s="20" t="s">
        <v>91</v>
      </c>
      <c r="G744" s="24" t="s">
        <v>1097</v>
      </c>
    </row>
    <row r="745" spans="6:7">
      <c r="F745" s="20" t="s">
        <v>91</v>
      </c>
      <c r="G745" s="24" t="s">
        <v>1098</v>
      </c>
    </row>
    <row r="746" spans="6:7">
      <c r="F746" s="20" t="s">
        <v>91</v>
      </c>
      <c r="G746" s="24" t="s">
        <v>1099</v>
      </c>
    </row>
    <row r="747" spans="6:7">
      <c r="F747" s="20" t="s">
        <v>91</v>
      </c>
      <c r="G747" s="24" t="s">
        <v>1100</v>
      </c>
    </row>
    <row r="748" spans="6:7">
      <c r="F748" s="20" t="s">
        <v>91</v>
      </c>
      <c r="G748" s="24" t="s">
        <v>1101</v>
      </c>
    </row>
    <row r="749" spans="6:7">
      <c r="F749" s="20" t="s">
        <v>91</v>
      </c>
      <c r="G749" s="24" t="s">
        <v>1102</v>
      </c>
    </row>
    <row r="750" spans="6:7">
      <c r="F750" s="20" t="s">
        <v>91</v>
      </c>
      <c r="G750" s="24" t="s">
        <v>1103</v>
      </c>
    </row>
    <row r="751" spans="6:7">
      <c r="F751" s="20" t="s">
        <v>91</v>
      </c>
      <c r="G751" s="24" t="s">
        <v>1104</v>
      </c>
    </row>
    <row r="752" spans="6:7">
      <c r="F752" s="20" t="s">
        <v>91</v>
      </c>
      <c r="G752" s="24" t="s">
        <v>1105</v>
      </c>
    </row>
    <row r="753" spans="6:7">
      <c r="F753" s="20" t="s">
        <v>91</v>
      </c>
      <c r="G753" s="24" t="s">
        <v>1106</v>
      </c>
    </row>
    <row r="754" spans="6:7">
      <c r="F754" s="20" t="s">
        <v>91</v>
      </c>
      <c r="G754" s="24" t="s">
        <v>1107</v>
      </c>
    </row>
    <row r="755" spans="6:7">
      <c r="F755" s="20" t="s">
        <v>91</v>
      </c>
      <c r="G755" s="24" t="s">
        <v>1108</v>
      </c>
    </row>
    <row r="756" spans="6:7">
      <c r="F756" s="20" t="s">
        <v>91</v>
      </c>
      <c r="G756" s="24" t="s">
        <v>1109</v>
      </c>
    </row>
    <row r="757" spans="6:7">
      <c r="F757" s="20" t="s">
        <v>91</v>
      </c>
      <c r="G757" s="24" t="s">
        <v>1110</v>
      </c>
    </row>
    <row r="758" spans="6:7">
      <c r="F758" s="20" t="s">
        <v>91</v>
      </c>
      <c r="G758" s="24" t="s">
        <v>1111</v>
      </c>
    </row>
    <row r="759" spans="6:7">
      <c r="F759" s="20" t="s">
        <v>91</v>
      </c>
      <c r="G759" s="24" t="s">
        <v>1112</v>
      </c>
    </row>
    <row r="760" spans="6:7">
      <c r="F760" s="20" t="s">
        <v>91</v>
      </c>
      <c r="G760" s="24" t="s">
        <v>1113</v>
      </c>
    </row>
    <row r="761" spans="6:7">
      <c r="F761" s="20" t="s">
        <v>92</v>
      </c>
      <c r="G761" s="24" t="s">
        <v>420</v>
      </c>
    </row>
    <row r="762" spans="6:7">
      <c r="F762" s="20" t="s">
        <v>92</v>
      </c>
      <c r="G762" s="24" t="s">
        <v>1114</v>
      </c>
    </row>
    <row r="763" spans="6:7">
      <c r="F763" s="20" t="s">
        <v>92</v>
      </c>
      <c r="G763" s="24" t="s">
        <v>1115</v>
      </c>
    </row>
    <row r="764" spans="6:7">
      <c r="F764" s="20" t="s">
        <v>92</v>
      </c>
      <c r="G764" s="24" t="s">
        <v>1116</v>
      </c>
    </row>
    <row r="765" spans="6:7">
      <c r="F765" s="20" t="s">
        <v>92</v>
      </c>
      <c r="G765" s="24" t="s">
        <v>1117</v>
      </c>
    </row>
    <row r="766" spans="6:7">
      <c r="F766" s="20" t="s">
        <v>92</v>
      </c>
      <c r="G766" s="24" t="s">
        <v>1118</v>
      </c>
    </row>
    <row r="767" spans="6:7">
      <c r="F767" s="20" t="s">
        <v>92</v>
      </c>
      <c r="G767" s="24" t="s">
        <v>1119</v>
      </c>
    </row>
    <row r="768" spans="6:7">
      <c r="F768" s="20" t="s">
        <v>92</v>
      </c>
      <c r="G768" s="24" t="s">
        <v>1120</v>
      </c>
    </row>
    <row r="769" spans="6:7">
      <c r="F769" s="20" t="s">
        <v>92</v>
      </c>
      <c r="G769" s="24" t="s">
        <v>1121</v>
      </c>
    </row>
    <row r="770" spans="6:7">
      <c r="F770" s="20" t="s">
        <v>92</v>
      </c>
      <c r="G770" s="24" t="s">
        <v>1122</v>
      </c>
    </row>
    <row r="771" spans="6:7">
      <c r="F771" s="20" t="s">
        <v>92</v>
      </c>
      <c r="G771" s="24" t="s">
        <v>1123</v>
      </c>
    </row>
    <row r="772" spans="6:7">
      <c r="F772" s="20" t="s">
        <v>92</v>
      </c>
      <c r="G772" s="24" t="s">
        <v>1124</v>
      </c>
    </row>
    <row r="773" spans="6:7">
      <c r="F773" s="20" t="s">
        <v>92</v>
      </c>
      <c r="G773" s="24" t="s">
        <v>1125</v>
      </c>
    </row>
    <row r="774" spans="6:7">
      <c r="F774" s="20" t="s">
        <v>92</v>
      </c>
      <c r="G774" s="24" t="s">
        <v>1126</v>
      </c>
    </row>
    <row r="775" spans="6:7">
      <c r="F775" s="20" t="s">
        <v>92</v>
      </c>
      <c r="G775" s="24" t="s">
        <v>482</v>
      </c>
    </row>
    <row r="776" spans="6:7">
      <c r="F776" s="20" t="s">
        <v>93</v>
      </c>
      <c r="G776" s="24" t="s">
        <v>421</v>
      </c>
    </row>
    <row r="777" spans="6:7">
      <c r="F777" s="20" t="s">
        <v>93</v>
      </c>
      <c r="G777" s="24" t="s">
        <v>1127</v>
      </c>
    </row>
    <row r="778" spans="6:7">
      <c r="F778" s="20" t="s">
        <v>93</v>
      </c>
      <c r="G778" s="24" t="s">
        <v>1128</v>
      </c>
    </row>
    <row r="779" spans="6:7">
      <c r="F779" s="20" t="s">
        <v>93</v>
      </c>
      <c r="G779" s="24" t="s">
        <v>1129</v>
      </c>
    </row>
    <row r="780" spans="6:7">
      <c r="F780" s="20" t="s">
        <v>93</v>
      </c>
      <c r="G780" s="24" t="s">
        <v>1130</v>
      </c>
    </row>
    <row r="781" spans="6:7">
      <c r="F781" s="20" t="s">
        <v>93</v>
      </c>
      <c r="G781" s="24" t="s">
        <v>1131</v>
      </c>
    </row>
    <row r="782" spans="6:7">
      <c r="F782" s="20" t="s">
        <v>93</v>
      </c>
      <c r="G782" s="24" t="s">
        <v>1132</v>
      </c>
    </row>
    <row r="783" spans="6:7">
      <c r="F783" s="20" t="s">
        <v>93</v>
      </c>
      <c r="G783" s="24" t="s">
        <v>1133</v>
      </c>
    </row>
    <row r="784" spans="6:7">
      <c r="F784" s="20" t="s">
        <v>93</v>
      </c>
      <c r="G784" s="24" t="s">
        <v>1134</v>
      </c>
    </row>
    <row r="785" spans="6:7">
      <c r="F785" s="20" t="s">
        <v>93</v>
      </c>
      <c r="G785" s="24" t="s">
        <v>1135</v>
      </c>
    </row>
    <row r="786" spans="6:7">
      <c r="F786" s="20" t="s">
        <v>93</v>
      </c>
      <c r="G786" s="24" t="s">
        <v>1136</v>
      </c>
    </row>
    <row r="787" spans="6:7">
      <c r="F787" s="20" t="s">
        <v>93</v>
      </c>
      <c r="G787" s="24" t="s">
        <v>1137</v>
      </c>
    </row>
    <row r="788" spans="6:7">
      <c r="F788" s="20" t="s">
        <v>93</v>
      </c>
      <c r="G788" s="24" t="s">
        <v>1138</v>
      </c>
    </row>
    <row r="789" spans="6:7">
      <c r="F789" s="20" t="s">
        <v>93</v>
      </c>
      <c r="G789" s="24" t="s">
        <v>422</v>
      </c>
    </row>
    <row r="790" spans="6:7">
      <c r="F790" s="20" t="s">
        <v>93</v>
      </c>
      <c r="G790" s="24" t="s">
        <v>1139</v>
      </c>
    </row>
    <row r="791" spans="6:7">
      <c r="F791" s="20" t="s">
        <v>93</v>
      </c>
      <c r="G791" s="24" t="s">
        <v>1140</v>
      </c>
    </row>
    <row r="792" spans="6:7">
      <c r="F792" s="20" t="s">
        <v>93</v>
      </c>
      <c r="G792" s="24" t="s">
        <v>1141</v>
      </c>
    </row>
    <row r="793" spans="6:7">
      <c r="F793" s="20" t="s">
        <v>93</v>
      </c>
      <c r="G793" s="24" t="s">
        <v>1142</v>
      </c>
    </row>
    <row r="794" spans="6:7">
      <c r="F794" s="20" t="s">
        <v>93</v>
      </c>
      <c r="G794" s="24" t="s">
        <v>1143</v>
      </c>
    </row>
    <row r="795" spans="6:7">
      <c r="F795" s="20" t="s">
        <v>94</v>
      </c>
      <c r="G795" s="24" t="s">
        <v>423</v>
      </c>
    </row>
    <row r="796" spans="6:7">
      <c r="F796" s="20" t="s">
        <v>94</v>
      </c>
      <c r="G796" s="24" t="s">
        <v>1144</v>
      </c>
    </row>
    <row r="797" spans="6:7">
      <c r="F797" s="20" t="s">
        <v>94</v>
      </c>
      <c r="G797" s="24" t="s">
        <v>1145</v>
      </c>
    </row>
    <row r="798" spans="6:7">
      <c r="F798" s="20" t="s">
        <v>94</v>
      </c>
      <c r="G798" s="24" t="s">
        <v>1146</v>
      </c>
    </row>
    <row r="799" spans="6:7">
      <c r="F799" s="20" t="s">
        <v>94</v>
      </c>
      <c r="G799" s="24" t="s">
        <v>1147</v>
      </c>
    </row>
    <row r="800" spans="6:7">
      <c r="F800" s="20" t="s">
        <v>94</v>
      </c>
      <c r="G800" s="24" t="s">
        <v>1148</v>
      </c>
    </row>
    <row r="801" spans="6:7">
      <c r="F801" s="20" t="s">
        <v>94</v>
      </c>
      <c r="G801" s="24" t="s">
        <v>1149</v>
      </c>
    </row>
    <row r="802" spans="6:7">
      <c r="F802" s="20" t="s">
        <v>94</v>
      </c>
      <c r="G802" s="24" t="s">
        <v>1150</v>
      </c>
    </row>
    <row r="803" spans="6:7">
      <c r="F803" s="20" t="s">
        <v>94</v>
      </c>
      <c r="G803" s="24" t="s">
        <v>1151</v>
      </c>
    </row>
    <row r="804" spans="6:7">
      <c r="F804" s="20" t="s">
        <v>94</v>
      </c>
      <c r="G804" s="24" t="s">
        <v>1152</v>
      </c>
    </row>
    <row r="805" spans="6:7">
      <c r="F805" s="20" t="s">
        <v>94</v>
      </c>
      <c r="G805" s="24" t="s">
        <v>690</v>
      </c>
    </row>
    <row r="806" spans="6:7">
      <c r="F806" s="20" t="s">
        <v>94</v>
      </c>
      <c r="G806" s="24" t="s">
        <v>1153</v>
      </c>
    </row>
    <row r="807" spans="6:7">
      <c r="F807" s="20" t="s">
        <v>94</v>
      </c>
      <c r="G807" s="24" t="s">
        <v>1154</v>
      </c>
    </row>
    <row r="808" spans="6:7">
      <c r="F808" s="20" t="s">
        <v>94</v>
      </c>
      <c r="G808" s="24" t="s">
        <v>1155</v>
      </c>
    </row>
    <row r="809" spans="6:7">
      <c r="F809" s="20" t="s">
        <v>94</v>
      </c>
      <c r="G809" s="24" t="s">
        <v>1156</v>
      </c>
    </row>
    <row r="810" spans="6:7">
      <c r="F810" s="20" t="s">
        <v>94</v>
      </c>
      <c r="G810" s="24" t="s">
        <v>1157</v>
      </c>
    </row>
    <row r="811" spans="6:7">
      <c r="F811" s="20" t="s">
        <v>94</v>
      </c>
      <c r="G811" s="24" t="s">
        <v>1158</v>
      </c>
    </row>
    <row r="812" spans="6:7">
      <c r="F812" s="20" t="s">
        <v>95</v>
      </c>
      <c r="G812" s="24" t="s">
        <v>424</v>
      </c>
    </row>
    <row r="813" spans="6:7">
      <c r="F813" s="20" t="s">
        <v>95</v>
      </c>
      <c r="G813" s="24" t="s">
        <v>1159</v>
      </c>
    </row>
    <row r="814" spans="6:7">
      <c r="F814" s="20" t="s">
        <v>95</v>
      </c>
      <c r="G814" s="24" t="s">
        <v>1160</v>
      </c>
    </row>
    <row r="815" spans="6:7">
      <c r="F815" s="20" t="s">
        <v>95</v>
      </c>
      <c r="G815" s="24" t="s">
        <v>1161</v>
      </c>
    </row>
    <row r="816" spans="6:7">
      <c r="F816" s="20" t="s">
        <v>95</v>
      </c>
      <c r="G816" s="24" t="s">
        <v>1162</v>
      </c>
    </row>
    <row r="817" spans="6:7">
      <c r="F817" s="20" t="s">
        <v>95</v>
      </c>
      <c r="G817" s="24" t="s">
        <v>1163</v>
      </c>
    </row>
    <row r="818" spans="6:7">
      <c r="F818" s="20" t="s">
        <v>95</v>
      </c>
      <c r="G818" s="24" t="s">
        <v>1164</v>
      </c>
    </row>
    <row r="819" spans="6:7">
      <c r="F819" s="20" t="s">
        <v>95</v>
      </c>
      <c r="G819" s="24" t="s">
        <v>1165</v>
      </c>
    </row>
    <row r="820" spans="6:7">
      <c r="F820" s="20" t="s">
        <v>95</v>
      </c>
      <c r="G820" s="24" t="s">
        <v>1166</v>
      </c>
    </row>
    <row r="821" spans="6:7">
      <c r="F821" s="20" t="s">
        <v>95</v>
      </c>
      <c r="G821" s="24" t="s">
        <v>1167</v>
      </c>
    </row>
    <row r="822" spans="6:7">
      <c r="F822" s="20" t="s">
        <v>95</v>
      </c>
      <c r="G822" s="24" t="s">
        <v>1168</v>
      </c>
    </row>
    <row r="823" spans="6:7">
      <c r="F823" s="20" t="s">
        <v>95</v>
      </c>
      <c r="G823" s="24" t="s">
        <v>1169</v>
      </c>
    </row>
    <row r="824" spans="6:7">
      <c r="F824" s="20" t="s">
        <v>95</v>
      </c>
      <c r="G824" s="24" t="s">
        <v>1170</v>
      </c>
    </row>
    <row r="825" spans="6:7">
      <c r="F825" s="20" t="s">
        <v>95</v>
      </c>
      <c r="G825" s="24" t="s">
        <v>1171</v>
      </c>
    </row>
    <row r="826" spans="6:7">
      <c r="F826" s="20" t="s">
        <v>95</v>
      </c>
      <c r="G826" s="24" t="s">
        <v>1172</v>
      </c>
    </row>
    <row r="827" spans="6:7">
      <c r="F827" s="20" t="s">
        <v>95</v>
      </c>
      <c r="G827" s="24" t="s">
        <v>1173</v>
      </c>
    </row>
    <row r="828" spans="6:7">
      <c r="F828" s="20" t="s">
        <v>95</v>
      </c>
      <c r="G828" s="24" t="s">
        <v>750</v>
      </c>
    </row>
    <row r="829" spans="6:7">
      <c r="F829" s="20" t="s">
        <v>95</v>
      </c>
      <c r="G829" s="24" t="s">
        <v>1174</v>
      </c>
    </row>
    <row r="830" spans="6:7">
      <c r="F830" s="20" t="s">
        <v>95</v>
      </c>
      <c r="G830" s="24" t="s">
        <v>1175</v>
      </c>
    </row>
    <row r="831" spans="6:7">
      <c r="F831" s="20" t="s">
        <v>95</v>
      </c>
      <c r="G831" s="24" t="s">
        <v>1176</v>
      </c>
    </row>
    <row r="832" spans="6:7">
      <c r="F832" s="20" t="s">
        <v>95</v>
      </c>
      <c r="G832" s="24" t="s">
        <v>1177</v>
      </c>
    </row>
    <row r="833" spans="6:7">
      <c r="F833" s="20" t="s">
        <v>95</v>
      </c>
      <c r="G833" s="24" t="s">
        <v>1178</v>
      </c>
    </row>
    <row r="834" spans="6:7">
      <c r="F834" s="20" t="s">
        <v>95</v>
      </c>
      <c r="G834" s="24" t="s">
        <v>1179</v>
      </c>
    </row>
    <row r="835" spans="6:7">
      <c r="F835" s="20" t="s">
        <v>95</v>
      </c>
      <c r="G835" s="24" t="s">
        <v>1180</v>
      </c>
    </row>
    <row r="836" spans="6:7">
      <c r="F836" s="20" t="s">
        <v>95</v>
      </c>
      <c r="G836" s="24" t="s">
        <v>1181</v>
      </c>
    </row>
    <row r="837" spans="6:7">
      <c r="F837" s="20" t="s">
        <v>95</v>
      </c>
      <c r="G837" s="24" t="s">
        <v>1182</v>
      </c>
    </row>
    <row r="838" spans="6:7">
      <c r="F838" s="20" t="s">
        <v>95</v>
      </c>
      <c r="G838" s="24" t="s">
        <v>1183</v>
      </c>
    </row>
    <row r="839" spans="6:7">
      <c r="F839" s="20" t="s">
        <v>96</v>
      </c>
      <c r="G839" s="24" t="s">
        <v>425</v>
      </c>
    </row>
    <row r="840" spans="6:7">
      <c r="F840" s="20" t="s">
        <v>96</v>
      </c>
      <c r="G840" s="24" t="s">
        <v>426</v>
      </c>
    </row>
    <row r="841" spans="6:7">
      <c r="F841" s="20" t="s">
        <v>96</v>
      </c>
      <c r="G841" s="24" t="s">
        <v>1184</v>
      </c>
    </row>
    <row r="842" spans="6:7">
      <c r="F842" s="20" t="s">
        <v>96</v>
      </c>
      <c r="G842" s="24" t="s">
        <v>1185</v>
      </c>
    </row>
    <row r="843" spans="6:7">
      <c r="F843" s="20" t="s">
        <v>96</v>
      </c>
      <c r="G843" s="24" t="s">
        <v>1186</v>
      </c>
    </row>
    <row r="844" spans="6:7">
      <c r="F844" s="20" t="s">
        <v>96</v>
      </c>
      <c r="G844" s="24" t="s">
        <v>1187</v>
      </c>
    </row>
    <row r="845" spans="6:7">
      <c r="F845" s="20" t="s">
        <v>96</v>
      </c>
      <c r="G845" s="24" t="s">
        <v>1188</v>
      </c>
    </row>
    <row r="846" spans="6:7">
      <c r="F846" s="20" t="s">
        <v>96</v>
      </c>
      <c r="G846" s="24" t="s">
        <v>1189</v>
      </c>
    </row>
    <row r="847" spans="6:7">
      <c r="F847" s="20" t="s">
        <v>96</v>
      </c>
      <c r="G847" s="24" t="s">
        <v>1190</v>
      </c>
    </row>
    <row r="848" spans="6:7">
      <c r="F848" s="20" t="s">
        <v>96</v>
      </c>
      <c r="G848" s="24" t="s">
        <v>1191</v>
      </c>
    </row>
    <row r="849" spans="6:7">
      <c r="F849" s="20" t="s">
        <v>96</v>
      </c>
      <c r="G849" s="24" t="s">
        <v>1192</v>
      </c>
    </row>
    <row r="850" spans="6:7">
      <c r="F850" s="20" t="s">
        <v>96</v>
      </c>
      <c r="G850" s="24" t="s">
        <v>1193</v>
      </c>
    </row>
    <row r="851" spans="6:7">
      <c r="F851" s="20" t="s">
        <v>96</v>
      </c>
      <c r="G851" s="24" t="s">
        <v>1194</v>
      </c>
    </row>
    <row r="852" spans="6:7">
      <c r="F852" s="20" t="s">
        <v>96</v>
      </c>
      <c r="G852" s="24" t="s">
        <v>1195</v>
      </c>
    </row>
    <row r="853" spans="6:7">
      <c r="F853" s="20" t="s">
        <v>96</v>
      </c>
      <c r="G853" s="24" t="s">
        <v>427</v>
      </c>
    </row>
    <row r="854" spans="6:7">
      <c r="F854" s="20" t="s">
        <v>96</v>
      </c>
      <c r="G854" s="24" t="s">
        <v>1196</v>
      </c>
    </row>
    <row r="855" spans="6:7">
      <c r="F855" s="20" t="s">
        <v>96</v>
      </c>
      <c r="G855" s="24" t="s">
        <v>1197</v>
      </c>
    </row>
    <row r="856" spans="6:7">
      <c r="F856" s="20" t="s">
        <v>96</v>
      </c>
      <c r="G856" s="24" t="s">
        <v>1198</v>
      </c>
    </row>
    <row r="857" spans="6:7">
      <c r="F857" s="20" t="s">
        <v>96</v>
      </c>
      <c r="G857" s="24" t="s">
        <v>1199</v>
      </c>
    </row>
    <row r="858" spans="6:7">
      <c r="F858" s="20" t="s">
        <v>96</v>
      </c>
      <c r="G858" s="24" t="s">
        <v>1200</v>
      </c>
    </row>
    <row r="859" spans="6:7">
      <c r="F859" s="20" t="s">
        <v>96</v>
      </c>
      <c r="G859" s="24" t="s">
        <v>1201</v>
      </c>
    </row>
    <row r="860" spans="6:7">
      <c r="F860" s="20" t="s">
        <v>96</v>
      </c>
      <c r="G860" s="24" t="s">
        <v>979</v>
      </c>
    </row>
    <row r="861" spans="6:7">
      <c r="F861" s="20" t="s">
        <v>96</v>
      </c>
      <c r="G861" s="24" t="s">
        <v>1202</v>
      </c>
    </row>
    <row r="862" spans="6:7">
      <c r="F862" s="20" t="s">
        <v>96</v>
      </c>
      <c r="G862" s="24" t="s">
        <v>1203</v>
      </c>
    </row>
    <row r="863" spans="6:7">
      <c r="F863" s="20" t="s">
        <v>96</v>
      </c>
      <c r="G863" s="24" t="s">
        <v>1204</v>
      </c>
    </row>
    <row r="864" spans="6:7">
      <c r="F864" s="20" t="s">
        <v>96</v>
      </c>
      <c r="G864" s="24" t="s">
        <v>1205</v>
      </c>
    </row>
    <row r="865" spans="6:7">
      <c r="F865" s="20" t="s">
        <v>96</v>
      </c>
      <c r="G865" s="24" t="s">
        <v>1206</v>
      </c>
    </row>
    <row r="866" spans="6:7">
      <c r="F866" s="20" t="s">
        <v>96</v>
      </c>
      <c r="G866" s="24" t="s">
        <v>1207</v>
      </c>
    </row>
    <row r="867" spans="6:7">
      <c r="F867" s="20" t="s">
        <v>96</v>
      </c>
      <c r="G867" s="24" t="s">
        <v>1208</v>
      </c>
    </row>
    <row r="868" spans="6:7">
      <c r="F868" s="20" t="s">
        <v>96</v>
      </c>
      <c r="G868" s="24" t="s">
        <v>1209</v>
      </c>
    </row>
    <row r="869" spans="6:7">
      <c r="F869" s="20" t="s">
        <v>96</v>
      </c>
      <c r="G869" s="24" t="s">
        <v>1210</v>
      </c>
    </row>
    <row r="870" spans="6:7">
      <c r="F870" s="20" t="s">
        <v>96</v>
      </c>
      <c r="G870" s="24" t="s">
        <v>1211</v>
      </c>
    </row>
    <row r="871" spans="6:7">
      <c r="F871" s="20" t="s">
        <v>96</v>
      </c>
      <c r="G871" s="24" t="s">
        <v>1212</v>
      </c>
    </row>
    <row r="872" spans="6:7">
      <c r="F872" s="20" t="s">
        <v>96</v>
      </c>
      <c r="G872" s="24" t="s">
        <v>1213</v>
      </c>
    </row>
    <row r="873" spans="6:7">
      <c r="F873" s="20" t="s">
        <v>96</v>
      </c>
      <c r="G873" s="24" t="s">
        <v>1214</v>
      </c>
    </row>
    <row r="874" spans="6:7">
      <c r="F874" s="20" t="s">
        <v>96</v>
      </c>
      <c r="G874" s="24" t="s">
        <v>1215</v>
      </c>
    </row>
    <row r="875" spans="6:7">
      <c r="F875" s="20" t="s">
        <v>96</v>
      </c>
      <c r="G875" s="24" t="s">
        <v>1216</v>
      </c>
    </row>
    <row r="876" spans="6:7">
      <c r="F876" s="20" t="s">
        <v>96</v>
      </c>
      <c r="G876" s="24" t="s">
        <v>1217</v>
      </c>
    </row>
    <row r="877" spans="6:7">
      <c r="F877" s="20" t="s">
        <v>96</v>
      </c>
      <c r="G877" s="24" t="s">
        <v>1218</v>
      </c>
    </row>
    <row r="878" spans="6:7">
      <c r="F878" s="20" t="s">
        <v>96</v>
      </c>
      <c r="G878" s="24" t="s">
        <v>1219</v>
      </c>
    </row>
    <row r="879" spans="6:7">
      <c r="F879" s="20" t="s">
        <v>96</v>
      </c>
      <c r="G879" s="24" t="s">
        <v>1220</v>
      </c>
    </row>
    <row r="880" spans="6:7">
      <c r="F880" s="20" t="s">
        <v>96</v>
      </c>
      <c r="G880" s="24" t="s">
        <v>1221</v>
      </c>
    </row>
    <row r="881" spans="6:7">
      <c r="F881" s="20" t="s">
        <v>96</v>
      </c>
      <c r="G881" s="24" t="s">
        <v>1222</v>
      </c>
    </row>
    <row r="882" spans="6:7">
      <c r="F882" s="20" t="s">
        <v>96</v>
      </c>
      <c r="G882" s="24" t="s">
        <v>1223</v>
      </c>
    </row>
    <row r="883" spans="6:7">
      <c r="F883" s="20" t="s">
        <v>96</v>
      </c>
      <c r="G883" s="24" t="s">
        <v>1224</v>
      </c>
    </row>
    <row r="884" spans="6:7">
      <c r="F884" s="20" t="s">
        <v>96</v>
      </c>
      <c r="G884" s="24" t="s">
        <v>1225</v>
      </c>
    </row>
    <row r="885" spans="6:7">
      <c r="F885" s="20" t="s">
        <v>96</v>
      </c>
      <c r="G885" s="24" t="s">
        <v>1226</v>
      </c>
    </row>
    <row r="886" spans="6:7">
      <c r="F886" s="20" t="s">
        <v>96</v>
      </c>
      <c r="G886" s="24" t="s">
        <v>1227</v>
      </c>
    </row>
    <row r="887" spans="6:7">
      <c r="F887" s="20" t="s">
        <v>96</v>
      </c>
      <c r="G887" s="24" t="s">
        <v>1228</v>
      </c>
    </row>
    <row r="888" spans="6:7">
      <c r="F888" s="20" t="s">
        <v>96</v>
      </c>
      <c r="G888" s="24" t="s">
        <v>1229</v>
      </c>
    </row>
    <row r="889" spans="6:7">
      <c r="F889" s="20" t="s">
        <v>96</v>
      </c>
      <c r="G889" s="24" t="s">
        <v>1230</v>
      </c>
    </row>
    <row r="890" spans="6:7">
      <c r="F890" s="20" t="s">
        <v>96</v>
      </c>
      <c r="G890" s="24" t="s">
        <v>1231</v>
      </c>
    </row>
    <row r="891" spans="6:7">
      <c r="F891" s="20" t="s">
        <v>96</v>
      </c>
      <c r="G891" s="24" t="s">
        <v>1232</v>
      </c>
    </row>
    <row r="892" spans="6:7">
      <c r="F892" s="20" t="s">
        <v>96</v>
      </c>
      <c r="G892" s="24" t="s">
        <v>1233</v>
      </c>
    </row>
    <row r="893" spans="6:7">
      <c r="F893" s="20" t="s">
        <v>96</v>
      </c>
      <c r="G893" s="24" t="s">
        <v>1234</v>
      </c>
    </row>
    <row r="894" spans="6:7">
      <c r="F894" s="20" t="s">
        <v>96</v>
      </c>
      <c r="G894" s="24" t="s">
        <v>1235</v>
      </c>
    </row>
    <row r="895" spans="6:7">
      <c r="F895" s="20" t="s">
        <v>96</v>
      </c>
      <c r="G895" s="24" t="s">
        <v>1236</v>
      </c>
    </row>
    <row r="896" spans="6:7">
      <c r="F896" s="20" t="s">
        <v>96</v>
      </c>
      <c r="G896" s="24" t="s">
        <v>1237</v>
      </c>
    </row>
    <row r="897" spans="6:7">
      <c r="F897" s="20" t="s">
        <v>96</v>
      </c>
      <c r="G897" s="24" t="s">
        <v>1238</v>
      </c>
    </row>
    <row r="898" spans="6:7">
      <c r="F898" s="20" t="s">
        <v>96</v>
      </c>
      <c r="G898" s="24" t="s">
        <v>1239</v>
      </c>
    </row>
    <row r="899" spans="6:7">
      <c r="F899" s="20" t="s">
        <v>96</v>
      </c>
      <c r="G899" s="24" t="s">
        <v>1240</v>
      </c>
    </row>
    <row r="900" spans="6:7">
      <c r="F900" s="20" t="s">
        <v>96</v>
      </c>
      <c r="G900" s="24" t="s">
        <v>1241</v>
      </c>
    </row>
    <row r="901" spans="6:7">
      <c r="F901" s="20" t="s">
        <v>96</v>
      </c>
      <c r="G901" s="24" t="s">
        <v>1242</v>
      </c>
    </row>
    <row r="902" spans="6:7">
      <c r="F902" s="20" t="s">
        <v>96</v>
      </c>
      <c r="G902" s="24" t="s">
        <v>690</v>
      </c>
    </row>
    <row r="903" spans="6:7">
      <c r="F903" s="20" t="s">
        <v>96</v>
      </c>
      <c r="G903" s="24" t="s">
        <v>1243</v>
      </c>
    </row>
    <row r="904" spans="6:7">
      <c r="F904" s="20" t="s">
        <v>96</v>
      </c>
      <c r="G904" s="24" t="s">
        <v>1244</v>
      </c>
    </row>
    <row r="905" spans="6:7">
      <c r="F905" s="20" t="s">
        <v>96</v>
      </c>
      <c r="G905" s="24" t="s">
        <v>1245</v>
      </c>
    </row>
    <row r="906" spans="6:7">
      <c r="F906" s="20" t="s">
        <v>96</v>
      </c>
      <c r="G906" s="24" t="s">
        <v>1246</v>
      </c>
    </row>
    <row r="907" spans="6:7">
      <c r="F907" s="20" t="s">
        <v>96</v>
      </c>
      <c r="G907" s="24" t="s">
        <v>1247</v>
      </c>
    </row>
    <row r="908" spans="6:7">
      <c r="F908" s="20" t="s">
        <v>96</v>
      </c>
      <c r="G908" s="24" t="s">
        <v>985</v>
      </c>
    </row>
    <row r="909" spans="6:7">
      <c r="F909" s="20" t="s">
        <v>96</v>
      </c>
      <c r="G909" s="24" t="s">
        <v>1248</v>
      </c>
    </row>
    <row r="910" spans="6:7">
      <c r="F910" s="20" t="s">
        <v>96</v>
      </c>
      <c r="G910" s="24" t="s">
        <v>1249</v>
      </c>
    </row>
    <row r="911" spans="6:7">
      <c r="F911" s="20" t="s">
        <v>96</v>
      </c>
      <c r="G911" s="24" t="s">
        <v>1250</v>
      </c>
    </row>
    <row r="912" spans="6:7">
      <c r="F912" s="20" t="s">
        <v>96</v>
      </c>
      <c r="G912" s="24" t="s">
        <v>1251</v>
      </c>
    </row>
    <row r="913" spans="6:7">
      <c r="F913" s="20" t="s">
        <v>96</v>
      </c>
      <c r="G913" s="24" t="s">
        <v>1252</v>
      </c>
    </row>
    <row r="914" spans="6:7">
      <c r="F914" s="20" t="s">
        <v>96</v>
      </c>
      <c r="G914" s="24" t="s">
        <v>1253</v>
      </c>
    </row>
    <row r="915" spans="6:7">
      <c r="F915" s="20" t="s">
        <v>96</v>
      </c>
      <c r="G915" s="24" t="s">
        <v>1254</v>
      </c>
    </row>
    <row r="916" spans="6:7">
      <c r="F916" s="20" t="s">
        <v>97</v>
      </c>
      <c r="G916" s="24" t="s">
        <v>298</v>
      </c>
    </row>
    <row r="917" spans="6:7">
      <c r="F917" s="20" t="s">
        <v>97</v>
      </c>
      <c r="G917" s="24" t="s">
        <v>428</v>
      </c>
    </row>
    <row r="918" spans="6:7">
      <c r="F918" s="20" t="s">
        <v>97</v>
      </c>
      <c r="G918" s="24" t="s">
        <v>1255</v>
      </c>
    </row>
    <row r="919" spans="6:7">
      <c r="F919" s="20" t="s">
        <v>97</v>
      </c>
      <c r="G919" s="24" t="s">
        <v>429</v>
      </c>
    </row>
    <row r="920" spans="6:7">
      <c r="F920" s="20" t="s">
        <v>97</v>
      </c>
      <c r="G920" s="24" t="s">
        <v>1256</v>
      </c>
    </row>
    <row r="921" spans="6:7">
      <c r="F921" s="20" t="s">
        <v>97</v>
      </c>
      <c r="G921" s="24" t="s">
        <v>1257</v>
      </c>
    </row>
    <row r="922" spans="6:7">
      <c r="F922" s="20" t="s">
        <v>97</v>
      </c>
      <c r="G922" s="24" t="s">
        <v>1258</v>
      </c>
    </row>
    <row r="923" spans="6:7">
      <c r="F923" s="20" t="s">
        <v>97</v>
      </c>
      <c r="G923" s="24" t="s">
        <v>1259</v>
      </c>
    </row>
    <row r="924" spans="6:7">
      <c r="F924" s="20" t="s">
        <v>97</v>
      </c>
      <c r="G924" s="24" t="s">
        <v>1260</v>
      </c>
    </row>
    <row r="925" spans="6:7">
      <c r="F925" s="20" t="s">
        <v>97</v>
      </c>
      <c r="G925" s="24" t="s">
        <v>1261</v>
      </c>
    </row>
    <row r="926" spans="6:7">
      <c r="F926" s="20" t="s">
        <v>97</v>
      </c>
      <c r="G926" s="24" t="s">
        <v>1262</v>
      </c>
    </row>
    <row r="927" spans="6:7">
      <c r="F927" s="20" t="s">
        <v>97</v>
      </c>
      <c r="G927" s="24" t="s">
        <v>1263</v>
      </c>
    </row>
    <row r="928" spans="6:7">
      <c r="F928" s="20" t="s">
        <v>97</v>
      </c>
      <c r="G928" s="24" t="s">
        <v>430</v>
      </c>
    </row>
    <row r="929" spans="6:7">
      <c r="F929" s="20" t="s">
        <v>97</v>
      </c>
      <c r="G929" s="24" t="s">
        <v>431</v>
      </c>
    </row>
    <row r="930" spans="6:7">
      <c r="F930" s="20" t="s">
        <v>97</v>
      </c>
      <c r="G930" s="24" t="s">
        <v>1264</v>
      </c>
    </row>
    <row r="931" spans="6:7">
      <c r="F931" s="20" t="s">
        <v>97</v>
      </c>
      <c r="G931" s="24" t="s">
        <v>1265</v>
      </c>
    </row>
    <row r="932" spans="6:7">
      <c r="F932" s="20" t="s">
        <v>97</v>
      </c>
      <c r="G932" s="24" t="s">
        <v>1266</v>
      </c>
    </row>
    <row r="933" spans="6:7">
      <c r="F933" s="20" t="s">
        <v>97</v>
      </c>
      <c r="G933" s="24" t="s">
        <v>1267</v>
      </c>
    </row>
    <row r="934" spans="6:7">
      <c r="F934" s="20" t="s">
        <v>97</v>
      </c>
      <c r="G934" s="24" t="s">
        <v>1268</v>
      </c>
    </row>
    <row r="935" spans="6:7">
      <c r="F935" s="20" t="s">
        <v>97</v>
      </c>
      <c r="G935" s="24" t="s">
        <v>1269</v>
      </c>
    </row>
    <row r="936" spans="6:7">
      <c r="F936" s="20" t="s">
        <v>97</v>
      </c>
      <c r="G936" s="24" t="s">
        <v>1270</v>
      </c>
    </row>
    <row r="937" spans="6:7">
      <c r="F937" s="20" t="s">
        <v>97</v>
      </c>
      <c r="G937" s="24" t="s">
        <v>1271</v>
      </c>
    </row>
    <row r="938" spans="6:7">
      <c r="F938" s="20" t="s">
        <v>97</v>
      </c>
      <c r="G938" s="24" t="s">
        <v>1272</v>
      </c>
    </row>
    <row r="939" spans="6:7">
      <c r="F939" s="20" t="s">
        <v>97</v>
      </c>
      <c r="G939" s="24" t="s">
        <v>1273</v>
      </c>
    </row>
    <row r="940" spans="6:7">
      <c r="F940" s="20" t="s">
        <v>97</v>
      </c>
      <c r="G940" s="24" t="s">
        <v>1274</v>
      </c>
    </row>
    <row r="941" spans="6:7">
      <c r="F941" s="20" t="s">
        <v>97</v>
      </c>
      <c r="G941" s="24" t="s">
        <v>1275</v>
      </c>
    </row>
    <row r="942" spans="6:7">
      <c r="F942" s="20" t="s">
        <v>97</v>
      </c>
      <c r="G942" s="24" t="s">
        <v>1276</v>
      </c>
    </row>
    <row r="943" spans="6:7">
      <c r="F943" s="20" t="s">
        <v>97</v>
      </c>
      <c r="G943" s="24" t="s">
        <v>1277</v>
      </c>
    </row>
    <row r="944" spans="6:7">
      <c r="F944" s="20" t="s">
        <v>97</v>
      </c>
      <c r="G944" s="24" t="s">
        <v>1278</v>
      </c>
    </row>
    <row r="945" spans="6:7">
      <c r="F945" s="20" t="s">
        <v>97</v>
      </c>
      <c r="G945" s="24" t="s">
        <v>1279</v>
      </c>
    </row>
    <row r="946" spans="6:7">
      <c r="F946" s="20" t="s">
        <v>97</v>
      </c>
      <c r="G946" s="24" t="s">
        <v>1280</v>
      </c>
    </row>
    <row r="947" spans="6:7">
      <c r="F947" s="20" t="s">
        <v>97</v>
      </c>
      <c r="G947" s="24" t="s">
        <v>690</v>
      </c>
    </row>
    <row r="948" spans="6:7">
      <c r="F948" s="20" t="s">
        <v>97</v>
      </c>
      <c r="G948" s="24" t="s">
        <v>1281</v>
      </c>
    </row>
    <row r="949" spans="6:7">
      <c r="F949" s="20" t="s">
        <v>97</v>
      </c>
      <c r="G949" s="24" t="s">
        <v>1282</v>
      </c>
    </row>
    <row r="950" spans="6:7">
      <c r="F950" s="20" t="s">
        <v>97</v>
      </c>
      <c r="G950" s="24" t="s">
        <v>1283</v>
      </c>
    </row>
    <row r="951" spans="6:7">
      <c r="F951" s="20" t="s">
        <v>97</v>
      </c>
      <c r="G951" s="24" t="s">
        <v>1284</v>
      </c>
    </row>
    <row r="952" spans="6:7">
      <c r="F952" s="20" t="s">
        <v>97</v>
      </c>
      <c r="G952" s="24" t="s">
        <v>1285</v>
      </c>
    </row>
    <row r="953" spans="6:7">
      <c r="F953" s="20" t="s">
        <v>97</v>
      </c>
      <c r="G953" s="24" t="s">
        <v>1286</v>
      </c>
    </row>
    <row r="954" spans="6:7">
      <c r="F954" s="20" t="s">
        <v>97</v>
      </c>
      <c r="G954" s="24" t="s">
        <v>1287</v>
      </c>
    </row>
    <row r="955" spans="6:7">
      <c r="F955" s="20" t="s">
        <v>97</v>
      </c>
      <c r="G955" s="24" t="s">
        <v>1288</v>
      </c>
    </row>
    <row r="956" spans="6:7">
      <c r="F956" s="20" t="s">
        <v>97</v>
      </c>
      <c r="G956" s="24" t="s">
        <v>1289</v>
      </c>
    </row>
    <row r="957" spans="6:7">
      <c r="F957" s="20" t="s">
        <v>97</v>
      </c>
      <c r="G957" s="24" t="s">
        <v>1290</v>
      </c>
    </row>
    <row r="958" spans="6:7">
      <c r="F958" s="20" t="s">
        <v>98</v>
      </c>
      <c r="G958" s="24" t="s">
        <v>299</v>
      </c>
    </row>
    <row r="959" spans="6:7">
      <c r="F959" s="20" t="s">
        <v>98</v>
      </c>
      <c r="G959" s="24" t="s">
        <v>432</v>
      </c>
    </row>
    <row r="960" spans="6:7">
      <c r="F960" s="20" t="s">
        <v>98</v>
      </c>
      <c r="G960" s="24" t="s">
        <v>433</v>
      </c>
    </row>
    <row r="961" spans="6:7">
      <c r="F961" s="20" t="s">
        <v>98</v>
      </c>
      <c r="G961" s="24" t="s">
        <v>1291</v>
      </c>
    </row>
    <row r="962" spans="6:7">
      <c r="F962" s="20" t="s">
        <v>98</v>
      </c>
      <c r="G962" s="24" t="s">
        <v>434</v>
      </c>
    </row>
    <row r="963" spans="6:7">
      <c r="F963" s="20" t="s">
        <v>98</v>
      </c>
      <c r="G963" s="24" t="s">
        <v>435</v>
      </c>
    </row>
    <row r="964" spans="6:7">
      <c r="F964" s="20" t="s">
        <v>98</v>
      </c>
      <c r="G964" s="24" t="s">
        <v>1292</v>
      </c>
    </row>
    <row r="965" spans="6:7">
      <c r="F965" s="20" t="s">
        <v>98</v>
      </c>
      <c r="G965" s="24" t="s">
        <v>436</v>
      </c>
    </row>
    <row r="966" spans="6:7">
      <c r="F966" s="20" t="s">
        <v>98</v>
      </c>
      <c r="G966" s="24" t="s">
        <v>437</v>
      </c>
    </row>
    <row r="967" spans="6:7">
      <c r="F967" s="20" t="s">
        <v>98</v>
      </c>
      <c r="G967" s="24" t="s">
        <v>438</v>
      </c>
    </row>
    <row r="968" spans="6:7">
      <c r="F968" s="20" t="s">
        <v>98</v>
      </c>
      <c r="G968" s="24" t="s">
        <v>439</v>
      </c>
    </row>
    <row r="969" spans="6:7">
      <c r="F969" s="20" t="s">
        <v>98</v>
      </c>
      <c r="G969" s="24" t="s">
        <v>440</v>
      </c>
    </row>
    <row r="970" spans="6:7">
      <c r="F970" s="20" t="s">
        <v>98</v>
      </c>
      <c r="G970" s="24" t="s">
        <v>441</v>
      </c>
    </row>
    <row r="971" spans="6:7">
      <c r="F971" s="20" t="s">
        <v>98</v>
      </c>
      <c r="G971" s="24" t="s">
        <v>442</v>
      </c>
    </row>
    <row r="972" spans="6:7">
      <c r="F972" s="20" t="s">
        <v>98</v>
      </c>
      <c r="G972" s="24" t="s">
        <v>443</v>
      </c>
    </row>
    <row r="973" spans="6:7">
      <c r="F973" s="20" t="s">
        <v>98</v>
      </c>
      <c r="G973" s="24" t="s">
        <v>1293</v>
      </c>
    </row>
    <row r="974" spans="6:7">
      <c r="F974" s="20" t="s">
        <v>98</v>
      </c>
      <c r="G974" s="24" t="s">
        <v>444</v>
      </c>
    </row>
    <row r="975" spans="6:7">
      <c r="F975" s="20" t="s">
        <v>98</v>
      </c>
      <c r="G975" s="24" t="s">
        <v>1294</v>
      </c>
    </row>
    <row r="976" spans="6:7">
      <c r="F976" s="20" t="s">
        <v>98</v>
      </c>
      <c r="G976" s="24" t="s">
        <v>1295</v>
      </c>
    </row>
    <row r="977" spans="6:7">
      <c r="F977" s="20" t="s">
        <v>98</v>
      </c>
      <c r="G977" s="24" t="s">
        <v>1296</v>
      </c>
    </row>
    <row r="978" spans="6:7">
      <c r="F978" s="20" t="s">
        <v>98</v>
      </c>
      <c r="G978" s="24" t="s">
        <v>1297</v>
      </c>
    </row>
    <row r="979" spans="6:7">
      <c r="F979" s="20" t="s">
        <v>98</v>
      </c>
      <c r="G979" s="24" t="s">
        <v>1298</v>
      </c>
    </row>
    <row r="980" spans="6:7">
      <c r="F980" s="20" t="s">
        <v>98</v>
      </c>
      <c r="G980" s="24" t="s">
        <v>1299</v>
      </c>
    </row>
    <row r="981" spans="6:7">
      <c r="F981" s="20" t="s">
        <v>98</v>
      </c>
      <c r="G981" s="24" t="s">
        <v>1300</v>
      </c>
    </row>
    <row r="982" spans="6:7">
      <c r="F982" s="20" t="s">
        <v>98</v>
      </c>
      <c r="G982" s="24" t="s">
        <v>1301</v>
      </c>
    </row>
    <row r="983" spans="6:7">
      <c r="F983" s="20" t="s">
        <v>98</v>
      </c>
      <c r="G983" s="24" t="s">
        <v>1302</v>
      </c>
    </row>
    <row r="984" spans="6:7">
      <c r="F984" s="20" t="s">
        <v>98</v>
      </c>
      <c r="G984" s="24" t="s">
        <v>1303</v>
      </c>
    </row>
    <row r="985" spans="6:7">
      <c r="F985" s="20" t="s">
        <v>98</v>
      </c>
      <c r="G985" s="24" t="s">
        <v>1304</v>
      </c>
    </row>
    <row r="986" spans="6:7">
      <c r="F986" s="20" t="s">
        <v>98</v>
      </c>
      <c r="G986" s="24" t="s">
        <v>445</v>
      </c>
    </row>
    <row r="987" spans="6:7">
      <c r="F987" s="20" t="s">
        <v>98</v>
      </c>
      <c r="G987" s="24" t="s">
        <v>446</v>
      </c>
    </row>
    <row r="988" spans="6:7">
      <c r="F988" s="20" t="s">
        <v>98</v>
      </c>
      <c r="G988" s="24" t="s">
        <v>447</v>
      </c>
    </row>
    <row r="989" spans="6:7">
      <c r="F989" s="20" t="s">
        <v>98</v>
      </c>
      <c r="G989" s="24" t="s">
        <v>448</v>
      </c>
    </row>
    <row r="990" spans="6:7">
      <c r="F990" s="20" t="s">
        <v>98</v>
      </c>
      <c r="G990" s="24" t="s">
        <v>1305</v>
      </c>
    </row>
    <row r="991" spans="6:7">
      <c r="F991" s="20" t="s">
        <v>98</v>
      </c>
      <c r="G991" s="24" t="s">
        <v>449</v>
      </c>
    </row>
    <row r="992" spans="6:7">
      <c r="F992" s="20" t="s">
        <v>98</v>
      </c>
      <c r="G992" s="24" t="s">
        <v>450</v>
      </c>
    </row>
    <row r="993" spans="6:7">
      <c r="F993" s="20" t="s">
        <v>99</v>
      </c>
      <c r="G993" s="24" t="s">
        <v>163</v>
      </c>
    </row>
    <row r="994" spans="6:7">
      <c r="F994" s="20" t="s">
        <v>99</v>
      </c>
      <c r="G994" s="24" t="s">
        <v>451</v>
      </c>
    </row>
    <row r="995" spans="6:7">
      <c r="F995" s="20" t="s">
        <v>99</v>
      </c>
      <c r="G995" s="24" t="s">
        <v>300</v>
      </c>
    </row>
    <row r="996" spans="6:7">
      <c r="F996" s="20" t="s">
        <v>99</v>
      </c>
      <c r="G996" s="24" t="s">
        <v>452</v>
      </c>
    </row>
    <row r="997" spans="6:7">
      <c r="F997" s="20" t="s">
        <v>99</v>
      </c>
      <c r="G997" s="24" t="s">
        <v>1306</v>
      </c>
    </row>
    <row r="998" spans="6:7">
      <c r="F998" s="20" t="s">
        <v>99</v>
      </c>
      <c r="G998" s="24" t="s">
        <v>453</v>
      </c>
    </row>
    <row r="999" spans="6:7">
      <c r="F999" s="20" t="s">
        <v>99</v>
      </c>
      <c r="G999" s="24" t="s">
        <v>301</v>
      </c>
    </row>
    <row r="1000" spans="6:7">
      <c r="F1000" s="20" t="s">
        <v>99</v>
      </c>
      <c r="G1000" s="24" t="s">
        <v>454</v>
      </c>
    </row>
    <row r="1001" spans="6:7">
      <c r="F1001" s="20" t="s">
        <v>99</v>
      </c>
      <c r="G1001" s="24" t="s">
        <v>302</v>
      </c>
    </row>
    <row r="1002" spans="6:7">
      <c r="F1002" s="20" t="s">
        <v>99</v>
      </c>
      <c r="G1002" s="24" t="s">
        <v>303</v>
      </c>
    </row>
    <row r="1003" spans="6:7">
      <c r="F1003" s="20" t="s">
        <v>99</v>
      </c>
      <c r="G1003" s="24" t="s">
        <v>184</v>
      </c>
    </row>
    <row r="1004" spans="6:7">
      <c r="F1004" s="20" t="s">
        <v>99</v>
      </c>
      <c r="G1004" s="24" t="s">
        <v>185</v>
      </c>
    </row>
    <row r="1005" spans="6:7">
      <c r="F1005" s="20" t="s">
        <v>99</v>
      </c>
      <c r="G1005" s="24" t="s">
        <v>304</v>
      </c>
    </row>
    <row r="1006" spans="6:7">
      <c r="F1006" s="20" t="s">
        <v>99</v>
      </c>
      <c r="G1006" s="24" t="s">
        <v>305</v>
      </c>
    </row>
    <row r="1007" spans="6:7">
      <c r="F1007" s="20" t="s">
        <v>99</v>
      </c>
      <c r="G1007" s="24" t="s">
        <v>455</v>
      </c>
    </row>
    <row r="1008" spans="6:7">
      <c r="F1008" s="20" t="s">
        <v>99</v>
      </c>
      <c r="G1008" s="24" t="s">
        <v>456</v>
      </c>
    </row>
    <row r="1009" spans="6:7">
      <c r="F1009" s="20" t="s">
        <v>99</v>
      </c>
      <c r="G1009" s="24" t="s">
        <v>457</v>
      </c>
    </row>
    <row r="1010" spans="6:7">
      <c r="F1010" s="20" t="s">
        <v>99</v>
      </c>
      <c r="G1010" s="24" t="s">
        <v>458</v>
      </c>
    </row>
    <row r="1011" spans="6:7">
      <c r="F1011" s="20" t="s">
        <v>99</v>
      </c>
      <c r="G1011" s="24" t="s">
        <v>459</v>
      </c>
    </row>
    <row r="1012" spans="6:7">
      <c r="F1012" s="20" t="s">
        <v>99</v>
      </c>
      <c r="G1012" s="24" t="s">
        <v>306</v>
      </c>
    </row>
    <row r="1013" spans="6:7">
      <c r="F1013" s="20" t="s">
        <v>99</v>
      </c>
      <c r="G1013" s="24" t="s">
        <v>460</v>
      </c>
    </row>
    <row r="1014" spans="6:7">
      <c r="F1014" s="20" t="s">
        <v>99</v>
      </c>
      <c r="G1014" s="24" t="s">
        <v>461</v>
      </c>
    </row>
    <row r="1015" spans="6:7">
      <c r="F1015" s="20" t="s">
        <v>99</v>
      </c>
      <c r="G1015" s="24" t="s">
        <v>462</v>
      </c>
    </row>
    <row r="1016" spans="6:7">
      <c r="F1016" s="20" t="s">
        <v>99</v>
      </c>
      <c r="G1016" s="24" t="s">
        <v>463</v>
      </c>
    </row>
    <row r="1017" spans="6:7">
      <c r="F1017" s="20" t="s">
        <v>99</v>
      </c>
      <c r="G1017" s="24" t="s">
        <v>307</v>
      </c>
    </row>
    <row r="1018" spans="6:7">
      <c r="F1018" s="20" t="s">
        <v>99</v>
      </c>
      <c r="G1018" s="24" t="s">
        <v>464</v>
      </c>
    </row>
    <row r="1019" spans="6:7">
      <c r="F1019" s="20" t="s">
        <v>99</v>
      </c>
      <c r="G1019" s="24" t="s">
        <v>465</v>
      </c>
    </row>
    <row r="1020" spans="6:7">
      <c r="F1020" s="20" t="s">
        <v>99</v>
      </c>
      <c r="G1020" s="24" t="s">
        <v>466</v>
      </c>
    </row>
    <row r="1021" spans="6:7">
      <c r="F1021" s="20" t="s">
        <v>99</v>
      </c>
      <c r="G1021" s="24" t="s">
        <v>308</v>
      </c>
    </row>
    <row r="1022" spans="6:7">
      <c r="F1022" s="20" t="s">
        <v>99</v>
      </c>
      <c r="G1022" s="24" t="s">
        <v>309</v>
      </c>
    </row>
    <row r="1023" spans="6:7">
      <c r="F1023" s="20" t="s">
        <v>99</v>
      </c>
      <c r="G1023" s="24" t="s">
        <v>467</v>
      </c>
    </row>
    <row r="1024" spans="6:7">
      <c r="F1024" s="20" t="s">
        <v>99</v>
      </c>
      <c r="G1024" s="24" t="s">
        <v>310</v>
      </c>
    </row>
    <row r="1025" spans="6:7">
      <c r="F1025" s="20" t="s">
        <v>99</v>
      </c>
      <c r="G1025" s="24" t="s">
        <v>1307</v>
      </c>
    </row>
    <row r="1026" spans="6:7">
      <c r="F1026" s="20" t="s">
        <v>99</v>
      </c>
      <c r="G1026" s="24" t="s">
        <v>311</v>
      </c>
    </row>
    <row r="1027" spans="6:7">
      <c r="F1027" s="20" t="s">
        <v>99</v>
      </c>
      <c r="G1027" s="24" t="s">
        <v>312</v>
      </c>
    </row>
    <row r="1028" spans="6:7">
      <c r="F1028" s="20" t="s">
        <v>99</v>
      </c>
      <c r="G1028" s="24" t="s">
        <v>1308</v>
      </c>
    </row>
    <row r="1029" spans="6:7">
      <c r="F1029" s="20" t="s">
        <v>99</v>
      </c>
      <c r="G1029" s="24" t="s">
        <v>313</v>
      </c>
    </row>
    <row r="1030" spans="6:7">
      <c r="F1030" s="20" t="s">
        <v>99</v>
      </c>
      <c r="G1030" s="24" t="s">
        <v>314</v>
      </c>
    </row>
    <row r="1031" spans="6:7">
      <c r="F1031" s="20" t="s">
        <v>99</v>
      </c>
      <c r="G1031" s="24" t="s">
        <v>315</v>
      </c>
    </row>
    <row r="1032" spans="6:7">
      <c r="F1032" s="20" t="s">
        <v>99</v>
      </c>
      <c r="G1032" s="24" t="s">
        <v>1309</v>
      </c>
    </row>
    <row r="1033" spans="6:7">
      <c r="F1033" s="20" t="s">
        <v>99</v>
      </c>
      <c r="G1033" s="24" t="s">
        <v>468</v>
      </c>
    </row>
    <row r="1034" spans="6:7">
      <c r="F1034" s="20" t="s">
        <v>99</v>
      </c>
      <c r="G1034" s="24" t="s">
        <v>469</v>
      </c>
    </row>
    <row r="1035" spans="6:7">
      <c r="F1035" s="20" t="s">
        <v>99</v>
      </c>
      <c r="G1035" s="24" t="s">
        <v>316</v>
      </c>
    </row>
    <row r="1036" spans="6:7">
      <c r="F1036" s="20" t="s">
        <v>99</v>
      </c>
      <c r="G1036" s="24" t="s">
        <v>317</v>
      </c>
    </row>
    <row r="1037" spans="6:7">
      <c r="F1037" s="20" t="s">
        <v>99</v>
      </c>
      <c r="G1037" s="24" t="s">
        <v>1310</v>
      </c>
    </row>
    <row r="1038" spans="6:7">
      <c r="F1038" s="20" t="s">
        <v>99</v>
      </c>
      <c r="G1038" s="24" t="s">
        <v>470</v>
      </c>
    </row>
    <row r="1039" spans="6:7">
      <c r="F1039" s="20" t="s">
        <v>99</v>
      </c>
      <c r="G1039" s="24" t="s">
        <v>471</v>
      </c>
    </row>
    <row r="1040" spans="6:7">
      <c r="F1040" s="20" t="s">
        <v>99</v>
      </c>
      <c r="G1040" s="24" t="s">
        <v>1311</v>
      </c>
    </row>
    <row r="1041" spans="6:7">
      <c r="F1041" s="20" t="s">
        <v>99</v>
      </c>
      <c r="G1041" s="24" t="s">
        <v>1155</v>
      </c>
    </row>
    <row r="1042" spans="6:7">
      <c r="F1042" s="20" t="s">
        <v>99</v>
      </c>
      <c r="G1042" s="24" t="s">
        <v>1312</v>
      </c>
    </row>
    <row r="1043" spans="6:7">
      <c r="F1043" s="20" t="s">
        <v>99</v>
      </c>
      <c r="G1043" s="24" t="s">
        <v>472</v>
      </c>
    </row>
    <row r="1044" spans="6:7">
      <c r="F1044" s="20" t="s">
        <v>99</v>
      </c>
      <c r="G1044" s="24" t="s">
        <v>473</v>
      </c>
    </row>
    <row r="1045" spans="6:7">
      <c r="F1045" s="20" t="s">
        <v>99</v>
      </c>
      <c r="G1045" s="24" t="s">
        <v>474</v>
      </c>
    </row>
    <row r="1046" spans="6:7">
      <c r="F1046" s="20" t="s">
        <v>99</v>
      </c>
      <c r="G1046" s="24" t="s">
        <v>475</v>
      </c>
    </row>
    <row r="1047" spans="6:7">
      <c r="F1047" s="20" t="s">
        <v>100</v>
      </c>
      <c r="G1047" s="24" t="s">
        <v>318</v>
      </c>
    </row>
    <row r="1048" spans="6:7">
      <c r="F1048" s="20" t="s">
        <v>100</v>
      </c>
      <c r="G1048" s="24" t="s">
        <v>319</v>
      </c>
    </row>
    <row r="1049" spans="6:7">
      <c r="F1049" s="20" t="s">
        <v>100</v>
      </c>
      <c r="G1049" s="24" t="s">
        <v>1313</v>
      </c>
    </row>
    <row r="1050" spans="6:7">
      <c r="F1050" s="20" t="s">
        <v>100</v>
      </c>
      <c r="G1050" s="24" t="s">
        <v>1314</v>
      </c>
    </row>
    <row r="1051" spans="6:7">
      <c r="F1051" s="20" t="s">
        <v>100</v>
      </c>
      <c r="G1051" s="24" t="s">
        <v>320</v>
      </c>
    </row>
    <row r="1052" spans="6:7">
      <c r="F1052" s="20" t="s">
        <v>100</v>
      </c>
      <c r="G1052" s="24" t="s">
        <v>321</v>
      </c>
    </row>
    <row r="1053" spans="6:7">
      <c r="F1053" s="20" t="s">
        <v>100</v>
      </c>
      <c r="G1053" s="24" t="s">
        <v>476</v>
      </c>
    </row>
    <row r="1054" spans="6:7">
      <c r="F1054" s="20" t="s">
        <v>100</v>
      </c>
      <c r="G1054" s="24" t="s">
        <v>1315</v>
      </c>
    </row>
    <row r="1055" spans="6:7">
      <c r="F1055" s="20" t="s">
        <v>100</v>
      </c>
      <c r="G1055" s="24" t="s">
        <v>322</v>
      </c>
    </row>
    <row r="1056" spans="6:7">
      <c r="F1056" s="20" t="s">
        <v>100</v>
      </c>
      <c r="G1056" s="24" t="s">
        <v>1316</v>
      </c>
    </row>
    <row r="1057" spans="6:7">
      <c r="F1057" s="20" t="s">
        <v>100</v>
      </c>
      <c r="G1057" s="24" t="s">
        <v>1317</v>
      </c>
    </row>
    <row r="1058" spans="6:7">
      <c r="F1058" s="20" t="s">
        <v>100</v>
      </c>
      <c r="G1058" s="24" t="s">
        <v>477</v>
      </c>
    </row>
    <row r="1059" spans="6:7">
      <c r="F1059" s="20" t="s">
        <v>100</v>
      </c>
      <c r="G1059" s="24" t="s">
        <v>1318</v>
      </c>
    </row>
    <row r="1060" spans="6:7">
      <c r="F1060" s="20" t="s">
        <v>100</v>
      </c>
      <c r="G1060" s="24" t="s">
        <v>478</v>
      </c>
    </row>
    <row r="1061" spans="6:7">
      <c r="F1061" s="20" t="s">
        <v>100</v>
      </c>
      <c r="G1061" s="24" t="s">
        <v>479</v>
      </c>
    </row>
    <row r="1062" spans="6:7">
      <c r="F1062" s="20" t="s">
        <v>100</v>
      </c>
      <c r="G1062" s="24" t="s">
        <v>480</v>
      </c>
    </row>
    <row r="1063" spans="6:7">
      <c r="F1063" s="20" t="s">
        <v>100</v>
      </c>
      <c r="G1063" s="24" t="s">
        <v>481</v>
      </c>
    </row>
    <row r="1064" spans="6:7">
      <c r="F1064" s="20" t="s">
        <v>100</v>
      </c>
      <c r="G1064" s="24" t="s">
        <v>482</v>
      </c>
    </row>
    <row r="1065" spans="6:7">
      <c r="F1065" s="20" t="s">
        <v>100</v>
      </c>
      <c r="G1065" s="24" t="s">
        <v>483</v>
      </c>
    </row>
    <row r="1066" spans="6:7">
      <c r="F1066" s="20" t="s">
        <v>100</v>
      </c>
      <c r="G1066" s="24" t="s">
        <v>1319</v>
      </c>
    </row>
    <row r="1067" spans="6:7">
      <c r="F1067" s="20" t="s">
        <v>100</v>
      </c>
      <c r="G1067" s="24" t="s">
        <v>991</v>
      </c>
    </row>
    <row r="1068" spans="6:7">
      <c r="F1068" s="20" t="s">
        <v>100</v>
      </c>
      <c r="G1068" s="24" t="s">
        <v>1320</v>
      </c>
    </row>
    <row r="1069" spans="6:7">
      <c r="F1069" s="20" t="s">
        <v>100</v>
      </c>
      <c r="G1069" s="24" t="s">
        <v>1321</v>
      </c>
    </row>
    <row r="1070" spans="6:7">
      <c r="F1070" s="20" t="s">
        <v>100</v>
      </c>
      <c r="G1070" s="24" t="s">
        <v>1322</v>
      </c>
    </row>
    <row r="1071" spans="6:7">
      <c r="F1071" s="20" t="s">
        <v>100</v>
      </c>
      <c r="G1071" s="24" t="s">
        <v>1323</v>
      </c>
    </row>
    <row r="1072" spans="6:7">
      <c r="F1072" s="20" t="s">
        <v>100</v>
      </c>
      <c r="G1072" s="24" t="s">
        <v>1324</v>
      </c>
    </row>
    <row r="1073" spans="6:7">
      <c r="F1073" s="20" t="s">
        <v>100</v>
      </c>
      <c r="G1073" s="24" t="s">
        <v>1325</v>
      </c>
    </row>
    <row r="1074" spans="6:7">
      <c r="F1074" s="20" t="s">
        <v>100</v>
      </c>
      <c r="G1074" s="24" t="s">
        <v>1326</v>
      </c>
    </row>
    <row r="1075" spans="6:7">
      <c r="F1075" s="20" t="s">
        <v>100</v>
      </c>
      <c r="G1075" s="24" t="s">
        <v>1327</v>
      </c>
    </row>
    <row r="1076" spans="6:7">
      <c r="F1076" s="20" t="s">
        <v>101</v>
      </c>
      <c r="G1076" s="24" t="s">
        <v>221</v>
      </c>
    </row>
    <row r="1077" spans="6:7">
      <c r="F1077" s="20" t="s">
        <v>101</v>
      </c>
      <c r="G1077" s="24" t="s">
        <v>323</v>
      </c>
    </row>
    <row r="1078" spans="6:7">
      <c r="F1078" s="20" t="s">
        <v>101</v>
      </c>
      <c r="G1078" s="24" t="s">
        <v>484</v>
      </c>
    </row>
    <row r="1079" spans="6:7">
      <c r="F1079" s="20" t="s">
        <v>101</v>
      </c>
      <c r="G1079" s="24" t="s">
        <v>1328</v>
      </c>
    </row>
    <row r="1080" spans="6:7">
      <c r="F1080" s="20" t="s">
        <v>101</v>
      </c>
      <c r="G1080" s="24" t="s">
        <v>222</v>
      </c>
    </row>
    <row r="1081" spans="6:7">
      <c r="F1081" s="20" t="s">
        <v>101</v>
      </c>
      <c r="G1081" s="24" t="s">
        <v>324</v>
      </c>
    </row>
    <row r="1082" spans="6:7">
      <c r="F1082" s="20" t="s">
        <v>101</v>
      </c>
      <c r="G1082" s="24" t="s">
        <v>1329</v>
      </c>
    </row>
    <row r="1083" spans="6:7">
      <c r="F1083" s="20" t="s">
        <v>101</v>
      </c>
      <c r="G1083" s="24" t="s">
        <v>325</v>
      </c>
    </row>
    <row r="1084" spans="6:7">
      <c r="F1084" s="20" t="s">
        <v>101</v>
      </c>
      <c r="G1084" s="24" t="s">
        <v>485</v>
      </c>
    </row>
    <row r="1085" spans="6:7">
      <c r="F1085" s="20" t="s">
        <v>101</v>
      </c>
      <c r="G1085" s="24" t="s">
        <v>486</v>
      </c>
    </row>
    <row r="1086" spans="6:7">
      <c r="F1086" s="20" t="s">
        <v>101</v>
      </c>
      <c r="G1086" s="24" t="s">
        <v>1330</v>
      </c>
    </row>
    <row r="1087" spans="6:7">
      <c r="F1087" s="20" t="s">
        <v>101</v>
      </c>
      <c r="G1087" s="24" t="s">
        <v>487</v>
      </c>
    </row>
    <row r="1088" spans="6:7">
      <c r="F1088" s="20" t="s">
        <v>101</v>
      </c>
      <c r="G1088" s="24" t="s">
        <v>1331</v>
      </c>
    </row>
    <row r="1089" spans="6:7">
      <c r="F1089" s="20" t="s">
        <v>101</v>
      </c>
      <c r="G1089" s="24" t="s">
        <v>1332</v>
      </c>
    </row>
    <row r="1090" spans="6:7">
      <c r="F1090" s="20" t="s">
        <v>101</v>
      </c>
      <c r="G1090" s="24" t="s">
        <v>1333</v>
      </c>
    </row>
    <row r="1091" spans="6:7">
      <c r="F1091" s="20" t="s">
        <v>101</v>
      </c>
      <c r="G1091" s="24" t="s">
        <v>1334</v>
      </c>
    </row>
    <row r="1092" spans="6:7">
      <c r="F1092" s="20" t="s">
        <v>101</v>
      </c>
      <c r="G1092" s="24" t="s">
        <v>1335</v>
      </c>
    </row>
    <row r="1093" spans="6:7">
      <c r="F1093" s="20" t="s">
        <v>101</v>
      </c>
      <c r="G1093" s="24" t="s">
        <v>1336</v>
      </c>
    </row>
    <row r="1094" spans="6:7">
      <c r="F1094" s="20" t="s">
        <v>101</v>
      </c>
      <c r="G1094" s="24" t="s">
        <v>1337</v>
      </c>
    </row>
    <row r="1095" spans="6:7">
      <c r="F1095" s="20" t="s">
        <v>102</v>
      </c>
      <c r="G1095" s="24" t="s">
        <v>223</v>
      </c>
    </row>
    <row r="1096" spans="6:7">
      <c r="F1096" s="20" t="s">
        <v>102</v>
      </c>
      <c r="G1096" s="24" t="s">
        <v>1338</v>
      </c>
    </row>
    <row r="1097" spans="6:7">
      <c r="F1097" s="20" t="s">
        <v>102</v>
      </c>
      <c r="G1097" s="24" t="s">
        <v>1339</v>
      </c>
    </row>
    <row r="1098" spans="6:7">
      <c r="F1098" s="20" t="s">
        <v>102</v>
      </c>
      <c r="G1098" s="24" t="s">
        <v>1340</v>
      </c>
    </row>
    <row r="1099" spans="6:7">
      <c r="F1099" s="20" t="s">
        <v>102</v>
      </c>
      <c r="G1099" s="24" t="s">
        <v>326</v>
      </c>
    </row>
    <row r="1100" spans="6:7">
      <c r="F1100" s="20" t="s">
        <v>102</v>
      </c>
      <c r="G1100" s="24" t="s">
        <v>1341</v>
      </c>
    </row>
    <row r="1101" spans="6:7">
      <c r="F1101" s="20" t="s">
        <v>102</v>
      </c>
      <c r="G1101" s="24" t="s">
        <v>327</v>
      </c>
    </row>
    <row r="1102" spans="6:7">
      <c r="F1102" s="20" t="s">
        <v>102</v>
      </c>
      <c r="G1102" s="24" t="s">
        <v>488</v>
      </c>
    </row>
    <row r="1103" spans="6:7">
      <c r="F1103" s="20" t="s">
        <v>102</v>
      </c>
      <c r="G1103" s="24" t="s">
        <v>328</v>
      </c>
    </row>
    <row r="1104" spans="6:7">
      <c r="F1104" s="20" t="s">
        <v>102</v>
      </c>
      <c r="G1104" s="24" t="s">
        <v>329</v>
      </c>
    </row>
    <row r="1105" spans="6:7">
      <c r="F1105" s="20" t="s">
        <v>102</v>
      </c>
      <c r="G1105" s="24" t="s">
        <v>330</v>
      </c>
    </row>
    <row r="1106" spans="6:7">
      <c r="F1106" s="20" t="s">
        <v>102</v>
      </c>
      <c r="G1106" s="24" t="s">
        <v>331</v>
      </c>
    </row>
    <row r="1107" spans="6:7">
      <c r="F1107" s="20" t="s">
        <v>102</v>
      </c>
      <c r="G1107" s="24" t="s">
        <v>1342</v>
      </c>
    </row>
    <row r="1108" spans="6:7">
      <c r="F1108" s="20" t="s">
        <v>102</v>
      </c>
      <c r="G1108" s="24" t="s">
        <v>1343</v>
      </c>
    </row>
    <row r="1109" spans="6:7">
      <c r="F1109" s="20" t="s">
        <v>102</v>
      </c>
      <c r="G1109" s="24" t="s">
        <v>332</v>
      </c>
    </row>
    <row r="1110" spans="6:7">
      <c r="F1110" s="20" t="s">
        <v>102</v>
      </c>
      <c r="G1110" s="24" t="s">
        <v>489</v>
      </c>
    </row>
    <row r="1111" spans="6:7">
      <c r="F1111" s="20" t="s">
        <v>102</v>
      </c>
      <c r="G1111" s="24" t="s">
        <v>490</v>
      </c>
    </row>
    <row r="1112" spans="6:7">
      <c r="F1112" s="20" t="s">
        <v>102</v>
      </c>
      <c r="G1112" s="24" t="s">
        <v>1344</v>
      </c>
    </row>
    <row r="1113" spans="6:7">
      <c r="F1113" s="20" t="s">
        <v>102</v>
      </c>
      <c r="G1113" s="24" t="s">
        <v>1345</v>
      </c>
    </row>
    <row r="1114" spans="6:7">
      <c r="F1114" s="20" t="s">
        <v>102</v>
      </c>
      <c r="G1114" s="24" t="s">
        <v>1346</v>
      </c>
    </row>
    <row r="1115" spans="6:7">
      <c r="F1115" s="20" t="s">
        <v>102</v>
      </c>
      <c r="G1115" s="24" t="s">
        <v>1347</v>
      </c>
    </row>
    <row r="1116" spans="6:7">
      <c r="F1116" s="20" t="s">
        <v>102</v>
      </c>
      <c r="G1116" s="24" t="s">
        <v>333</v>
      </c>
    </row>
    <row r="1117" spans="6:7">
      <c r="F1117" s="20" t="s">
        <v>102</v>
      </c>
      <c r="G1117" s="24" t="s">
        <v>1348</v>
      </c>
    </row>
    <row r="1118" spans="6:7">
      <c r="F1118" s="20" t="s">
        <v>102</v>
      </c>
      <c r="G1118" s="24" t="s">
        <v>1349</v>
      </c>
    </row>
    <row r="1119" spans="6:7">
      <c r="F1119" s="20" t="s">
        <v>102</v>
      </c>
      <c r="G1119" s="24" t="s">
        <v>1350</v>
      </c>
    </row>
    <row r="1120" spans="6:7">
      <c r="F1120" s="20" t="s">
        <v>102</v>
      </c>
      <c r="G1120" s="24" t="s">
        <v>1351</v>
      </c>
    </row>
    <row r="1121" spans="6:7">
      <c r="F1121" s="20" t="s">
        <v>103</v>
      </c>
      <c r="G1121" s="24" t="s">
        <v>1352</v>
      </c>
    </row>
    <row r="1122" spans="6:7">
      <c r="F1122" s="20" t="s">
        <v>103</v>
      </c>
      <c r="G1122" s="24" t="s">
        <v>224</v>
      </c>
    </row>
    <row r="1123" spans="6:7">
      <c r="F1123" s="20" t="s">
        <v>103</v>
      </c>
      <c r="G1123" s="24" t="s">
        <v>334</v>
      </c>
    </row>
    <row r="1124" spans="6:7">
      <c r="F1124" s="20" t="s">
        <v>103</v>
      </c>
      <c r="G1124" s="24" t="s">
        <v>186</v>
      </c>
    </row>
    <row r="1125" spans="6:7">
      <c r="F1125" s="20" t="s">
        <v>103</v>
      </c>
      <c r="G1125" s="24" t="s">
        <v>187</v>
      </c>
    </row>
    <row r="1126" spans="6:7">
      <c r="F1126" s="20" t="s">
        <v>103</v>
      </c>
      <c r="G1126" s="24" t="s">
        <v>188</v>
      </c>
    </row>
    <row r="1127" spans="6:7">
      <c r="F1127" s="20" t="s">
        <v>103</v>
      </c>
      <c r="G1127" s="24" t="s">
        <v>335</v>
      </c>
    </row>
    <row r="1128" spans="6:7">
      <c r="F1128" s="20" t="s">
        <v>103</v>
      </c>
      <c r="G1128" s="24" t="s">
        <v>189</v>
      </c>
    </row>
    <row r="1129" spans="6:7">
      <c r="F1129" s="20" t="s">
        <v>103</v>
      </c>
      <c r="G1129" s="24" t="s">
        <v>336</v>
      </c>
    </row>
    <row r="1130" spans="6:7">
      <c r="F1130" s="20" t="s">
        <v>103</v>
      </c>
      <c r="G1130" s="24" t="s">
        <v>164</v>
      </c>
    </row>
    <row r="1131" spans="6:7">
      <c r="F1131" s="20" t="s">
        <v>103</v>
      </c>
      <c r="G1131" s="24" t="s">
        <v>225</v>
      </c>
    </row>
    <row r="1132" spans="6:7">
      <c r="F1132" s="20" t="s">
        <v>103</v>
      </c>
      <c r="G1132" s="24" t="s">
        <v>226</v>
      </c>
    </row>
    <row r="1133" spans="6:7">
      <c r="F1133" s="20" t="s">
        <v>103</v>
      </c>
      <c r="G1133" s="24" t="s">
        <v>227</v>
      </c>
    </row>
    <row r="1134" spans="6:7">
      <c r="F1134" s="20" t="s">
        <v>103</v>
      </c>
      <c r="G1134" s="24" t="s">
        <v>337</v>
      </c>
    </row>
    <row r="1135" spans="6:7">
      <c r="F1135" s="20" t="s">
        <v>103</v>
      </c>
      <c r="G1135" s="24" t="s">
        <v>338</v>
      </c>
    </row>
    <row r="1136" spans="6:7">
      <c r="F1136" s="20" t="s">
        <v>103</v>
      </c>
      <c r="G1136" s="24" t="s">
        <v>190</v>
      </c>
    </row>
    <row r="1137" spans="6:7">
      <c r="F1137" s="20" t="s">
        <v>103</v>
      </c>
      <c r="G1137" s="24" t="s">
        <v>339</v>
      </c>
    </row>
    <row r="1138" spans="6:7">
      <c r="F1138" s="20" t="s">
        <v>103</v>
      </c>
      <c r="G1138" s="24" t="s">
        <v>228</v>
      </c>
    </row>
    <row r="1139" spans="6:7">
      <c r="F1139" s="20" t="s">
        <v>103</v>
      </c>
      <c r="G1139" s="24" t="s">
        <v>165</v>
      </c>
    </row>
    <row r="1140" spans="6:7">
      <c r="F1140" s="20" t="s">
        <v>103</v>
      </c>
      <c r="G1140" s="24" t="s">
        <v>340</v>
      </c>
    </row>
    <row r="1141" spans="6:7">
      <c r="F1141" s="20" t="s">
        <v>103</v>
      </c>
      <c r="G1141" s="24" t="s">
        <v>191</v>
      </c>
    </row>
    <row r="1142" spans="6:7">
      <c r="F1142" s="20" t="s">
        <v>103</v>
      </c>
      <c r="G1142" s="24" t="s">
        <v>341</v>
      </c>
    </row>
    <row r="1143" spans="6:7">
      <c r="F1143" s="20" t="s">
        <v>103</v>
      </c>
      <c r="G1143" s="24" t="s">
        <v>342</v>
      </c>
    </row>
    <row r="1144" spans="6:7">
      <c r="F1144" s="20" t="s">
        <v>103</v>
      </c>
      <c r="G1144" s="24" t="s">
        <v>166</v>
      </c>
    </row>
    <row r="1145" spans="6:7">
      <c r="F1145" s="20" t="s">
        <v>103</v>
      </c>
      <c r="G1145" s="24" t="s">
        <v>229</v>
      </c>
    </row>
    <row r="1146" spans="6:7">
      <c r="F1146" s="20" t="s">
        <v>103</v>
      </c>
      <c r="G1146" s="24" t="s">
        <v>230</v>
      </c>
    </row>
    <row r="1147" spans="6:7">
      <c r="F1147" s="20" t="s">
        <v>103</v>
      </c>
      <c r="G1147" s="24" t="s">
        <v>343</v>
      </c>
    </row>
    <row r="1148" spans="6:7">
      <c r="F1148" s="20" t="s">
        <v>103</v>
      </c>
      <c r="G1148" s="24" t="s">
        <v>231</v>
      </c>
    </row>
    <row r="1149" spans="6:7">
      <c r="F1149" s="20" t="s">
        <v>103</v>
      </c>
      <c r="G1149" s="24" t="s">
        <v>344</v>
      </c>
    </row>
    <row r="1150" spans="6:7">
      <c r="F1150" s="20" t="s">
        <v>103</v>
      </c>
      <c r="G1150" s="24" t="s">
        <v>167</v>
      </c>
    </row>
    <row r="1151" spans="6:7">
      <c r="F1151" s="20" t="s">
        <v>103</v>
      </c>
      <c r="G1151" s="24" t="s">
        <v>232</v>
      </c>
    </row>
    <row r="1152" spans="6:7">
      <c r="F1152" s="20" t="s">
        <v>103</v>
      </c>
      <c r="G1152" s="24" t="s">
        <v>345</v>
      </c>
    </row>
    <row r="1153" spans="6:7">
      <c r="F1153" s="20" t="s">
        <v>103</v>
      </c>
      <c r="G1153" s="24" t="s">
        <v>346</v>
      </c>
    </row>
    <row r="1154" spans="6:7">
      <c r="F1154" s="20" t="s">
        <v>103</v>
      </c>
      <c r="G1154" s="24" t="s">
        <v>347</v>
      </c>
    </row>
    <row r="1155" spans="6:7">
      <c r="F1155" s="20" t="s">
        <v>103</v>
      </c>
      <c r="G1155" s="24" t="s">
        <v>348</v>
      </c>
    </row>
    <row r="1156" spans="6:7">
      <c r="F1156" s="20" t="s">
        <v>103</v>
      </c>
      <c r="G1156" s="24" t="s">
        <v>349</v>
      </c>
    </row>
    <row r="1157" spans="6:7">
      <c r="F1157" s="20" t="s">
        <v>103</v>
      </c>
      <c r="G1157" s="24" t="s">
        <v>350</v>
      </c>
    </row>
    <row r="1158" spans="6:7">
      <c r="F1158" s="20" t="s">
        <v>103</v>
      </c>
      <c r="G1158" s="24" t="s">
        <v>351</v>
      </c>
    </row>
    <row r="1159" spans="6:7">
      <c r="F1159" s="20" t="s">
        <v>103</v>
      </c>
      <c r="G1159" s="24" t="s">
        <v>352</v>
      </c>
    </row>
    <row r="1160" spans="6:7">
      <c r="F1160" s="20" t="s">
        <v>103</v>
      </c>
      <c r="G1160" s="24" t="s">
        <v>353</v>
      </c>
    </row>
    <row r="1161" spans="6:7">
      <c r="F1161" s="20" t="s">
        <v>103</v>
      </c>
      <c r="G1161" s="24" t="s">
        <v>354</v>
      </c>
    </row>
    <row r="1162" spans="6:7">
      <c r="F1162" s="20" t="s">
        <v>103</v>
      </c>
      <c r="G1162" s="24" t="s">
        <v>355</v>
      </c>
    </row>
    <row r="1163" spans="6:7">
      <c r="F1163" s="20" t="s">
        <v>103</v>
      </c>
      <c r="G1163" s="24" t="s">
        <v>356</v>
      </c>
    </row>
    <row r="1164" spans="6:7">
      <c r="F1164" s="20" t="s">
        <v>104</v>
      </c>
      <c r="G1164" s="24" t="s">
        <v>192</v>
      </c>
    </row>
    <row r="1165" spans="6:7">
      <c r="F1165" s="20" t="s">
        <v>104</v>
      </c>
      <c r="G1165" s="24" t="s">
        <v>491</v>
      </c>
    </row>
    <row r="1166" spans="6:7">
      <c r="F1166" s="20" t="s">
        <v>104</v>
      </c>
      <c r="G1166" s="24" t="s">
        <v>233</v>
      </c>
    </row>
    <row r="1167" spans="6:7">
      <c r="F1167" s="20" t="s">
        <v>104</v>
      </c>
      <c r="G1167" s="24" t="s">
        <v>357</v>
      </c>
    </row>
    <row r="1168" spans="6:7">
      <c r="F1168" s="20" t="s">
        <v>104</v>
      </c>
      <c r="G1168" s="24" t="s">
        <v>168</v>
      </c>
    </row>
    <row r="1169" spans="6:7">
      <c r="F1169" s="20" t="s">
        <v>104</v>
      </c>
      <c r="G1169" s="24" t="s">
        <v>1353</v>
      </c>
    </row>
    <row r="1170" spans="6:7">
      <c r="F1170" s="20" t="s">
        <v>104</v>
      </c>
      <c r="G1170" s="24" t="s">
        <v>169</v>
      </c>
    </row>
    <row r="1171" spans="6:7">
      <c r="F1171" s="20" t="s">
        <v>104</v>
      </c>
      <c r="G1171" s="24" t="s">
        <v>234</v>
      </c>
    </row>
    <row r="1172" spans="6:7">
      <c r="F1172" s="20" t="s">
        <v>104</v>
      </c>
      <c r="G1172" s="24" t="s">
        <v>1354</v>
      </c>
    </row>
    <row r="1173" spans="6:7">
      <c r="F1173" s="20" t="s">
        <v>104</v>
      </c>
      <c r="G1173" s="24" t="s">
        <v>1355</v>
      </c>
    </row>
    <row r="1174" spans="6:7">
      <c r="F1174" s="20" t="s">
        <v>104</v>
      </c>
      <c r="G1174" s="24" t="s">
        <v>492</v>
      </c>
    </row>
    <row r="1175" spans="6:7">
      <c r="F1175" s="20" t="s">
        <v>104</v>
      </c>
      <c r="G1175" s="24" t="s">
        <v>1356</v>
      </c>
    </row>
    <row r="1176" spans="6:7">
      <c r="F1176" s="20" t="s">
        <v>104</v>
      </c>
      <c r="G1176" s="24" t="s">
        <v>1357</v>
      </c>
    </row>
    <row r="1177" spans="6:7">
      <c r="F1177" s="20" t="s">
        <v>104</v>
      </c>
      <c r="G1177" s="24" t="s">
        <v>170</v>
      </c>
    </row>
    <row r="1178" spans="6:7">
      <c r="F1178" s="20" t="s">
        <v>104</v>
      </c>
      <c r="G1178" s="24" t="s">
        <v>493</v>
      </c>
    </row>
    <row r="1179" spans="6:7">
      <c r="F1179" s="20" t="s">
        <v>104</v>
      </c>
      <c r="G1179" s="24" t="s">
        <v>494</v>
      </c>
    </row>
    <row r="1180" spans="6:7">
      <c r="F1180" s="20" t="s">
        <v>104</v>
      </c>
      <c r="G1180" s="24" t="s">
        <v>235</v>
      </c>
    </row>
    <row r="1181" spans="6:7">
      <c r="F1181" s="20" t="s">
        <v>104</v>
      </c>
      <c r="G1181" s="24" t="s">
        <v>1358</v>
      </c>
    </row>
    <row r="1182" spans="6:7">
      <c r="F1182" s="20" t="s">
        <v>104</v>
      </c>
      <c r="G1182" s="24" t="s">
        <v>236</v>
      </c>
    </row>
    <row r="1183" spans="6:7">
      <c r="F1183" s="20" t="s">
        <v>104</v>
      </c>
      <c r="G1183" s="24" t="s">
        <v>1359</v>
      </c>
    </row>
    <row r="1184" spans="6:7">
      <c r="F1184" s="20" t="s">
        <v>104</v>
      </c>
      <c r="G1184" s="24" t="s">
        <v>1360</v>
      </c>
    </row>
    <row r="1185" spans="6:7">
      <c r="F1185" s="20" t="s">
        <v>104</v>
      </c>
      <c r="G1185" s="24" t="s">
        <v>1361</v>
      </c>
    </row>
    <row r="1186" spans="6:7">
      <c r="F1186" s="20" t="s">
        <v>104</v>
      </c>
      <c r="G1186" s="24" t="s">
        <v>1362</v>
      </c>
    </row>
    <row r="1187" spans="6:7">
      <c r="F1187" s="20" t="s">
        <v>104</v>
      </c>
      <c r="G1187" s="24" t="s">
        <v>1363</v>
      </c>
    </row>
    <row r="1188" spans="6:7">
      <c r="F1188" s="20" t="s">
        <v>104</v>
      </c>
      <c r="G1188" s="24" t="s">
        <v>1364</v>
      </c>
    </row>
    <row r="1189" spans="6:7">
      <c r="F1189" s="20" t="s">
        <v>104</v>
      </c>
      <c r="G1189" s="24" t="s">
        <v>1365</v>
      </c>
    </row>
    <row r="1190" spans="6:7">
      <c r="F1190" s="20" t="s">
        <v>104</v>
      </c>
      <c r="G1190" s="24" t="s">
        <v>1366</v>
      </c>
    </row>
    <row r="1191" spans="6:7">
      <c r="F1191" s="20" t="s">
        <v>104</v>
      </c>
      <c r="G1191" s="24" t="s">
        <v>1367</v>
      </c>
    </row>
    <row r="1192" spans="6:7">
      <c r="F1192" s="20" t="s">
        <v>104</v>
      </c>
      <c r="G1192" s="24" t="s">
        <v>1368</v>
      </c>
    </row>
    <row r="1193" spans="6:7">
      <c r="F1193" s="20" t="s">
        <v>104</v>
      </c>
      <c r="G1193" s="24" t="s">
        <v>358</v>
      </c>
    </row>
    <row r="1194" spans="6:7">
      <c r="F1194" s="20" t="s">
        <v>104</v>
      </c>
      <c r="G1194" s="24" t="s">
        <v>1369</v>
      </c>
    </row>
    <row r="1195" spans="6:7">
      <c r="F1195" s="20" t="s">
        <v>104</v>
      </c>
      <c r="G1195" s="24" t="s">
        <v>495</v>
      </c>
    </row>
    <row r="1196" spans="6:7">
      <c r="F1196" s="20" t="s">
        <v>104</v>
      </c>
      <c r="G1196" s="24" t="s">
        <v>496</v>
      </c>
    </row>
    <row r="1197" spans="6:7">
      <c r="F1197" s="20" t="s">
        <v>104</v>
      </c>
      <c r="G1197" s="24" t="s">
        <v>1370</v>
      </c>
    </row>
    <row r="1198" spans="6:7">
      <c r="F1198" s="20" t="s">
        <v>104</v>
      </c>
      <c r="G1198" s="24" t="s">
        <v>1371</v>
      </c>
    </row>
    <row r="1199" spans="6:7">
      <c r="F1199" s="20" t="s">
        <v>104</v>
      </c>
      <c r="G1199" s="24" t="s">
        <v>1372</v>
      </c>
    </row>
    <row r="1200" spans="6:7">
      <c r="F1200" s="20" t="s">
        <v>104</v>
      </c>
      <c r="G1200" s="24" t="s">
        <v>354</v>
      </c>
    </row>
    <row r="1201" spans="6:7">
      <c r="F1201" s="20" t="s">
        <v>104</v>
      </c>
      <c r="G1201" s="24" t="s">
        <v>1373</v>
      </c>
    </row>
    <row r="1202" spans="6:7">
      <c r="F1202" s="20" t="s">
        <v>104</v>
      </c>
      <c r="G1202" s="24" t="s">
        <v>1374</v>
      </c>
    </row>
    <row r="1203" spans="6:7">
      <c r="F1203" s="20" t="s">
        <v>104</v>
      </c>
      <c r="G1203" s="24" t="s">
        <v>1375</v>
      </c>
    </row>
    <row r="1204" spans="6:7">
      <c r="F1204" s="20" t="s">
        <v>104</v>
      </c>
      <c r="G1204" s="24" t="s">
        <v>1376</v>
      </c>
    </row>
    <row r="1205" spans="6:7">
      <c r="F1205" s="20" t="s">
        <v>105</v>
      </c>
      <c r="G1205" s="24" t="s">
        <v>359</v>
      </c>
    </row>
    <row r="1206" spans="6:7">
      <c r="F1206" s="20" t="s">
        <v>105</v>
      </c>
      <c r="G1206" s="24" t="s">
        <v>360</v>
      </c>
    </row>
    <row r="1207" spans="6:7">
      <c r="F1207" s="20" t="s">
        <v>105</v>
      </c>
      <c r="G1207" s="24" t="s">
        <v>361</v>
      </c>
    </row>
    <row r="1208" spans="6:7">
      <c r="F1208" s="20" t="s">
        <v>105</v>
      </c>
      <c r="G1208" s="24" t="s">
        <v>497</v>
      </c>
    </row>
    <row r="1209" spans="6:7">
      <c r="F1209" s="20" t="s">
        <v>105</v>
      </c>
      <c r="G1209" s="24" t="s">
        <v>498</v>
      </c>
    </row>
    <row r="1210" spans="6:7">
      <c r="F1210" s="20" t="s">
        <v>105</v>
      </c>
      <c r="G1210" s="24" t="s">
        <v>499</v>
      </c>
    </row>
    <row r="1211" spans="6:7">
      <c r="F1211" s="20" t="s">
        <v>105</v>
      </c>
      <c r="G1211" s="24" t="s">
        <v>1377</v>
      </c>
    </row>
    <row r="1212" spans="6:7">
      <c r="F1212" s="20" t="s">
        <v>105</v>
      </c>
      <c r="G1212" s="24" t="s">
        <v>500</v>
      </c>
    </row>
    <row r="1213" spans="6:7">
      <c r="F1213" s="20" t="s">
        <v>105</v>
      </c>
      <c r="G1213" s="24" t="s">
        <v>362</v>
      </c>
    </row>
    <row r="1214" spans="6:7">
      <c r="F1214" s="20" t="s">
        <v>105</v>
      </c>
      <c r="G1214" s="24" t="s">
        <v>501</v>
      </c>
    </row>
    <row r="1215" spans="6:7">
      <c r="F1215" s="20" t="s">
        <v>105</v>
      </c>
      <c r="G1215" s="24" t="s">
        <v>502</v>
      </c>
    </row>
    <row r="1216" spans="6:7">
      <c r="F1216" s="20" t="s">
        <v>105</v>
      </c>
      <c r="G1216" s="24" t="s">
        <v>503</v>
      </c>
    </row>
    <row r="1217" spans="6:7">
      <c r="F1217" s="20" t="s">
        <v>105</v>
      </c>
      <c r="G1217" s="24" t="s">
        <v>504</v>
      </c>
    </row>
    <row r="1218" spans="6:7">
      <c r="F1218" s="20" t="s">
        <v>105</v>
      </c>
      <c r="G1218" s="24" t="s">
        <v>505</v>
      </c>
    </row>
    <row r="1219" spans="6:7">
      <c r="F1219" s="20" t="s">
        <v>105</v>
      </c>
      <c r="G1219" s="24" t="s">
        <v>506</v>
      </c>
    </row>
    <row r="1220" spans="6:7">
      <c r="F1220" s="20" t="s">
        <v>105</v>
      </c>
      <c r="G1220" s="24" t="s">
        <v>507</v>
      </c>
    </row>
    <row r="1221" spans="6:7">
      <c r="F1221" s="20" t="s">
        <v>105</v>
      </c>
      <c r="G1221" s="24" t="s">
        <v>508</v>
      </c>
    </row>
    <row r="1222" spans="6:7">
      <c r="F1222" s="20" t="s">
        <v>105</v>
      </c>
      <c r="G1222" s="24" t="s">
        <v>509</v>
      </c>
    </row>
    <row r="1223" spans="6:7">
      <c r="F1223" s="20" t="s">
        <v>105</v>
      </c>
      <c r="G1223" s="24" t="s">
        <v>510</v>
      </c>
    </row>
    <row r="1224" spans="6:7">
      <c r="F1224" s="20" t="s">
        <v>105</v>
      </c>
      <c r="G1224" s="24" t="s">
        <v>511</v>
      </c>
    </row>
    <row r="1225" spans="6:7">
      <c r="F1225" s="20" t="s">
        <v>105</v>
      </c>
      <c r="G1225" s="24" t="s">
        <v>512</v>
      </c>
    </row>
    <row r="1226" spans="6:7">
      <c r="F1226" s="20" t="s">
        <v>105</v>
      </c>
      <c r="G1226" s="24" t="s">
        <v>1378</v>
      </c>
    </row>
    <row r="1227" spans="6:7">
      <c r="F1227" s="20" t="s">
        <v>105</v>
      </c>
      <c r="G1227" s="24" t="s">
        <v>1379</v>
      </c>
    </row>
    <row r="1228" spans="6:7">
      <c r="F1228" s="20" t="s">
        <v>105</v>
      </c>
      <c r="G1228" s="24" t="s">
        <v>513</v>
      </c>
    </row>
    <row r="1229" spans="6:7">
      <c r="F1229" s="20" t="s">
        <v>105</v>
      </c>
      <c r="G1229" s="24" t="s">
        <v>514</v>
      </c>
    </row>
    <row r="1230" spans="6:7">
      <c r="F1230" s="20" t="s">
        <v>105</v>
      </c>
      <c r="G1230" s="24" t="s">
        <v>515</v>
      </c>
    </row>
    <row r="1231" spans="6:7">
      <c r="F1231" s="20" t="s">
        <v>105</v>
      </c>
      <c r="G1231" s="24" t="s">
        <v>516</v>
      </c>
    </row>
    <row r="1232" spans="6:7">
      <c r="F1232" s="20" t="s">
        <v>105</v>
      </c>
      <c r="G1232" s="24" t="s">
        <v>517</v>
      </c>
    </row>
    <row r="1233" spans="6:7">
      <c r="F1233" s="20" t="s">
        <v>105</v>
      </c>
      <c r="G1233" s="24" t="s">
        <v>1380</v>
      </c>
    </row>
    <row r="1234" spans="6:7">
      <c r="F1234" s="20" t="s">
        <v>105</v>
      </c>
      <c r="G1234" s="24" t="s">
        <v>1381</v>
      </c>
    </row>
    <row r="1235" spans="6:7">
      <c r="F1235" s="20" t="s">
        <v>105</v>
      </c>
      <c r="G1235" s="24" t="s">
        <v>1382</v>
      </c>
    </row>
    <row r="1236" spans="6:7">
      <c r="F1236" s="20" t="s">
        <v>105</v>
      </c>
      <c r="G1236" s="24" t="s">
        <v>1383</v>
      </c>
    </row>
    <row r="1237" spans="6:7">
      <c r="F1237" s="20" t="s">
        <v>105</v>
      </c>
      <c r="G1237" s="24" t="s">
        <v>1384</v>
      </c>
    </row>
    <row r="1238" spans="6:7">
      <c r="F1238" s="20" t="s">
        <v>105</v>
      </c>
      <c r="G1238" s="24" t="s">
        <v>1385</v>
      </c>
    </row>
    <row r="1239" spans="6:7">
      <c r="F1239" s="20" t="s">
        <v>105</v>
      </c>
      <c r="G1239" s="24" t="s">
        <v>1386</v>
      </c>
    </row>
    <row r="1240" spans="6:7">
      <c r="F1240" s="20" t="s">
        <v>105</v>
      </c>
      <c r="G1240" s="24" t="s">
        <v>1387</v>
      </c>
    </row>
    <row r="1241" spans="6:7">
      <c r="F1241" s="20" t="s">
        <v>105</v>
      </c>
      <c r="G1241" s="24" t="s">
        <v>1388</v>
      </c>
    </row>
    <row r="1242" spans="6:7">
      <c r="F1242" s="20" t="s">
        <v>105</v>
      </c>
      <c r="G1242" s="24" t="s">
        <v>1201</v>
      </c>
    </row>
    <row r="1243" spans="6:7">
      <c r="F1243" s="20" t="s">
        <v>105</v>
      </c>
      <c r="G1243" s="24" t="s">
        <v>1389</v>
      </c>
    </row>
    <row r="1244" spans="6:7">
      <c r="F1244" s="20" t="s">
        <v>106</v>
      </c>
      <c r="G1244" s="24" t="s">
        <v>363</v>
      </c>
    </row>
    <row r="1245" spans="6:7">
      <c r="F1245" s="20" t="s">
        <v>106</v>
      </c>
      <c r="G1245" s="24" t="s">
        <v>1390</v>
      </c>
    </row>
    <row r="1246" spans="6:7">
      <c r="F1246" s="20" t="s">
        <v>106</v>
      </c>
      <c r="G1246" s="24" t="s">
        <v>364</v>
      </c>
    </row>
    <row r="1247" spans="6:7">
      <c r="F1247" s="20" t="s">
        <v>106</v>
      </c>
      <c r="G1247" s="24" t="s">
        <v>1391</v>
      </c>
    </row>
    <row r="1248" spans="6:7">
      <c r="F1248" s="20" t="s">
        <v>106</v>
      </c>
      <c r="G1248" s="24" t="s">
        <v>1392</v>
      </c>
    </row>
    <row r="1249" spans="6:7">
      <c r="F1249" s="20" t="s">
        <v>106</v>
      </c>
      <c r="G1249" s="24" t="s">
        <v>1393</v>
      </c>
    </row>
    <row r="1250" spans="6:7">
      <c r="F1250" s="20" t="s">
        <v>106</v>
      </c>
      <c r="G1250" s="24" t="s">
        <v>1394</v>
      </c>
    </row>
    <row r="1251" spans="6:7">
      <c r="F1251" s="20" t="s">
        <v>106</v>
      </c>
      <c r="G1251" s="24" t="s">
        <v>1395</v>
      </c>
    </row>
    <row r="1252" spans="6:7">
      <c r="F1252" s="20" t="s">
        <v>106</v>
      </c>
      <c r="G1252" s="24" t="s">
        <v>1396</v>
      </c>
    </row>
    <row r="1253" spans="6:7">
      <c r="F1253" s="20" t="s">
        <v>106</v>
      </c>
      <c r="G1253" s="24" t="s">
        <v>1397</v>
      </c>
    </row>
    <row r="1254" spans="6:7">
      <c r="F1254" s="20" t="s">
        <v>106</v>
      </c>
      <c r="G1254" s="24" t="s">
        <v>1398</v>
      </c>
    </row>
    <row r="1255" spans="6:7">
      <c r="F1255" s="20" t="s">
        <v>106</v>
      </c>
      <c r="G1255" s="24" t="s">
        <v>1399</v>
      </c>
    </row>
    <row r="1256" spans="6:7">
      <c r="F1256" s="20" t="s">
        <v>106</v>
      </c>
      <c r="G1256" s="24" t="s">
        <v>1400</v>
      </c>
    </row>
    <row r="1257" spans="6:7">
      <c r="F1257" s="20" t="s">
        <v>106</v>
      </c>
      <c r="G1257" s="24" t="s">
        <v>1401</v>
      </c>
    </row>
    <row r="1258" spans="6:7">
      <c r="F1258" s="20" t="s">
        <v>106</v>
      </c>
      <c r="G1258" s="24" t="s">
        <v>1402</v>
      </c>
    </row>
    <row r="1259" spans="6:7">
      <c r="F1259" s="20" t="s">
        <v>106</v>
      </c>
      <c r="G1259" s="24" t="s">
        <v>1403</v>
      </c>
    </row>
    <row r="1260" spans="6:7">
      <c r="F1260" s="20" t="s">
        <v>106</v>
      </c>
      <c r="G1260" s="24" t="s">
        <v>1155</v>
      </c>
    </row>
    <row r="1261" spans="6:7">
      <c r="F1261" s="20" t="s">
        <v>106</v>
      </c>
      <c r="G1261" s="24" t="s">
        <v>672</v>
      </c>
    </row>
    <row r="1262" spans="6:7">
      <c r="F1262" s="20" t="s">
        <v>106</v>
      </c>
      <c r="G1262" s="24" t="s">
        <v>1404</v>
      </c>
    </row>
    <row r="1263" spans="6:7">
      <c r="F1263" s="20" t="s">
        <v>106</v>
      </c>
      <c r="G1263" s="24" t="s">
        <v>1405</v>
      </c>
    </row>
    <row r="1264" spans="6:7">
      <c r="F1264" s="20" t="s">
        <v>106</v>
      </c>
      <c r="G1264" s="24" t="s">
        <v>1406</v>
      </c>
    </row>
    <row r="1265" spans="6:7">
      <c r="F1265" s="20" t="s">
        <v>106</v>
      </c>
      <c r="G1265" s="24" t="s">
        <v>1407</v>
      </c>
    </row>
    <row r="1266" spans="6:7">
      <c r="F1266" s="20" t="s">
        <v>106</v>
      </c>
      <c r="G1266" s="24" t="s">
        <v>1408</v>
      </c>
    </row>
    <row r="1267" spans="6:7">
      <c r="F1267" s="20" t="s">
        <v>106</v>
      </c>
      <c r="G1267" s="24" t="s">
        <v>1409</v>
      </c>
    </row>
    <row r="1268" spans="6:7">
      <c r="F1268" s="20" t="s">
        <v>106</v>
      </c>
      <c r="G1268" s="24" t="s">
        <v>1410</v>
      </c>
    </row>
    <row r="1269" spans="6:7">
      <c r="F1269" s="20" t="s">
        <v>106</v>
      </c>
      <c r="G1269" s="24" t="s">
        <v>1411</v>
      </c>
    </row>
    <row r="1270" spans="6:7">
      <c r="F1270" s="20" t="s">
        <v>106</v>
      </c>
      <c r="G1270" s="24" t="s">
        <v>1412</v>
      </c>
    </row>
    <row r="1271" spans="6:7">
      <c r="F1271" s="20" t="s">
        <v>106</v>
      </c>
      <c r="G1271" s="24" t="s">
        <v>1413</v>
      </c>
    </row>
    <row r="1272" spans="6:7">
      <c r="F1272" s="20" t="s">
        <v>106</v>
      </c>
      <c r="G1272" s="24" t="s">
        <v>1414</v>
      </c>
    </row>
    <row r="1273" spans="6:7">
      <c r="F1273" s="20" t="s">
        <v>106</v>
      </c>
      <c r="G1273" s="24" t="s">
        <v>1415</v>
      </c>
    </row>
    <row r="1274" spans="6:7">
      <c r="F1274" s="20" t="s">
        <v>107</v>
      </c>
      <c r="G1274" s="24" t="s">
        <v>1416</v>
      </c>
    </row>
    <row r="1275" spans="6:7">
      <c r="F1275" s="20" t="s">
        <v>107</v>
      </c>
      <c r="G1275" s="24" t="s">
        <v>1417</v>
      </c>
    </row>
    <row r="1276" spans="6:7">
      <c r="F1276" s="20" t="s">
        <v>107</v>
      </c>
      <c r="G1276" s="24" t="s">
        <v>1418</v>
      </c>
    </row>
    <row r="1277" spans="6:7">
      <c r="F1277" s="20" t="s">
        <v>107</v>
      </c>
      <c r="G1277" s="24" t="s">
        <v>1419</v>
      </c>
    </row>
    <row r="1278" spans="6:7">
      <c r="F1278" s="20" t="s">
        <v>107</v>
      </c>
      <c r="G1278" s="24" t="s">
        <v>1420</v>
      </c>
    </row>
    <row r="1279" spans="6:7">
      <c r="F1279" s="20" t="s">
        <v>107</v>
      </c>
      <c r="G1279" s="24" t="s">
        <v>1421</v>
      </c>
    </row>
    <row r="1280" spans="6:7">
      <c r="F1280" s="20" t="s">
        <v>107</v>
      </c>
      <c r="G1280" s="24" t="s">
        <v>1422</v>
      </c>
    </row>
    <row r="1281" spans="6:7">
      <c r="F1281" s="20" t="s">
        <v>107</v>
      </c>
      <c r="G1281" s="24" t="s">
        <v>1423</v>
      </c>
    </row>
    <row r="1282" spans="6:7">
      <c r="F1282" s="20" t="s">
        <v>107</v>
      </c>
      <c r="G1282" s="24" t="s">
        <v>1424</v>
      </c>
    </row>
    <row r="1283" spans="6:7">
      <c r="F1283" s="20" t="s">
        <v>107</v>
      </c>
      <c r="G1283" s="24" t="s">
        <v>1425</v>
      </c>
    </row>
    <row r="1284" spans="6:7">
      <c r="F1284" s="20" t="s">
        <v>107</v>
      </c>
      <c r="G1284" s="24" t="s">
        <v>1426</v>
      </c>
    </row>
    <row r="1285" spans="6:7">
      <c r="F1285" s="20" t="s">
        <v>107</v>
      </c>
      <c r="G1285" s="24" t="s">
        <v>1427</v>
      </c>
    </row>
    <row r="1286" spans="6:7">
      <c r="F1286" s="20" t="s">
        <v>107</v>
      </c>
      <c r="G1286" s="24" t="s">
        <v>1428</v>
      </c>
    </row>
    <row r="1287" spans="6:7">
      <c r="F1287" s="20" t="s">
        <v>107</v>
      </c>
      <c r="G1287" s="24" t="s">
        <v>1429</v>
      </c>
    </row>
    <row r="1288" spans="6:7">
      <c r="F1288" s="20" t="s">
        <v>107</v>
      </c>
      <c r="G1288" s="24" t="s">
        <v>750</v>
      </c>
    </row>
    <row r="1289" spans="6:7">
      <c r="F1289" s="20" t="s">
        <v>107</v>
      </c>
      <c r="G1289" s="24" t="s">
        <v>1430</v>
      </c>
    </row>
    <row r="1290" spans="6:7">
      <c r="F1290" s="20" t="s">
        <v>107</v>
      </c>
      <c r="G1290" s="24" t="s">
        <v>1431</v>
      </c>
    </row>
    <row r="1291" spans="6:7">
      <c r="F1291" s="20" t="s">
        <v>107</v>
      </c>
      <c r="G1291" s="24" t="s">
        <v>1332</v>
      </c>
    </row>
    <row r="1292" spans="6:7">
      <c r="F1292" s="20" t="s">
        <v>107</v>
      </c>
      <c r="G1292" s="24" t="s">
        <v>1432</v>
      </c>
    </row>
    <row r="1293" spans="6:7">
      <c r="F1293" s="20" t="s">
        <v>108</v>
      </c>
      <c r="G1293" s="24" t="s">
        <v>1433</v>
      </c>
    </row>
    <row r="1294" spans="6:7">
      <c r="F1294" s="20" t="s">
        <v>108</v>
      </c>
      <c r="G1294" s="24" t="s">
        <v>1434</v>
      </c>
    </row>
    <row r="1295" spans="6:7">
      <c r="F1295" s="20" t="s">
        <v>108</v>
      </c>
      <c r="G1295" s="24" t="s">
        <v>1435</v>
      </c>
    </row>
    <row r="1296" spans="6:7">
      <c r="F1296" s="20" t="s">
        <v>108</v>
      </c>
      <c r="G1296" s="24" t="s">
        <v>1436</v>
      </c>
    </row>
    <row r="1297" spans="6:7">
      <c r="F1297" s="20" t="s">
        <v>108</v>
      </c>
      <c r="G1297" s="24" t="s">
        <v>1437</v>
      </c>
    </row>
    <row r="1298" spans="6:7">
      <c r="F1298" s="20" t="s">
        <v>108</v>
      </c>
      <c r="G1298" s="24" t="s">
        <v>1438</v>
      </c>
    </row>
    <row r="1299" spans="6:7">
      <c r="F1299" s="20" t="s">
        <v>108</v>
      </c>
      <c r="G1299" s="24" t="s">
        <v>1439</v>
      </c>
    </row>
    <row r="1300" spans="6:7">
      <c r="F1300" s="20" t="s">
        <v>108</v>
      </c>
      <c r="G1300" s="24" t="s">
        <v>1440</v>
      </c>
    </row>
    <row r="1301" spans="6:7">
      <c r="F1301" s="20" t="s">
        <v>108</v>
      </c>
      <c r="G1301" s="24" t="s">
        <v>1441</v>
      </c>
    </row>
    <row r="1302" spans="6:7">
      <c r="F1302" s="20" t="s">
        <v>108</v>
      </c>
      <c r="G1302" s="24" t="s">
        <v>1442</v>
      </c>
    </row>
    <row r="1303" spans="6:7">
      <c r="F1303" s="20" t="s">
        <v>108</v>
      </c>
      <c r="G1303" s="24" t="s">
        <v>1443</v>
      </c>
    </row>
    <row r="1304" spans="6:7">
      <c r="F1304" s="20" t="s">
        <v>108</v>
      </c>
      <c r="G1304" s="24" t="s">
        <v>842</v>
      </c>
    </row>
    <row r="1305" spans="6:7">
      <c r="F1305" s="20" t="s">
        <v>108</v>
      </c>
      <c r="G1305" s="24" t="s">
        <v>1444</v>
      </c>
    </row>
    <row r="1306" spans="6:7">
      <c r="F1306" s="20" t="s">
        <v>108</v>
      </c>
      <c r="G1306" s="24" t="s">
        <v>1445</v>
      </c>
    </row>
    <row r="1307" spans="6:7">
      <c r="F1307" s="20" t="s">
        <v>108</v>
      </c>
      <c r="G1307" s="24" t="s">
        <v>1446</v>
      </c>
    </row>
    <row r="1308" spans="6:7">
      <c r="F1308" s="20" t="s">
        <v>108</v>
      </c>
      <c r="G1308" s="24" t="s">
        <v>1447</v>
      </c>
    </row>
    <row r="1309" spans="6:7">
      <c r="F1309" s="20" t="s">
        <v>108</v>
      </c>
      <c r="G1309" s="24" t="s">
        <v>1448</v>
      </c>
    </row>
    <row r="1310" spans="6:7">
      <c r="F1310" s="20" t="s">
        <v>108</v>
      </c>
      <c r="G1310" s="24" t="s">
        <v>1449</v>
      </c>
    </row>
    <row r="1311" spans="6:7">
      <c r="F1311" s="20" t="s">
        <v>108</v>
      </c>
      <c r="G1311" s="24" t="s">
        <v>1450</v>
      </c>
    </row>
    <row r="1312" spans="6:7">
      <c r="F1312" s="20" t="s">
        <v>109</v>
      </c>
      <c r="G1312" s="24" t="s">
        <v>518</v>
      </c>
    </row>
    <row r="1313" spans="6:7">
      <c r="F1313" s="20" t="s">
        <v>109</v>
      </c>
      <c r="G1313" s="24" t="s">
        <v>1451</v>
      </c>
    </row>
    <row r="1314" spans="6:7">
      <c r="F1314" s="20" t="s">
        <v>109</v>
      </c>
      <c r="G1314" s="24" t="s">
        <v>1452</v>
      </c>
    </row>
    <row r="1315" spans="6:7">
      <c r="F1315" s="20" t="s">
        <v>109</v>
      </c>
      <c r="G1315" s="24" t="s">
        <v>1453</v>
      </c>
    </row>
    <row r="1316" spans="6:7">
      <c r="F1316" s="20" t="s">
        <v>109</v>
      </c>
      <c r="G1316" s="24" t="s">
        <v>1454</v>
      </c>
    </row>
    <row r="1317" spans="6:7">
      <c r="F1317" s="20" t="s">
        <v>109</v>
      </c>
      <c r="G1317" s="24" t="s">
        <v>1455</v>
      </c>
    </row>
    <row r="1318" spans="6:7">
      <c r="F1318" s="20" t="s">
        <v>109</v>
      </c>
      <c r="G1318" s="24" t="s">
        <v>1456</v>
      </c>
    </row>
    <row r="1319" spans="6:7">
      <c r="F1319" s="20" t="s">
        <v>109</v>
      </c>
      <c r="G1319" s="24" t="s">
        <v>1457</v>
      </c>
    </row>
    <row r="1320" spans="6:7">
      <c r="F1320" s="20" t="s">
        <v>109</v>
      </c>
      <c r="G1320" s="24" t="s">
        <v>1458</v>
      </c>
    </row>
    <row r="1321" spans="6:7">
      <c r="F1321" s="20" t="s">
        <v>109</v>
      </c>
      <c r="G1321" s="24" t="s">
        <v>1459</v>
      </c>
    </row>
    <row r="1322" spans="6:7">
      <c r="F1322" s="20" t="s">
        <v>109</v>
      </c>
      <c r="G1322" s="24" t="s">
        <v>1460</v>
      </c>
    </row>
    <row r="1323" spans="6:7">
      <c r="F1323" s="20" t="s">
        <v>109</v>
      </c>
      <c r="G1323" s="24" t="s">
        <v>1461</v>
      </c>
    </row>
    <row r="1324" spans="6:7">
      <c r="F1324" s="20" t="s">
        <v>109</v>
      </c>
      <c r="G1324" s="24" t="s">
        <v>1462</v>
      </c>
    </row>
    <row r="1325" spans="6:7">
      <c r="F1325" s="20" t="s">
        <v>109</v>
      </c>
      <c r="G1325" s="24" t="s">
        <v>1463</v>
      </c>
    </row>
    <row r="1326" spans="6:7">
      <c r="F1326" s="20" t="s">
        <v>109</v>
      </c>
      <c r="G1326" s="24" t="s">
        <v>1464</v>
      </c>
    </row>
    <row r="1327" spans="6:7">
      <c r="F1327" s="20" t="s">
        <v>109</v>
      </c>
      <c r="G1327" s="24" t="s">
        <v>1465</v>
      </c>
    </row>
    <row r="1328" spans="6:7">
      <c r="F1328" s="20" t="s">
        <v>109</v>
      </c>
      <c r="G1328" s="24" t="s">
        <v>1466</v>
      </c>
    </row>
    <row r="1329" spans="6:7">
      <c r="F1329" s="20" t="s">
        <v>109</v>
      </c>
      <c r="G1329" s="24" t="s">
        <v>1467</v>
      </c>
    </row>
    <row r="1330" spans="6:7">
      <c r="F1330" s="20" t="s">
        <v>109</v>
      </c>
      <c r="G1330" s="24" t="s">
        <v>1468</v>
      </c>
    </row>
    <row r="1331" spans="6:7">
      <c r="F1331" s="20" t="s">
        <v>109</v>
      </c>
      <c r="G1331" s="24" t="s">
        <v>1469</v>
      </c>
    </row>
    <row r="1332" spans="6:7">
      <c r="F1332" s="20" t="s">
        <v>109</v>
      </c>
      <c r="G1332" s="24" t="s">
        <v>1470</v>
      </c>
    </row>
    <row r="1333" spans="6:7">
      <c r="F1333" s="20" t="s">
        <v>109</v>
      </c>
      <c r="G1333" s="24" t="s">
        <v>1471</v>
      </c>
    </row>
    <row r="1334" spans="6:7">
      <c r="F1334" s="20" t="s">
        <v>109</v>
      </c>
      <c r="G1334" s="24" t="s">
        <v>1472</v>
      </c>
    </row>
    <row r="1335" spans="6:7">
      <c r="F1335" s="20" t="s">
        <v>109</v>
      </c>
      <c r="G1335" s="24" t="s">
        <v>1473</v>
      </c>
    </row>
    <row r="1336" spans="6:7">
      <c r="F1336" s="20" t="s">
        <v>109</v>
      </c>
      <c r="G1336" s="24" t="s">
        <v>1474</v>
      </c>
    </row>
    <row r="1337" spans="6:7">
      <c r="F1337" s="20" t="s">
        <v>109</v>
      </c>
      <c r="G1337" s="24" t="s">
        <v>1475</v>
      </c>
    </row>
    <row r="1338" spans="6:7">
      <c r="F1338" s="20" t="s">
        <v>109</v>
      </c>
      <c r="G1338" s="24" t="s">
        <v>1476</v>
      </c>
    </row>
    <row r="1339" spans="6:7">
      <c r="F1339" s="20" t="s">
        <v>110</v>
      </c>
      <c r="G1339" s="24" t="s">
        <v>237</v>
      </c>
    </row>
    <row r="1340" spans="6:7">
      <c r="F1340" s="20" t="s">
        <v>110</v>
      </c>
      <c r="G1340" s="24" t="s">
        <v>1477</v>
      </c>
    </row>
    <row r="1341" spans="6:7">
      <c r="F1341" s="20" t="s">
        <v>110</v>
      </c>
      <c r="G1341" s="24" t="s">
        <v>1478</v>
      </c>
    </row>
    <row r="1342" spans="6:7">
      <c r="F1342" s="20" t="s">
        <v>110</v>
      </c>
      <c r="G1342" s="24" t="s">
        <v>1479</v>
      </c>
    </row>
    <row r="1343" spans="6:7">
      <c r="F1343" s="20" t="s">
        <v>110</v>
      </c>
      <c r="G1343" s="24" t="s">
        <v>1480</v>
      </c>
    </row>
    <row r="1344" spans="6:7">
      <c r="F1344" s="20" t="s">
        <v>110</v>
      </c>
      <c r="G1344" s="24" t="s">
        <v>1481</v>
      </c>
    </row>
    <row r="1345" spans="6:7">
      <c r="F1345" s="20" t="s">
        <v>110</v>
      </c>
      <c r="G1345" s="24" t="s">
        <v>152</v>
      </c>
    </row>
    <row r="1346" spans="6:7">
      <c r="F1346" s="20" t="s">
        <v>110</v>
      </c>
      <c r="G1346" s="24" t="s">
        <v>1482</v>
      </c>
    </row>
    <row r="1347" spans="6:7">
      <c r="F1347" s="20" t="s">
        <v>110</v>
      </c>
      <c r="G1347" s="24" t="s">
        <v>1483</v>
      </c>
    </row>
    <row r="1348" spans="6:7">
      <c r="F1348" s="20" t="s">
        <v>110</v>
      </c>
      <c r="G1348" s="24" t="s">
        <v>1484</v>
      </c>
    </row>
    <row r="1349" spans="6:7">
      <c r="F1349" s="20" t="s">
        <v>110</v>
      </c>
      <c r="G1349" s="24" t="s">
        <v>519</v>
      </c>
    </row>
    <row r="1350" spans="6:7">
      <c r="F1350" s="20" t="s">
        <v>110</v>
      </c>
      <c r="G1350" s="24" t="s">
        <v>520</v>
      </c>
    </row>
    <row r="1351" spans="6:7">
      <c r="F1351" s="20" t="s">
        <v>110</v>
      </c>
      <c r="G1351" s="24" t="s">
        <v>1485</v>
      </c>
    </row>
    <row r="1352" spans="6:7">
      <c r="F1352" s="20" t="s">
        <v>110</v>
      </c>
      <c r="G1352" s="24" t="s">
        <v>1486</v>
      </c>
    </row>
    <row r="1353" spans="6:7">
      <c r="F1353" s="20" t="s">
        <v>110</v>
      </c>
      <c r="G1353" s="24" t="s">
        <v>238</v>
      </c>
    </row>
    <row r="1354" spans="6:7">
      <c r="F1354" s="20" t="s">
        <v>110</v>
      </c>
      <c r="G1354" s="24" t="s">
        <v>521</v>
      </c>
    </row>
    <row r="1355" spans="6:7">
      <c r="F1355" s="20" t="s">
        <v>110</v>
      </c>
      <c r="G1355" s="24" t="s">
        <v>1487</v>
      </c>
    </row>
    <row r="1356" spans="6:7">
      <c r="F1356" s="20" t="s">
        <v>110</v>
      </c>
      <c r="G1356" s="24" t="s">
        <v>522</v>
      </c>
    </row>
    <row r="1357" spans="6:7">
      <c r="F1357" s="20" t="s">
        <v>110</v>
      </c>
      <c r="G1357" s="24" t="s">
        <v>1488</v>
      </c>
    </row>
    <row r="1358" spans="6:7">
      <c r="F1358" s="20" t="s">
        <v>110</v>
      </c>
      <c r="G1358" s="24" t="s">
        <v>1489</v>
      </c>
    </row>
    <row r="1359" spans="6:7">
      <c r="F1359" s="20" t="s">
        <v>110</v>
      </c>
      <c r="G1359" s="24" t="s">
        <v>1490</v>
      </c>
    </row>
    <row r="1360" spans="6:7">
      <c r="F1360" s="20" t="s">
        <v>110</v>
      </c>
      <c r="G1360" s="24" t="s">
        <v>1491</v>
      </c>
    </row>
    <row r="1361" spans="6:7">
      <c r="F1361" s="20" t="s">
        <v>110</v>
      </c>
      <c r="G1361" s="24" t="s">
        <v>1492</v>
      </c>
    </row>
    <row r="1362" spans="6:7">
      <c r="F1362" s="20" t="s">
        <v>111</v>
      </c>
      <c r="G1362" s="24" t="s">
        <v>1493</v>
      </c>
    </row>
    <row r="1363" spans="6:7">
      <c r="F1363" s="20" t="s">
        <v>111</v>
      </c>
      <c r="G1363" s="24" t="s">
        <v>1494</v>
      </c>
    </row>
    <row r="1364" spans="6:7">
      <c r="F1364" s="20" t="s">
        <v>111</v>
      </c>
      <c r="G1364" s="24" t="s">
        <v>1495</v>
      </c>
    </row>
    <row r="1365" spans="6:7">
      <c r="F1365" s="20" t="s">
        <v>111</v>
      </c>
      <c r="G1365" s="24" t="s">
        <v>1496</v>
      </c>
    </row>
    <row r="1366" spans="6:7">
      <c r="F1366" s="20" t="s">
        <v>111</v>
      </c>
      <c r="G1366" s="24" t="s">
        <v>1497</v>
      </c>
    </row>
    <row r="1367" spans="6:7">
      <c r="F1367" s="20" t="s">
        <v>111</v>
      </c>
      <c r="G1367" s="24" t="s">
        <v>1498</v>
      </c>
    </row>
    <row r="1368" spans="6:7">
      <c r="F1368" s="20" t="s">
        <v>111</v>
      </c>
      <c r="G1368" s="24" t="s">
        <v>1499</v>
      </c>
    </row>
    <row r="1369" spans="6:7">
      <c r="F1369" s="20" t="s">
        <v>111</v>
      </c>
      <c r="G1369" s="24" t="s">
        <v>1500</v>
      </c>
    </row>
    <row r="1370" spans="6:7">
      <c r="F1370" s="20" t="s">
        <v>111</v>
      </c>
      <c r="G1370" s="24" t="s">
        <v>1501</v>
      </c>
    </row>
    <row r="1371" spans="6:7">
      <c r="F1371" s="20" t="s">
        <v>111</v>
      </c>
      <c r="G1371" s="24" t="s">
        <v>1502</v>
      </c>
    </row>
    <row r="1372" spans="6:7">
      <c r="F1372" s="20" t="s">
        <v>111</v>
      </c>
      <c r="G1372" s="24" t="s">
        <v>1503</v>
      </c>
    </row>
    <row r="1373" spans="6:7">
      <c r="F1373" s="20" t="s">
        <v>111</v>
      </c>
      <c r="G1373" s="24" t="s">
        <v>523</v>
      </c>
    </row>
    <row r="1374" spans="6:7">
      <c r="F1374" s="20" t="s">
        <v>111</v>
      </c>
      <c r="G1374" s="24" t="s">
        <v>1504</v>
      </c>
    </row>
    <row r="1375" spans="6:7">
      <c r="F1375" s="20" t="s">
        <v>111</v>
      </c>
      <c r="G1375" s="24" t="s">
        <v>1505</v>
      </c>
    </row>
    <row r="1376" spans="6:7">
      <c r="F1376" s="20" t="s">
        <v>111</v>
      </c>
      <c r="G1376" s="24" t="s">
        <v>1506</v>
      </c>
    </row>
    <row r="1377" spans="6:7">
      <c r="F1377" s="20" t="s">
        <v>111</v>
      </c>
      <c r="G1377" s="24" t="s">
        <v>1507</v>
      </c>
    </row>
    <row r="1378" spans="6:7">
      <c r="F1378" s="20" t="s">
        <v>111</v>
      </c>
      <c r="G1378" s="24" t="s">
        <v>1508</v>
      </c>
    </row>
    <row r="1379" spans="6:7">
      <c r="F1379" s="20" t="s">
        <v>111</v>
      </c>
      <c r="G1379" s="24" t="s">
        <v>1509</v>
      </c>
    </row>
    <row r="1380" spans="6:7">
      <c r="F1380" s="20" t="s">
        <v>111</v>
      </c>
      <c r="G1380" s="24" t="s">
        <v>1510</v>
      </c>
    </row>
    <row r="1381" spans="6:7">
      <c r="F1381" s="20" t="s">
        <v>112</v>
      </c>
      <c r="G1381" s="24" t="s">
        <v>524</v>
      </c>
    </row>
    <row r="1382" spans="6:7">
      <c r="F1382" s="20" t="s">
        <v>112</v>
      </c>
      <c r="G1382" s="24" t="s">
        <v>1511</v>
      </c>
    </row>
    <row r="1383" spans="6:7">
      <c r="F1383" s="20" t="s">
        <v>112</v>
      </c>
      <c r="G1383" s="24" t="s">
        <v>1512</v>
      </c>
    </row>
    <row r="1384" spans="6:7">
      <c r="F1384" s="20" t="s">
        <v>112</v>
      </c>
      <c r="G1384" s="24" t="s">
        <v>1513</v>
      </c>
    </row>
    <row r="1385" spans="6:7">
      <c r="F1385" s="20" t="s">
        <v>112</v>
      </c>
      <c r="G1385" s="24" t="s">
        <v>1514</v>
      </c>
    </row>
    <row r="1386" spans="6:7">
      <c r="F1386" s="20" t="s">
        <v>112</v>
      </c>
      <c r="G1386" s="24" t="s">
        <v>1515</v>
      </c>
    </row>
    <row r="1387" spans="6:7">
      <c r="F1387" s="20" t="s">
        <v>112</v>
      </c>
      <c r="G1387" s="24" t="s">
        <v>1516</v>
      </c>
    </row>
    <row r="1388" spans="6:7">
      <c r="F1388" s="20" t="s">
        <v>112</v>
      </c>
      <c r="G1388" s="24" t="s">
        <v>1517</v>
      </c>
    </row>
    <row r="1389" spans="6:7">
      <c r="F1389" s="20" t="s">
        <v>112</v>
      </c>
      <c r="G1389" s="24" t="s">
        <v>1518</v>
      </c>
    </row>
    <row r="1390" spans="6:7">
      <c r="F1390" s="20" t="s">
        <v>112</v>
      </c>
      <c r="G1390" s="24" t="s">
        <v>1519</v>
      </c>
    </row>
    <row r="1391" spans="6:7">
      <c r="F1391" s="20" t="s">
        <v>112</v>
      </c>
      <c r="G1391" s="24" t="s">
        <v>1520</v>
      </c>
    </row>
    <row r="1392" spans="6:7">
      <c r="F1392" s="20" t="s">
        <v>112</v>
      </c>
      <c r="G1392" s="24" t="s">
        <v>1521</v>
      </c>
    </row>
    <row r="1393" spans="6:7">
      <c r="F1393" s="20" t="s">
        <v>112</v>
      </c>
      <c r="G1393" s="24" t="s">
        <v>1522</v>
      </c>
    </row>
    <row r="1394" spans="6:7">
      <c r="F1394" s="20" t="s">
        <v>112</v>
      </c>
      <c r="G1394" s="24" t="s">
        <v>1523</v>
      </c>
    </row>
    <row r="1395" spans="6:7">
      <c r="F1395" s="20" t="s">
        <v>112</v>
      </c>
      <c r="G1395" s="24" t="s">
        <v>1524</v>
      </c>
    </row>
    <row r="1396" spans="6:7">
      <c r="F1396" s="20" t="s">
        <v>112</v>
      </c>
      <c r="G1396" s="24" t="s">
        <v>1525</v>
      </c>
    </row>
    <row r="1397" spans="6:7">
      <c r="F1397" s="20" t="s">
        <v>112</v>
      </c>
      <c r="G1397" s="24" t="s">
        <v>1526</v>
      </c>
    </row>
    <row r="1398" spans="6:7">
      <c r="F1398" s="20" t="s">
        <v>112</v>
      </c>
      <c r="G1398" s="24" t="s">
        <v>1527</v>
      </c>
    </row>
    <row r="1399" spans="6:7">
      <c r="F1399" s="20" t="s">
        <v>112</v>
      </c>
      <c r="G1399" s="24" t="s">
        <v>1528</v>
      </c>
    </row>
    <row r="1400" spans="6:7">
      <c r="F1400" s="20" t="s">
        <v>112</v>
      </c>
      <c r="G1400" s="24" t="s">
        <v>1529</v>
      </c>
    </row>
    <row r="1401" spans="6:7">
      <c r="F1401" s="20" t="s">
        <v>112</v>
      </c>
      <c r="G1401" s="24" t="s">
        <v>1530</v>
      </c>
    </row>
    <row r="1402" spans="6:7">
      <c r="F1402" s="20" t="s">
        <v>112</v>
      </c>
      <c r="G1402" s="24" t="s">
        <v>1531</v>
      </c>
    </row>
    <row r="1403" spans="6:7">
      <c r="F1403" s="20" t="s">
        <v>112</v>
      </c>
      <c r="G1403" s="24" t="s">
        <v>1532</v>
      </c>
    </row>
    <row r="1404" spans="6:7">
      <c r="F1404" s="20" t="s">
        <v>112</v>
      </c>
      <c r="G1404" s="24" t="s">
        <v>1533</v>
      </c>
    </row>
    <row r="1405" spans="6:7">
      <c r="F1405" s="20" t="s">
        <v>113</v>
      </c>
      <c r="G1405" s="24" t="s">
        <v>525</v>
      </c>
    </row>
    <row r="1406" spans="6:7">
      <c r="F1406" s="20" t="s">
        <v>113</v>
      </c>
      <c r="G1406" s="24" t="s">
        <v>1534</v>
      </c>
    </row>
    <row r="1407" spans="6:7">
      <c r="F1407" s="20" t="s">
        <v>113</v>
      </c>
      <c r="G1407" s="24" t="s">
        <v>1535</v>
      </c>
    </row>
    <row r="1408" spans="6:7">
      <c r="F1408" s="20" t="s">
        <v>113</v>
      </c>
      <c r="G1408" s="24" t="s">
        <v>1536</v>
      </c>
    </row>
    <row r="1409" spans="6:7">
      <c r="F1409" s="20" t="s">
        <v>113</v>
      </c>
      <c r="G1409" s="24" t="s">
        <v>1537</v>
      </c>
    </row>
    <row r="1410" spans="6:7">
      <c r="F1410" s="20" t="s">
        <v>113</v>
      </c>
      <c r="G1410" s="24" t="s">
        <v>1538</v>
      </c>
    </row>
    <row r="1411" spans="6:7">
      <c r="F1411" s="20" t="s">
        <v>113</v>
      </c>
      <c r="G1411" s="24" t="s">
        <v>1539</v>
      </c>
    </row>
    <row r="1412" spans="6:7">
      <c r="F1412" s="20" t="s">
        <v>113</v>
      </c>
      <c r="G1412" s="24" t="s">
        <v>1540</v>
      </c>
    </row>
    <row r="1413" spans="6:7">
      <c r="F1413" s="20" t="s">
        <v>113</v>
      </c>
      <c r="G1413" s="24" t="s">
        <v>1541</v>
      </c>
    </row>
    <row r="1414" spans="6:7">
      <c r="F1414" s="20" t="s">
        <v>113</v>
      </c>
      <c r="G1414" s="24" t="s">
        <v>1542</v>
      </c>
    </row>
    <row r="1415" spans="6:7">
      <c r="F1415" s="20" t="s">
        <v>113</v>
      </c>
      <c r="G1415" s="24" t="s">
        <v>1543</v>
      </c>
    </row>
    <row r="1416" spans="6:7">
      <c r="F1416" s="20" t="s">
        <v>113</v>
      </c>
      <c r="G1416" s="24" t="s">
        <v>1544</v>
      </c>
    </row>
    <row r="1417" spans="6:7">
      <c r="F1417" s="20" t="s">
        <v>113</v>
      </c>
      <c r="G1417" s="24" t="s">
        <v>1545</v>
      </c>
    </row>
    <row r="1418" spans="6:7">
      <c r="F1418" s="20" t="s">
        <v>113</v>
      </c>
      <c r="G1418" s="24" t="s">
        <v>1546</v>
      </c>
    </row>
    <row r="1419" spans="6:7">
      <c r="F1419" s="20" t="s">
        <v>113</v>
      </c>
      <c r="G1419" s="24" t="s">
        <v>1547</v>
      </c>
    </row>
    <row r="1420" spans="6:7">
      <c r="F1420" s="20" t="s">
        <v>113</v>
      </c>
      <c r="G1420" s="24" t="s">
        <v>1548</v>
      </c>
    </row>
    <row r="1421" spans="6:7">
      <c r="F1421" s="20" t="s">
        <v>113</v>
      </c>
      <c r="G1421" s="24" t="s">
        <v>1549</v>
      </c>
    </row>
    <row r="1422" spans="6:7">
      <c r="F1422" s="20" t="s">
        <v>114</v>
      </c>
      <c r="G1422" s="24" t="s">
        <v>1550</v>
      </c>
    </row>
    <row r="1423" spans="6:7">
      <c r="F1423" s="20" t="s">
        <v>114</v>
      </c>
      <c r="G1423" s="24" t="s">
        <v>1551</v>
      </c>
    </row>
    <row r="1424" spans="6:7">
      <c r="F1424" s="20" t="s">
        <v>114</v>
      </c>
      <c r="G1424" s="24" t="s">
        <v>1552</v>
      </c>
    </row>
    <row r="1425" spans="6:7">
      <c r="F1425" s="20" t="s">
        <v>114</v>
      </c>
      <c r="G1425" s="24" t="s">
        <v>1553</v>
      </c>
    </row>
    <row r="1426" spans="6:7">
      <c r="F1426" s="20" t="s">
        <v>114</v>
      </c>
      <c r="G1426" s="24" t="s">
        <v>1554</v>
      </c>
    </row>
    <row r="1427" spans="6:7">
      <c r="F1427" s="20" t="s">
        <v>114</v>
      </c>
      <c r="G1427" s="24" t="s">
        <v>1555</v>
      </c>
    </row>
    <row r="1428" spans="6:7">
      <c r="F1428" s="20" t="s">
        <v>114</v>
      </c>
      <c r="G1428" s="24" t="s">
        <v>1556</v>
      </c>
    </row>
    <row r="1429" spans="6:7">
      <c r="F1429" s="20" t="s">
        <v>114</v>
      </c>
      <c r="G1429" s="24" t="s">
        <v>1557</v>
      </c>
    </row>
    <row r="1430" spans="6:7">
      <c r="F1430" s="20" t="s">
        <v>114</v>
      </c>
      <c r="G1430" s="24" t="s">
        <v>1558</v>
      </c>
    </row>
    <row r="1431" spans="6:7">
      <c r="F1431" s="20" t="s">
        <v>114</v>
      </c>
      <c r="G1431" s="24" t="s">
        <v>1559</v>
      </c>
    </row>
    <row r="1432" spans="6:7">
      <c r="F1432" s="20" t="s">
        <v>114</v>
      </c>
      <c r="G1432" s="24" t="s">
        <v>1560</v>
      </c>
    </row>
    <row r="1433" spans="6:7">
      <c r="F1433" s="20" t="s">
        <v>114</v>
      </c>
      <c r="G1433" s="24" t="s">
        <v>1561</v>
      </c>
    </row>
    <row r="1434" spans="6:7">
      <c r="F1434" s="20" t="s">
        <v>114</v>
      </c>
      <c r="G1434" s="24" t="s">
        <v>1562</v>
      </c>
    </row>
    <row r="1435" spans="6:7">
      <c r="F1435" s="20" t="s">
        <v>114</v>
      </c>
      <c r="G1435" s="24" t="s">
        <v>567</v>
      </c>
    </row>
    <row r="1436" spans="6:7">
      <c r="F1436" s="20" t="s">
        <v>114</v>
      </c>
      <c r="G1436" s="24" t="s">
        <v>1563</v>
      </c>
    </row>
    <row r="1437" spans="6:7">
      <c r="F1437" s="20" t="s">
        <v>114</v>
      </c>
      <c r="G1437" s="24" t="s">
        <v>1564</v>
      </c>
    </row>
    <row r="1438" spans="6:7">
      <c r="F1438" s="20" t="s">
        <v>114</v>
      </c>
      <c r="G1438" s="24" t="s">
        <v>1565</v>
      </c>
    </row>
    <row r="1439" spans="6:7">
      <c r="F1439" s="20" t="s">
        <v>114</v>
      </c>
      <c r="G1439" s="24" t="s">
        <v>1566</v>
      </c>
    </row>
    <row r="1440" spans="6:7">
      <c r="F1440" s="20" t="s">
        <v>114</v>
      </c>
      <c r="G1440" s="24" t="s">
        <v>1567</v>
      </c>
    </row>
    <row r="1441" spans="6:7">
      <c r="F1441" s="20" t="s">
        <v>114</v>
      </c>
      <c r="G1441" s="24" t="s">
        <v>1568</v>
      </c>
    </row>
    <row r="1442" spans="6:7">
      <c r="F1442" s="20" t="s">
        <v>115</v>
      </c>
      <c r="G1442" s="24" t="s">
        <v>1569</v>
      </c>
    </row>
    <row r="1443" spans="6:7">
      <c r="F1443" s="20" t="s">
        <v>115</v>
      </c>
      <c r="G1443" s="24" t="s">
        <v>1570</v>
      </c>
    </row>
    <row r="1444" spans="6:7">
      <c r="F1444" s="20" t="s">
        <v>115</v>
      </c>
      <c r="G1444" s="24" t="s">
        <v>1571</v>
      </c>
    </row>
    <row r="1445" spans="6:7">
      <c r="F1445" s="20" t="s">
        <v>115</v>
      </c>
      <c r="G1445" s="24" t="s">
        <v>1572</v>
      </c>
    </row>
    <row r="1446" spans="6:7">
      <c r="F1446" s="20" t="s">
        <v>115</v>
      </c>
      <c r="G1446" s="24" t="s">
        <v>1573</v>
      </c>
    </row>
    <row r="1447" spans="6:7">
      <c r="F1447" s="20" t="s">
        <v>115</v>
      </c>
      <c r="G1447" s="24" t="s">
        <v>1574</v>
      </c>
    </row>
    <row r="1448" spans="6:7">
      <c r="F1448" s="20" t="s">
        <v>115</v>
      </c>
      <c r="G1448" s="24" t="s">
        <v>1575</v>
      </c>
    </row>
    <row r="1449" spans="6:7">
      <c r="F1449" s="20" t="s">
        <v>115</v>
      </c>
      <c r="G1449" s="24" t="s">
        <v>1576</v>
      </c>
    </row>
    <row r="1450" spans="6:7">
      <c r="F1450" s="20" t="s">
        <v>115</v>
      </c>
      <c r="G1450" s="24" t="s">
        <v>1577</v>
      </c>
    </row>
    <row r="1451" spans="6:7">
      <c r="F1451" s="20" t="s">
        <v>115</v>
      </c>
      <c r="G1451" s="24" t="s">
        <v>1578</v>
      </c>
    </row>
    <row r="1452" spans="6:7">
      <c r="F1452" s="20" t="s">
        <v>115</v>
      </c>
      <c r="G1452" s="24" t="s">
        <v>1579</v>
      </c>
    </row>
    <row r="1453" spans="6:7">
      <c r="F1453" s="20" t="s">
        <v>115</v>
      </c>
      <c r="G1453" s="24" t="s">
        <v>1580</v>
      </c>
    </row>
    <row r="1454" spans="6:7">
      <c r="F1454" s="20" t="s">
        <v>115</v>
      </c>
      <c r="G1454" s="24" t="s">
        <v>1581</v>
      </c>
    </row>
    <row r="1455" spans="6:7">
      <c r="F1455" s="20" t="s">
        <v>115</v>
      </c>
      <c r="G1455" s="24" t="s">
        <v>1582</v>
      </c>
    </row>
    <row r="1456" spans="6:7">
      <c r="F1456" s="20" t="s">
        <v>115</v>
      </c>
      <c r="G1456" s="24" t="s">
        <v>1583</v>
      </c>
    </row>
    <row r="1457" spans="6:7">
      <c r="F1457" s="20" t="s">
        <v>115</v>
      </c>
      <c r="G1457" s="24" t="s">
        <v>1584</v>
      </c>
    </row>
    <row r="1458" spans="6:7">
      <c r="F1458" s="20" t="s">
        <v>115</v>
      </c>
      <c r="G1458" s="24" t="s">
        <v>1585</v>
      </c>
    </row>
    <row r="1459" spans="6:7">
      <c r="F1459" s="20" t="s">
        <v>115</v>
      </c>
      <c r="G1459" s="24" t="s">
        <v>1586</v>
      </c>
    </row>
    <row r="1460" spans="6:7">
      <c r="F1460" s="20" t="s">
        <v>115</v>
      </c>
      <c r="G1460" s="24" t="s">
        <v>1587</v>
      </c>
    </row>
    <row r="1461" spans="6:7">
      <c r="F1461" s="20" t="s">
        <v>115</v>
      </c>
      <c r="G1461" s="24" t="s">
        <v>1588</v>
      </c>
    </row>
    <row r="1462" spans="6:7">
      <c r="F1462" s="20" t="s">
        <v>115</v>
      </c>
      <c r="G1462" s="24" t="s">
        <v>1589</v>
      </c>
    </row>
    <row r="1463" spans="6:7">
      <c r="F1463" s="20" t="s">
        <v>115</v>
      </c>
      <c r="G1463" s="24" t="s">
        <v>1590</v>
      </c>
    </row>
    <row r="1464" spans="6:7">
      <c r="F1464" s="20" t="s">
        <v>115</v>
      </c>
      <c r="G1464" s="24" t="s">
        <v>1591</v>
      </c>
    </row>
    <row r="1465" spans="6:7">
      <c r="F1465" s="20" t="s">
        <v>115</v>
      </c>
      <c r="G1465" s="24" t="s">
        <v>1592</v>
      </c>
    </row>
    <row r="1466" spans="6:7">
      <c r="F1466" s="20" t="s">
        <v>115</v>
      </c>
      <c r="G1466" s="24" t="s">
        <v>1593</v>
      </c>
    </row>
    <row r="1467" spans="6:7">
      <c r="F1467" s="20" t="s">
        <v>115</v>
      </c>
      <c r="G1467" s="24" t="s">
        <v>1594</v>
      </c>
    </row>
    <row r="1468" spans="6:7">
      <c r="F1468" s="20" t="s">
        <v>115</v>
      </c>
      <c r="G1468" s="24" t="s">
        <v>1595</v>
      </c>
    </row>
    <row r="1469" spans="6:7">
      <c r="F1469" s="20" t="s">
        <v>115</v>
      </c>
      <c r="G1469" s="24" t="s">
        <v>1596</v>
      </c>
    </row>
    <row r="1470" spans="6:7">
      <c r="F1470" s="20" t="s">
        <v>115</v>
      </c>
      <c r="G1470" s="24" t="s">
        <v>1597</v>
      </c>
    </row>
    <row r="1471" spans="6:7">
      <c r="F1471" s="20" t="s">
        <v>115</v>
      </c>
      <c r="G1471" s="24" t="s">
        <v>1598</v>
      </c>
    </row>
    <row r="1472" spans="6:7">
      <c r="F1472" s="20" t="s">
        <v>115</v>
      </c>
      <c r="G1472" s="24" t="s">
        <v>1599</v>
      </c>
    </row>
    <row r="1473" spans="6:7">
      <c r="F1473" s="20" t="s">
        <v>115</v>
      </c>
      <c r="G1473" s="24" t="s">
        <v>1600</v>
      </c>
    </row>
    <row r="1474" spans="6:7">
      <c r="F1474" s="20" t="s">
        <v>115</v>
      </c>
      <c r="G1474" s="24" t="s">
        <v>1601</v>
      </c>
    </row>
    <row r="1475" spans="6:7">
      <c r="F1475" s="20" t="s">
        <v>115</v>
      </c>
      <c r="G1475" s="24" t="s">
        <v>1602</v>
      </c>
    </row>
    <row r="1476" spans="6:7">
      <c r="F1476" s="20" t="s">
        <v>116</v>
      </c>
      <c r="G1476" s="24" t="s">
        <v>526</v>
      </c>
    </row>
    <row r="1477" spans="6:7">
      <c r="F1477" s="20" t="s">
        <v>116</v>
      </c>
      <c r="G1477" s="24" t="s">
        <v>1603</v>
      </c>
    </row>
    <row r="1478" spans="6:7">
      <c r="F1478" s="20" t="s">
        <v>116</v>
      </c>
      <c r="G1478" s="24" t="s">
        <v>1604</v>
      </c>
    </row>
    <row r="1479" spans="6:7">
      <c r="F1479" s="20" t="s">
        <v>116</v>
      </c>
      <c r="G1479" s="24" t="s">
        <v>1605</v>
      </c>
    </row>
    <row r="1480" spans="6:7">
      <c r="F1480" s="20" t="s">
        <v>116</v>
      </c>
      <c r="G1480" s="24" t="s">
        <v>1606</v>
      </c>
    </row>
    <row r="1481" spans="6:7">
      <c r="F1481" s="20" t="s">
        <v>116</v>
      </c>
      <c r="G1481" s="24" t="s">
        <v>527</v>
      </c>
    </row>
    <row r="1482" spans="6:7">
      <c r="F1482" s="20" t="s">
        <v>116</v>
      </c>
      <c r="G1482" s="24" t="s">
        <v>1607</v>
      </c>
    </row>
    <row r="1483" spans="6:7">
      <c r="F1483" s="20" t="s">
        <v>116</v>
      </c>
      <c r="G1483" s="24" t="s">
        <v>1608</v>
      </c>
    </row>
    <row r="1484" spans="6:7">
      <c r="F1484" s="20" t="s">
        <v>116</v>
      </c>
      <c r="G1484" s="24" t="s">
        <v>1609</v>
      </c>
    </row>
    <row r="1485" spans="6:7">
      <c r="F1485" s="20" t="s">
        <v>116</v>
      </c>
      <c r="G1485" s="24" t="s">
        <v>1610</v>
      </c>
    </row>
    <row r="1486" spans="6:7">
      <c r="F1486" s="20" t="s">
        <v>116</v>
      </c>
      <c r="G1486" s="24" t="s">
        <v>1611</v>
      </c>
    </row>
    <row r="1487" spans="6:7">
      <c r="F1487" s="20" t="s">
        <v>116</v>
      </c>
      <c r="G1487" s="24" t="s">
        <v>1612</v>
      </c>
    </row>
    <row r="1488" spans="6:7">
      <c r="F1488" s="20" t="s">
        <v>116</v>
      </c>
      <c r="G1488" s="24" t="s">
        <v>1613</v>
      </c>
    </row>
    <row r="1489" spans="6:7">
      <c r="F1489" s="20" t="s">
        <v>116</v>
      </c>
      <c r="G1489" s="24" t="s">
        <v>1614</v>
      </c>
    </row>
    <row r="1490" spans="6:7">
      <c r="F1490" s="20" t="s">
        <v>116</v>
      </c>
      <c r="G1490" s="24" t="s">
        <v>1615</v>
      </c>
    </row>
    <row r="1491" spans="6:7">
      <c r="F1491" s="20" t="s">
        <v>116</v>
      </c>
      <c r="G1491" s="24" t="s">
        <v>528</v>
      </c>
    </row>
    <row r="1492" spans="6:7">
      <c r="F1492" s="20" t="s">
        <v>116</v>
      </c>
      <c r="G1492" s="24" t="s">
        <v>1616</v>
      </c>
    </row>
    <row r="1493" spans="6:7">
      <c r="F1493" s="20" t="s">
        <v>116</v>
      </c>
      <c r="G1493" s="24" t="s">
        <v>365</v>
      </c>
    </row>
    <row r="1494" spans="6:7">
      <c r="F1494" s="20" t="s">
        <v>116</v>
      </c>
      <c r="G1494" s="24" t="s">
        <v>1617</v>
      </c>
    </row>
    <row r="1495" spans="6:7">
      <c r="F1495" s="20" t="s">
        <v>116</v>
      </c>
      <c r="G1495" s="24" t="s">
        <v>366</v>
      </c>
    </row>
    <row r="1496" spans="6:7">
      <c r="F1496" s="20" t="s">
        <v>116</v>
      </c>
      <c r="G1496" s="24" t="s">
        <v>529</v>
      </c>
    </row>
    <row r="1497" spans="6:7">
      <c r="F1497" s="20" t="s">
        <v>116</v>
      </c>
      <c r="G1497" s="24" t="s">
        <v>367</v>
      </c>
    </row>
    <row r="1498" spans="6:7">
      <c r="F1498" s="20" t="s">
        <v>116</v>
      </c>
      <c r="G1498" s="24" t="s">
        <v>1618</v>
      </c>
    </row>
    <row r="1499" spans="6:7">
      <c r="F1499" s="20" t="s">
        <v>116</v>
      </c>
      <c r="G1499" s="24" t="s">
        <v>1619</v>
      </c>
    </row>
    <row r="1500" spans="6:7">
      <c r="F1500" s="20" t="s">
        <v>116</v>
      </c>
      <c r="G1500" s="24" t="s">
        <v>1620</v>
      </c>
    </row>
    <row r="1501" spans="6:7">
      <c r="F1501" s="20" t="s">
        <v>116</v>
      </c>
      <c r="G1501" s="24" t="s">
        <v>1621</v>
      </c>
    </row>
    <row r="1502" spans="6:7">
      <c r="F1502" s="20" t="s">
        <v>116</v>
      </c>
      <c r="G1502" s="24" t="s">
        <v>1622</v>
      </c>
    </row>
    <row r="1503" spans="6:7">
      <c r="F1503" s="20" t="s">
        <v>116</v>
      </c>
      <c r="G1503" s="24" t="s">
        <v>368</v>
      </c>
    </row>
    <row r="1504" spans="6:7">
      <c r="F1504" s="20" t="s">
        <v>1623</v>
      </c>
      <c r="G1504" s="24" t="s">
        <v>1624</v>
      </c>
    </row>
    <row r="1505" spans="6:7">
      <c r="F1505" s="20" t="s">
        <v>116</v>
      </c>
      <c r="G1505" s="24" t="s">
        <v>1625</v>
      </c>
    </row>
    <row r="1506" spans="6:7">
      <c r="F1506" s="20" t="s">
        <v>116</v>
      </c>
      <c r="G1506" s="24" t="s">
        <v>1626</v>
      </c>
    </row>
    <row r="1507" spans="6:7">
      <c r="F1507" s="20" t="s">
        <v>116</v>
      </c>
      <c r="G1507" s="24" t="s">
        <v>1627</v>
      </c>
    </row>
    <row r="1508" spans="6:7">
      <c r="F1508" s="20" t="s">
        <v>116</v>
      </c>
      <c r="G1508" s="24" t="s">
        <v>1628</v>
      </c>
    </row>
    <row r="1509" spans="6:7">
      <c r="F1509" s="20" t="s">
        <v>116</v>
      </c>
      <c r="G1509" s="24" t="s">
        <v>1629</v>
      </c>
    </row>
    <row r="1510" spans="6:7">
      <c r="F1510" s="20" t="s">
        <v>116</v>
      </c>
      <c r="G1510" s="24" t="s">
        <v>1630</v>
      </c>
    </row>
    <row r="1511" spans="6:7">
      <c r="F1511" s="20" t="s">
        <v>116</v>
      </c>
      <c r="G1511" s="24" t="s">
        <v>369</v>
      </c>
    </row>
    <row r="1512" spans="6:7">
      <c r="F1512" s="20" t="s">
        <v>116</v>
      </c>
      <c r="G1512" s="24" t="s">
        <v>1631</v>
      </c>
    </row>
    <row r="1513" spans="6:7">
      <c r="F1513" s="20" t="s">
        <v>116</v>
      </c>
      <c r="G1513" s="24" t="s">
        <v>1632</v>
      </c>
    </row>
    <row r="1514" spans="6:7">
      <c r="F1514" s="20" t="s">
        <v>116</v>
      </c>
      <c r="G1514" s="24" t="s">
        <v>1633</v>
      </c>
    </row>
    <row r="1515" spans="6:7">
      <c r="F1515" s="20" t="s">
        <v>116</v>
      </c>
      <c r="G1515" s="24" t="s">
        <v>1634</v>
      </c>
    </row>
    <row r="1516" spans="6:7">
      <c r="F1516" s="20" t="s">
        <v>116</v>
      </c>
      <c r="G1516" s="24" t="s">
        <v>1635</v>
      </c>
    </row>
    <row r="1517" spans="6:7">
      <c r="F1517" s="20" t="s">
        <v>116</v>
      </c>
      <c r="G1517" s="24" t="s">
        <v>1636</v>
      </c>
    </row>
    <row r="1518" spans="6:7">
      <c r="F1518" s="20" t="s">
        <v>116</v>
      </c>
      <c r="G1518" s="24" t="s">
        <v>1637</v>
      </c>
    </row>
    <row r="1519" spans="6:7">
      <c r="F1519" s="20" t="s">
        <v>116</v>
      </c>
      <c r="G1519" s="24" t="s">
        <v>1638</v>
      </c>
    </row>
    <row r="1520" spans="6:7">
      <c r="F1520" s="20" t="s">
        <v>116</v>
      </c>
      <c r="G1520" s="24" t="s">
        <v>1639</v>
      </c>
    </row>
    <row r="1521" spans="6:7">
      <c r="F1521" s="20" t="s">
        <v>116</v>
      </c>
      <c r="G1521" s="24" t="s">
        <v>1640</v>
      </c>
    </row>
    <row r="1522" spans="6:7">
      <c r="F1522" s="20" t="s">
        <v>116</v>
      </c>
      <c r="G1522" s="24" t="s">
        <v>1641</v>
      </c>
    </row>
    <row r="1523" spans="6:7">
      <c r="F1523" s="20" t="s">
        <v>116</v>
      </c>
      <c r="G1523" s="24" t="s">
        <v>1402</v>
      </c>
    </row>
    <row r="1524" spans="6:7">
      <c r="F1524" s="20" t="s">
        <v>116</v>
      </c>
      <c r="G1524" s="24" t="s">
        <v>1642</v>
      </c>
    </row>
    <row r="1525" spans="6:7">
      <c r="F1525" s="20" t="s">
        <v>116</v>
      </c>
      <c r="G1525" s="24" t="s">
        <v>1643</v>
      </c>
    </row>
    <row r="1526" spans="6:7">
      <c r="F1526" s="20" t="s">
        <v>116</v>
      </c>
      <c r="G1526" s="24" t="s">
        <v>1644</v>
      </c>
    </row>
    <row r="1527" spans="6:7">
      <c r="F1527" s="20" t="s">
        <v>116</v>
      </c>
      <c r="G1527" s="24" t="s">
        <v>804</v>
      </c>
    </row>
    <row r="1528" spans="6:7">
      <c r="F1528" s="20" t="s">
        <v>116</v>
      </c>
      <c r="G1528" s="24" t="s">
        <v>1645</v>
      </c>
    </row>
    <row r="1529" spans="6:7">
      <c r="F1529" s="20" t="s">
        <v>116</v>
      </c>
      <c r="G1529" s="24" t="s">
        <v>1646</v>
      </c>
    </row>
    <row r="1530" spans="6:7">
      <c r="F1530" s="20" t="s">
        <v>116</v>
      </c>
      <c r="G1530" s="24" t="s">
        <v>1647</v>
      </c>
    </row>
    <row r="1531" spans="6:7">
      <c r="F1531" s="20" t="s">
        <v>116</v>
      </c>
      <c r="G1531" s="24" t="s">
        <v>1648</v>
      </c>
    </row>
    <row r="1532" spans="6:7">
      <c r="F1532" s="20" t="s">
        <v>116</v>
      </c>
      <c r="G1532" s="24" t="s">
        <v>1649</v>
      </c>
    </row>
    <row r="1533" spans="6:7">
      <c r="F1533" s="20" t="s">
        <v>116</v>
      </c>
      <c r="G1533" s="24" t="s">
        <v>1650</v>
      </c>
    </row>
    <row r="1534" spans="6:7">
      <c r="F1534" s="20" t="s">
        <v>116</v>
      </c>
      <c r="G1534" s="24" t="s">
        <v>1651</v>
      </c>
    </row>
    <row r="1535" spans="6:7">
      <c r="F1535" s="20" t="s">
        <v>116</v>
      </c>
      <c r="G1535" s="24" t="s">
        <v>1652</v>
      </c>
    </row>
    <row r="1536" spans="6:7">
      <c r="F1536" s="20" t="s">
        <v>117</v>
      </c>
      <c r="G1536" s="24" t="s">
        <v>1653</v>
      </c>
    </row>
    <row r="1537" spans="6:7">
      <c r="F1537" s="20" t="s">
        <v>117</v>
      </c>
      <c r="G1537" s="24" t="s">
        <v>1654</v>
      </c>
    </row>
    <row r="1538" spans="6:7">
      <c r="F1538" s="20" t="s">
        <v>117</v>
      </c>
      <c r="G1538" s="24" t="s">
        <v>1655</v>
      </c>
    </row>
    <row r="1539" spans="6:7">
      <c r="F1539" s="20" t="s">
        <v>117</v>
      </c>
      <c r="G1539" s="24" t="s">
        <v>1656</v>
      </c>
    </row>
    <row r="1540" spans="6:7">
      <c r="F1540" s="20" t="s">
        <v>117</v>
      </c>
      <c r="G1540" s="24" t="s">
        <v>1657</v>
      </c>
    </row>
    <row r="1541" spans="6:7">
      <c r="F1541" s="20" t="s">
        <v>117</v>
      </c>
      <c r="G1541" s="24" t="s">
        <v>1658</v>
      </c>
    </row>
    <row r="1542" spans="6:7">
      <c r="F1542" s="20" t="s">
        <v>117</v>
      </c>
      <c r="G1542" s="24" t="s">
        <v>1659</v>
      </c>
    </row>
    <row r="1543" spans="6:7">
      <c r="F1543" s="20" t="s">
        <v>117</v>
      </c>
      <c r="G1543" s="24" t="s">
        <v>1660</v>
      </c>
    </row>
    <row r="1544" spans="6:7">
      <c r="F1544" s="20" t="s">
        <v>117</v>
      </c>
      <c r="G1544" s="24" t="s">
        <v>1661</v>
      </c>
    </row>
    <row r="1545" spans="6:7">
      <c r="F1545" s="20" t="s">
        <v>117</v>
      </c>
      <c r="G1545" s="24" t="s">
        <v>1662</v>
      </c>
    </row>
    <row r="1546" spans="6:7">
      <c r="F1546" s="20" t="s">
        <v>117</v>
      </c>
      <c r="G1546" s="24" t="s">
        <v>1663</v>
      </c>
    </row>
    <row r="1547" spans="6:7">
      <c r="F1547" s="20" t="s">
        <v>117</v>
      </c>
      <c r="G1547" s="24" t="s">
        <v>1664</v>
      </c>
    </row>
    <row r="1548" spans="6:7">
      <c r="F1548" s="20" t="s">
        <v>117</v>
      </c>
      <c r="G1548" s="24" t="s">
        <v>1665</v>
      </c>
    </row>
    <row r="1549" spans="6:7">
      <c r="F1549" s="20" t="s">
        <v>117</v>
      </c>
      <c r="G1549" s="24" t="s">
        <v>1666</v>
      </c>
    </row>
    <row r="1550" spans="6:7">
      <c r="F1550" s="20" t="s">
        <v>117</v>
      </c>
      <c r="G1550" s="24" t="s">
        <v>1667</v>
      </c>
    </row>
    <row r="1551" spans="6:7">
      <c r="F1551" s="20" t="s">
        <v>117</v>
      </c>
      <c r="G1551" s="24" t="s">
        <v>1668</v>
      </c>
    </row>
    <row r="1552" spans="6:7">
      <c r="F1552" s="20" t="s">
        <v>117</v>
      </c>
      <c r="G1552" s="24" t="s">
        <v>1669</v>
      </c>
    </row>
    <row r="1553" spans="6:7">
      <c r="F1553" s="20" t="s">
        <v>117</v>
      </c>
      <c r="G1553" s="24" t="s">
        <v>1670</v>
      </c>
    </row>
    <row r="1554" spans="6:7">
      <c r="F1554" s="20" t="s">
        <v>117</v>
      </c>
      <c r="G1554" s="24" t="s">
        <v>1671</v>
      </c>
    </row>
    <row r="1555" spans="6:7">
      <c r="F1555" s="20" t="s">
        <v>117</v>
      </c>
      <c r="G1555" s="24" t="s">
        <v>1672</v>
      </c>
    </row>
    <row r="1556" spans="6:7">
      <c r="F1556" s="20" t="s">
        <v>118</v>
      </c>
      <c r="G1556" s="24" t="s">
        <v>530</v>
      </c>
    </row>
    <row r="1557" spans="6:7">
      <c r="F1557" s="20" t="s">
        <v>118</v>
      </c>
      <c r="G1557" s="24" t="s">
        <v>1673</v>
      </c>
    </row>
    <row r="1558" spans="6:7">
      <c r="F1558" s="20" t="s">
        <v>118</v>
      </c>
      <c r="G1558" s="24" t="s">
        <v>1674</v>
      </c>
    </row>
    <row r="1559" spans="6:7">
      <c r="F1559" s="20" t="s">
        <v>118</v>
      </c>
      <c r="G1559" s="24" t="s">
        <v>1675</v>
      </c>
    </row>
    <row r="1560" spans="6:7">
      <c r="F1560" s="20" t="s">
        <v>118</v>
      </c>
      <c r="G1560" s="24" t="s">
        <v>1676</v>
      </c>
    </row>
    <row r="1561" spans="6:7">
      <c r="F1561" s="20" t="s">
        <v>118</v>
      </c>
      <c r="G1561" s="24" t="s">
        <v>1677</v>
      </c>
    </row>
    <row r="1562" spans="6:7">
      <c r="F1562" s="20" t="s">
        <v>118</v>
      </c>
      <c r="G1562" s="24" t="s">
        <v>1678</v>
      </c>
    </row>
    <row r="1563" spans="6:7">
      <c r="F1563" s="20" t="s">
        <v>118</v>
      </c>
      <c r="G1563" s="24" t="s">
        <v>1679</v>
      </c>
    </row>
    <row r="1564" spans="6:7">
      <c r="F1564" s="20" t="s">
        <v>118</v>
      </c>
      <c r="G1564" s="24" t="s">
        <v>1680</v>
      </c>
    </row>
    <row r="1565" spans="6:7">
      <c r="F1565" s="20" t="s">
        <v>118</v>
      </c>
      <c r="G1565" s="24" t="s">
        <v>1681</v>
      </c>
    </row>
    <row r="1566" spans="6:7">
      <c r="F1566" s="20" t="s">
        <v>118</v>
      </c>
      <c r="G1566" s="24" t="s">
        <v>1682</v>
      </c>
    </row>
    <row r="1567" spans="6:7">
      <c r="F1567" s="20" t="s">
        <v>118</v>
      </c>
      <c r="G1567" s="24" t="s">
        <v>1683</v>
      </c>
    </row>
    <row r="1568" spans="6:7">
      <c r="F1568" s="20" t="s">
        <v>118</v>
      </c>
      <c r="G1568" s="24" t="s">
        <v>1684</v>
      </c>
    </row>
    <row r="1569" spans="6:7">
      <c r="F1569" s="20" t="s">
        <v>118</v>
      </c>
      <c r="G1569" s="24" t="s">
        <v>1685</v>
      </c>
    </row>
    <row r="1570" spans="6:7">
      <c r="F1570" s="20" t="s">
        <v>118</v>
      </c>
      <c r="G1570" s="24" t="s">
        <v>1686</v>
      </c>
    </row>
    <row r="1571" spans="6:7">
      <c r="F1571" s="20" t="s">
        <v>118</v>
      </c>
      <c r="G1571" s="24" t="s">
        <v>1687</v>
      </c>
    </row>
    <row r="1572" spans="6:7">
      <c r="F1572" s="20" t="s">
        <v>118</v>
      </c>
      <c r="G1572" s="24" t="s">
        <v>1688</v>
      </c>
    </row>
    <row r="1573" spans="6:7">
      <c r="F1573" s="20" t="s">
        <v>118</v>
      </c>
      <c r="G1573" s="24" t="s">
        <v>1689</v>
      </c>
    </row>
    <row r="1574" spans="6:7">
      <c r="F1574" s="20" t="s">
        <v>118</v>
      </c>
      <c r="G1574" s="24" t="s">
        <v>1690</v>
      </c>
    </row>
    <row r="1575" spans="6:7">
      <c r="F1575" s="20" t="s">
        <v>118</v>
      </c>
      <c r="G1575" s="24" t="s">
        <v>1691</v>
      </c>
    </row>
    <row r="1576" spans="6:7">
      <c r="F1576" s="20" t="s">
        <v>118</v>
      </c>
      <c r="G1576" s="24" t="s">
        <v>1692</v>
      </c>
    </row>
    <row r="1577" spans="6:7">
      <c r="F1577" s="20" t="s">
        <v>119</v>
      </c>
      <c r="G1577" s="24" t="s">
        <v>1693</v>
      </c>
    </row>
    <row r="1578" spans="6:7">
      <c r="F1578" s="20" t="s">
        <v>119</v>
      </c>
      <c r="G1578" s="24" t="s">
        <v>1694</v>
      </c>
    </row>
    <row r="1579" spans="6:7">
      <c r="F1579" s="20" t="s">
        <v>119</v>
      </c>
      <c r="G1579" s="24" t="s">
        <v>1695</v>
      </c>
    </row>
    <row r="1580" spans="6:7">
      <c r="F1580" s="20" t="s">
        <v>119</v>
      </c>
      <c r="G1580" s="24" t="s">
        <v>1696</v>
      </c>
    </row>
    <row r="1581" spans="6:7">
      <c r="F1581" s="20" t="s">
        <v>119</v>
      </c>
      <c r="G1581" s="24" t="s">
        <v>1697</v>
      </c>
    </row>
    <row r="1582" spans="6:7">
      <c r="F1582" s="20" t="s">
        <v>119</v>
      </c>
      <c r="G1582" s="24" t="s">
        <v>1698</v>
      </c>
    </row>
    <row r="1583" spans="6:7">
      <c r="F1583" s="20" t="s">
        <v>119</v>
      </c>
      <c r="G1583" s="24" t="s">
        <v>1699</v>
      </c>
    </row>
    <row r="1584" spans="6:7">
      <c r="F1584" s="20" t="s">
        <v>119</v>
      </c>
      <c r="G1584" s="24" t="s">
        <v>1700</v>
      </c>
    </row>
    <row r="1585" spans="6:7">
      <c r="F1585" s="20" t="s">
        <v>119</v>
      </c>
      <c r="G1585" s="24" t="s">
        <v>1701</v>
      </c>
    </row>
    <row r="1586" spans="6:7">
      <c r="F1586" s="20" t="s">
        <v>119</v>
      </c>
      <c r="G1586" s="24" t="s">
        <v>1702</v>
      </c>
    </row>
    <row r="1587" spans="6:7">
      <c r="F1587" s="20" t="s">
        <v>119</v>
      </c>
      <c r="G1587" s="24" t="s">
        <v>1703</v>
      </c>
    </row>
    <row r="1588" spans="6:7">
      <c r="F1588" s="20" t="s">
        <v>119</v>
      </c>
      <c r="G1588" s="24" t="s">
        <v>1704</v>
      </c>
    </row>
    <row r="1589" spans="6:7">
      <c r="F1589" s="20" t="s">
        <v>119</v>
      </c>
      <c r="G1589" s="24" t="s">
        <v>1705</v>
      </c>
    </row>
    <row r="1590" spans="6:7">
      <c r="F1590" s="20" t="s">
        <v>119</v>
      </c>
      <c r="G1590" s="24" t="s">
        <v>1706</v>
      </c>
    </row>
    <row r="1591" spans="6:7">
      <c r="F1591" s="20" t="s">
        <v>119</v>
      </c>
      <c r="G1591" s="24" t="s">
        <v>817</v>
      </c>
    </row>
    <row r="1592" spans="6:7">
      <c r="F1592" s="20" t="s">
        <v>119</v>
      </c>
      <c r="G1592" s="24" t="s">
        <v>1707</v>
      </c>
    </row>
    <row r="1593" spans="6:7">
      <c r="F1593" s="20" t="s">
        <v>119</v>
      </c>
      <c r="G1593" s="24" t="s">
        <v>1708</v>
      </c>
    </row>
    <row r="1594" spans="6:7">
      <c r="F1594" s="20" t="s">
        <v>119</v>
      </c>
      <c r="G1594" s="24" t="s">
        <v>1709</v>
      </c>
    </row>
    <row r="1595" spans="6:7">
      <c r="F1595" s="20" t="s">
        <v>119</v>
      </c>
      <c r="G1595" s="24" t="s">
        <v>1710</v>
      </c>
    </row>
    <row r="1596" spans="6:7">
      <c r="F1596" s="20" t="s">
        <v>119</v>
      </c>
      <c r="G1596" s="24" t="s">
        <v>1711</v>
      </c>
    </row>
    <row r="1597" spans="6:7">
      <c r="F1597" s="20" t="s">
        <v>119</v>
      </c>
      <c r="G1597" s="24" t="s">
        <v>1712</v>
      </c>
    </row>
    <row r="1598" spans="6:7">
      <c r="F1598" s="20" t="s">
        <v>119</v>
      </c>
      <c r="G1598" s="24" t="s">
        <v>1713</v>
      </c>
    </row>
    <row r="1599" spans="6:7">
      <c r="F1599" s="20" t="s">
        <v>119</v>
      </c>
      <c r="G1599" s="24" t="s">
        <v>872</v>
      </c>
    </row>
    <row r="1600" spans="6:7">
      <c r="F1600" s="20" t="s">
        <v>119</v>
      </c>
      <c r="G1600" s="24" t="s">
        <v>1714</v>
      </c>
    </row>
    <row r="1601" spans="6:7">
      <c r="F1601" s="20" t="s">
        <v>119</v>
      </c>
      <c r="G1601" s="24" t="s">
        <v>1220</v>
      </c>
    </row>
    <row r="1602" spans="6:7">
      <c r="F1602" s="20" t="s">
        <v>119</v>
      </c>
      <c r="G1602" s="24" t="s">
        <v>1715</v>
      </c>
    </row>
    <row r="1603" spans="6:7">
      <c r="F1603" s="20" t="s">
        <v>119</v>
      </c>
      <c r="G1603" s="24" t="s">
        <v>1716</v>
      </c>
    </row>
    <row r="1604" spans="6:7">
      <c r="F1604" s="20" t="s">
        <v>119</v>
      </c>
      <c r="G1604" s="24" t="s">
        <v>1717</v>
      </c>
    </row>
    <row r="1605" spans="6:7">
      <c r="F1605" s="20" t="s">
        <v>119</v>
      </c>
      <c r="G1605" s="24" t="s">
        <v>1718</v>
      </c>
    </row>
    <row r="1606" spans="6:7">
      <c r="F1606" s="20" t="s">
        <v>119</v>
      </c>
      <c r="G1606" s="24" t="s">
        <v>1719</v>
      </c>
    </row>
    <row r="1607" spans="6:7">
      <c r="F1607" s="20" t="s">
        <v>119</v>
      </c>
      <c r="G1607" s="24" t="s">
        <v>1720</v>
      </c>
    </row>
    <row r="1608" spans="6:7">
      <c r="F1608" s="20" t="s">
        <v>119</v>
      </c>
      <c r="G1608" s="24" t="s">
        <v>1721</v>
      </c>
    </row>
    <row r="1609" spans="6:7">
      <c r="F1609" s="20" t="s">
        <v>119</v>
      </c>
      <c r="G1609" s="24" t="s">
        <v>1722</v>
      </c>
    </row>
    <row r="1610" spans="6:7">
      <c r="F1610" s="20" t="s">
        <v>119</v>
      </c>
      <c r="G1610" s="24" t="s">
        <v>1723</v>
      </c>
    </row>
    <row r="1611" spans="6:7">
      <c r="F1611" s="20" t="s">
        <v>119</v>
      </c>
      <c r="G1611" s="24" t="s">
        <v>1724</v>
      </c>
    </row>
    <row r="1612" spans="6:7">
      <c r="F1612" s="20" t="s">
        <v>119</v>
      </c>
      <c r="G1612" s="24" t="s">
        <v>1725</v>
      </c>
    </row>
    <row r="1613" spans="6:7">
      <c r="F1613" s="20" t="s">
        <v>119</v>
      </c>
      <c r="G1613" s="24" t="s">
        <v>1726</v>
      </c>
    </row>
    <row r="1614" spans="6:7">
      <c r="F1614" s="20" t="s">
        <v>119</v>
      </c>
      <c r="G1614" s="24" t="s">
        <v>1727</v>
      </c>
    </row>
    <row r="1615" spans="6:7">
      <c r="F1615" s="20" t="s">
        <v>119</v>
      </c>
      <c r="G1615" s="24" t="s">
        <v>1728</v>
      </c>
    </row>
    <row r="1616" spans="6:7">
      <c r="F1616" s="20" t="s">
        <v>119</v>
      </c>
      <c r="G1616" s="24" t="s">
        <v>1729</v>
      </c>
    </row>
    <row r="1617" spans="6:7">
      <c r="F1617" s="20" t="s">
        <v>119</v>
      </c>
      <c r="G1617" s="24" t="s">
        <v>1730</v>
      </c>
    </row>
    <row r="1618" spans="6:7">
      <c r="F1618" s="20" t="s">
        <v>119</v>
      </c>
      <c r="G1618" s="24" t="s">
        <v>1731</v>
      </c>
    </row>
    <row r="1619" spans="6:7">
      <c r="F1619" s="20" t="s">
        <v>119</v>
      </c>
      <c r="G1619" s="24" t="s">
        <v>1732</v>
      </c>
    </row>
    <row r="1620" spans="6:7">
      <c r="F1620" s="20" t="s">
        <v>119</v>
      </c>
      <c r="G1620" s="24" t="s">
        <v>1733</v>
      </c>
    </row>
    <row r="1621" spans="6:7">
      <c r="F1621" s="20" t="s">
        <v>119</v>
      </c>
      <c r="G1621" s="24" t="s">
        <v>1734</v>
      </c>
    </row>
    <row r="1622" spans="6:7">
      <c r="F1622" s="20" t="s">
        <v>120</v>
      </c>
      <c r="G1622" s="24" t="s">
        <v>1735</v>
      </c>
    </row>
    <row r="1623" spans="6:7">
      <c r="F1623" s="20" t="s">
        <v>120</v>
      </c>
      <c r="G1623" s="24" t="s">
        <v>1736</v>
      </c>
    </row>
    <row r="1624" spans="6:7">
      <c r="F1624" s="20" t="s">
        <v>120</v>
      </c>
      <c r="G1624" s="24" t="s">
        <v>1737</v>
      </c>
    </row>
    <row r="1625" spans="6:7">
      <c r="F1625" s="20" t="s">
        <v>120</v>
      </c>
      <c r="G1625" s="24" t="s">
        <v>1738</v>
      </c>
    </row>
    <row r="1626" spans="6:7">
      <c r="F1626" s="20" t="s">
        <v>120</v>
      </c>
      <c r="G1626" s="24" t="s">
        <v>1739</v>
      </c>
    </row>
    <row r="1627" spans="6:7">
      <c r="F1627" s="20" t="s">
        <v>120</v>
      </c>
      <c r="G1627" s="24" t="s">
        <v>1740</v>
      </c>
    </row>
    <row r="1628" spans="6:7">
      <c r="F1628" s="20" t="s">
        <v>120</v>
      </c>
      <c r="G1628" s="24" t="s">
        <v>1741</v>
      </c>
    </row>
    <row r="1629" spans="6:7">
      <c r="F1629" s="20" t="s">
        <v>120</v>
      </c>
      <c r="G1629" s="24" t="s">
        <v>1742</v>
      </c>
    </row>
    <row r="1630" spans="6:7">
      <c r="F1630" s="20" t="s">
        <v>120</v>
      </c>
      <c r="G1630" s="24" t="s">
        <v>1743</v>
      </c>
    </row>
    <row r="1631" spans="6:7">
      <c r="F1631" s="20" t="s">
        <v>120</v>
      </c>
      <c r="G1631" s="24" t="s">
        <v>1744</v>
      </c>
    </row>
    <row r="1632" spans="6:7">
      <c r="F1632" s="20" t="s">
        <v>120</v>
      </c>
      <c r="G1632" s="24" t="s">
        <v>1745</v>
      </c>
    </row>
    <row r="1633" spans="6:7">
      <c r="F1633" s="20" t="s">
        <v>120</v>
      </c>
      <c r="G1633" s="24" t="s">
        <v>1746</v>
      </c>
    </row>
    <row r="1634" spans="6:7">
      <c r="F1634" s="20" t="s">
        <v>120</v>
      </c>
      <c r="G1634" s="24" t="s">
        <v>1747</v>
      </c>
    </row>
    <row r="1635" spans="6:7">
      <c r="F1635" s="20" t="s">
        <v>120</v>
      </c>
      <c r="G1635" s="24" t="s">
        <v>1748</v>
      </c>
    </row>
    <row r="1636" spans="6:7">
      <c r="F1636" s="20" t="s">
        <v>120</v>
      </c>
      <c r="G1636" s="24" t="s">
        <v>1749</v>
      </c>
    </row>
    <row r="1637" spans="6:7">
      <c r="F1637" s="20" t="s">
        <v>120</v>
      </c>
      <c r="G1637" s="24" t="s">
        <v>1750</v>
      </c>
    </row>
    <row r="1638" spans="6:7">
      <c r="F1638" s="20" t="s">
        <v>120</v>
      </c>
      <c r="G1638" s="24" t="s">
        <v>1751</v>
      </c>
    </row>
    <row r="1639" spans="6:7">
      <c r="F1639" s="20" t="s">
        <v>120</v>
      </c>
      <c r="G1639" s="24" t="s">
        <v>1752</v>
      </c>
    </row>
    <row r="1640" spans="6:7">
      <c r="F1640" s="20" t="s">
        <v>121</v>
      </c>
      <c r="G1640" s="24" t="s">
        <v>1753</v>
      </c>
    </row>
    <row r="1641" spans="6:7">
      <c r="F1641" s="20" t="s">
        <v>121</v>
      </c>
      <c r="G1641" s="24" t="s">
        <v>1754</v>
      </c>
    </row>
    <row r="1642" spans="6:7">
      <c r="F1642" s="20" t="s">
        <v>121</v>
      </c>
      <c r="G1642" s="24" t="s">
        <v>1755</v>
      </c>
    </row>
    <row r="1643" spans="6:7">
      <c r="F1643" s="20" t="s">
        <v>121</v>
      </c>
      <c r="G1643" s="24" t="s">
        <v>1756</v>
      </c>
    </row>
    <row r="1644" spans="6:7">
      <c r="F1644" s="20" t="s">
        <v>121</v>
      </c>
      <c r="G1644" s="24" t="s">
        <v>1757</v>
      </c>
    </row>
    <row r="1645" spans="6:7">
      <c r="F1645" s="20" t="s">
        <v>121</v>
      </c>
      <c r="G1645" s="24" t="s">
        <v>1758</v>
      </c>
    </row>
    <row r="1646" spans="6:7">
      <c r="F1646" s="20" t="s">
        <v>121</v>
      </c>
      <c r="G1646" s="24" t="s">
        <v>1759</v>
      </c>
    </row>
    <row r="1647" spans="6:7">
      <c r="F1647" s="20" t="s">
        <v>121</v>
      </c>
      <c r="G1647" s="24" t="s">
        <v>1760</v>
      </c>
    </row>
    <row r="1648" spans="6:7">
      <c r="F1648" s="20" t="s">
        <v>121</v>
      </c>
      <c r="G1648" s="24" t="s">
        <v>1761</v>
      </c>
    </row>
    <row r="1649" spans="6:7">
      <c r="F1649" s="20" t="s">
        <v>121</v>
      </c>
      <c r="G1649" s="24" t="s">
        <v>1762</v>
      </c>
    </row>
    <row r="1650" spans="6:7">
      <c r="F1650" s="20" t="s">
        <v>121</v>
      </c>
      <c r="G1650" s="24" t="s">
        <v>1763</v>
      </c>
    </row>
    <row r="1651" spans="6:7">
      <c r="F1651" s="20" t="s">
        <v>121</v>
      </c>
      <c r="G1651" s="24" t="s">
        <v>1764</v>
      </c>
    </row>
    <row r="1652" spans="6:7">
      <c r="F1652" s="20" t="s">
        <v>121</v>
      </c>
      <c r="G1652" s="24" t="s">
        <v>1765</v>
      </c>
    </row>
    <row r="1653" spans="6:7">
      <c r="F1653" s="20" t="s">
        <v>121</v>
      </c>
      <c r="G1653" s="24" t="s">
        <v>1766</v>
      </c>
    </row>
    <row r="1654" spans="6:7">
      <c r="F1654" s="20" t="s">
        <v>121</v>
      </c>
      <c r="G1654" s="24" t="s">
        <v>1767</v>
      </c>
    </row>
    <row r="1655" spans="6:7">
      <c r="F1655" s="20" t="s">
        <v>121</v>
      </c>
      <c r="G1655" s="24" t="s">
        <v>1768</v>
      </c>
    </row>
    <row r="1656" spans="6:7">
      <c r="F1656" s="20" t="s">
        <v>121</v>
      </c>
      <c r="G1656" s="24" t="s">
        <v>1769</v>
      </c>
    </row>
    <row r="1657" spans="6:7">
      <c r="F1657" s="20" t="s">
        <v>121</v>
      </c>
      <c r="G1657" s="24" t="s">
        <v>1770</v>
      </c>
    </row>
    <row r="1658" spans="6:7">
      <c r="F1658" s="20" t="s">
        <v>121</v>
      </c>
      <c r="G1658" s="24" t="s">
        <v>1771</v>
      </c>
    </row>
    <row r="1659" spans="6:7">
      <c r="F1659" s="20" t="s">
        <v>121</v>
      </c>
      <c r="G1659" s="24" t="s">
        <v>1772</v>
      </c>
    </row>
    <row r="1660" spans="6:7">
      <c r="F1660" s="20" t="s">
        <v>121</v>
      </c>
      <c r="G1660" s="24" t="s">
        <v>1773</v>
      </c>
    </row>
    <row r="1661" spans="6:7">
      <c r="F1661" s="20" t="s">
        <v>121</v>
      </c>
      <c r="G1661" s="24" t="s">
        <v>1774</v>
      </c>
    </row>
    <row r="1662" spans="6:7">
      <c r="F1662" s="20" t="s">
        <v>121</v>
      </c>
      <c r="G1662" s="24" t="s">
        <v>842</v>
      </c>
    </row>
    <row r="1663" spans="6:7">
      <c r="F1663" s="20" t="s">
        <v>121</v>
      </c>
      <c r="G1663" s="24" t="s">
        <v>1775</v>
      </c>
    </row>
    <row r="1664" spans="6:7">
      <c r="F1664" s="20" t="s">
        <v>121</v>
      </c>
      <c r="G1664" s="24" t="s">
        <v>1776</v>
      </c>
    </row>
    <row r="1665" spans="6:7">
      <c r="F1665" s="20" t="s">
        <v>121</v>
      </c>
      <c r="G1665" s="24" t="s">
        <v>1777</v>
      </c>
    </row>
    <row r="1666" spans="6:7">
      <c r="F1666" s="20" t="s">
        <v>122</v>
      </c>
      <c r="G1666" s="24" t="s">
        <v>1778</v>
      </c>
    </row>
    <row r="1667" spans="6:7">
      <c r="F1667" s="20" t="s">
        <v>122</v>
      </c>
      <c r="G1667" s="24" t="s">
        <v>1779</v>
      </c>
    </row>
    <row r="1668" spans="6:7">
      <c r="F1668" s="20" t="s">
        <v>122</v>
      </c>
      <c r="G1668" s="24" t="s">
        <v>1780</v>
      </c>
    </row>
    <row r="1669" spans="6:7">
      <c r="F1669" s="20" t="s">
        <v>122</v>
      </c>
      <c r="G1669" s="24" t="s">
        <v>1781</v>
      </c>
    </row>
    <row r="1670" spans="6:7">
      <c r="F1670" s="20" t="s">
        <v>122</v>
      </c>
      <c r="G1670" s="24" t="s">
        <v>1782</v>
      </c>
    </row>
    <row r="1671" spans="6:7">
      <c r="F1671" s="20" t="s">
        <v>122</v>
      </c>
      <c r="G1671" s="24" t="s">
        <v>1783</v>
      </c>
    </row>
    <row r="1672" spans="6:7">
      <c r="F1672" s="20" t="s">
        <v>122</v>
      </c>
      <c r="G1672" s="24" t="s">
        <v>1784</v>
      </c>
    </row>
    <row r="1673" spans="6:7">
      <c r="F1673" s="20" t="s">
        <v>122</v>
      </c>
      <c r="G1673" s="24" t="s">
        <v>1785</v>
      </c>
    </row>
    <row r="1674" spans="6:7">
      <c r="F1674" s="20" t="s">
        <v>122</v>
      </c>
      <c r="G1674" s="24" t="s">
        <v>1786</v>
      </c>
    </row>
    <row r="1675" spans="6:7">
      <c r="F1675" s="20" t="s">
        <v>122</v>
      </c>
      <c r="G1675" s="24" t="s">
        <v>1787</v>
      </c>
    </row>
    <row r="1676" spans="6:7">
      <c r="F1676" s="20" t="s">
        <v>122</v>
      </c>
      <c r="G1676" s="24" t="s">
        <v>1788</v>
      </c>
    </row>
    <row r="1677" spans="6:7">
      <c r="F1677" s="20" t="s">
        <v>122</v>
      </c>
      <c r="G1677" s="24" t="s">
        <v>1789</v>
      </c>
    </row>
    <row r="1678" spans="6:7">
      <c r="F1678" s="20" t="s">
        <v>122</v>
      </c>
      <c r="G1678" s="24" t="s">
        <v>1790</v>
      </c>
    </row>
    <row r="1679" spans="6:7">
      <c r="F1679" s="20" t="s">
        <v>122</v>
      </c>
      <c r="G1679" s="24" t="s">
        <v>1791</v>
      </c>
    </row>
    <row r="1680" spans="6:7">
      <c r="F1680" s="20" t="s">
        <v>122</v>
      </c>
      <c r="G1680" s="24" t="s">
        <v>1792</v>
      </c>
    </row>
    <row r="1681" spans="6:7">
      <c r="F1681" s="20" t="s">
        <v>122</v>
      </c>
      <c r="G1681" s="24" t="s">
        <v>1793</v>
      </c>
    </row>
    <row r="1682" spans="6:7">
      <c r="F1682" s="20" t="s">
        <v>122</v>
      </c>
      <c r="G1682" s="24" t="s">
        <v>1794</v>
      </c>
    </row>
    <row r="1683" spans="6:7">
      <c r="F1683" s="20" t="s">
        <v>122</v>
      </c>
      <c r="G1683" s="24" t="s">
        <v>1795</v>
      </c>
    </row>
    <row r="1684" spans="6:7">
      <c r="F1684" s="20" t="s">
        <v>122</v>
      </c>
      <c r="G1684" s="24" t="s">
        <v>1796</v>
      </c>
    </row>
    <row r="1685" spans="6:7">
      <c r="F1685" s="20" t="s">
        <v>122</v>
      </c>
      <c r="G1685" s="24" t="s">
        <v>1797</v>
      </c>
    </row>
    <row r="1686" spans="6:7">
      <c r="F1686" s="20" t="s">
        <v>122</v>
      </c>
      <c r="G1686" s="24" t="s">
        <v>1798</v>
      </c>
    </row>
    <row r="1687" spans="6:7">
      <c r="F1687" s="20" t="s">
        <v>122</v>
      </c>
      <c r="G1687" s="24" t="s">
        <v>1799</v>
      </c>
    </row>
    <row r="1688" spans="6:7">
      <c r="F1688" s="20" t="s">
        <v>122</v>
      </c>
      <c r="G1688" s="24" t="s">
        <v>1800</v>
      </c>
    </row>
    <row r="1689" spans="6:7">
      <c r="F1689" s="20" t="s">
        <v>122</v>
      </c>
      <c r="G1689" s="24" t="s">
        <v>1801</v>
      </c>
    </row>
    <row r="1690" spans="6:7">
      <c r="F1690" s="20" t="s">
        <v>122</v>
      </c>
      <c r="G1690" s="24" t="s">
        <v>1802</v>
      </c>
    </row>
    <row r="1691" spans="6:7">
      <c r="F1691" s="20" t="s">
        <v>122</v>
      </c>
      <c r="G1691" s="24" t="s">
        <v>1803</v>
      </c>
    </row>
    <row r="1692" spans="6:7">
      <c r="F1692" s="20" t="s">
        <v>122</v>
      </c>
      <c r="G1692" s="24" t="s">
        <v>1804</v>
      </c>
    </row>
    <row r="1693" spans="6:7">
      <c r="F1693" s="20" t="s">
        <v>122</v>
      </c>
      <c r="G1693" s="24" t="s">
        <v>1805</v>
      </c>
    </row>
    <row r="1694" spans="6:7">
      <c r="F1694" s="20" t="s">
        <v>122</v>
      </c>
      <c r="G1694" s="24" t="s">
        <v>1806</v>
      </c>
    </row>
    <row r="1695" spans="6:7">
      <c r="F1695" s="20" t="s">
        <v>122</v>
      </c>
      <c r="G1695" s="24" t="s">
        <v>1807</v>
      </c>
    </row>
    <row r="1696" spans="6:7">
      <c r="F1696" s="20" t="s">
        <v>122</v>
      </c>
      <c r="G1696" s="24" t="s">
        <v>1808</v>
      </c>
    </row>
    <row r="1697" spans="6:7">
      <c r="F1697" s="20" t="s">
        <v>122</v>
      </c>
      <c r="G1697" s="24" t="s">
        <v>1809</v>
      </c>
    </row>
    <row r="1698" spans="6:7">
      <c r="F1698" s="20" t="s">
        <v>122</v>
      </c>
      <c r="G1698" s="24" t="s">
        <v>1810</v>
      </c>
    </row>
    <row r="1699" spans="6:7">
      <c r="F1699" s="20" t="s">
        <v>122</v>
      </c>
      <c r="G1699" s="24" t="s">
        <v>1811</v>
      </c>
    </row>
    <row r="1700" spans="6:7">
      <c r="F1700" s="20" t="s">
        <v>122</v>
      </c>
      <c r="G1700" s="24" t="s">
        <v>1812</v>
      </c>
    </row>
    <row r="1701" spans="6:7">
      <c r="F1701" s="20" t="s">
        <v>122</v>
      </c>
      <c r="G1701" s="24" t="s">
        <v>1813</v>
      </c>
    </row>
    <row r="1702" spans="6:7">
      <c r="F1702" s="20" t="s">
        <v>122</v>
      </c>
      <c r="G1702" s="24" t="s">
        <v>1814</v>
      </c>
    </row>
    <row r="1703" spans="6:7">
      <c r="F1703" s="20" t="s">
        <v>122</v>
      </c>
      <c r="G1703" s="24" t="s">
        <v>1815</v>
      </c>
    </row>
    <row r="1704" spans="6:7">
      <c r="F1704" s="20" t="s">
        <v>122</v>
      </c>
      <c r="G1704" s="24" t="s">
        <v>1816</v>
      </c>
    </row>
    <row r="1705" spans="6:7">
      <c r="F1705" s="20" t="s">
        <v>122</v>
      </c>
      <c r="G1705" s="24" t="s">
        <v>1817</v>
      </c>
    </row>
    <row r="1706" spans="6:7">
      <c r="F1706" s="20" t="s">
        <v>122</v>
      </c>
      <c r="G1706" s="24" t="s">
        <v>1818</v>
      </c>
    </row>
    <row r="1707" spans="6:7">
      <c r="F1707" s="20" t="s">
        <v>122</v>
      </c>
      <c r="G1707" s="24" t="s">
        <v>1819</v>
      </c>
    </row>
    <row r="1708" spans="6:7">
      <c r="F1708" s="20" t="s">
        <v>122</v>
      </c>
      <c r="G1708" s="24" t="s">
        <v>1820</v>
      </c>
    </row>
    <row r="1709" spans="6:7">
      <c r="F1709" s="20" t="s">
        <v>123</v>
      </c>
      <c r="G1709" s="24" t="s">
        <v>1821</v>
      </c>
    </row>
    <row r="1710" spans="6:7">
      <c r="F1710" s="20" t="s">
        <v>123</v>
      </c>
      <c r="G1710" s="24" t="s">
        <v>1822</v>
      </c>
    </row>
    <row r="1711" spans="6:7">
      <c r="F1711" s="20" t="s">
        <v>123</v>
      </c>
      <c r="G1711" s="24" t="s">
        <v>1823</v>
      </c>
    </row>
    <row r="1712" spans="6:7">
      <c r="F1712" s="20" t="s">
        <v>123</v>
      </c>
      <c r="G1712" s="24" t="s">
        <v>1824</v>
      </c>
    </row>
    <row r="1713" spans="6:7">
      <c r="F1713" s="20" t="s">
        <v>123</v>
      </c>
      <c r="G1713" s="24" t="s">
        <v>1825</v>
      </c>
    </row>
    <row r="1714" spans="6:7">
      <c r="F1714" s="20" t="s">
        <v>123</v>
      </c>
      <c r="G1714" s="24" t="s">
        <v>1826</v>
      </c>
    </row>
    <row r="1715" spans="6:7">
      <c r="F1715" s="20" t="s">
        <v>123</v>
      </c>
      <c r="G1715" s="24" t="s">
        <v>1827</v>
      </c>
    </row>
    <row r="1716" spans="6:7">
      <c r="F1716" s="20" t="s">
        <v>123</v>
      </c>
      <c r="G1716" s="24" t="s">
        <v>1828</v>
      </c>
    </row>
    <row r="1717" spans="6:7">
      <c r="F1717" s="20" t="s">
        <v>123</v>
      </c>
      <c r="G1717" s="24" t="s">
        <v>1829</v>
      </c>
    </row>
    <row r="1718" spans="6:7">
      <c r="F1718" s="20" t="s">
        <v>123</v>
      </c>
      <c r="G1718" s="24" t="s">
        <v>1830</v>
      </c>
    </row>
    <row r="1719" spans="6:7">
      <c r="F1719" s="20" t="s">
        <v>123</v>
      </c>
      <c r="G1719" s="24" t="s">
        <v>1831</v>
      </c>
    </row>
    <row r="1720" spans="6:7">
      <c r="F1720" s="20" t="s">
        <v>123</v>
      </c>
      <c r="G1720" s="24" t="s">
        <v>1832</v>
      </c>
    </row>
    <row r="1721" spans="6:7">
      <c r="F1721" s="20" t="s">
        <v>123</v>
      </c>
      <c r="G1721" s="24" t="s">
        <v>1833</v>
      </c>
    </row>
    <row r="1722" spans="6:7">
      <c r="F1722" s="20" t="s">
        <v>123</v>
      </c>
      <c r="G1722" s="24" t="s">
        <v>1834</v>
      </c>
    </row>
    <row r="1723" spans="6:7">
      <c r="F1723" s="20" t="s">
        <v>123</v>
      </c>
      <c r="G1723" s="24" t="s">
        <v>1835</v>
      </c>
    </row>
    <row r="1724" spans="6:7">
      <c r="F1724" s="20" t="s">
        <v>123</v>
      </c>
      <c r="G1724" s="24" t="s">
        <v>1836</v>
      </c>
    </row>
    <row r="1725" spans="6:7">
      <c r="F1725" s="20" t="s">
        <v>123</v>
      </c>
      <c r="G1725" s="24" t="s">
        <v>1837</v>
      </c>
    </row>
    <row r="1726" spans="6:7">
      <c r="F1726" s="20" t="s">
        <v>123</v>
      </c>
      <c r="G1726" s="24" t="s">
        <v>1838</v>
      </c>
    </row>
    <row r="1727" spans="6:7">
      <c r="F1727" s="20" t="s">
        <v>123</v>
      </c>
      <c r="G1727" s="24" t="s">
        <v>1839</v>
      </c>
    </row>
    <row r="1728" spans="6:7">
      <c r="F1728" s="20" t="s">
        <v>123</v>
      </c>
      <c r="G1728" s="24" t="s">
        <v>1840</v>
      </c>
    </row>
    <row r="1729" spans="6:7">
      <c r="F1729" s="20" t="s">
        <v>123</v>
      </c>
      <c r="G1729" s="24" t="s">
        <v>1841</v>
      </c>
    </row>
    <row r="1730" spans="6:7">
      <c r="F1730" s="20" t="s">
        <v>123</v>
      </c>
      <c r="G1730" s="24" t="s">
        <v>1842</v>
      </c>
    </row>
    <row r="1731" spans="6:7">
      <c r="F1731" s="20" t="s">
        <v>123</v>
      </c>
      <c r="G1731" s="24" t="s">
        <v>1843</v>
      </c>
    </row>
    <row r="1732" spans="6:7">
      <c r="F1732" s="20" t="s">
        <v>123</v>
      </c>
      <c r="G1732" s="24" t="s">
        <v>1844</v>
      </c>
    </row>
    <row r="1733" spans="6:7">
      <c r="F1733" s="20" t="s">
        <v>123</v>
      </c>
      <c r="G1733" s="24" t="s">
        <v>1845</v>
      </c>
    </row>
    <row r="1734" spans="6:7">
      <c r="F1734" s="20" t="s">
        <v>123</v>
      </c>
      <c r="G1734" s="24" t="s">
        <v>1846</v>
      </c>
    </row>
    <row r="1735" spans="6:7">
      <c r="F1735" s="20" t="s">
        <v>123</v>
      </c>
      <c r="G1735" s="24" t="s">
        <v>1847</v>
      </c>
    </row>
    <row r="1736" spans="6:7">
      <c r="F1736" s="20" t="s">
        <v>123</v>
      </c>
      <c r="G1736" s="24" t="s">
        <v>1848</v>
      </c>
    </row>
    <row r="1737" spans="6:7">
      <c r="F1737" s="20" t="s">
        <v>123</v>
      </c>
      <c r="G1737" s="24" t="s">
        <v>1849</v>
      </c>
    </row>
    <row r="1738" spans="6:7">
      <c r="F1738" s="20" t="s">
        <v>123</v>
      </c>
      <c r="G1738" s="24" t="s">
        <v>1850</v>
      </c>
    </row>
    <row r="1739" spans="6:7">
      <c r="F1739" s="20" t="s">
        <v>123</v>
      </c>
      <c r="G1739" s="24" t="s">
        <v>1851</v>
      </c>
    </row>
    <row r="1740" spans="6:7">
      <c r="F1740" s="20" t="s">
        <v>123</v>
      </c>
      <c r="G1740" s="24" t="s">
        <v>1852</v>
      </c>
    </row>
    <row r="1741" spans="6:7">
      <c r="F1741" s="20" t="s">
        <v>123</v>
      </c>
      <c r="G1741" s="24" t="s">
        <v>1853</v>
      </c>
    </row>
    <row r="1742" spans="6:7">
      <c r="F1742" s="20" t="s">
        <v>123</v>
      </c>
      <c r="G1742" s="24" t="s">
        <v>1854</v>
      </c>
    </row>
    <row r="1743" spans="6:7">
      <c r="F1743" s="20" t="s">
        <v>123</v>
      </c>
      <c r="G1743" s="24" t="s">
        <v>1855</v>
      </c>
    </row>
    <row r="1744" spans="6:7">
      <c r="F1744" s="20" t="s">
        <v>123</v>
      </c>
      <c r="G1744" s="24" t="s">
        <v>1856</v>
      </c>
    </row>
    <row r="1745" spans="6:7">
      <c r="F1745" s="20" t="s">
        <v>123</v>
      </c>
      <c r="G1745" s="24" t="s">
        <v>1857</v>
      </c>
    </row>
    <row r="1746" spans="6:7">
      <c r="F1746" s="20" t="s">
        <v>123</v>
      </c>
      <c r="G1746" s="24" t="s">
        <v>1858</v>
      </c>
    </row>
    <row r="1747" spans="6:7">
      <c r="F1747" s="20" t="s">
        <v>123</v>
      </c>
      <c r="G1747" s="24" t="s">
        <v>1859</v>
      </c>
    </row>
    <row r="1748" spans="6:7">
      <c r="F1748" s="20" t="s">
        <v>123</v>
      </c>
      <c r="G1748" s="24" t="s">
        <v>1860</v>
      </c>
    </row>
    <row r="1749" spans="6:7" ht="13.8" thickBot="1">
      <c r="F1749" s="21" t="s">
        <v>123</v>
      </c>
      <c r="G1749" s="25" t="s">
        <v>1861</v>
      </c>
    </row>
  </sheetData>
  <sheetProtection sheet="1" objects="1" scenarios="1"/>
  <phoneticPr fontId="8"/>
  <pageMargins left="0.75" right="0.75" top="0.73" bottom="0.52" header="0.51200000000000001" footer="0.27"/>
  <pageSetup paperSize="9" scale="98" fitToWidth="0" fitToHeight="0" orientation="portrait"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F102"/>
  <sheetViews>
    <sheetView view="pageBreakPreview" zoomScaleNormal="100" zoomScaleSheetLayoutView="100" workbookViewId="0">
      <pane xSplit="4" ySplit="2" topLeftCell="E3" activePane="bottomRight" state="frozen"/>
      <selection pane="topRight" activeCell="E1" sqref="E1"/>
      <selection pane="bottomLeft" activeCell="A3" sqref="A3"/>
      <selection pane="bottomRight" activeCell="B4" sqref="B4"/>
    </sheetView>
  </sheetViews>
  <sheetFormatPr defaultColWidth="9.6640625" defaultRowHeight="13.2"/>
  <cols>
    <col min="1" max="1" width="4.6640625" style="370" customWidth="1"/>
    <col min="2" max="2" width="6.33203125" style="371" customWidth="1"/>
    <col min="3" max="3" width="5.109375" style="370" customWidth="1"/>
    <col min="4" max="4" width="35.5546875" style="348" customWidth="1"/>
    <col min="5" max="5" width="16" style="348" customWidth="1"/>
    <col min="6" max="6" width="13.77734375" style="348" customWidth="1"/>
    <col min="7" max="7" width="39.109375" style="372" customWidth="1"/>
    <col min="8" max="8" width="10.77734375" style="370" customWidth="1"/>
    <col min="9" max="9" width="14.6640625" style="348" customWidth="1"/>
    <col min="10" max="10" width="40.5546875" style="348" customWidth="1"/>
    <col min="11" max="11" width="13.77734375" style="348" customWidth="1"/>
    <col min="12" max="12" width="17.44140625" style="373" customWidth="1"/>
    <col min="13" max="13" width="11.6640625" style="348" customWidth="1"/>
    <col min="14" max="14" width="22.88671875" style="348" customWidth="1"/>
    <col min="15" max="15" width="29.33203125" style="374" customWidth="1"/>
    <col min="16" max="16" width="16" style="375" customWidth="1"/>
    <col min="17" max="18" width="14.109375" style="376" customWidth="1"/>
    <col min="19" max="19" width="12.77734375" style="348" customWidth="1"/>
    <col min="20" max="20" width="17.33203125" style="348" customWidth="1"/>
    <col min="21" max="21" width="20.21875" style="348" customWidth="1"/>
    <col min="22" max="22" width="16" style="377" customWidth="1"/>
    <col min="23" max="24" width="14.109375" style="376" customWidth="1"/>
    <col min="25" max="26" width="14.109375" style="378" customWidth="1"/>
    <col min="27" max="29" width="11.88671875" style="379" customWidth="1"/>
    <col min="30" max="30" width="14.109375" style="380" customWidth="1"/>
    <col min="31" max="34" width="11.88671875" style="381" customWidth="1"/>
    <col min="35" max="35" width="14.109375" style="381" customWidth="1"/>
    <col min="36" max="40" width="11.88671875" style="381" customWidth="1"/>
    <col min="41" max="41" width="14.109375" style="381" customWidth="1"/>
    <col min="42" max="46" width="11.88671875" style="381" customWidth="1"/>
    <col min="47" max="47" width="14.109375" style="381" customWidth="1"/>
    <col min="48" max="52" width="11.88671875" style="381" customWidth="1"/>
    <col min="53" max="53" width="14.109375" style="381" customWidth="1"/>
    <col min="54" max="54" width="11.88671875" style="380" customWidth="1"/>
    <col min="55" max="55" width="14.109375" style="380" customWidth="1"/>
    <col min="56" max="61" width="11.88671875" style="380" customWidth="1"/>
    <col min="62" max="62" width="14.109375" style="380" customWidth="1"/>
    <col min="63" max="63" width="11.88671875" style="380" customWidth="1"/>
    <col min="64" max="64" width="14.109375" style="380" customWidth="1"/>
    <col min="65" max="65" width="11.88671875" style="380" customWidth="1"/>
    <col min="66" max="66" width="14.109375" style="380" customWidth="1"/>
    <col min="67" max="67" width="11.88671875" style="380" customWidth="1"/>
    <col min="68" max="68" width="14.109375" style="380" customWidth="1"/>
    <col min="69" max="69" width="11.88671875" style="380" customWidth="1"/>
    <col min="70" max="70" width="14.109375" style="380" customWidth="1"/>
    <col min="71" max="71" width="11.88671875" style="380" customWidth="1"/>
    <col min="72" max="73" width="14.109375" style="380" customWidth="1"/>
    <col min="74" max="74" width="16.33203125" style="380" customWidth="1"/>
    <col min="75" max="76" width="14.109375" style="380" customWidth="1"/>
    <col min="77" max="77" width="14.109375" style="381" customWidth="1"/>
    <col min="78" max="79" width="14.109375" style="382" customWidth="1"/>
    <col min="80" max="80" width="16.77734375" style="383" customWidth="1"/>
    <col min="81" max="81" width="11.88671875" style="383" customWidth="1"/>
    <col min="82" max="82" width="16.77734375" style="383" customWidth="1"/>
    <col min="83" max="83" width="11.88671875" style="383" customWidth="1"/>
    <col min="84" max="84" width="11.88671875" style="384" customWidth="1"/>
    <col min="85" max="16384" width="9.6640625" style="348"/>
  </cols>
  <sheetData>
    <row r="1" spans="1:84" s="300" customFormat="1" ht="45" customHeight="1">
      <c r="A1" s="835" t="s">
        <v>1998</v>
      </c>
      <c r="B1" s="837" t="s">
        <v>1999</v>
      </c>
      <c r="C1" s="839" t="s">
        <v>2000</v>
      </c>
      <c r="D1" s="841" t="s">
        <v>2001</v>
      </c>
      <c r="E1" s="843" t="s">
        <v>2002</v>
      </c>
      <c r="F1" s="841" t="s">
        <v>2003</v>
      </c>
      <c r="G1" s="833" t="s">
        <v>31</v>
      </c>
      <c r="H1" s="841" t="s">
        <v>2004</v>
      </c>
      <c r="I1" s="841" t="s">
        <v>2005</v>
      </c>
      <c r="J1" s="845" t="s">
        <v>2006</v>
      </c>
      <c r="K1" s="846" t="s">
        <v>2007</v>
      </c>
      <c r="L1" s="833" t="s">
        <v>2008</v>
      </c>
      <c r="M1" s="841" t="s">
        <v>2009</v>
      </c>
      <c r="N1" s="841" t="s">
        <v>2010</v>
      </c>
      <c r="O1" s="849" t="s">
        <v>2011</v>
      </c>
      <c r="P1" s="851" t="s">
        <v>2012</v>
      </c>
      <c r="Q1" s="853" t="s">
        <v>2013</v>
      </c>
      <c r="R1" s="855" t="s">
        <v>2014</v>
      </c>
      <c r="S1" s="846" t="s">
        <v>2015</v>
      </c>
      <c r="T1" s="846" t="s">
        <v>2016</v>
      </c>
      <c r="U1" s="846" t="s">
        <v>2017</v>
      </c>
      <c r="V1" s="858" t="s">
        <v>2018</v>
      </c>
      <c r="W1" s="860" t="s">
        <v>2019</v>
      </c>
      <c r="X1" s="847" t="s">
        <v>2020</v>
      </c>
      <c r="Y1" s="847" t="s">
        <v>2021</v>
      </c>
      <c r="Z1" s="286" t="s">
        <v>2022</v>
      </c>
      <c r="AA1" s="866" t="s">
        <v>2023</v>
      </c>
      <c r="AB1" s="867"/>
      <c r="AC1" s="867"/>
      <c r="AD1" s="868"/>
      <c r="AE1" s="869" t="s">
        <v>2024</v>
      </c>
      <c r="AF1" s="870"/>
      <c r="AG1" s="870"/>
      <c r="AH1" s="870"/>
      <c r="AI1" s="870"/>
      <c r="AJ1" s="869" t="s">
        <v>2025</v>
      </c>
      <c r="AK1" s="870"/>
      <c r="AL1" s="870"/>
      <c r="AM1" s="870"/>
      <c r="AN1" s="870"/>
      <c r="AO1" s="870"/>
      <c r="AP1" s="869" t="s">
        <v>2026</v>
      </c>
      <c r="AQ1" s="870"/>
      <c r="AR1" s="870"/>
      <c r="AS1" s="870"/>
      <c r="AT1" s="870"/>
      <c r="AU1" s="870"/>
      <c r="AV1" s="869" t="s">
        <v>2027</v>
      </c>
      <c r="AW1" s="870"/>
      <c r="AX1" s="870"/>
      <c r="AY1" s="870"/>
      <c r="AZ1" s="870"/>
      <c r="BA1" s="870"/>
      <c r="BB1" s="287" t="s">
        <v>2028</v>
      </c>
      <c r="BC1" s="288" t="s">
        <v>2029</v>
      </c>
      <c r="BD1" s="862" t="s">
        <v>2030</v>
      </c>
      <c r="BE1" s="863"/>
      <c r="BF1" s="863"/>
      <c r="BG1" s="863"/>
      <c r="BH1" s="863"/>
      <c r="BI1" s="289" t="s">
        <v>2031</v>
      </c>
      <c r="BJ1" s="290" t="s">
        <v>2032</v>
      </c>
      <c r="BK1" s="289" t="s">
        <v>2031</v>
      </c>
      <c r="BL1" s="290" t="s">
        <v>2032</v>
      </c>
      <c r="BM1" s="289" t="s">
        <v>2031</v>
      </c>
      <c r="BN1" s="290" t="s">
        <v>2032</v>
      </c>
      <c r="BO1" s="289" t="s">
        <v>2031</v>
      </c>
      <c r="BP1" s="290" t="s">
        <v>2032</v>
      </c>
      <c r="BQ1" s="289" t="s">
        <v>2031</v>
      </c>
      <c r="BR1" s="290" t="s">
        <v>2032</v>
      </c>
      <c r="BS1" s="291" t="s">
        <v>2033</v>
      </c>
      <c r="BT1" s="292" t="s">
        <v>2034</v>
      </c>
      <c r="BU1" s="293" t="s">
        <v>2035</v>
      </c>
      <c r="BV1" s="293" t="s">
        <v>2036</v>
      </c>
      <c r="BW1" s="864" t="s">
        <v>2037</v>
      </c>
      <c r="BX1" s="294" t="s">
        <v>2038</v>
      </c>
      <c r="BY1" s="295" t="s">
        <v>2039</v>
      </c>
      <c r="BZ1" s="296" t="s">
        <v>2040</v>
      </c>
      <c r="CA1" s="297" t="s">
        <v>2041</v>
      </c>
      <c r="CB1" s="298" t="s">
        <v>2042</v>
      </c>
      <c r="CC1" s="298" t="s">
        <v>2043</v>
      </c>
      <c r="CD1" s="298" t="s">
        <v>2044</v>
      </c>
      <c r="CE1" s="298" t="s">
        <v>2045</v>
      </c>
      <c r="CF1" s="299" t="s">
        <v>2046</v>
      </c>
    </row>
    <row r="2" spans="1:84" s="300" customFormat="1" ht="45" customHeight="1">
      <c r="A2" s="836"/>
      <c r="B2" s="838"/>
      <c r="C2" s="840"/>
      <c r="D2" s="842"/>
      <c r="E2" s="844"/>
      <c r="F2" s="842"/>
      <c r="G2" s="834"/>
      <c r="H2" s="842"/>
      <c r="I2" s="842"/>
      <c r="J2" s="842"/>
      <c r="K2" s="842"/>
      <c r="L2" s="834"/>
      <c r="M2" s="842"/>
      <c r="N2" s="842"/>
      <c r="O2" s="850"/>
      <c r="P2" s="852"/>
      <c r="Q2" s="854"/>
      <c r="R2" s="856"/>
      <c r="S2" s="857"/>
      <c r="T2" s="857"/>
      <c r="U2" s="857"/>
      <c r="V2" s="859"/>
      <c r="W2" s="861"/>
      <c r="X2" s="848"/>
      <c r="Y2" s="848"/>
      <c r="Z2" s="301" t="s">
        <v>2047</v>
      </c>
      <c r="AA2" s="302" t="s">
        <v>2048</v>
      </c>
      <c r="AB2" s="303" t="s">
        <v>2049</v>
      </c>
      <c r="AC2" s="304" t="s">
        <v>2050</v>
      </c>
      <c r="AD2" s="305" t="s">
        <v>2051</v>
      </c>
      <c r="AE2" s="306" t="s">
        <v>2048</v>
      </c>
      <c r="AF2" s="307" t="s">
        <v>2049</v>
      </c>
      <c r="AG2" s="307" t="s">
        <v>2050</v>
      </c>
      <c r="AH2" s="308" t="s">
        <v>2052</v>
      </c>
      <c r="AI2" s="309" t="s">
        <v>2053</v>
      </c>
      <c r="AJ2" s="306" t="s">
        <v>2048</v>
      </c>
      <c r="AK2" s="307" t="s">
        <v>2049</v>
      </c>
      <c r="AL2" s="307" t="s">
        <v>2050</v>
      </c>
      <c r="AM2" s="307" t="s">
        <v>2054</v>
      </c>
      <c r="AN2" s="308" t="s">
        <v>2055</v>
      </c>
      <c r="AO2" s="309" t="s">
        <v>2056</v>
      </c>
      <c r="AP2" s="306" t="s">
        <v>2048</v>
      </c>
      <c r="AQ2" s="307" t="s">
        <v>2049</v>
      </c>
      <c r="AR2" s="307" t="s">
        <v>2050</v>
      </c>
      <c r="AS2" s="310" t="s">
        <v>2054</v>
      </c>
      <c r="AT2" s="311" t="s">
        <v>2057</v>
      </c>
      <c r="AU2" s="309" t="s">
        <v>2058</v>
      </c>
      <c r="AV2" s="306" t="s">
        <v>2048</v>
      </c>
      <c r="AW2" s="307" t="s">
        <v>2049</v>
      </c>
      <c r="AX2" s="307" t="s">
        <v>2050</v>
      </c>
      <c r="AY2" s="307" t="s">
        <v>2054</v>
      </c>
      <c r="AZ2" s="311" t="s">
        <v>2057</v>
      </c>
      <c r="BA2" s="309" t="s">
        <v>2059</v>
      </c>
      <c r="BB2" s="312" t="s">
        <v>2060</v>
      </c>
      <c r="BC2" s="313" t="s">
        <v>2061</v>
      </c>
      <c r="BD2" s="306" t="s">
        <v>2048</v>
      </c>
      <c r="BE2" s="307" t="s">
        <v>2049</v>
      </c>
      <c r="BF2" s="307" t="s">
        <v>2050</v>
      </c>
      <c r="BG2" s="307" t="s">
        <v>2052</v>
      </c>
      <c r="BH2" s="307" t="s">
        <v>2057</v>
      </c>
      <c r="BI2" s="314" t="s">
        <v>2062</v>
      </c>
      <c r="BJ2" s="314" t="s">
        <v>2062</v>
      </c>
      <c r="BK2" s="314" t="s">
        <v>2063</v>
      </c>
      <c r="BL2" s="314" t="s">
        <v>2063</v>
      </c>
      <c r="BM2" s="314" t="s">
        <v>2064</v>
      </c>
      <c r="BN2" s="314" t="s">
        <v>2064</v>
      </c>
      <c r="BO2" s="314" t="s">
        <v>2065</v>
      </c>
      <c r="BP2" s="314" t="s">
        <v>2065</v>
      </c>
      <c r="BQ2" s="314" t="s">
        <v>2066</v>
      </c>
      <c r="BR2" s="314" t="s">
        <v>2066</v>
      </c>
      <c r="BS2" s="315" t="s">
        <v>2067</v>
      </c>
      <c r="BT2" s="315" t="s">
        <v>2067</v>
      </c>
      <c r="BU2" s="316" t="s">
        <v>2068</v>
      </c>
      <c r="BV2" s="313" t="s">
        <v>2068</v>
      </c>
      <c r="BW2" s="865"/>
      <c r="BX2" s="317"/>
      <c r="BY2" s="318" t="s">
        <v>2069</v>
      </c>
      <c r="BZ2" s="318" t="s">
        <v>2069</v>
      </c>
      <c r="CA2" s="319" t="s">
        <v>2070</v>
      </c>
      <c r="CB2" s="320"/>
      <c r="CC2" s="320"/>
      <c r="CD2" s="320"/>
      <c r="CE2" s="320"/>
      <c r="CF2" s="321"/>
    </row>
    <row r="3" spans="1:84" ht="18" customHeight="1">
      <c r="A3" s="322">
        <v>1</v>
      </c>
      <c r="B3" s="323"/>
      <c r="C3" s="322">
        <f>IF(基本情報入力シート!B44="","",基本情報入力シート!B44)</f>
        <v>1</v>
      </c>
      <c r="D3" s="324" t="str">
        <f>IF(基本情報入力シート!M23="","",基本情報入力シート!M23)</f>
        <v/>
      </c>
      <c r="E3" s="325" t="str">
        <f>IF(基本情報入力シート!M30="","",基本情報入力シート!M30)</f>
        <v/>
      </c>
      <c r="F3" s="325" t="str">
        <f>IF(基本情報入力シート!M32="","",基本情報入力シート!M32)</f>
        <v/>
      </c>
      <c r="G3" s="326" t="str">
        <f>IF(基本情報入力シート!AC25="","",基本情報入力シート!AC25)</f>
        <v/>
      </c>
      <c r="H3" s="326" t="str">
        <f>IF(基本情報入力シート!AC24="","",基本情報入力シート!AC24)</f>
        <v>－</v>
      </c>
      <c r="I3" s="324" t="str">
        <f>IF(基本情報入力シート!M36="","",基本情報入力シート!M36)</f>
        <v/>
      </c>
      <c r="J3" s="327" t="str">
        <f>IF(基本情報入力シート!M37="","",基本情報入力シート!M37)</f>
        <v/>
      </c>
      <c r="K3" s="327" t="str">
        <f>IF(基本情報入力シート!M35="","",基本情報入力シート!M35)</f>
        <v/>
      </c>
      <c r="L3" s="326" t="str">
        <f>IF(基本情報入力シート!C44="","",基本情報入力シート!C44)</f>
        <v/>
      </c>
      <c r="M3" s="326" t="e">
        <f>IF(基本情報入力シート!AC44="","",基本情報入力シート!AC44)</f>
        <v>#N/A</v>
      </c>
      <c r="N3" s="326" t="str">
        <f>IF(基本情報入力シート!Y44="","",基本情報入力シート!Y44)</f>
        <v/>
      </c>
      <c r="O3" s="326" t="str">
        <f>IF(基本情報入力シート!X44="","",基本情報入力シート!X44)</f>
        <v/>
      </c>
      <c r="P3" s="326" t="str">
        <f>IF('第１号様式（交付申請書）'!U4="","",'第１号様式（交付申請書）'!U4)</f>
        <v>令和6年月日</v>
      </c>
      <c r="Q3" s="328">
        <f>IF('別紙様式2-1（交付金）'!Z16="","",'別紙様式2-1（交付金）'!Z16)</f>
        <v>0</v>
      </c>
      <c r="R3" s="328" t="str">
        <f>IF('別紙様式2-2（交付金）'!W12="","",'別紙様式2-2（交付金）'!W12)</f>
        <v/>
      </c>
      <c r="S3" s="329" t="str">
        <f>IF(基本情報入力シート!Y35="","",基本情報入力シート!Y35)</f>
        <v/>
      </c>
      <c r="T3" s="329" t="str">
        <f>IF(基本情報入力シート!Y36="","",基本情報入力シート!Y36)</f>
        <v/>
      </c>
      <c r="U3" s="329" t="str">
        <f>IF(基本情報入力シート!Y37="","",基本情報入力シート!Y37)</f>
        <v/>
      </c>
      <c r="V3" s="330"/>
      <c r="W3" s="330"/>
      <c r="X3" s="330"/>
      <c r="Y3" s="330"/>
      <c r="Z3" s="330"/>
      <c r="AA3" s="331"/>
      <c r="AB3" s="332"/>
      <c r="AC3" s="333"/>
      <c r="AD3" s="334">
        <f t="shared" ref="AD3:AD4" si="0">SUM(AA3:AC3)</f>
        <v>0</v>
      </c>
      <c r="AE3" s="335"/>
      <c r="AF3" s="336"/>
      <c r="AG3" s="336"/>
      <c r="AH3" s="337"/>
      <c r="AI3" s="338">
        <f t="shared" ref="AI3:AI4" si="1">SUM(AE3:AH3)</f>
        <v>0</v>
      </c>
      <c r="AJ3" s="335"/>
      <c r="AK3" s="336"/>
      <c r="AL3" s="336"/>
      <c r="AM3" s="336"/>
      <c r="AN3" s="339"/>
      <c r="AO3" s="338">
        <f t="shared" ref="AO3:AO4" si="2">SUM(AJ3:AN3)</f>
        <v>0</v>
      </c>
      <c r="AP3" s="340"/>
      <c r="AQ3" s="336"/>
      <c r="AR3" s="336"/>
      <c r="AS3" s="341"/>
      <c r="AT3" s="342"/>
      <c r="AU3" s="338">
        <f t="shared" ref="AU3:AU4" si="3">SUM(AP3:AT3)</f>
        <v>0</v>
      </c>
      <c r="AV3" s="340"/>
      <c r="AW3" s="336"/>
      <c r="AX3" s="336"/>
      <c r="AY3" s="336"/>
      <c r="AZ3" s="342"/>
      <c r="BA3" s="338">
        <f t="shared" ref="BA3:BA4" si="4">SUM(AV3:AZ3)</f>
        <v>0</v>
      </c>
      <c r="BB3" s="334">
        <f>SUM(AO3,AI3,AD3,AU3,BA3)</f>
        <v>0</v>
      </c>
      <c r="BC3" s="334">
        <f>SUM(BB3:BB4)</f>
        <v>0</v>
      </c>
      <c r="BD3" s="335">
        <f t="shared" ref="BD3:BF4" si="5">SUM(AA3,AE3,AJ3,AP3,AV3)</f>
        <v>0</v>
      </c>
      <c r="BE3" s="336">
        <f t="shared" si="5"/>
        <v>0</v>
      </c>
      <c r="BF3" s="336">
        <f t="shared" si="5"/>
        <v>0</v>
      </c>
      <c r="BG3" s="336">
        <f>SUM(AH3,AM3,AS3,AY3)</f>
        <v>0</v>
      </c>
      <c r="BH3" s="336">
        <f>SUM(AN3,AT3,AZ3)</f>
        <v>0</v>
      </c>
      <c r="BI3" s="337"/>
      <c r="BJ3" s="334">
        <f>SUM(BI3:BI4)</f>
        <v>0</v>
      </c>
      <c r="BK3" s="337"/>
      <c r="BL3" s="334">
        <f>SUM(BK3:BK4)</f>
        <v>0</v>
      </c>
      <c r="BM3" s="337"/>
      <c r="BN3" s="334">
        <f>SUM(BM3:BM4)</f>
        <v>0</v>
      </c>
      <c r="BO3" s="337"/>
      <c r="BP3" s="334">
        <f>SUM(BO3:BO4)</f>
        <v>0</v>
      </c>
      <c r="BQ3" s="337"/>
      <c r="BR3" s="334">
        <f>SUM(BQ3:BQ4)</f>
        <v>0</v>
      </c>
      <c r="BS3" s="337">
        <f>SUM(BI3,BK3,BM3,BO3,BQ3)</f>
        <v>0</v>
      </c>
      <c r="BT3" s="334">
        <f>SUM(BJ3,BL3,BN3,BP3,BR3,)</f>
        <v>0</v>
      </c>
      <c r="BU3" s="334">
        <f>BB3-BS3</f>
        <v>0</v>
      </c>
      <c r="BV3" s="343">
        <f>BC3-BT3</f>
        <v>0</v>
      </c>
      <c r="BW3" s="343"/>
      <c r="BX3" s="343"/>
      <c r="BY3" s="338">
        <f t="shared" ref="BY3:BY4" si="6">BB3-BX3</f>
        <v>0</v>
      </c>
      <c r="BZ3" s="344">
        <f>SUM(BY3:BY4)</f>
        <v>0</v>
      </c>
      <c r="CA3" s="344">
        <f>BZ3-BT3</f>
        <v>0</v>
      </c>
      <c r="CB3" s="345"/>
      <c r="CC3" s="345"/>
      <c r="CD3" s="346"/>
      <c r="CE3" s="346"/>
      <c r="CF3" s="347"/>
    </row>
    <row r="4" spans="1:84" ht="18" customHeight="1">
      <c r="A4" s="322"/>
      <c r="B4" s="349"/>
      <c r="C4" s="322">
        <f>IF(基本情報入力シート!B45="","",基本情報入力シート!B45)</f>
        <v>2</v>
      </c>
      <c r="D4" s="350"/>
      <c r="E4" s="351"/>
      <c r="F4" s="351"/>
      <c r="G4" s="352"/>
      <c r="H4" s="352"/>
      <c r="I4" s="352"/>
      <c r="J4" s="352"/>
      <c r="K4" s="352"/>
      <c r="L4" s="326" t="str">
        <f>IF(基本情報入力シート!C45="","",基本情報入力シート!C45)</f>
        <v/>
      </c>
      <c r="M4" s="326" t="e">
        <f>IF(基本情報入力シート!AC45="","",基本情報入力シート!AC45)</f>
        <v>#N/A</v>
      </c>
      <c r="N4" s="326" t="str">
        <f>IF(基本情報入力シート!Y45="","",基本情報入力シート!Y45)</f>
        <v/>
      </c>
      <c r="O4" s="326" t="str">
        <f>IF(基本情報入力シート!X45="","",基本情報入力シート!X45)</f>
        <v/>
      </c>
      <c r="P4" s="352"/>
      <c r="Q4" s="353"/>
      <c r="R4" s="328" t="str">
        <f>IF('別紙様式2-2（交付金）'!W13="","",'別紙様式2-2（交付金）'!W13)</f>
        <v/>
      </c>
      <c r="S4" s="354"/>
      <c r="T4" s="354"/>
      <c r="U4" s="354"/>
      <c r="V4" s="330"/>
      <c r="W4" s="330"/>
      <c r="X4" s="330"/>
      <c r="Y4" s="330"/>
      <c r="Z4" s="330"/>
      <c r="AA4" s="331"/>
      <c r="AB4" s="332"/>
      <c r="AC4" s="333"/>
      <c r="AD4" s="334">
        <f t="shared" si="0"/>
        <v>0</v>
      </c>
      <c r="AE4" s="335"/>
      <c r="AF4" s="336"/>
      <c r="AG4" s="336"/>
      <c r="AH4" s="337"/>
      <c r="AI4" s="338">
        <f t="shared" si="1"/>
        <v>0</v>
      </c>
      <c r="AJ4" s="335"/>
      <c r="AK4" s="336"/>
      <c r="AL4" s="336"/>
      <c r="AM4" s="336"/>
      <c r="AN4" s="339"/>
      <c r="AO4" s="338">
        <f t="shared" si="2"/>
        <v>0</v>
      </c>
      <c r="AP4" s="340"/>
      <c r="AQ4" s="336"/>
      <c r="AR4" s="336"/>
      <c r="AS4" s="341"/>
      <c r="AT4" s="342"/>
      <c r="AU4" s="338">
        <f t="shared" si="3"/>
        <v>0</v>
      </c>
      <c r="AV4" s="340"/>
      <c r="AW4" s="336"/>
      <c r="AX4" s="336"/>
      <c r="AY4" s="336"/>
      <c r="AZ4" s="342"/>
      <c r="BA4" s="338">
        <f t="shared" si="4"/>
        <v>0</v>
      </c>
      <c r="BB4" s="334">
        <f>SUM(AO4,AI4,AD4,AU4,BA4)</f>
        <v>0</v>
      </c>
      <c r="BC4" s="334">
        <f>SUM(BB4:BB5)</f>
        <v>0</v>
      </c>
      <c r="BD4" s="335">
        <f t="shared" si="5"/>
        <v>0</v>
      </c>
      <c r="BE4" s="336">
        <f t="shared" si="5"/>
        <v>0</v>
      </c>
      <c r="BF4" s="336">
        <f t="shared" si="5"/>
        <v>0</v>
      </c>
      <c r="BG4" s="336">
        <f>SUM(AH4,AM4,AS4,AY4)</f>
        <v>0</v>
      </c>
      <c r="BH4" s="336">
        <f>SUM(AN4,AT4,AZ4)</f>
        <v>0</v>
      </c>
      <c r="BI4" s="337"/>
      <c r="BJ4" s="334">
        <f>SUM(BI4:BI5)</f>
        <v>0</v>
      </c>
      <c r="BK4" s="337"/>
      <c r="BL4" s="334">
        <f>SUM(BK4:BK5)</f>
        <v>0</v>
      </c>
      <c r="BM4" s="337"/>
      <c r="BN4" s="334">
        <f>SUM(BM4:BM5)</f>
        <v>0</v>
      </c>
      <c r="BO4" s="337"/>
      <c r="BP4" s="334">
        <f>SUM(BO4:BO5)</f>
        <v>0</v>
      </c>
      <c r="BQ4" s="337"/>
      <c r="BR4" s="334">
        <f>SUM(BQ4:BQ5)</f>
        <v>0</v>
      </c>
      <c r="BS4" s="337">
        <f>SUM(BI4,BK4,BM4,BO4,BQ4)</f>
        <v>0</v>
      </c>
      <c r="BT4" s="334">
        <f>SUM(BJ4,BL4,BN4,BP4,BR4,)</f>
        <v>0</v>
      </c>
      <c r="BU4" s="334">
        <f>BB4-BS4</f>
        <v>0</v>
      </c>
      <c r="BV4" s="343">
        <f>BC4-BT4</f>
        <v>0</v>
      </c>
      <c r="BW4" s="343"/>
      <c r="BX4" s="343"/>
      <c r="BY4" s="338">
        <f t="shared" si="6"/>
        <v>0</v>
      </c>
      <c r="BZ4" s="344">
        <f>SUM(BY4:BY5)</f>
        <v>0</v>
      </c>
      <c r="CA4" s="344">
        <f>BZ4-BT4</f>
        <v>0</v>
      </c>
      <c r="CB4" s="345"/>
      <c r="CC4" s="345"/>
      <c r="CD4" s="346"/>
      <c r="CE4" s="346"/>
      <c r="CF4" s="347"/>
    </row>
    <row r="5" spans="1:84" ht="18" customHeight="1">
      <c r="A5" s="322"/>
      <c r="B5" s="349"/>
      <c r="C5" s="322">
        <f>IF(基本情報入力シート!B46="","",基本情報入力シート!B46)</f>
        <v>3</v>
      </c>
      <c r="D5" s="350"/>
      <c r="E5" s="351"/>
      <c r="F5" s="351"/>
      <c r="G5" s="352"/>
      <c r="H5" s="352"/>
      <c r="I5" s="352"/>
      <c r="J5" s="352"/>
      <c r="K5" s="352"/>
      <c r="L5" s="326" t="str">
        <f>IF(基本情報入力シート!C46="","",基本情報入力シート!C46)</f>
        <v/>
      </c>
      <c r="M5" s="326" t="e">
        <f>IF(基本情報入力シート!AC46="","",基本情報入力シート!AC46)</f>
        <v>#N/A</v>
      </c>
      <c r="N5" s="326" t="str">
        <f>IF(基本情報入力シート!Y46="","",基本情報入力シート!Y46)</f>
        <v/>
      </c>
      <c r="O5" s="326" t="str">
        <f>IF(基本情報入力シート!X46="","",基本情報入力シート!X46)</f>
        <v/>
      </c>
      <c r="P5" s="352"/>
      <c r="Q5" s="353"/>
      <c r="R5" s="328" t="str">
        <f>IF('別紙様式2-2（交付金）'!W14="","",'別紙様式2-2（交付金）'!W14)</f>
        <v/>
      </c>
      <c r="S5" s="354"/>
      <c r="T5" s="354"/>
      <c r="U5" s="354"/>
      <c r="V5" s="355"/>
      <c r="W5" s="356"/>
      <c r="X5" s="356"/>
      <c r="Y5" s="356"/>
      <c r="Z5" s="356"/>
      <c r="AA5" s="331"/>
      <c r="AB5" s="332"/>
      <c r="AC5" s="333"/>
      <c r="AD5" s="334"/>
      <c r="AE5" s="335"/>
      <c r="AF5" s="336"/>
      <c r="AG5" s="336"/>
      <c r="AH5" s="337"/>
      <c r="AI5" s="338"/>
      <c r="AJ5" s="335"/>
      <c r="AK5" s="336"/>
      <c r="AL5" s="336"/>
      <c r="AM5" s="336"/>
      <c r="AN5" s="339"/>
      <c r="AO5" s="338"/>
      <c r="AP5" s="340"/>
      <c r="AQ5" s="336"/>
      <c r="AR5" s="336"/>
      <c r="AS5" s="341"/>
      <c r="AT5" s="342"/>
      <c r="AU5" s="338"/>
      <c r="AV5" s="340"/>
      <c r="AW5" s="336"/>
      <c r="AX5" s="336"/>
      <c r="AY5" s="336"/>
      <c r="AZ5" s="342"/>
      <c r="BA5" s="338"/>
      <c r="BB5" s="334"/>
      <c r="BC5" s="334"/>
      <c r="BD5" s="335"/>
      <c r="BE5" s="336"/>
      <c r="BF5" s="336"/>
      <c r="BG5" s="336"/>
      <c r="BH5" s="336"/>
      <c r="BI5" s="337"/>
      <c r="BJ5" s="334"/>
      <c r="BK5" s="337"/>
      <c r="BL5" s="334"/>
      <c r="BM5" s="337"/>
      <c r="BN5" s="334"/>
      <c r="BO5" s="337"/>
      <c r="BP5" s="334"/>
      <c r="BQ5" s="337"/>
      <c r="BR5" s="334"/>
      <c r="BS5" s="337"/>
      <c r="BT5" s="334"/>
      <c r="BU5" s="334"/>
      <c r="BV5" s="343"/>
      <c r="BW5" s="343"/>
      <c r="BX5" s="343"/>
      <c r="BY5" s="338"/>
      <c r="BZ5" s="344"/>
      <c r="CA5" s="344"/>
      <c r="CB5" s="345"/>
      <c r="CC5" s="345"/>
      <c r="CD5" s="346"/>
      <c r="CE5" s="346"/>
      <c r="CF5" s="347"/>
    </row>
    <row r="6" spans="1:84" ht="18" customHeight="1">
      <c r="A6" s="322"/>
      <c r="B6" s="349"/>
      <c r="C6" s="322">
        <f>IF(基本情報入力シート!B47="","",基本情報入力シート!B47)</f>
        <v>4</v>
      </c>
      <c r="D6" s="350"/>
      <c r="E6" s="351"/>
      <c r="F6" s="351"/>
      <c r="G6" s="352"/>
      <c r="H6" s="352"/>
      <c r="I6" s="352"/>
      <c r="J6" s="352"/>
      <c r="K6" s="352"/>
      <c r="L6" s="326" t="str">
        <f>IF(基本情報入力シート!C47="","",基本情報入力シート!C47)</f>
        <v/>
      </c>
      <c r="M6" s="326" t="e">
        <f>IF(基本情報入力シート!AC47="","",基本情報入力シート!AC47)</f>
        <v>#N/A</v>
      </c>
      <c r="N6" s="326" t="str">
        <f>IF(基本情報入力シート!Y47="","",基本情報入力シート!Y47)</f>
        <v/>
      </c>
      <c r="O6" s="326" t="str">
        <f>IF(基本情報入力シート!X47="","",基本情報入力シート!X47)</f>
        <v/>
      </c>
      <c r="P6" s="352"/>
      <c r="Q6" s="353"/>
      <c r="R6" s="328" t="str">
        <f>IF('別紙様式2-2（交付金）'!W15="","",'別紙様式2-2（交付金）'!W15)</f>
        <v/>
      </c>
      <c r="S6" s="354"/>
      <c r="T6" s="354"/>
      <c r="U6" s="354"/>
      <c r="V6" s="357"/>
      <c r="W6" s="358"/>
      <c r="X6" s="358"/>
      <c r="Y6" s="358"/>
      <c r="Z6" s="358"/>
      <c r="AA6" s="331"/>
      <c r="AB6" s="332"/>
      <c r="AC6" s="333"/>
      <c r="AD6" s="334"/>
      <c r="AE6" s="335"/>
      <c r="AF6" s="336"/>
      <c r="AG6" s="336"/>
      <c r="AH6" s="337"/>
      <c r="AI6" s="338"/>
      <c r="AJ6" s="335"/>
      <c r="AK6" s="336"/>
      <c r="AL6" s="336"/>
      <c r="AM6" s="336"/>
      <c r="AN6" s="339"/>
      <c r="AO6" s="338"/>
      <c r="AP6" s="340"/>
      <c r="AQ6" s="336"/>
      <c r="AR6" s="336"/>
      <c r="AS6" s="341"/>
      <c r="AT6" s="342"/>
      <c r="AU6" s="338"/>
      <c r="AV6" s="340"/>
      <c r="AW6" s="336"/>
      <c r="AX6" s="336"/>
      <c r="AY6" s="336"/>
      <c r="AZ6" s="342"/>
      <c r="BA6" s="338"/>
      <c r="BB6" s="334"/>
      <c r="BC6" s="334"/>
      <c r="BD6" s="335"/>
      <c r="BE6" s="336"/>
      <c r="BF6" s="336"/>
      <c r="BG6" s="336"/>
      <c r="BH6" s="336"/>
      <c r="BI6" s="337"/>
      <c r="BJ6" s="334"/>
      <c r="BK6" s="337"/>
      <c r="BL6" s="334"/>
      <c r="BM6" s="337"/>
      <c r="BN6" s="334"/>
      <c r="BO6" s="337"/>
      <c r="BP6" s="334"/>
      <c r="BQ6" s="337"/>
      <c r="BR6" s="334"/>
      <c r="BS6" s="337"/>
      <c r="BT6" s="334"/>
      <c r="BU6" s="334"/>
      <c r="BV6" s="343"/>
      <c r="BW6" s="343"/>
      <c r="BX6" s="343"/>
      <c r="BY6" s="338"/>
      <c r="BZ6" s="344"/>
      <c r="CA6" s="344"/>
      <c r="CB6" s="345"/>
      <c r="CC6" s="345"/>
      <c r="CD6" s="346"/>
      <c r="CE6" s="346"/>
      <c r="CF6" s="347"/>
    </row>
    <row r="7" spans="1:84" ht="18" customHeight="1">
      <c r="A7" s="322"/>
      <c r="B7" s="349"/>
      <c r="C7" s="322">
        <f>IF(基本情報入力シート!B48="","",基本情報入力シート!B48)</f>
        <v>5</v>
      </c>
      <c r="D7" s="350"/>
      <c r="E7" s="351"/>
      <c r="F7" s="351"/>
      <c r="G7" s="352"/>
      <c r="H7" s="352"/>
      <c r="I7" s="352"/>
      <c r="J7" s="352"/>
      <c r="K7" s="352"/>
      <c r="L7" s="326" t="str">
        <f>IF(基本情報入力シート!C48="","",基本情報入力シート!C48)</f>
        <v/>
      </c>
      <c r="M7" s="326" t="e">
        <f>IF(基本情報入力シート!AC48="","",基本情報入力シート!AC48)</f>
        <v>#N/A</v>
      </c>
      <c r="N7" s="326" t="str">
        <f>IF(基本情報入力シート!Y48="","",基本情報入力シート!Y48)</f>
        <v/>
      </c>
      <c r="O7" s="326" t="str">
        <f>IF(基本情報入力シート!X48="","",基本情報入力シート!X48)</f>
        <v/>
      </c>
      <c r="P7" s="352"/>
      <c r="Q7" s="353"/>
      <c r="R7" s="328" t="str">
        <f>IF('別紙様式2-2（交付金）'!W16="","",'別紙様式2-2（交付金）'!W16)</f>
        <v/>
      </c>
      <c r="S7" s="354"/>
      <c r="T7" s="354"/>
      <c r="U7" s="354"/>
      <c r="V7" s="357"/>
      <c r="W7" s="359"/>
      <c r="X7" s="359"/>
      <c r="Y7" s="359"/>
      <c r="Z7" s="359"/>
      <c r="AA7" s="331"/>
      <c r="AB7" s="332"/>
      <c r="AC7" s="333"/>
      <c r="AD7" s="334"/>
      <c r="AE7" s="335"/>
      <c r="AF7" s="336"/>
      <c r="AG7" s="336"/>
      <c r="AH7" s="337"/>
      <c r="AI7" s="338"/>
      <c r="AJ7" s="335"/>
      <c r="AK7" s="336"/>
      <c r="AL7" s="336"/>
      <c r="AM7" s="336"/>
      <c r="AN7" s="339"/>
      <c r="AO7" s="338"/>
      <c r="AP7" s="340"/>
      <c r="AQ7" s="336"/>
      <c r="AR7" s="336"/>
      <c r="AS7" s="341"/>
      <c r="AT7" s="342"/>
      <c r="AU7" s="338"/>
      <c r="AV7" s="340"/>
      <c r="AW7" s="336"/>
      <c r="AX7" s="336"/>
      <c r="AY7" s="336"/>
      <c r="AZ7" s="342"/>
      <c r="BA7" s="338"/>
      <c r="BB7" s="334"/>
      <c r="BC7" s="334"/>
      <c r="BD7" s="335"/>
      <c r="BE7" s="336"/>
      <c r="BF7" s="336"/>
      <c r="BG7" s="336"/>
      <c r="BH7" s="336"/>
      <c r="BI7" s="337"/>
      <c r="BJ7" s="334"/>
      <c r="BK7" s="337"/>
      <c r="BL7" s="334"/>
      <c r="BM7" s="337"/>
      <c r="BN7" s="334"/>
      <c r="BO7" s="337"/>
      <c r="BP7" s="334"/>
      <c r="BQ7" s="337"/>
      <c r="BR7" s="334"/>
      <c r="BS7" s="337"/>
      <c r="BT7" s="334"/>
      <c r="BU7" s="334"/>
      <c r="BV7" s="343"/>
      <c r="BW7" s="343"/>
      <c r="BX7" s="343"/>
      <c r="BY7" s="338"/>
      <c r="BZ7" s="344"/>
      <c r="CA7" s="344"/>
      <c r="CB7" s="345"/>
      <c r="CC7" s="345"/>
      <c r="CD7" s="346"/>
      <c r="CE7" s="346"/>
      <c r="CF7" s="347"/>
    </row>
    <row r="8" spans="1:84" ht="18" customHeight="1">
      <c r="A8" s="322"/>
      <c r="B8" s="349"/>
      <c r="C8" s="322">
        <f>IF(基本情報入力シート!B49="","",基本情報入力シート!B49)</f>
        <v>6</v>
      </c>
      <c r="D8" s="350"/>
      <c r="E8" s="351"/>
      <c r="F8" s="351"/>
      <c r="G8" s="352"/>
      <c r="H8" s="352"/>
      <c r="I8" s="352"/>
      <c r="J8" s="352"/>
      <c r="K8" s="352"/>
      <c r="L8" s="326" t="str">
        <f>IF(基本情報入力シート!C49="","",基本情報入力シート!C49)</f>
        <v/>
      </c>
      <c r="M8" s="326" t="e">
        <f>IF(基本情報入力シート!AC49="","",基本情報入力シート!AC49)</f>
        <v>#N/A</v>
      </c>
      <c r="N8" s="326" t="str">
        <f>IF(基本情報入力シート!Y49="","",基本情報入力シート!Y49)</f>
        <v/>
      </c>
      <c r="O8" s="326" t="str">
        <f>IF(基本情報入力シート!X49="","",基本情報入力シート!X49)</f>
        <v/>
      </c>
      <c r="P8" s="352"/>
      <c r="Q8" s="353"/>
      <c r="R8" s="328" t="str">
        <f>IF('別紙様式2-2（交付金）'!W17="","",'別紙様式2-2（交付金）'!W17)</f>
        <v/>
      </c>
      <c r="S8" s="354"/>
      <c r="T8" s="354"/>
      <c r="U8" s="354"/>
      <c r="V8" s="357"/>
      <c r="W8" s="356"/>
      <c r="X8" s="356"/>
      <c r="Y8" s="356"/>
      <c r="Z8" s="356"/>
      <c r="AA8" s="331"/>
      <c r="AB8" s="332"/>
      <c r="AC8" s="333"/>
      <c r="AD8" s="334"/>
      <c r="AE8" s="335"/>
      <c r="AF8" s="336"/>
      <c r="AG8" s="336"/>
      <c r="AH8" s="337"/>
      <c r="AI8" s="338"/>
      <c r="AJ8" s="335"/>
      <c r="AK8" s="336"/>
      <c r="AL8" s="336"/>
      <c r="AM8" s="336"/>
      <c r="AN8" s="339"/>
      <c r="AO8" s="338"/>
      <c r="AP8" s="340"/>
      <c r="AQ8" s="336"/>
      <c r="AR8" s="336"/>
      <c r="AS8" s="341"/>
      <c r="AT8" s="342"/>
      <c r="AU8" s="338"/>
      <c r="AV8" s="340"/>
      <c r="AW8" s="336"/>
      <c r="AX8" s="336"/>
      <c r="AY8" s="336"/>
      <c r="AZ8" s="342"/>
      <c r="BA8" s="338"/>
      <c r="BB8" s="334"/>
      <c r="BC8" s="334"/>
      <c r="BD8" s="335"/>
      <c r="BE8" s="336"/>
      <c r="BF8" s="336"/>
      <c r="BG8" s="336"/>
      <c r="BH8" s="336"/>
      <c r="BI8" s="337"/>
      <c r="BJ8" s="334"/>
      <c r="BK8" s="337"/>
      <c r="BL8" s="334"/>
      <c r="BM8" s="337"/>
      <c r="BN8" s="334"/>
      <c r="BO8" s="337"/>
      <c r="BP8" s="334"/>
      <c r="BQ8" s="337"/>
      <c r="BR8" s="334"/>
      <c r="BS8" s="337"/>
      <c r="BT8" s="334"/>
      <c r="BU8" s="334"/>
      <c r="BV8" s="343"/>
      <c r="BW8" s="343"/>
      <c r="BX8" s="343"/>
      <c r="BY8" s="338"/>
      <c r="BZ8" s="344"/>
      <c r="CA8" s="344"/>
      <c r="CB8" s="345"/>
      <c r="CC8" s="345"/>
      <c r="CD8" s="346"/>
      <c r="CE8" s="346"/>
      <c r="CF8" s="347"/>
    </row>
    <row r="9" spans="1:84" ht="18" customHeight="1">
      <c r="A9" s="322"/>
      <c r="B9" s="349"/>
      <c r="C9" s="322">
        <f>IF(基本情報入力シート!B50="","",基本情報入力シート!B50)</f>
        <v>7</v>
      </c>
      <c r="D9" s="350"/>
      <c r="E9" s="351"/>
      <c r="F9" s="351"/>
      <c r="G9" s="352"/>
      <c r="H9" s="352"/>
      <c r="I9" s="352"/>
      <c r="J9" s="352"/>
      <c r="K9" s="352"/>
      <c r="L9" s="326" t="str">
        <f>IF(基本情報入力シート!C50="","",基本情報入力シート!C50)</f>
        <v/>
      </c>
      <c r="M9" s="326" t="e">
        <f>IF(基本情報入力シート!AC50="","",基本情報入力シート!AC50)</f>
        <v>#N/A</v>
      </c>
      <c r="N9" s="326" t="str">
        <f>IF(基本情報入力シート!Y50="","",基本情報入力シート!Y50)</f>
        <v/>
      </c>
      <c r="O9" s="326" t="str">
        <f>IF(基本情報入力シート!X50="","",基本情報入力シート!X50)</f>
        <v/>
      </c>
      <c r="P9" s="352"/>
      <c r="Q9" s="353"/>
      <c r="R9" s="328" t="str">
        <f>IF('別紙様式2-2（交付金）'!W18="","",'別紙様式2-2（交付金）'!W18)</f>
        <v/>
      </c>
      <c r="S9" s="354"/>
      <c r="T9" s="354"/>
      <c r="U9" s="354"/>
      <c r="V9" s="355"/>
      <c r="W9" s="356"/>
      <c r="X9" s="356"/>
      <c r="Y9" s="356"/>
      <c r="Z9" s="356"/>
      <c r="AA9" s="331"/>
      <c r="AB9" s="332"/>
      <c r="AC9" s="333"/>
      <c r="AD9" s="334"/>
      <c r="AE9" s="335"/>
      <c r="AF9" s="336"/>
      <c r="AG9" s="336"/>
      <c r="AH9" s="337"/>
      <c r="AI9" s="338"/>
      <c r="AJ9" s="335"/>
      <c r="AK9" s="336"/>
      <c r="AL9" s="336"/>
      <c r="AM9" s="336"/>
      <c r="AN9" s="339"/>
      <c r="AO9" s="338"/>
      <c r="AP9" s="340"/>
      <c r="AQ9" s="336"/>
      <c r="AR9" s="336"/>
      <c r="AS9" s="341"/>
      <c r="AT9" s="342"/>
      <c r="AU9" s="338"/>
      <c r="AV9" s="340"/>
      <c r="AW9" s="336"/>
      <c r="AX9" s="336"/>
      <c r="AY9" s="336"/>
      <c r="AZ9" s="342"/>
      <c r="BA9" s="338"/>
      <c r="BB9" s="334"/>
      <c r="BC9" s="334"/>
      <c r="BD9" s="335"/>
      <c r="BE9" s="336"/>
      <c r="BF9" s="336"/>
      <c r="BG9" s="336"/>
      <c r="BH9" s="336"/>
      <c r="BI9" s="337"/>
      <c r="BJ9" s="334"/>
      <c r="BK9" s="337"/>
      <c r="BL9" s="334"/>
      <c r="BM9" s="337"/>
      <c r="BN9" s="334"/>
      <c r="BO9" s="337"/>
      <c r="BP9" s="334"/>
      <c r="BQ9" s="337"/>
      <c r="BR9" s="334"/>
      <c r="BS9" s="337"/>
      <c r="BT9" s="334"/>
      <c r="BU9" s="334"/>
      <c r="BV9" s="343"/>
      <c r="BW9" s="343"/>
      <c r="BX9" s="343"/>
      <c r="BY9" s="338"/>
      <c r="BZ9" s="344"/>
      <c r="CA9" s="344"/>
      <c r="CB9" s="345"/>
      <c r="CC9" s="345"/>
      <c r="CD9" s="345"/>
      <c r="CE9" s="345"/>
      <c r="CF9" s="347"/>
    </row>
    <row r="10" spans="1:84" ht="18" customHeight="1">
      <c r="A10" s="322"/>
      <c r="B10" s="349"/>
      <c r="C10" s="322">
        <f>IF(基本情報入力シート!B51="","",基本情報入力シート!B51)</f>
        <v>8</v>
      </c>
      <c r="D10" s="350"/>
      <c r="E10" s="351"/>
      <c r="F10" s="351"/>
      <c r="G10" s="352"/>
      <c r="H10" s="352"/>
      <c r="I10" s="352"/>
      <c r="J10" s="352"/>
      <c r="K10" s="352"/>
      <c r="L10" s="326" t="str">
        <f>IF(基本情報入力シート!C51="","",基本情報入力シート!C51)</f>
        <v/>
      </c>
      <c r="M10" s="326" t="e">
        <f>IF(基本情報入力シート!AC51="","",基本情報入力シート!AC51)</f>
        <v>#N/A</v>
      </c>
      <c r="N10" s="326" t="str">
        <f>IF(基本情報入力シート!Y51="","",基本情報入力シート!Y51)</f>
        <v/>
      </c>
      <c r="O10" s="326" t="str">
        <f>IF(基本情報入力シート!X51="","",基本情報入力シート!X51)</f>
        <v/>
      </c>
      <c r="P10" s="352"/>
      <c r="Q10" s="353"/>
      <c r="R10" s="328" t="str">
        <f>IF('別紙様式2-2（交付金）'!W19="","",'別紙様式2-2（交付金）'!W19)</f>
        <v/>
      </c>
      <c r="S10" s="354"/>
      <c r="T10" s="354"/>
      <c r="U10" s="354"/>
      <c r="V10" s="355"/>
      <c r="W10" s="356"/>
      <c r="X10" s="356"/>
      <c r="Y10" s="356"/>
      <c r="Z10" s="356"/>
      <c r="AA10" s="331"/>
      <c r="AB10" s="332"/>
      <c r="AC10" s="333"/>
      <c r="AD10" s="334"/>
      <c r="AE10" s="335"/>
      <c r="AF10" s="336"/>
      <c r="AG10" s="336"/>
      <c r="AH10" s="337"/>
      <c r="AI10" s="338"/>
      <c r="AJ10" s="335"/>
      <c r="AK10" s="336"/>
      <c r="AL10" s="336"/>
      <c r="AM10" s="336"/>
      <c r="AN10" s="339"/>
      <c r="AO10" s="338"/>
      <c r="AP10" s="340"/>
      <c r="AQ10" s="336"/>
      <c r="AR10" s="336"/>
      <c r="AS10" s="341"/>
      <c r="AT10" s="342"/>
      <c r="AU10" s="338"/>
      <c r="AV10" s="340"/>
      <c r="AW10" s="336"/>
      <c r="AX10" s="336"/>
      <c r="AY10" s="336"/>
      <c r="AZ10" s="342"/>
      <c r="BA10" s="338"/>
      <c r="BB10" s="334"/>
      <c r="BC10" s="334"/>
      <c r="BD10" s="335"/>
      <c r="BE10" s="336"/>
      <c r="BF10" s="336"/>
      <c r="BG10" s="336"/>
      <c r="BH10" s="336"/>
      <c r="BI10" s="337"/>
      <c r="BJ10" s="334"/>
      <c r="BK10" s="337"/>
      <c r="BL10" s="334"/>
      <c r="BM10" s="337"/>
      <c r="BN10" s="334"/>
      <c r="BO10" s="337"/>
      <c r="BP10" s="334"/>
      <c r="BQ10" s="337"/>
      <c r="BR10" s="334"/>
      <c r="BS10" s="337"/>
      <c r="BT10" s="334"/>
      <c r="BU10" s="334"/>
      <c r="BV10" s="343"/>
      <c r="BW10" s="343"/>
      <c r="BX10" s="343"/>
      <c r="BY10" s="338"/>
      <c r="BZ10" s="344"/>
      <c r="CA10" s="344"/>
      <c r="CB10" s="345"/>
      <c r="CC10" s="345"/>
      <c r="CD10" s="346"/>
      <c r="CE10" s="346"/>
      <c r="CF10" s="347"/>
    </row>
    <row r="11" spans="1:84" ht="18" customHeight="1">
      <c r="A11" s="322"/>
      <c r="B11" s="349"/>
      <c r="C11" s="322">
        <f>IF(基本情報入力シート!B52="","",基本情報入力シート!B52)</f>
        <v>9</v>
      </c>
      <c r="D11" s="350"/>
      <c r="E11" s="351"/>
      <c r="F11" s="351"/>
      <c r="G11" s="352"/>
      <c r="H11" s="352"/>
      <c r="I11" s="352"/>
      <c r="J11" s="352"/>
      <c r="K11" s="352"/>
      <c r="L11" s="326" t="str">
        <f>IF(基本情報入力シート!C52="","",基本情報入力シート!C52)</f>
        <v/>
      </c>
      <c r="M11" s="326" t="e">
        <f>IF(基本情報入力シート!AC52="","",基本情報入力シート!AC52)</f>
        <v>#N/A</v>
      </c>
      <c r="N11" s="326" t="str">
        <f>IF(基本情報入力シート!Y52="","",基本情報入力シート!Y52)</f>
        <v/>
      </c>
      <c r="O11" s="326" t="str">
        <f>IF(基本情報入力シート!X52="","",基本情報入力シート!X52)</f>
        <v/>
      </c>
      <c r="P11" s="352"/>
      <c r="Q11" s="353"/>
      <c r="R11" s="328" t="str">
        <f>IF('別紙様式2-2（交付金）'!W20="","",'別紙様式2-2（交付金）'!W20)</f>
        <v/>
      </c>
      <c r="S11" s="354"/>
      <c r="T11" s="354"/>
      <c r="U11" s="354"/>
      <c r="V11" s="355"/>
      <c r="W11" s="356"/>
      <c r="X11" s="356"/>
      <c r="Y11" s="356"/>
      <c r="Z11" s="356"/>
      <c r="AA11" s="331"/>
      <c r="AB11" s="332"/>
      <c r="AC11" s="333"/>
      <c r="AD11" s="334"/>
      <c r="AE11" s="335"/>
      <c r="AF11" s="336"/>
      <c r="AG11" s="336"/>
      <c r="AH11" s="337"/>
      <c r="AI11" s="338"/>
      <c r="AJ11" s="335"/>
      <c r="AK11" s="336"/>
      <c r="AL11" s="336"/>
      <c r="AM11" s="336"/>
      <c r="AN11" s="339"/>
      <c r="AO11" s="338"/>
      <c r="AP11" s="340"/>
      <c r="AQ11" s="336"/>
      <c r="AR11" s="336"/>
      <c r="AS11" s="341"/>
      <c r="AT11" s="342"/>
      <c r="AU11" s="338"/>
      <c r="AV11" s="340"/>
      <c r="AW11" s="336"/>
      <c r="AX11" s="336"/>
      <c r="AY11" s="336"/>
      <c r="AZ11" s="342"/>
      <c r="BA11" s="338"/>
      <c r="BB11" s="334"/>
      <c r="BC11" s="334"/>
      <c r="BD11" s="335"/>
      <c r="BE11" s="336"/>
      <c r="BF11" s="336"/>
      <c r="BG11" s="336"/>
      <c r="BH11" s="336"/>
      <c r="BI11" s="337"/>
      <c r="BJ11" s="334"/>
      <c r="BK11" s="337"/>
      <c r="BL11" s="334"/>
      <c r="BM11" s="337"/>
      <c r="BN11" s="334"/>
      <c r="BO11" s="337"/>
      <c r="BP11" s="334"/>
      <c r="BQ11" s="337"/>
      <c r="BR11" s="334"/>
      <c r="BS11" s="337"/>
      <c r="BT11" s="334"/>
      <c r="BU11" s="334"/>
      <c r="BV11" s="343"/>
      <c r="BW11" s="343"/>
      <c r="BX11" s="343"/>
      <c r="BY11" s="338"/>
      <c r="BZ11" s="344"/>
      <c r="CA11" s="344"/>
      <c r="CB11" s="345"/>
      <c r="CC11" s="345"/>
      <c r="CD11" s="346"/>
      <c r="CE11" s="345"/>
      <c r="CF11" s="347"/>
    </row>
    <row r="12" spans="1:84" ht="18" customHeight="1">
      <c r="A12" s="322"/>
      <c r="B12" s="349"/>
      <c r="C12" s="322">
        <f>IF(基本情報入力シート!B53="","",基本情報入力シート!B53)</f>
        <v>10</v>
      </c>
      <c r="D12" s="350"/>
      <c r="E12" s="351"/>
      <c r="F12" s="351"/>
      <c r="G12" s="352"/>
      <c r="H12" s="352"/>
      <c r="I12" s="352"/>
      <c r="J12" s="352"/>
      <c r="K12" s="352"/>
      <c r="L12" s="326" t="str">
        <f>IF(基本情報入力シート!C53="","",基本情報入力シート!C53)</f>
        <v/>
      </c>
      <c r="M12" s="326" t="e">
        <f>IF(基本情報入力シート!AC53="","",基本情報入力シート!AC53)</f>
        <v>#N/A</v>
      </c>
      <c r="N12" s="326" t="str">
        <f>IF(基本情報入力シート!Y53="","",基本情報入力シート!Y53)</f>
        <v/>
      </c>
      <c r="O12" s="326" t="str">
        <f>IF(基本情報入力シート!X53="","",基本情報入力シート!X53)</f>
        <v/>
      </c>
      <c r="P12" s="352"/>
      <c r="Q12" s="353"/>
      <c r="R12" s="328" t="str">
        <f>IF('別紙様式2-2（交付金）'!W21="","",'別紙様式2-2（交付金）'!W21)</f>
        <v/>
      </c>
      <c r="S12" s="354"/>
      <c r="T12" s="354"/>
      <c r="U12" s="354"/>
      <c r="V12" s="355"/>
      <c r="W12" s="356"/>
      <c r="X12" s="356"/>
      <c r="Y12" s="356"/>
      <c r="Z12" s="356"/>
      <c r="AA12" s="331"/>
      <c r="AB12" s="332"/>
      <c r="AC12" s="333"/>
      <c r="AD12" s="334"/>
      <c r="AE12" s="335"/>
      <c r="AF12" s="336"/>
      <c r="AG12" s="336"/>
      <c r="AH12" s="337"/>
      <c r="AI12" s="338"/>
      <c r="AJ12" s="335"/>
      <c r="AK12" s="336"/>
      <c r="AL12" s="336"/>
      <c r="AM12" s="336"/>
      <c r="AN12" s="339"/>
      <c r="AO12" s="338"/>
      <c r="AP12" s="340"/>
      <c r="AQ12" s="336"/>
      <c r="AR12" s="336"/>
      <c r="AS12" s="341"/>
      <c r="AT12" s="342"/>
      <c r="AU12" s="338"/>
      <c r="AV12" s="340"/>
      <c r="AW12" s="336"/>
      <c r="AX12" s="336"/>
      <c r="AY12" s="336"/>
      <c r="AZ12" s="342"/>
      <c r="BA12" s="338"/>
      <c r="BB12" s="334"/>
      <c r="BC12" s="334"/>
      <c r="BD12" s="335"/>
      <c r="BE12" s="336"/>
      <c r="BF12" s="336"/>
      <c r="BG12" s="336"/>
      <c r="BH12" s="336"/>
      <c r="BI12" s="337"/>
      <c r="BJ12" s="334"/>
      <c r="BK12" s="337"/>
      <c r="BL12" s="334"/>
      <c r="BM12" s="337"/>
      <c r="BN12" s="334"/>
      <c r="BO12" s="337"/>
      <c r="BP12" s="334"/>
      <c r="BQ12" s="337"/>
      <c r="BR12" s="334"/>
      <c r="BS12" s="337"/>
      <c r="BT12" s="334"/>
      <c r="BU12" s="334"/>
      <c r="BV12" s="343"/>
      <c r="BW12" s="343"/>
      <c r="BX12" s="343"/>
      <c r="BY12" s="338"/>
      <c r="BZ12" s="344"/>
      <c r="CA12" s="344"/>
      <c r="CB12" s="345"/>
      <c r="CC12" s="345"/>
      <c r="CD12" s="346"/>
      <c r="CE12" s="346"/>
      <c r="CF12" s="347"/>
    </row>
    <row r="13" spans="1:84" ht="18" customHeight="1">
      <c r="A13" s="322"/>
      <c r="B13" s="349"/>
      <c r="C13" s="322">
        <f>IF(基本情報入力シート!B54="","",基本情報入力シート!B54)</f>
        <v>11</v>
      </c>
      <c r="D13" s="350"/>
      <c r="E13" s="351"/>
      <c r="F13" s="351"/>
      <c r="G13" s="352"/>
      <c r="H13" s="352"/>
      <c r="I13" s="352"/>
      <c r="J13" s="352"/>
      <c r="K13" s="352"/>
      <c r="L13" s="326" t="str">
        <f>IF(基本情報入力シート!C54="","",基本情報入力シート!C54)</f>
        <v/>
      </c>
      <c r="M13" s="326" t="e">
        <f>IF(基本情報入力シート!AC54="","",基本情報入力シート!AC54)</f>
        <v>#N/A</v>
      </c>
      <c r="N13" s="326" t="str">
        <f>IF(基本情報入力シート!Y54="","",基本情報入力シート!Y54)</f>
        <v/>
      </c>
      <c r="O13" s="326" t="str">
        <f>IF(基本情報入力シート!X54="","",基本情報入力シート!X54)</f>
        <v/>
      </c>
      <c r="P13" s="352"/>
      <c r="Q13" s="353"/>
      <c r="R13" s="328" t="str">
        <f>IF('別紙様式2-2（交付金）'!W22="","",'別紙様式2-2（交付金）'!W22)</f>
        <v/>
      </c>
      <c r="S13" s="354"/>
      <c r="T13" s="354"/>
      <c r="U13" s="354"/>
      <c r="V13" s="355"/>
      <c r="W13" s="356"/>
      <c r="X13" s="356"/>
      <c r="Y13" s="356"/>
      <c r="Z13" s="356"/>
      <c r="AA13" s="331"/>
      <c r="AB13" s="332"/>
      <c r="AC13" s="333"/>
      <c r="AD13" s="334"/>
      <c r="AE13" s="335"/>
      <c r="AF13" s="336"/>
      <c r="AG13" s="336"/>
      <c r="AH13" s="337"/>
      <c r="AI13" s="338"/>
      <c r="AJ13" s="335"/>
      <c r="AK13" s="336"/>
      <c r="AL13" s="336"/>
      <c r="AM13" s="336"/>
      <c r="AN13" s="339"/>
      <c r="AO13" s="338"/>
      <c r="AP13" s="340"/>
      <c r="AQ13" s="336"/>
      <c r="AR13" s="336"/>
      <c r="AS13" s="341"/>
      <c r="AT13" s="342"/>
      <c r="AU13" s="338"/>
      <c r="AV13" s="340"/>
      <c r="AW13" s="336"/>
      <c r="AX13" s="336"/>
      <c r="AY13" s="336"/>
      <c r="AZ13" s="342"/>
      <c r="BA13" s="338"/>
      <c r="BB13" s="334"/>
      <c r="BC13" s="334"/>
      <c r="BD13" s="335"/>
      <c r="BE13" s="336"/>
      <c r="BF13" s="336"/>
      <c r="BG13" s="336"/>
      <c r="BH13" s="336"/>
      <c r="BI13" s="337"/>
      <c r="BJ13" s="334"/>
      <c r="BK13" s="337"/>
      <c r="BL13" s="334"/>
      <c r="BM13" s="337"/>
      <c r="BN13" s="334"/>
      <c r="BO13" s="337"/>
      <c r="BP13" s="334"/>
      <c r="BQ13" s="337"/>
      <c r="BR13" s="334"/>
      <c r="BS13" s="337"/>
      <c r="BT13" s="334"/>
      <c r="BU13" s="334"/>
      <c r="BV13" s="343"/>
      <c r="BW13" s="343"/>
      <c r="BX13" s="343"/>
      <c r="BY13" s="338"/>
      <c r="BZ13" s="344"/>
      <c r="CA13" s="344"/>
      <c r="CB13" s="345"/>
      <c r="CC13" s="345"/>
      <c r="CD13" s="346"/>
      <c r="CE13" s="345"/>
      <c r="CF13" s="347"/>
    </row>
    <row r="14" spans="1:84" ht="18" customHeight="1">
      <c r="A14" s="322"/>
      <c r="B14" s="349"/>
      <c r="C14" s="322">
        <f>IF(基本情報入力シート!B55="","",基本情報入力シート!B55)</f>
        <v>12</v>
      </c>
      <c r="D14" s="350"/>
      <c r="E14" s="351"/>
      <c r="F14" s="351"/>
      <c r="G14" s="352"/>
      <c r="H14" s="352"/>
      <c r="I14" s="352"/>
      <c r="J14" s="352"/>
      <c r="K14" s="352"/>
      <c r="L14" s="326" t="str">
        <f>IF(基本情報入力シート!C55="","",基本情報入力シート!C55)</f>
        <v/>
      </c>
      <c r="M14" s="326" t="e">
        <f>IF(基本情報入力シート!AC55="","",基本情報入力シート!AC55)</f>
        <v>#N/A</v>
      </c>
      <c r="N14" s="326" t="str">
        <f>IF(基本情報入力シート!Y55="","",基本情報入力シート!Y55)</f>
        <v/>
      </c>
      <c r="O14" s="326" t="str">
        <f>IF(基本情報入力シート!X55="","",基本情報入力シート!X55)</f>
        <v/>
      </c>
      <c r="P14" s="352"/>
      <c r="Q14" s="353"/>
      <c r="R14" s="328" t="str">
        <f>IF('別紙様式2-2（交付金）'!W23="","",'別紙様式2-2（交付金）'!W23)</f>
        <v/>
      </c>
      <c r="S14" s="354"/>
      <c r="T14" s="354"/>
      <c r="U14" s="354"/>
      <c r="V14" s="355"/>
      <c r="W14" s="356"/>
      <c r="X14" s="356"/>
      <c r="Y14" s="356"/>
      <c r="Z14" s="356"/>
      <c r="AA14" s="331"/>
      <c r="AB14" s="332"/>
      <c r="AC14" s="333"/>
      <c r="AD14" s="334"/>
      <c r="AE14" s="335"/>
      <c r="AF14" s="336"/>
      <c r="AG14" s="336"/>
      <c r="AH14" s="337"/>
      <c r="AI14" s="338"/>
      <c r="AJ14" s="335"/>
      <c r="AK14" s="336"/>
      <c r="AL14" s="336"/>
      <c r="AM14" s="336"/>
      <c r="AN14" s="339"/>
      <c r="AO14" s="338"/>
      <c r="AP14" s="340"/>
      <c r="AQ14" s="336"/>
      <c r="AR14" s="336"/>
      <c r="AS14" s="341"/>
      <c r="AT14" s="342"/>
      <c r="AU14" s="338"/>
      <c r="AV14" s="340"/>
      <c r="AW14" s="336"/>
      <c r="AX14" s="336"/>
      <c r="AY14" s="336"/>
      <c r="AZ14" s="342"/>
      <c r="BA14" s="338"/>
      <c r="BB14" s="334"/>
      <c r="BC14" s="334"/>
      <c r="BD14" s="335"/>
      <c r="BE14" s="336"/>
      <c r="BF14" s="336"/>
      <c r="BG14" s="336"/>
      <c r="BH14" s="336"/>
      <c r="BI14" s="337"/>
      <c r="BJ14" s="334"/>
      <c r="BK14" s="337"/>
      <c r="BL14" s="334"/>
      <c r="BM14" s="337"/>
      <c r="BN14" s="334"/>
      <c r="BO14" s="337"/>
      <c r="BP14" s="334"/>
      <c r="BQ14" s="337"/>
      <c r="BR14" s="334"/>
      <c r="BS14" s="337"/>
      <c r="BT14" s="334"/>
      <c r="BU14" s="334"/>
      <c r="BV14" s="343"/>
      <c r="BW14" s="343"/>
      <c r="BX14" s="343"/>
      <c r="BY14" s="338"/>
      <c r="BZ14" s="344"/>
      <c r="CA14" s="344"/>
      <c r="CB14" s="345"/>
      <c r="CC14" s="345"/>
      <c r="CD14" s="346"/>
      <c r="CE14" s="346"/>
      <c r="CF14" s="347"/>
    </row>
    <row r="15" spans="1:84" ht="18" customHeight="1">
      <c r="A15" s="322"/>
      <c r="B15" s="349"/>
      <c r="C15" s="322">
        <f>IF(基本情報入力シート!B56="","",基本情報入力シート!B56)</f>
        <v>13</v>
      </c>
      <c r="D15" s="350"/>
      <c r="E15" s="351"/>
      <c r="F15" s="351"/>
      <c r="G15" s="352"/>
      <c r="H15" s="352"/>
      <c r="I15" s="352"/>
      <c r="J15" s="352"/>
      <c r="K15" s="352"/>
      <c r="L15" s="326" t="str">
        <f>IF(基本情報入力シート!C56="","",基本情報入力シート!C56)</f>
        <v/>
      </c>
      <c r="M15" s="326" t="e">
        <f>IF(基本情報入力シート!AC56="","",基本情報入力シート!AC56)</f>
        <v>#N/A</v>
      </c>
      <c r="N15" s="326" t="str">
        <f>IF(基本情報入力シート!Y56="","",基本情報入力シート!Y56)</f>
        <v/>
      </c>
      <c r="O15" s="326" t="str">
        <f>IF(基本情報入力シート!X56="","",基本情報入力シート!X56)</f>
        <v/>
      </c>
      <c r="P15" s="352"/>
      <c r="Q15" s="353"/>
      <c r="R15" s="328" t="str">
        <f>IF('別紙様式2-2（交付金）'!W24="","",'別紙様式2-2（交付金）'!W24)</f>
        <v/>
      </c>
      <c r="S15" s="354"/>
      <c r="T15" s="354"/>
      <c r="U15" s="354"/>
      <c r="V15" s="355"/>
      <c r="W15" s="356"/>
      <c r="X15" s="356"/>
      <c r="Y15" s="356"/>
      <c r="Z15" s="356"/>
      <c r="AA15" s="331"/>
      <c r="AB15" s="332"/>
      <c r="AC15" s="333"/>
      <c r="AD15" s="334"/>
      <c r="AE15" s="335"/>
      <c r="AF15" s="336"/>
      <c r="AG15" s="336"/>
      <c r="AH15" s="337"/>
      <c r="AI15" s="338"/>
      <c r="AJ15" s="335"/>
      <c r="AK15" s="336"/>
      <c r="AL15" s="336"/>
      <c r="AM15" s="336"/>
      <c r="AN15" s="339"/>
      <c r="AO15" s="338"/>
      <c r="AP15" s="340"/>
      <c r="AQ15" s="336"/>
      <c r="AR15" s="336"/>
      <c r="AS15" s="341"/>
      <c r="AT15" s="342"/>
      <c r="AU15" s="338"/>
      <c r="AV15" s="340"/>
      <c r="AW15" s="336"/>
      <c r="AX15" s="336"/>
      <c r="AY15" s="336"/>
      <c r="AZ15" s="342"/>
      <c r="BA15" s="338"/>
      <c r="BB15" s="334"/>
      <c r="BC15" s="334"/>
      <c r="BD15" s="335"/>
      <c r="BE15" s="336"/>
      <c r="BF15" s="336"/>
      <c r="BG15" s="336"/>
      <c r="BH15" s="336"/>
      <c r="BI15" s="337"/>
      <c r="BJ15" s="334"/>
      <c r="BK15" s="337"/>
      <c r="BL15" s="334"/>
      <c r="BM15" s="337"/>
      <c r="BN15" s="334"/>
      <c r="BO15" s="337"/>
      <c r="BP15" s="334"/>
      <c r="BQ15" s="337"/>
      <c r="BR15" s="334"/>
      <c r="BS15" s="337"/>
      <c r="BT15" s="334"/>
      <c r="BU15" s="334"/>
      <c r="BV15" s="343"/>
      <c r="BW15" s="343"/>
      <c r="BX15" s="343"/>
      <c r="BY15" s="338"/>
      <c r="BZ15" s="344"/>
      <c r="CA15" s="344"/>
      <c r="CB15" s="345"/>
      <c r="CC15" s="345"/>
      <c r="CD15" s="345"/>
      <c r="CE15" s="345"/>
      <c r="CF15" s="360"/>
    </row>
    <row r="16" spans="1:84" ht="18" customHeight="1">
      <c r="A16" s="322"/>
      <c r="B16" s="349"/>
      <c r="C16" s="322">
        <f>IF(基本情報入力シート!B57="","",基本情報入力シート!B57)</f>
        <v>14</v>
      </c>
      <c r="D16" s="350"/>
      <c r="E16" s="351"/>
      <c r="F16" s="351"/>
      <c r="G16" s="352"/>
      <c r="H16" s="352"/>
      <c r="I16" s="352"/>
      <c r="J16" s="352"/>
      <c r="K16" s="352"/>
      <c r="L16" s="326" t="str">
        <f>IF(基本情報入力シート!C57="","",基本情報入力シート!C57)</f>
        <v/>
      </c>
      <c r="M16" s="326" t="e">
        <f>IF(基本情報入力シート!AC57="","",基本情報入力シート!AC57)</f>
        <v>#N/A</v>
      </c>
      <c r="N16" s="326" t="str">
        <f>IF(基本情報入力シート!Y57="","",基本情報入力シート!Y57)</f>
        <v/>
      </c>
      <c r="O16" s="326" t="str">
        <f>IF(基本情報入力シート!X57="","",基本情報入力シート!X57)</f>
        <v/>
      </c>
      <c r="P16" s="352"/>
      <c r="Q16" s="353"/>
      <c r="R16" s="328" t="str">
        <f>IF('別紙様式2-2（交付金）'!W25="","",'別紙様式2-2（交付金）'!W25)</f>
        <v/>
      </c>
      <c r="S16" s="354"/>
      <c r="T16" s="354"/>
      <c r="U16" s="354"/>
      <c r="V16" s="355"/>
      <c r="W16" s="356"/>
      <c r="X16" s="356"/>
      <c r="Y16" s="356"/>
      <c r="Z16" s="356"/>
      <c r="AA16" s="331"/>
      <c r="AB16" s="332"/>
      <c r="AC16" s="333"/>
      <c r="AD16" s="334"/>
      <c r="AE16" s="335"/>
      <c r="AF16" s="336"/>
      <c r="AG16" s="336"/>
      <c r="AH16" s="337"/>
      <c r="AI16" s="338"/>
      <c r="AJ16" s="335"/>
      <c r="AK16" s="336"/>
      <c r="AL16" s="336"/>
      <c r="AM16" s="336"/>
      <c r="AN16" s="339"/>
      <c r="AO16" s="338"/>
      <c r="AP16" s="340"/>
      <c r="AQ16" s="336"/>
      <c r="AR16" s="336"/>
      <c r="AS16" s="341"/>
      <c r="AT16" s="342"/>
      <c r="AU16" s="338"/>
      <c r="AV16" s="340"/>
      <c r="AW16" s="336"/>
      <c r="AX16" s="336"/>
      <c r="AY16" s="336"/>
      <c r="AZ16" s="342"/>
      <c r="BA16" s="338"/>
      <c r="BB16" s="334"/>
      <c r="BC16" s="334"/>
      <c r="BD16" s="335"/>
      <c r="BE16" s="336"/>
      <c r="BF16" s="336"/>
      <c r="BG16" s="336"/>
      <c r="BH16" s="336"/>
      <c r="BI16" s="337"/>
      <c r="BJ16" s="334"/>
      <c r="BK16" s="337"/>
      <c r="BL16" s="334"/>
      <c r="BM16" s="337"/>
      <c r="BN16" s="334"/>
      <c r="BO16" s="337"/>
      <c r="BP16" s="334"/>
      <c r="BQ16" s="337"/>
      <c r="BR16" s="334"/>
      <c r="BS16" s="337"/>
      <c r="BT16" s="334"/>
      <c r="BU16" s="334"/>
      <c r="BV16" s="343"/>
      <c r="BW16" s="343"/>
      <c r="BX16" s="343"/>
      <c r="BY16" s="338"/>
      <c r="BZ16" s="344"/>
      <c r="CA16" s="344"/>
      <c r="CB16" s="345"/>
      <c r="CC16" s="345"/>
      <c r="CD16" s="346"/>
      <c r="CE16" s="346"/>
      <c r="CF16" s="347"/>
    </row>
    <row r="17" spans="1:84" ht="18" customHeight="1">
      <c r="A17" s="322"/>
      <c r="B17" s="349"/>
      <c r="C17" s="322">
        <f>IF(基本情報入力シート!B58="","",基本情報入力シート!B58)</f>
        <v>15</v>
      </c>
      <c r="D17" s="350"/>
      <c r="E17" s="351"/>
      <c r="F17" s="351"/>
      <c r="G17" s="352"/>
      <c r="H17" s="352"/>
      <c r="I17" s="352"/>
      <c r="J17" s="352"/>
      <c r="K17" s="352"/>
      <c r="L17" s="326" t="str">
        <f>IF(基本情報入力シート!C58="","",基本情報入力シート!C58)</f>
        <v/>
      </c>
      <c r="M17" s="326" t="e">
        <f>IF(基本情報入力シート!AC58="","",基本情報入力シート!AC58)</f>
        <v>#N/A</v>
      </c>
      <c r="N17" s="326" t="str">
        <f>IF(基本情報入力シート!Y58="","",基本情報入力シート!Y58)</f>
        <v/>
      </c>
      <c r="O17" s="326" t="str">
        <f>IF(基本情報入力シート!X58="","",基本情報入力シート!X58)</f>
        <v/>
      </c>
      <c r="P17" s="352"/>
      <c r="Q17" s="353"/>
      <c r="R17" s="328" t="str">
        <f>IF('別紙様式2-2（交付金）'!W26="","",'別紙様式2-2（交付金）'!W26)</f>
        <v/>
      </c>
      <c r="S17" s="354"/>
      <c r="T17" s="354"/>
      <c r="U17" s="354"/>
      <c r="V17" s="355"/>
      <c r="W17" s="356"/>
      <c r="X17" s="356"/>
      <c r="Y17" s="356"/>
      <c r="Z17" s="356"/>
      <c r="AA17" s="331"/>
      <c r="AB17" s="332"/>
      <c r="AC17" s="333"/>
      <c r="AD17" s="334"/>
      <c r="AE17" s="335"/>
      <c r="AF17" s="336"/>
      <c r="AG17" s="336"/>
      <c r="AH17" s="337"/>
      <c r="AI17" s="338"/>
      <c r="AJ17" s="335"/>
      <c r="AK17" s="336"/>
      <c r="AL17" s="336"/>
      <c r="AM17" s="336"/>
      <c r="AN17" s="339"/>
      <c r="AO17" s="338"/>
      <c r="AP17" s="340"/>
      <c r="AQ17" s="336"/>
      <c r="AR17" s="336"/>
      <c r="AS17" s="341"/>
      <c r="AT17" s="342"/>
      <c r="AU17" s="338"/>
      <c r="AV17" s="340"/>
      <c r="AW17" s="336"/>
      <c r="AX17" s="336"/>
      <c r="AY17" s="336"/>
      <c r="AZ17" s="342"/>
      <c r="BA17" s="338"/>
      <c r="BB17" s="334"/>
      <c r="BC17" s="334"/>
      <c r="BD17" s="335"/>
      <c r="BE17" s="336"/>
      <c r="BF17" s="336"/>
      <c r="BG17" s="336"/>
      <c r="BH17" s="336"/>
      <c r="BI17" s="337"/>
      <c r="BJ17" s="334"/>
      <c r="BK17" s="337"/>
      <c r="BL17" s="334"/>
      <c r="BM17" s="337"/>
      <c r="BN17" s="334"/>
      <c r="BO17" s="337"/>
      <c r="BP17" s="334"/>
      <c r="BQ17" s="337"/>
      <c r="BR17" s="334"/>
      <c r="BS17" s="337"/>
      <c r="BT17" s="334"/>
      <c r="BU17" s="334"/>
      <c r="BV17" s="343"/>
      <c r="BW17" s="343"/>
      <c r="BX17" s="343"/>
      <c r="BY17" s="338"/>
      <c r="BZ17" s="344"/>
      <c r="CA17" s="344"/>
      <c r="CB17" s="345"/>
      <c r="CC17" s="345"/>
      <c r="CD17" s="346"/>
      <c r="CE17" s="346"/>
      <c r="CF17" s="347"/>
    </row>
    <row r="18" spans="1:84" ht="18" customHeight="1">
      <c r="A18" s="322"/>
      <c r="B18" s="349"/>
      <c r="C18" s="322">
        <f>IF(基本情報入力シート!B59="","",基本情報入力シート!B59)</f>
        <v>16</v>
      </c>
      <c r="D18" s="350"/>
      <c r="E18" s="351"/>
      <c r="F18" s="351"/>
      <c r="G18" s="352"/>
      <c r="H18" s="352"/>
      <c r="I18" s="352"/>
      <c r="J18" s="352"/>
      <c r="K18" s="352"/>
      <c r="L18" s="326" t="str">
        <f>IF(基本情報入力シート!C59="","",基本情報入力シート!C59)</f>
        <v/>
      </c>
      <c r="M18" s="326" t="e">
        <f>IF(基本情報入力シート!AC59="","",基本情報入力シート!AC59)</f>
        <v>#N/A</v>
      </c>
      <c r="N18" s="326" t="str">
        <f>IF(基本情報入力シート!Y59="","",基本情報入力シート!Y59)</f>
        <v/>
      </c>
      <c r="O18" s="326" t="str">
        <f>IF(基本情報入力シート!X59="","",基本情報入力シート!X59)</f>
        <v/>
      </c>
      <c r="P18" s="352"/>
      <c r="Q18" s="353"/>
      <c r="R18" s="328" t="str">
        <f>IF('別紙様式2-2（交付金）'!W27="","",'別紙様式2-2（交付金）'!W27)</f>
        <v/>
      </c>
      <c r="S18" s="354"/>
      <c r="T18" s="354"/>
      <c r="U18" s="354"/>
      <c r="V18" s="355"/>
      <c r="W18" s="356"/>
      <c r="X18" s="356"/>
      <c r="Y18" s="356"/>
      <c r="Z18" s="356"/>
      <c r="AA18" s="331"/>
      <c r="AB18" s="332"/>
      <c r="AC18" s="333"/>
      <c r="AD18" s="334"/>
      <c r="AE18" s="335"/>
      <c r="AF18" s="336"/>
      <c r="AG18" s="336"/>
      <c r="AH18" s="337"/>
      <c r="AI18" s="338"/>
      <c r="AJ18" s="335"/>
      <c r="AK18" s="336"/>
      <c r="AL18" s="336"/>
      <c r="AM18" s="336"/>
      <c r="AN18" s="339"/>
      <c r="AO18" s="338"/>
      <c r="AP18" s="340"/>
      <c r="AQ18" s="336"/>
      <c r="AR18" s="336"/>
      <c r="AS18" s="341"/>
      <c r="AT18" s="342"/>
      <c r="AU18" s="338"/>
      <c r="AV18" s="340"/>
      <c r="AW18" s="336"/>
      <c r="AX18" s="336"/>
      <c r="AY18" s="336"/>
      <c r="AZ18" s="342"/>
      <c r="BA18" s="338"/>
      <c r="BB18" s="334"/>
      <c r="BC18" s="334"/>
      <c r="BD18" s="335"/>
      <c r="BE18" s="336"/>
      <c r="BF18" s="336"/>
      <c r="BG18" s="336"/>
      <c r="BH18" s="336"/>
      <c r="BI18" s="337"/>
      <c r="BJ18" s="334"/>
      <c r="BK18" s="337"/>
      <c r="BL18" s="334"/>
      <c r="BM18" s="337"/>
      <c r="BN18" s="334"/>
      <c r="BO18" s="337"/>
      <c r="BP18" s="334"/>
      <c r="BQ18" s="337"/>
      <c r="BR18" s="334"/>
      <c r="BS18" s="337"/>
      <c r="BT18" s="334"/>
      <c r="BU18" s="334"/>
      <c r="BV18" s="343"/>
      <c r="BW18" s="343"/>
      <c r="BX18" s="343"/>
      <c r="BY18" s="338"/>
      <c r="BZ18" s="344"/>
      <c r="CA18" s="344"/>
      <c r="CB18" s="345"/>
      <c r="CC18" s="345"/>
      <c r="CD18" s="345"/>
      <c r="CE18" s="345"/>
      <c r="CF18" s="347"/>
    </row>
    <row r="19" spans="1:84" ht="18" customHeight="1">
      <c r="A19" s="322"/>
      <c r="B19" s="349"/>
      <c r="C19" s="322">
        <f>IF(基本情報入力シート!B60="","",基本情報入力シート!B60)</f>
        <v>17</v>
      </c>
      <c r="D19" s="350"/>
      <c r="E19" s="351"/>
      <c r="F19" s="351"/>
      <c r="G19" s="352"/>
      <c r="H19" s="352"/>
      <c r="I19" s="352"/>
      <c r="J19" s="352"/>
      <c r="K19" s="352"/>
      <c r="L19" s="326" t="str">
        <f>IF(基本情報入力シート!C60="","",基本情報入力シート!C60)</f>
        <v/>
      </c>
      <c r="M19" s="326" t="e">
        <f>IF(基本情報入力シート!AC60="","",基本情報入力シート!AC60)</f>
        <v>#N/A</v>
      </c>
      <c r="N19" s="326" t="str">
        <f>IF(基本情報入力シート!Y60="","",基本情報入力シート!Y60)</f>
        <v/>
      </c>
      <c r="O19" s="326" t="str">
        <f>IF(基本情報入力シート!X60="","",基本情報入力シート!X60)</f>
        <v/>
      </c>
      <c r="P19" s="352"/>
      <c r="Q19" s="353"/>
      <c r="R19" s="328" t="str">
        <f>IF('別紙様式2-2（交付金）'!W28="","",'別紙様式2-2（交付金）'!W28)</f>
        <v/>
      </c>
      <c r="S19" s="354"/>
      <c r="T19" s="354"/>
      <c r="U19" s="354"/>
      <c r="V19" s="355"/>
      <c r="W19" s="356"/>
      <c r="X19" s="356"/>
      <c r="Y19" s="356"/>
      <c r="Z19" s="356"/>
      <c r="AA19" s="331"/>
      <c r="AB19" s="332"/>
      <c r="AC19" s="333"/>
      <c r="AD19" s="334"/>
      <c r="AE19" s="335"/>
      <c r="AF19" s="336"/>
      <c r="AG19" s="336"/>
      <c r="AH19" s="337"/>
      <c r="AI19" s="338"/>
      <c r="AJ19" s="335"/>
      <c r="AK19" s="336"/>
      <c r="AL19" s="336"/>
      <c r="AM19" s="336"/>
      <c r="AN19" s="339"/>
      <c r="AO19" s="338"/>
      <c r="AP19" s="340"/>
      <c r="AQ19" s="336"/>
      <c r="AR19" s="336"/>
      <c r="AS19" s="341"/>
      <c r="AT19" s="342"/>
      <c r="AU19" s="338"/>
      <c r="AV19" s="340"/>
      <c r="AW19" s="336"/>
      <c r="AX19" s="336"/>
      <c r="AY19" s="336"/>
      <c r="AZ19" s="342"/>
      <c r="BA19" s="338"/>
      <c r="BB19" s="334"/>
      <c r="BC19" s="334"/>
      <c r="BD19" s="335"/>
      <c r="BE19" s="336"/>
      <c r="BF19" s="336"/>
      <c r="BG19" s="336"/>
      <c r="BH19" s="336"/>
      <c r="BI19" s="337"/>
      <c r="BJ19" s="334"/>
      <c r="BK19" s="337"/>
      <c r="BL19" s="334"/>
      <c r="BM19" s="337"/>
      <c r="BN19" s="334"/>
      <c r="BO19" s="337"/>
      <c r="BP19" s="334"/>
      <c r="BQ19" s="337"/>
      <c r="BR19" s="334"/>
      <c r="BS19" s="337"/>
      <c r="BT19" s="334"/>
      <c r="BU19" s="334"/>
      <c r="BV19" s="343"/>
      <c r="BW19" s="343"/>
      <c r="BX19" s="343"/>
      <c r="BY19" s="338"/>
      <c r="BZ19" s="344"/>
      <c r="CA19" s="344"/>
      <c r="CB19" s="345"/>
      <c r="CC19" s="345"/>
      <c r="CD19" s="346"/>
      <c r="CE19" s="346"/>
      <c r="CF19" s="347"/>
    </row>
    <row r="20" spans="1:84" ht="18" customHeight="1">
      <c r="A20" s="322"/>
      <c r="B20" s="349"/>
      <c r="C20" s="322">
        <f>IF(基本情報入力シート!B61="","",基本情報入力シート!B61)</f>
        <v>18</v>
      </c>
      <c r="D20" s="350"/>
      <c r="E20" s="351"/>
      <c r="F20" s="351"/>
      <c r="G20" s="352"/>
      <c r="H20" s="352"/>
      <c r="I20" s="352"/>
      <c r="J20" s="352"/>
      <c r="K20" s="352"/>
      <c r="L20" s="326" t="str">
        <f>IF(基本情報入力シート!C61="","",基本情報入力シート!C61)</f>
        <v/>
      </c>
      <c r="M20" s="326" t="e">
        <f>IF(基本情報入力シート!AC61="","",基本情報入力シート!AC61)</f>
        <v>#N/A</v>
      </c>
      <c r="N20" s="326" t="str">
        <f>IF(基本情報入力シート!Y61="","",基本情報入力シート!Y61)</f>
        <v/>
      </c>
      <c r="O20" s="326" t="str">
        <f>IF(基本情報入力シート!X61="","",基本情報入力シート!X61)</f>
        <v/>
      </c>
      <c r="P20" s="352"/>
      <c r="Q20" s="353"/>
      <c r="R20" s="328" t="str">
        <f>IF('別紙様式2-2（交付金）'!W29="","",'別紙様式2-2（交付金）'!W29)</f>
        <v/>
      </c>
      <c r="S20" s="354"/>
      <c r="T20" s="354"/>
      <c r="U20" s="354"/>
      <c r="V20" s="355"/>
      <c r="W20" s="356"/>
      <c r="X20" s="356"/>
      <c r="Y20" s="356"/>
      <c r="Z20" s="356"/>
      <c r="AA20" s="331"/>
      <c r="AB20" s="332"/>
      <c r="AC20" s="333"/>
      <c r="AD20" s="334"/>
      <c r="AE20" s="335"/>
      <c r="AF20" s="336"/>
      <c r="AG20" s="336"/>
      <c r="AH20" s="337"/>
      <c r="AI20" s="338"/>
      <c r="AJ20" s="335"/>
      <c r="AK20" s="336"/>
      <c r="AL20" s="336"/>
      <c r="AM20" s="336"/>
      <c r="AN20" s="339"/>
      <c r="AO20" s="338"/>
      <c r="AP20" s="340"/>
      <c r="AQ20" s="336"/>
      <c r="AR20" s="336"/>
      <c r="AS20" s="341"/>
      <c r="AT20" s="342"/>
      <c r="AU20" s="338"/>
      <c r="AV20" s="340"/>
      <c r="AW20" s="336"/>
      <c r="AX20" s="336"/>
      <c r="AY20" s="336"/>
      <c r="AZ20" s="342"/>
      <c r="BA20" s="338"/>
      <c r="BB20" s="334"/>
      <c r="BC20" s="334"/>
      <c r="BD20" s="335"/>
      <c r="BE20" s="336"/>
      <c r="BF20" s="336"/>
      <c r="BG20" s="336"/>
      <c r="BH20" s="336"/>
      <c r="BI20" s="337"/>
      <c r="BJ20" s="334"/>
      <c r="BK20" s="337"/>
      <c r="BL20" s="334"/>
      <c r="BM20" s="337"/>
      <c r="BN20" s="334"/>
      <c r="BO20" s="337"/>
      <c r="BP20" s="334"/>
      <c r="BQ20" s="337"/>
      <c r="BR20" s="334"/>
      <c r="BS20" s="337"/>
      <c r="BT20" s="334"/>
      <c r="BU20" s="334"/>
      <c r="BV20" s="343"/>
      <c r="BW20" s="343"/>
      <c r="BX20" s="343"/>
      <c r="BY20" s="338"/>
      <c r="BZ20" s="344"/>
      <c r="CA20" s="344"/>
      <c r="CB20" s="345"/>
      <c r="CC20" s="345"/>
      <c r="CD20" s="346"/>
      <c r="CE20" s="346"/>
      <c r="CF20" s="347"/>
    </row>
    <row r="21" spans="1:84" ht="18" customHeight="1">
      <c r="A21" s="322"/>
      <c r="B21" s="349"/>
      <c r="C21" s="322">
        <f>IF(基本情報入力シート!B62="","",基本情報入力シート!B62)</f>
        <v>19</v>
      </c>
      <c r="D21" s="350"/>
      <c r="E21" s="351"/>
      <c r="F21" s="351"/>
      <c r="G21" s="352"/>
      <c r="H21" s="352"/>
      <c r="I21" s="352"/>
      <c r="J21" s="352"/>
      <c r="K21" s="352"/>
      <c r="L21" s="326" t="str">
        <f>IF(基本情報入力シート!C62="","",基本情報入力シート!C62)</f>
        <v/>
      </c>
      <c r="M21" s="326" t="e">
        <f>IF(基本情報入力シート!AC62="","",基本情報入力シート!AC62)</f>
        <v>#N/A</v>
      </c>
      <c r="N21" s="326" t="str">
        <f>IF(基本情報入力シート!Y62="","",基本情報入力シート!Y62)</f>
        <v/>
      </c>
      <c r="O21" s="326" t="str">
        <f>IF(基本情報入力シート!X62="","",基本情報入力シート!X62)</f>
        <v/>
      </c>
      <c r="P21" s="352"/>
      <c r="Q21" s="353"/>
      <c r="R21" s="328" t="str">
        <f>IF('別紙様式2-2（交付金）'!W30="","",'別紙様式2-2（交付金）'!W30)</f>
        <v/>
      </c>
      <c r="S21" s="354"/>
      <c r="T21" s="354"/>
      <c r="U21" s="354"/>
      <c r="V21" s="355"/>
      <c r="W21" s="356"/>
      <c r="X21" s="356"/>
      <c r="Y21" s="356"/>
      <c r="Z21" s="356"/>
      <c r="AA21" s="331"/>
      <c r="AB21" s="332"/>
      <c r="AC21" s="333"/>
      <c r="AD21" s="334"/>
      <c r="AE21" s="335"/>
      <c r="AF21" s="336"/>
      <c r="AG21" s="336"/>
      <c r="AH21" s="337"/>
      <c r="AI21" s="338"/>
      <c r="AJ21" s="335"/>
      <c r="AK21" s="336"/>
      <c r="AL21" s="336"/>
      <c r="AM21" s="336"/>
      <c r="AN21" s="339"/>
      <c r="AO21" s="338"/>
      <c r="AP21" s="340"/>
      <c r="AQ21" s="336"/>
      <c r="AR21" s="336"/>
      <c r="AS21" s="341"/>
      <c r="AT21" s="342"/>
      <c r="AU21" s="338"/>
      <c r="AV21" s="340"/>
      <c r="AW21" s="336"/>
      <c r="AX21" s="336"/>
      <c r="AY21" s="336"/>
      <c r="AZ21" s="342"/>
      <c r="BA21" s="338"/>
      <c r="BB21" s="334"/>
      <c r="BC21" s="334"/>
      <c r="BD21" s="335"/>
      <c r="BE21" s="336"/>
      <c r="BF21" s="336"/>
      <c r="BG21" s="336"/>
      <c r="BH21" s="336"/>
      <c r="BI21" s="337"/>
      <c r="BJ21" s="334"/>
      <c r="BK21" s="337"/>
      <c r="BL21" s="334"/>
      <c r="BM21" s="337"/>
      <c r="BN21" s="334"/>
      <c r="BO21" s="337"/>
      <c r="BP21" s="334"/>
      <c r="BQ21" s="337"/>
      <c r="BR21" s="334"/>
      <c r="BS21" s="337"/>
      <c r="BT21" s="334"/>
      <c r="BU21" s="334"/>
      <c r="BV21" s="343"/>
      <c r="BW21" s="343"/>
      <c r="BX21" s="343"/>
      <c r="BY21" s="338"/>
      <c r="BZ21" s="344"/>
      <c r="CA21" s="344"/>
      <c r="CB21" s="345"/>
      <c r="CC21" s="345"/>
      <c r="CD21" s="346"/>
      <c r="CE21" s="346"/>
      <c r="CF21" s="347"/>
    </row>
    <row r="22" spans="1:84" ht="18" customHeight="1">
      <c r="A22" s="322"/>
      <c r="B22" s="349"/>
      <c r="C22" s="322">
        <f>IF(基本情報入力シート!B63="","",基本情報入力シート!B63)</f>
        <v>20</v>
      </c>
      <c r="D22" s="350"/>
      <c r="E22" s="351"/>
      <c r="F22" s="351"/>
      <c r="G22" s="352"/>
      <c r="H22" s="352"/>
      <c r="I22" s="352"/>
      <c r="J22" s="352"/>
      <c r="K22" s="352"/>
      <c r="L22" s="326" t="str">
        <f>IF(基本情報入力シート!C63="","",基本情報入力シート!C63)</f>
        <v/>
      </c>
      <c r="M22" s="326" t="e">
        <f>IF(基本情報入力シート!AC63="","",基本情報入力シート!AC63)</f>
        <v>#N/A</v>
      </c>
      <c r="N22" s="326" t="str">
        <f>IF(基本情報入力シート!Y63="","",基本情報入力シート!Y63)</f>
        <v/>
      </c>
      <c r="O22" s="326" t="str">
        <f>IF(基本情報入力シート!X63="","",基本情報入力シート!X63)</f>
        <v/>
      </c>
      <c r="P22" s="352"/>
      <c r="Q22" s="353"/>
      <c r="R22" s="328" t="str">
        <f>IF('別紙様式2-2（交付金）'!W31="","",'別紙様式2-2（交付金）'!W31)</f>
        <v/>
      </c>
      <c r="S22" s="354"/>
      <c r="T22" s="354"/>
      <c r="U22" s="354"/>
      <c r="V22" s="355"/>
      <c r="W22" s="356"/>
      <c r="X22" s="356"/>
      <c r="Y22" s="356"/>
      <c r="Z22" s="356"/>
      <c r="AA22" s="331"/>
      <c r="AB22" s="332"/>
      <c r="AC22" s="333"/>
      <c r="AD22" s="334"/>
      <c r="AE22" s="335"/>
      <c r="AF22" s="336"/>
      <c r="AG22" s="336"/>
      <c r="AH22" s="337"/>
      <c r="AI22" s="338"/>
      <c r="AJ22" s="335"/>
      <c r="AK22" s="336"/>
      <c r="AL22" s="336"/>
      <c r="AM22" s="336"/>
      <c r="AN22" s="339"/>
      <c r="AO22" s="338"/>
      <c r="AP22" s="340"/>
      <c r="AQ22" s="336"/>
      <c r="AR22" s="336"/>
      <c r="AS22" s="341"/>
      <c r="AT22" s="342"/>
      <c r="AU22" s="338"/>
      <c r="AV22" s="340"/>
      <c r="AW22" s="336"/>
      <c r="AX22" s="336"/>
      <c r="AY22" s="336"/>
      <c r="AZ22" s="342"/>
      <c r="BA22" s="338"/>
      <c r="BB22" s="334"/>
      <c r="BC22" s="334"/>
      <c r="BD22" s="335"/>
      <c r="BE22" s="336"/>
      <c r="BF22" s="336"/>
      <c r="BG22" s="336"/>
      <c r="BH22" s="336"/>
      <c r="BI22" s="337"/>
      <c r="BJ22" s="334"/>
      <c r="BK22" s="337"/>
      <c r="BL22" s="334"/>
      <c r="BM22" s="337"/>
      <c r="BN22" s="334"/>
      <c r="BO22" s="337"/>
      <c r="BP22" s="334"/>
      <c r="BQ22" s="337"/>
      <c r="BR22" s="334"/>
      <c r="BS22" s="337"/>
      <c r="BT22" s="334"/>
      <c r="BU22" s="334"/>
      <c r="BV22" s="343"/>
      <c r="BW22" s="343"/>
      <c r="BX22" s="343"/>
      <c r="BY22" s="338"/>
      <c r="BZ22" s="344"/>
      <c r="CA22" s="344"/>
      <c r="CB22" s="345"/>
      <c r="CC22" s="345"/>
      <c r="CD22" s="346"/>
      <c r="CE22" s="346"/>
      <c r="CF22" s="347"/>
    </row>
    <row r="23" spans="1:84" ht="18" customHeight="1">
      <c r="A23" s="322"/>
      <c r="B23" s="349"/>
      <c r="C23" s="322">
        <f>IF(基本情報入力シート!B64="","",基本情報入力シート!B64)</f>
        <v>21</v>
      </c>
      <c r="D23" s="350"/>
      <c r="E23" s="351"/>
      <c r="F23" s="351"/>
      <c r="G23" s="352"/>
      <c r="H23" s="352"/>
      <c r="I23" s="352"/>
      <c r="J23" s="352"/>
      <c r="K23" s="352"/>
      <c r="L23" s="326" t="str">
        <f>IF(基本情報入力シート!C64="","",基本情報入力シート!C64)</f>
        <v/>
      </c>
      <c r="M23" s="326" t="e">
        <f>IF(基本情報入力シート!AC64="","",基本情報入力シート!AC64)</f>
        <v>#N/A</v>
      </c>
      <c r="N23" s="326" t="str">
        <f>IF(基本情報入力シート!Y64="","",基本情報入力シート!Y64)</f>
        <v/>
      </c>
      <c r="O23" s="326" t="str">
        <f>IF(基本情報入力シート!X64="","",基本情報入力シート!X64)</f>
        <v/>
      </c>
      <c r="P23" s="352"/>
      <c r="Q23" s="353"/>
      <c r="R23" s="328" t="str">
        <f>IF('別紙様式2-2（交付金）'!W32="","",'別紙様式2-2（交付金）'!W32)</f>
        <v/>
      </c>
      <c r="S23" s="354"/>
      <c r="T23" s="354"/>
      <c r="U23" s="354"/>
      <c r="V23" s="355"/>
      <c r="W23" s="356"/>
      <c r="X23" s="356"/>
      <c r="Y23" s="356"/>
      <c r="Z23" s="356"/>
      <c r="AA23" s="331"/>
      <c r="AB23" s="332"/>
      <c r="AC23" s="333"/>
      <c r="AD23" s="334"/>
      <c r="AE23" s="335"/>
      <c r="AF23" s="336"/>
      <c r="AG23" s="336"/>
      <c r="AH23" s="337"/>
      <c r="AI23" s="338"/>
      <c r="AJ23" s="335"/>
      <c r="AK23" s="336"/>
      <c r="AL23" s="336"/>
      <c r="AM23" s="336"/>
      <c r="AN23" s="339"/>
      <c r="AO23" s="338"/>
      <c r="AP23" s="340"/>
      <c r="AQ23" s="336"/>
      <c r="AR23" s="336"/>
      <c r="AS23" s="341"/>
      <c r="AT23" s="342"/>
      <c r="AU23" s="338"/>
      <c r="AV23" s="340"/>
      <c r="AW23" s="336"/>
      <c r="AX23" s="336"/>
      <c r="AY23" s="336"/>
      <c r="AZ23" s="342"/>
      <c r="BA23" s="338"/>
      <c r="BB23" s="334"/>
      <c r="BC23" s="334"/>
      <c r="BD23" s="335"/>
      <c r="BE23" s="336"/>
      <c r="BF23" s="336"/>
      <c r="BG23" s="336"/>
      <c r="BH23" s="336"/>
      <c r="BI23" s="337"/>
      <c r="BJ23" s="334"/>
      <c r="BK23" s="337"/>
      <c r="BL23" s="334"/>
      <c r="BM23" s="337"/>
      <c r="BN23" s="334"/>
      <c r="BO23" s="337"/>
      <c r="BP23" s="334"/>
      <c r="BQ23" s="337"/>
      <c r="BR23" s="334"/>
      <c r="BS23" s="337"/>
      <c r="BT23" s="334"/>
      <c r="BU23" s="334"/>
      <c r="BV23" s="343"/>
      <c r="BW23" s="343"/>
      <c r="BX23" s="343"/>
      <c r="BY23" s="338"/>
      <c r="BZ23" s="344"/>
      <c r="CA23" s="344"/>
      <c r="CB23" s="345"/>
      <c r="CC23" s="345"/>
      <c r="CD23" s="346"/>
      <c r="CE23" s="346"/>
      <c r="CF23" s="347"/>
    </row>
    <row r="24" spans="1:84" ht="18" customHeight="1">
      <c r="A24" s="322"/>
      <c r="B24" s="349"/>
      <c r="C24" s="322">
        <f>IF(基本情報入力シート!B65="","",基本情報入力シート!B65)</f>
        <v>22</v>
      </c>
      <c r="D24" s="350"/>
      <c r="E24" s="351"/>
      <c r="F24" s="351"/>
      <c r="G24" s="352"/>
      <c r="H24" s="352"/>
      <c r="I24" s="352"/>
      <c r="J24" s="352"/>
      <c r="K24" s="352"/>
      <c r="L24" s="326" t="str">
        <f>IF(基本情報入力シート!C65="","",基本情報入力シート!C65)</f>
        <v/>
      </c>
      <c r="M24" s="326" t="e">
        <f>IF(基本情報入力シート!AC65="","",基本情報入力シート!AC65)</f>
        <v>#N/A</v>
      </c>
      <c r="N24" s="326" t="str">
        <f>IF(基本情報入力シート!Y65="","",基本情報入力シート!Y65)</f>
        <v/>
      </c>
      <c r="O24" s="326" t="str">
        <f>IF(基本情報入力シート!X65="","",基本情報入力シート!X65)</f>
        <v/>
      </c>
      <c r="P24" s="352"/>
      <c r="Q24" s="353"/>
      <c r="R24" s="328" t="str">
        <f>IF('別紙様式2-2（交付金）'!W33="","",'別紙様式2-2（交付金）'!W33)</f>
        <v/>
      </c>
      <c r="S24" s="354"/>
      <c r="T24" s="354"/>
      <c r="U24" s="354"/>
      <c r="V24" s="355"/>
      <c r="W24" s="356"/>
      <c r="X24" s="356"/>
      <c r="Y24" s="356"/>
      <c r="Z24" s="356"/>
      <c r="AA24" s="331"/>
      <c r="AB24" s="332"/>
      <c r="AC24" s="333"/>
      <c r="AD24" s="334"/>
      <c r="AE24" s="335"/>
      <c r="AF24" s="336"/>
      <c r="AG24" s="336"/>
      <c r="AH24" s="337"/>
      <c r="AI24" s="338"/>
      <c r="AJ24" s="335"/>
      <c r="AK24" s="336"/>
      <c r="AL24" s="336"/>
      <c r="AM24" s="336"/>
      <c r="AN24" s="339"/>
      <c r="AO24" s="338"/>
      <c r="AP24" s="340"/>
      <c r="AQ24" s="336"/>
      <c r="AR24" s="336"/>
      <c r="AS24" s="341"/>
      <c r="AT24" s="342"/>
      <c r="AU24" s="338"/>
      <c r="AV24" s="340"/>
      <c r="AW24" s="336"/>
      <c r="AX24" s="336"/>
      <c r="AY24" s="336"/>
      <c r="AZ24" s="342"/>
      <c r="BA24" s="338"/>
      <c r="BB24" s="334"/>
      <c r="BC24" s="334"/>
      <c r="BD24" s="335"/>
      <c r="BE24" s="336"/>
      <c r="BF24" s="336"/>
      <c r="BG24" s="336"/>
      <c r="BH24" s="336"/>
      <c r="BI24" s="337"/>
      <c r="BJ24" s="334"/>
      <c r="BK24" s="337"/>
      <c r="BL24" s="334"/>
      <c r="BM24" s="337"/>
      <c r="BN24" s="334"/>
      <c r="BO24" s="337"/>
      <c r="BP24" s="334"/>
      <c r="BQ24" s="337"/>
      <c r="BR24" s="334"/>
      <c r="BS24" s="337"/>
      <c r="BT24" s="334"/>
      <c r="BU24" s="334"/>
      <c r="BV24" s="343"/>
      <c r="BW24" s="343"/>
      <c r="BX24" s="343"/>
      <c r="BY24" s="338"/>
      <c r="BZ24" s="344"/>
      <c r="CA24" s="344"/>
      <c r="CB24" s="345"/>
      <c r="CC24" s="345"/>
      <c r="CD24" s="346"/>
      <c r="CE24" s="346"/>
      <c r="CF24" s="347"/>
    </row>
    <row r="25" spans="1:84" ht="18" customHeight="1">
      <c r="A25" s="322"/>
      <c r="B25" s="349"/>
      <c r="C25" s="322">
        <f>IF(基本情報入力シート!B66="","",基本情報入力シート!B66)</f>
        <v>23</v>
      </c>
      <c r="D25" s="350"/>
      <c r="E25" s="351"/>
      <c r="F25" s="351"/>
      <c r="G25" s="352"/>
      <c r="H25" s="352"/>
      <c r="I25" s="352"/>
      <c r="J25" s="352"/>
      <c r="K25" s="352"/>
      <c r="L25" s="326" t="str">
        <f>IF(基本情報入力シート!C66="","",基本情報入力シート!C66)</f>
        <v/>
      </c>
      <c r="M25" s="326" t="e">
        <f>IF(基本情報入力シート!AC66="","",基本情報入力シート!AC66)</f>
        <v>#N/A</v>
      </c>
      <c r="N25" s="326" t="str">
        <f>IF(基本情報入力シート!Y66="","",基本情報入力シート!Y66)</f>
        <v/>
      </c>
      <c r="O25" s="326" t="str">
        <f>IF(基本情報入力シート!X66="","",基本情報入力シート!X66)</f>
        <v/>
      </c>
      <c r="P25" s="352"/>
      <c r="Q25" s="353"/>
      <c r="R25" s="328" t="str">
        <f>IF('別紙様式2-2（交付金）'!W34="","",'別紙様式2-2（交付金）'!W34)</f>
        <v/>
      </c>
      <c r="S25" s="354"/>
      <c r="T25" s="354"/>
      <c r="U25" s="354"/>
      <c r="V25" s="355"/>
      <c r="W25" s="356"/>
      <c r="X25" s="356"/>
      <c r="Y25" s="356"/>
      <c r="Z25" s="356"/>
      <c r="AA25" s="331"/>
      <c r="AB25" s="332"/>
      <c r="AC25" s="333"/>
      <c r="AD25" s="334"/>
      <c r="AE25" s="335"/>
      <c r="AF25" s="336"/>
      <c r="AG25" s="336"/>
      <c r="AH25" s="337"/>
      <c r="AI25" s="338"/>
      <c r="AJ25" s="335"/>
      <c r="AK25" s="336"/>
      <c r="AL25" s="336"/>
      <c r="AM25" s="336"/>
      <c r="AN25" s="339"/>
      <c r="AO25" s="338"/>
      <c r="AP25" s="340"/>
      <c r="AQ25" s="336"/>
      <c r="AR25" s="336"/>
      <c r="AS25" s="341"/>
      <c r="AT25" s="342"/>
      <c r="AU25" s="338"/>
      <c r="AV25" s="340"/>
      <c r="AW25" s="336"/>
      <c r="AX25" s="336"/>
      <c r="AY25" s="336"/>
      <c r="AZ25" s="342"/>
      <c r="BA25" s="338"/>
      <c r="BB25" s="334"/>
      <c r="BC25" s="334"/>
      <c r="BD25" s="335"/>
      <c r="BE25" s="336"/>
      <c r="BF25" s="336"/>
      <c r="BG25" s="336"/>
      <c r="BH25" s="336"/>
      <c r="BI25" s="337"/>
      <c r="BJ25" s="334"/>
      <c r="BK25" s="337"/>
      <c r="BL25" s="334"/>
      <c r="BM25" s="337"/>
      <c r="BN25" s="334"/>
      <c r="BO25" s="337"/>
      <c r="BP25" s="334"/>
      <c r="BQ25" s="337"/>
      <c r="BR25" s="334"/>
      <c r="BS25" s="337"/>
      <c r="BT25" s="334"/>
      <c r="BU25" s="334"/>
      <c r="BV25" s="343"/>
      <c r="BW25" s="343"/>
      <c r="BX25" s="343"/>
      <c r="BY25" s="338"/>
      <c r="BZ25" s="344"/>
      <c r="CA25" s="344"/>
      <c r="CB25" s="345"/>
      <c r="CC25" s="345"/>
      <c r="CD25" s="345"/>
      <c r="CE25" s="345"/>
      <c r="CF25" s="347"/>
    </row>
    <row r="26" spans="1:84" ht="18" customHeight="1">
      <c r="A26" s="322"/>
      <c r="B26" s="349"/>
      <c r="C26" s="322">
        <f>IF(基本情報入力シート!B67="","",基本情報入力シート!B67)</f>
        <v>24</v>
      </c>
      <c r="D26" s="350"/>
      <c r="E26" s="351"/>
      <c r="F26" s="351"/>
      <c r="G26" s="352"/>
      <c r="H26" s="352"/>
      <c r="I26" s="352"/>
      <c r="J26" s="352"/>
      <c r="K26" s="352"/>
      <c r="L26" s="326" t="str">
        <f>IF(基本情報入力シート!C67="","",基本情報入力シート!C67)</f>
        <v/>
      </c>
      <c r="M26" s="326" t="e">
        <f>IF(基本情報入力シート!AC67="","",基本情報入力シート!AC67)</f>
        <v>#N/A</v>
      </c>
      <c r="N26" s="326" t="str">
        <f>IF(基本情報入力シート!Y67="","",基本情報入力シート!Y67)</f>
        <v/>
      </c>
      <c r="O26" s="326" t="str">
        <f>IF(基本情報入力シート!X67="","",基本情報入力シート!X67)</f>
        <v/>
      </c>
      <c r="P26" s="352"/>
      <c r="Q26" s="353"/>
      <c r="R26" s="328" t="str">
        <f>IF('別紙様式2-2（交付金）'!W35="","",'別紙様式2-2（交付金）'!W35)</f>
        <v/>
      </c>
      <c r="S26" s="354"/>
      <c r="T26" s="354"/>
      <c r="U26" s="354"/>
      <c r="V26" s="355"/>
      <c r="W26" s="356"/>
      <c r="X26" s="356"/>
      <c r="Y26" s="356"/>
      <c r="Z26" s="356"/>
      <c r="AA26" s="331"/>
      <c r="AB26" s="332"/>
      <c r="AC26" s="333"/>
      <c r="AD26" s="334"/>
      <c r="AE26" s="335"/>
      <c r="AF26" s="336"/>
      <c r="AG26" s="336"/>
      <c r="AH26" s="337"/>
      <c r="AI26" s="338"/>
      <c r="AJ26" s="335"/>
      <c r="AK26" s="336"/>
      <c r="AL26" s="336"/>
      <c r="AM26" s="336"/>
      <c r="AN26" s="339"/>
      <c r="AO26" s="338"/>
      <c r="AP26" s="340"/>
      <c r="AQ26" s="336"/>
      <c r="AR26" s="336"/>
      <c r="AS26" s="341"/>
      <c r="AT26" s="342"/>
      <c r="AU26" s="338"/>
      <c r="AV26" s="340"/>
      <c r="AW26" s="336"/>
      <c r="AX26" s="336"/>
      <c r="AY26" s="336"/>
      <c r="AZ26" s="342"/>
      <c r="BA26" s="338"/>
      <c r="BB26" s="334"/>
      <c r="BC26" s="334"/>
      <c r="BD26" s="335"/>
      <c r="BE26" s="336"/>
      <c r="BF26" s="336"/>
      <c r="BG26" s="336"/>
      <c r="BH26" s="336"/>
      <c r="BI26" s="337"/>
      <c r="BJ26" s="334"/>
      <c r="BK26" s="337"/>
      <c r="BL26" s="334"/>
      <c r="BM26" s="337"/>
      <c r="BN26" s="334"/>
      <c r="BO26" s="337"/>
      <c r="BP26" s="334"/>
      <c r="BQ26" s="337"/>
      <c r="BR26" s="334"/>
      <c r="BS26" s="337"/>
      <c r="BT26" s="334"/>
      <c r="BU26" s="334"/>
      <c r="BV26" s="343"/>
      <c r="BW26" s="343"/>
      <c r="BX26" s="343"/>
      <c r="BY26" s="338"/>
      <c r="BZ26" s="344"/>
      <c r="CA26" s="344"/>
      <c r="CB26" s="345"/>
      <c r="CC26" s="345"/>
      <c r="CD26" s="346"/>
      <c r="CE26" s="346"/>
      <c r="CF26" s="347"/>
    </row>
    <row r="27" spans="1:84" ht="18" customHeight="1">
      <c r="A27" s="322"/>
      <c r="B27" s="349"/>
      <c r="C27" s="322">
        <f>IF(基本情報入力シート!B68="","",基本情報入力シート!B68)</f>
        <v>25</v>
      </c>
      <c r="D27" s="350"/>
      <c r="E27" s="351"/>
      <c r="F27" s="351"/>
      <c r="G27" s="352"/>
      <c r="H27" s="352"/>
      <c r="I27" s="352"/>
      <c r="J27" s="352"/>
      <c r="K27" s="352"/>
      <c r="L27" s="326" t="str">
        <f>IF(基本情報入力シート!C68="","",基本情報入力シート!C68)</f>
        <v/>
      </c>
      <c r="M27" s="326" t="e">
        <f>IF(基本情報入力シート!AC68="","",基本情報入力シート!AC68)</f>
        <v>#N/A</v>
      </c>
      <c r="N27" s="326" t="str">
        <f>IF(基本情報入力シート!Y68="","",基本情報入力シート!Y68)</f>
        <v/>
      </c>
      <c r="O27" s="326" t="str">
        <f>IF(基本情報入力シート!X68="","",基本情報入力シート!X68)</f>
        <v/>
      </c>
      <c r="P27" s="352"/>
      <c r="Q27" s="353"/>
      <c r="R27" s="328" t="str">
        <f>IF('別紙様式2-2（交付金）'!W36="","",'別紙様式2-2（交付金）'!W36)</f>
        <v/>
      </c>
      <c r="S27" s="354"/>
      <c r="T27" s="354"/>
      <c r="U27" s="354"/>
      <c r="V27" s="355"/>
      <c r="W27" s="356"/>
      <c r="X27" s="356"/>
      <c r="Y27" s="356"/>
      <c r="Z27" s="356"/>
      <c r="AA27" s="331"/>
      <c r="AB27" s="332"/>
      <c r="AC27" s="333"/>
      <c r="AD27" s="334"/>
      <c r="AE27" s="335"/>
      <c r="AF27" s="336"/>
      <c r="AG27" s="336"/>
      <c r="AH27" s="337"/>
      <c r="AI27" s="338"/>
      <c r="AJ27" s="335"/>
      <c r="AK27" s="336"/>
      <c r="AL27" s="336"/>
      <c r="AM27" s="336"/>
      <c r="AN27" s="339"/>
      <c r="AO27" s="338"/>
      <c r="AP27" s="340"/>
      <c r="AQ27" s="336"/>
      <c r="AR27" s="336"/>
      <c r="AS27" s="341"/>
      <c r="AT27" s="342"/>
      <c r="AU27" s="338"/>
      <c r="AV27" s="340"/>
      <c r="AW27" s="336"/>
      <c r="AX27" s="336"/>
      <c r="AY27" s="336"/>
      <c r="AZ27" s="342"/>
      <c r="BA27" s="338"/>
      <c r="BB27" s="334"/>
      <c r="BC27" s="334"/>
      <c r="BD27" s="335"/>
      <c r="BE27" s="336"/>
      <c r="BF27" s="336"/>
      <c r="BG27" s="336"/>
      <c r="BH27" s="336"/>
      <c r="BI27" s="337"/>
      <c r="BJ27" s="334"/>
      <c r="BK27" s="337"/>
      <c r="BL27" s="334"/>
      <c r="BM27" s="337"/>
      <c r="BN27" s="334"/>
      <c r="BO27" s="337"/>
      <c r="BP27" s="334"/>
      <c r="BQ27" s="337"/>
      <c r="BR27" s="334"/>
      <c r="BS27" s="337"/>
      <c r="BT27" s="334"/>
      <c r="BU27" s="334"/>
      <c r="BV27" s="343"/>
      <c r="BW27" s="343"/>
      <c r="BX27" s="343"/>
      <c r="BY27" s="338"/>
      <c r="BZ27" s="344"/>
      <c r="CA27" s="344"/>
      <c r="CB27" s="345"/>
      <c r="CC27" s="345"/>
      <c r="CD27" s="346"/>
      <c r="CE27" s="346"/>
      <c r="CF27" s="347"/>
    </row>
    <row r="28" spans="1:84" ht="18" customHeight="1">
      <c r="A28" s="322"/>
      <c r="B28" s="349"/>
      <c r="C28" s="322">
        <f>IF(基本情報入力シート!B69="","",基本情報入力シート!B69)</f>
        <v>26</v>
      </c>
      <c r="D28" s="350"/>
      <c r="E28" s="351"/>
      <c r="F28" s="351"/>
      <c r="G28" s="352"/>
      <c r="H28" s="352"/>
      <c r="I28" s="352"/>
      <c r="J28" s="352"/>
      <c r="K28" s="352"/>
      <c r="L28" s="326" t="str">
        <f>IF(基本情報入力シート!C69="","",基本情報入力シート!C69)</f>
        <v/>
      </c>
      <c r="M28" s="326" t="e">
        <f>IF(基本情報入力シート!AC69="","",基本情報入力シート!AC69)</f>
        <v>#N/A</v>
      </c>
      <c r="N28" s="326" t="str">
        <f>IF(基本情報入力シート!Y69="","",基本情報入力シート!Y69)</f>
        <v/>
      </c>
      <c r="O28" s="326" t="str">
        <f>IF(基本情報入力シート!X69="","",基本情報入力シート!X69)</f>
        <v/>
      </c>
      <c r="P28" s="352"/>
      <c r="Q28" s="353"/>
      <c r="R28" s="328" t="str">
        <f>IF('別紙様式2-2（交付金）'!W37="","",'別紙様式2-2（交付金）'!W37)</f>
        <v/>
      </c>
      <c r="S28" s="354"/>
      <c r="T28" s="354"/>
      <c r="U28" s="354"/>
      <c r="V28" s="355"/>
      <c r="W28" s="356"/>
      <c r="X28" s="356"/>
      <c r="Y28" s="356"/>
      <c r="Z28" s="356"/>
      <c r="AA28" s="331"/>
      <c r="AB28" s="332"/>
      <c r="AC28" s="333"/>
      <c r="AD28" s="334"/>
      <c r="AE28" s="335"/>
      <c r="AF28" s="336"/>
      <c r="AG28" s="336"/>
      <c r="AH28" s="337"/>
      <c r="AI28" s="338"/>
      <c r="AJ28" s="335"/>
      <c r="AK28" s="336"/>
      <c r="AL28" s="336"/>
      <c r="AM28" s="336"/>
      <c r="AN28" s="339"/>
      <c r="AO28" s="338"/>
      <c r="AP28" s="340"/>
      <c r="AQ28" s="336"/>
      <c r="AR28" s="336"/>
      <c r="AS28" s="341"/>
      <c r="AT28" s="342"/>
      <c r="AU28" s="338"/>
      <c r="AV28" s="340"/>
      <c r="AW28" s="336"/>
      <c r="AX28" s="336"/>
      <c r="AY28" s="336"/>
      <c r="AZ28" s="342"/>
      <c r="BA28" s="338"/>
      <c r="BB28" s="334"/>
      <c r="BC28" s="334"/>
      <c r="BD28" s="335"/>
      <c r="BE28" s="336"/>
      <c r="BF28" s="336"/>
      <c r="BG28" s="336"/>
      <c r="BH28" s="336"/>
      <c r="BI28" s="337"/>
      <c r="BJ28" s="334"/>
      <c r="BK28" s="337"/>
      <c r="BL28" s="334"/>
      <c r="BM28" s="337"/>
      <c r="BN28" s="334"/>
      <c r="BO28" s="337"/>
      <c r="BP28" s="334"/>
      <c r="BQ28" s="337"/>
      <c r="BR28" s="334"/>
      <c r="BS28" s="337"/>
      <c r="BT28" s="334"/>
      <c r="BU28" s="334"/>
      <c r="BV28" s="343"/>
      <c r="BW28" s="343"/>
      <c r="BX28" s="343"/>
      <c r="BY28" s="338"/>
      <c r="BZ28" s="344"/>
      <c r="CA28" s="344"/>
      <c r="CB28" s="345"/>
      <c r="CC28" s="345"/>
      <c r="CD28" s="346"/>
      <c r="CE28" s="346"/>
      <c r="CF28" s="347"/>
    </row>
    <row r="29" spans="1:84" ht="18" customHeight="1">
      <c r="A29" s="322"/>
      <c r="B29" s="349"/>
      <c r="C29" s="322">
        <f>IF(基本情報入力シート!B70="","",基本情報入力シート!B70)</f>
        <v>27</v>
      </c>
      <c r="D29" s="350"/>
      <c r="E29" s="351"/>
      <c r="F29" s="351"/>
      <c r="G29" s="352"/>
      <c r="H29" s="352"/>
      <c r="I29" s="352"/>
      <c r="J29" s="352"/>
      <c r="K29" s="352"/>
      <c r="L29" s="326" t="str">
        <f>IF(基本情報入力シート!C70="","",基本情報入力シート!C70)</f>
        <v/>
      </c>
      <c r="M29" s="326" t="e">
        <f>IF(基本情報入力シート!AC70="","",基本情報入力シート!AC70)</f>
        <v>#N/A</v>
      </c>
      <c r="N29" s="326" t="str">
        <f>IF(基本情報入力シート!Y70="","",基本情報入力シート!Y70)</f>
        <v/>
      </c>
      <c r="O29" s="326" t="str">
        <f>IF(基本情報入力シート!X70="","",基本情報入力シート!X70)</f>
        <v/>
      </c>
      <c r="P29" s="352"/>
      <c r="Q29" s="353"/>
      <c r="R29" s="328" t="str">
        <f>IF('別紙様式2-2（交付金）'!W38="","",'別紙様式2-2（交付金）'!W38)</f>
        <v/>
      </c>
      <c r="S29" s="354"/>
      <c r="T29" s="354"/>
      <c r="U29" s="354"/>
      <c r="V29" s="355"/>
      <c r="W29" s="356"/>
      <c r="X29" s="356"/>
      <c r="Y29" s="356"/>
      <c r="Z29" s="356"/>
      <c r="AA29" s="331"/>
      <c r="AB29" s="332"/>
      <c r="AC29" s="333"/>
      <c r="AD29" s="334"/>
      <c r="AE29" s="335"/>
      <c r="AF29" s="336"/>
      <c r="AG29" s="336"/>
      <c r="AH29" s="337"/>
      <c r="AI29" s="338"/>
      <c r="AJ29" s="335"/>
      <c r="AK29" s="336"/>
      <c r="AL29" s="336"/>
      <c r="AM29" s="336"/>
      <c r="AN29" s="339"/>
      <c r="AO29" s="338"/>
      <c r="AP29" s="340"/>
      <c r="AQ29" s="336"/>
      <c r="AR29" s="336"/>
      <c r="AS29" s="341"/>
      <c r="AT29" s="342"/>
      <c r="AU29" s="338"/>
      <c r="AV29" s="340"/>
      <c r="AW29" s="336"/>
      <c r="AX29" s="336"/>
      <c r="AY29" s="336"/>
      <c r="AZ29" s="342"/>
      <c r="BA29" s="338"/>
      <c r="BB29" s="334"/>
      <c r="BC29" s="334"/>
      <c r="BD29" s="335"/>
      <c r="BE29" s="336"/>
      <c r="BF29" s="336"/>
      <c r="BG29" s="336"/>
      <c r="BH29" s="336"/>
      <c r="BI29" s="337"/>
      <c r="BJ29" s="334"/>
      <c r="BK29" s="337"/>
      <c r="BL29" s="334"/>
      <c r="BM29" s="337"/>
      <c r="BN29" s="334"/>
      <c r="BO29" s="337"/>
      <c r="BP29" s="334"/>
      <c r="BQ29" s="337"/>
      <c r="BR29" s="334"/>
      <c r="BS29" s="337"/>
      <c r="BT29" s="334"/>
      <c r="BU29" s="334"/>
      <c r="BV29" s="343"/>
      <c r="BW29" s="343"/>
      <c r="BX29" s="343"/>
      <c r="BY29" s="338"/>
      <c r="BZ29" s="344"/>
      <c r="CA29" s="344"/>
      <c r="CB29" s="345"/>
      <c r="CC29" s="345"/>
      <c r="CD29" s="346"/>
      <c r="CE29" s="345"/>
      <c r="CF29" s="347"/>
    </row>
    <row r="30" spans="1:84" ht="18" customHeight="1">
      <c r="A30" s="322"/>
      <c r="B30" s="349"/>
      <c r="C30" s="322">
        <f>IF(基本情報入力シート!B71="","",基本情報入力シート!B71)</f>
        <v>28</v>
      </c>
      <c r="D30" s="350"/>
      <c r="E30" s="351"/>
      <c r="F30" s="351"/>
      <c r="G30" s="352"/>
      <c r="H30" s="352"/>
      <c r="I30" s="352"/>
      <c r="J30" s="352"/>
      <c r="K30" s="352"/>
      <c r="L30" s="326" t="str">
        <f>IF(基本情報入力シート!C71="","",基本情報入力シート!C71)</f>
        <v/>
      </c>
      <c r="M30" s="326" t="e">
        <f>IF(基本情報入力シート!AC71="","",基本情報入力シート!AC71)</f>
        <v>#N/A</v>
      </c>
      <c r="N30" s="326" t="str">
        <f>IF(基本情報入力シート!Y71="","",基本情報入力シート!Y71)</f>
        <v/>
      </c>
      <c r="O30" s="326" t="str">
        <f>IF(基本情報入力シート!X71="","",基本情報入力シート!X71)</f>
        <v/>
      </c>
      <c r="P30" s="352"/>
      <c r="Q30" s="353"/>
      <c r="R30" s="328" t="str">
        <f>IF('別紙様式2-2（交付金）'!W39="","",'別紙様式2-2（交付金）'!W39)</f>
        <v/>
      </c>
      <c r="S30" s="354"/>
      <c r="T30" s="354"/>
      <c r="U30" s="354"/>
      <c r="V30" s="355"/>
      <c r="W30" s="356"/>
      <c r="X30" s="356"/>
      <c r="Y30" s="356"/>
      <c r="Z30" s="356"/>
      <c r="AA30" s="331"/>
      <c r="AB30" s="332"/>
      <c r="AC30" s="333"/>
      <c r="AD30" s="334"/>
      <c r="AE30" s="335"/>
      <c r="AF30" s="336"/>
      <c r="AG30" s="336"/>
      <c r="AH30" s="337"/>
      <c r="AI30" s="338"/>
      <c r="AJ30" s="335"/>
      <c r="AK30" s="336"/>
      <c r="AL30" s="336"/>
      <c r="AM30" s="336"/>
      <c r="AN30" s="339"/>
      <c r="AO30" s="338"/>
      <c r="AP30" s="340"/>
      <c r="AQ30" s="336"/>
      <c r="AR30" s="336"/>
      <c r="AS30" s="341"/>
      <c r="AT30" s="342"/>
      <c r="AU30" s="338"/>
      <c r="AV30" s="340"/>
      <c r="AW30" s="336"/>
      <c r="AX30" s="336"/>
      <c r="AY30" s="336"/>
      <c r="AZ30" s="342"/>
      <c r="BA30" s="338"/>
      <c r="BB30" s="334"/>
      <c r="BC30" s="334"/>
      <c r="BD30" s="335"/>
      <c r="BE30" s="336"/>
      <c r="BF30" s="336"/>
      <c r="BG30" s="336"/>
      <c r="BH30" s="336"/>
      <c r="BI30" s="337"/>
      <c r="BJ30" s="334"/>
      <c r="BK30" s="337"/>
      <c r="BL30" s="334"/>
      <c r="BM30" s="337"/>
      <c r="BN30" s="334"/>
      <c r="BO30" s="337"/>
      <c r="BP30" s="334"/>
      <c r="BQ30" s="337"/>
      <c r="BR30" s="334"/>
      <c r="BS30" s="337"/>
      <c r="BT30" s="334"/>
      <c r="BU30" s="334"/>
      <c r="BV30" s="343"/>
      <c r="BW30" s="343"/>
      <c r="BX30" s="343"/>
      <c r="BY30" s="338"/>
      <c r="BZ30" s="344"/>
      <c r="CA30" s="344"/>
      <c r="CB30" s="345"/>
      <c r="CC30" s="345"/>
      <c r="CD30" s="346"/>
      <c r="CE30" s="346"/>
      <c r="CF30" s="347"/>
    </row>
    <row r="31" spans="1:84" ht="18" customHeight="1">
      <c r="A31" s="322"/>
      <c r="B31" s="349"/>
      <c r="C31" s="322">
        <f>IF(基本情報入力シート!B72="","",基本情報入力シート!B72)</f>
        <v>29</v>
      </c>
      <c r="D31" s="350"/>
      <c r="E31" s="351"/>
      <c r="F31" s="351"/>
      <c r="G31" s="352"/>
      <c r="H31" s="352"/>
      <c r="I31" s="352"/>
      <c r="J31" s="352"/>
      <c r="K31" s="352"/>
      <c r="L31" s="326" t="str">
        <f>IF(基本情報入力シート!C72="","",基本情報入力シート!C72)</f>
        <v/>
      </c>
      <c r="M31" s="326" t="e">
        <f>IF(基本情報入力シート!AC72="","",基本情報入力シート!AC72)</f>
        <v>#N/A</v>
      </c>
      <c r="N31" s="326" t="str">
        <f>IF(基本情報入力シート!Y72="","",基本情報入力シート!Y72)</f>
        <v/>
      </c>
      <c r="O31" s="326" t="str">
        <f>IF(基本情報入力シート!X72="","",基本情報入力シート!X72)</f>
        <v/>
      </c>
      <c r="P31" s="352"/>
      <c r="Q31" s="353"/>
      <c r="R31" s="328" t="str">
        <f>IF('別紙様式2-2（交付金）'!W40="","",'別紙様式2-2（交付金）'!W40)</f>
        <v/>
      </c>
      <c r="S31" s="354"/>
      <c r="T31" s="354"/>
      <c r="U31" s="354"/>
      <c r="V31" s="355"/>
      <c r="W31" s="356"/>
      <c r="X31" s="356"/>
      <c r="Y31" s="356"/>
      <c r="Z31" s="356"/>
      <c r="AA31" s="331"/>
      <c r="AB31" s="332"/>
      <c r="AC31" s="333"/>
      <c r="AD31" s="334"/>
      <c r="AE31" s="335"/>
      <c r="AF31" s="336"/>
      <c r="AG31" s="336"/>
      <c r="AH31" s="337"/>
      <c r="AI31" s="338"/>
      <c r="AJ31" s="335"/>
      <c r="AK31" s="336"/>
      <c r="AL31" s="336"/>
      <c r="AM31" s="336"/>
      <c r="AN31" s="339"/>
      <c r="AO31" s="338"/>
      <c r="AP31" s="340"/>
      <c r="AQ31" s="336"/>
      <c r="AR31" s="336"/>
      <c r="AS31" s="341"/>
      <c r="AT31" s="342"/>
      <c r="AU31" s="338"/>
      <c r="AV31" s="340"/>
      <c r="AW31" s="336"/>
      <c r="AX31" s="336"/>
      <c r="AY31" s="336"/>
      <c r="AZ31" s="342"/>
      <c r="BA31" s="338"/>
      <c r="BB31" s="334"/>
      <c r="BC31" s="334"/>
      <c r="BD31" s="335"/>
      <c r="BE31" s="336"/>
      <c r="BF31" s="336"/>
      <c r="BG31" s="336"/>
      <c r="BH31" s="336"/>
      <c r="BI31" s="337"/>
      <c r="BJ31" s="334"/>
      <c r="BK31" s="337"/>
      <c r="BL31" s="334"/>
      <c r="BM31" s="337"/>
      <c r="BN31" s="334"/>
      <c r="BO31" s="337"/>
      <c r="BP31" s="334"/>
      <c r="BQ31" s="337"/>
      <c r="BR31" s="334"/>
      <c r="BS31" s="337"/>
      <c r="BT31" s="334"/>
      <c r="BU31" s="334"/>
      <c r="BV31" s="343"/>
      <c r="BW31" s="343"/>
      <c r="BX31" s="343"/>
      <c r="BY31" s="338"/>
      <c r="BZ31" s="344"/>
      <c r="CA31" s="344"/>
      <c r="CB31" s="345"/>
      <c r="CC31" s="345"/>
      <c r="CD31" s="346"/>
      <c r="CE31" s="346"/>
      <c r="CF31" s="347"/>
    </row>
    <row r="32" spans="1:84" ht="18" customHeight="1">
      <c r="A32" s="322"/>
      <c r="B32" s="349"/>
      <c r="C32" s="322">
        <f>IF(基本情報入力シート!B73="","",基本情報入力シート!B73)</f>
        <v>30</v>
      </c>
      <c r="D32" s="350"/>
      <c r="E32" s="351"/>
      <c r="F32" s="351"/>
      <c r="G32" s="352"/>
      <c r="H32" s="352"/>
      <c r="I32" s="352"/>
      <c r="J32" s="352"/>
      <c r="K32" s="352"/>
      <c r="L32" s="326" t="str">
        <f>IF(基本情報入力シート!C73="","",基本情報入力シート!C73)</f>
        <v/>
      </c>
      <c r="M32" s="326" t="e">
        <f>IF(基本情報入力シート!AC73="","",基本情報入力シート!AC73)</f>
        <v>#N/A</v>
      </c>
      <c r="N32" s="326" t="str">
        <f>IF(基本情報入力シート!Y73="","",基本情報入力シート!Y73)</f>
        <v/>
      </c>
      <c r="O32" s="326" t="str">
        <f>IF(基本情報入力シート!X73="","",基本情報入力シート!X73)</f>
        <v/>
      </c>
      <c r="P32" s="352"/>
      <c r="Q32" s="353"/>
      <c r="R32" s="328" t="str">
        <f>IF('別紙様式2-2（交付金）'!W41="","",'別紙様式2-2（交付金）'!W41)</f>
        <v/>
      </c>
      <c r="S32" s="354"/>
      <c r="T32" s="354"/>
      <c r="U32" s="354"/>
      <c r="V32" s="355"/>
      <c r="W32" s="356"/>
      <c r="X32" s="356"/>
      <c r="Y32" s="356"/>
      <c r="Z32" s="356"/>
      <c r="AA32" s="331"/>
      <c r="AB32" s="332"/>
      <c r="AC32" s="333"/>
      <c r="AD32" s="334"/>
      <c r="AE32" s="335"/>
      <c r="AF32" s="336"/>
      <c r="AG32" s="336"/>
      <c r="AH32" s="337"/>
      <c r="AI32" s="338"/>
      <c r="AJ32" s="335"/>
      <c r="AK32" s="336"/>
      <c r="AL32" s="336"/>
      <c r="AM32" s="336"/>
      <c r="AN32" s="339"/>
      <c r="AO32" s="338"/>
      <c r="AP32" s="340"/>
      <c r="AQ32" s="336"/>
      <c r="AR32" s="336"/>
      <c r="AS32" s="341"/>
      <c r="AT32" s="342"/>
      <c r="AU32" s="338"/>
      <c r="AV32" s="340"/>
      <c r="AW32" s="336"/>
      <c r="AX32" s="336"/>
      <c r="AY32" s="336"/>
      <c r="AZ32" s="342"/>
      <c r="BA32" s="338"/>
      <c r="BB32" s="334"/>
      <c r="BC32" s="334"/>
      <c r="BD32" s="335"/>
      <c r="BE32" s="336"/>
      <c r="BF32" s="336"/>
      <c r="BG32" s="336"/>
      <c r="BH32" s="336"/>
      <c r="BI32" s="337"/>
      <c r="BJ32" s="334"/>
      <c r="BK32" s="337"/>
      <c r="BL32" s="334"/>
      <c r="BM32" s="337"/>
      <c r="BN32" s="334"/>
      <c r="BO32" s="337"/>
      <c r="BP32" s="334"/>
      <c r="BQ32" s="337"/>
      <c r="BR32" s="334"/>
      <c r="BS32" s="337"/>
      <c r="BT32" s="334"/>
      <c r="BU32" s="334"/>
      <c r="BV32" s="343"/>
      <c r="BW32" s="343"/>
      <c r="BX32" s="343"/>
      <c r="BY32" s="338"/>
      <c r="BZ32" s="344"/>
      <c r="CA32" s="344"/>
      <c r="CB32" s="345"/>
      <c r="CC32" s="345"/>
      <c r="CD32" s="346"/>
      <c r="CE32" s="345"/>
      <c r="CF32" s="347"/>
    </row>
    <row r="33" spans="1:84" ht="18" customHeight="1">
      <c r="A33" s="322"/>
      <c r="B33" s="349"/>
      <c r="C33" s="322">
        <f>IF(基本情報入力シート!B74="","",基本情報入力シート!B74)</f>
        <v>31</v>
      </c>
      <c r="D33" s="350"/>
      <c r="E33" s="351"/>
      <c r="F33" s="351"/>
      <c r="G33" s="352"/>
      <c r="H33" s="352"/>
      <c r="I33" s="352"/>
      <c r="J33" s="352"/>
      <c r="K33" s="352"/>
      <c r="L33" s="326" t="str">
        <f>IF(基本情報入力シート!C74="","",基本情報入力シート!C74)</f>
        <v/>
      </c>
      <c r="M33" s="326" t="e">
        <f>IF(基本情報入力シート!AC74="","",基本情報入力シート!AC74)</f>
        <v>#N/A</v>
      </c>
      <c r="N33" s="326" t="str">
        <f>IF(基本情報入力シート!Y74="","",基本情報入力シート!Y74)</f>
        <v/>
      </c>
      <c r="O33" s="326" t="str">
        <f>IF(基本情報入力シート!X74="","",基本情報入力シート!X74)</f>
        <v/>
      </c>
      <c r="P33" s="352"/>
      <c r="Q33" s="353"/>
      <c r="R33" s="328" t="str">
        <f>IF('別紙様式2-2（交付金）'!W42="","",'別紙様式2-2（交付金）'!W42)</f>
        <v/>
      </c>
      <c r="S33" s="354"/>
      <c r="T33" s="354"/>
      <c r="U33" s="354"/>
      <c r="V33" s="355"/>
      <c r="W33" s="356"/>
      <c r="X33" s="356"/>
      <c r="Y33" s="356"/>
      <c r="Z33" s="356"/>
      <c r="AA33" s="331"/>
      <c r="AB33" s="332"/>
      <c r="AC33" s="333"/>
      <c r="AD33" s="334"/>
      <c r="AE33" s="335"/>
      <c r="AF33" s="336"/>
      <c r="AG33" s="336"/>
      <c r="AH33" s="337"/>
      <c r="AI33" s="338"/>
      <c r="AJ33" s="335"/>
      <c r="AK33" s="336"/>
      <c r="AL33" s="336"/>
      <c r="AM33" s="336"/>
      <c r="AN33" s="339"/>
      <c r="AO33" s="338"/>
      <c r="AP33" s="340"/>
      <c r="AQ33" s="336"/>
      <c r="AR33" s="336"/>
      <c r="AS33" s="341"/>
      <c r="AT33" s="342"/>
      <c r="AU33" s="338"/>
      <c r="AV33" s="340"/>
      <c r="AW33" s="336"/>
      <c r="AX33" s="336"/>
      <c r="AY33" s="336"/>
      <c r="AZ33" s="342"/>
      <c r="BA33" s="338"/>
      <c r="BB33" s="334"/>
      <c r="BC33" s="334"/>
      <c r="BD33" s="335"/>
      <c r="BE33" s="336"/>
      <c r="BF33" s="336"/>
      <c r="BG33" s="336"/>
      <c r="BH33" s="336"/>
      <c r="BI33" s="337"/>
      <c r="BJ33" s="334"/>
      <c r="BK33" s="337"/>
      <c r="BL33" s="334"/>
      <c r="BM33" s="337"/>
      <c r="BN33" s="334"/>
      <c r="BO33" s="337"/>
      <c r="BP33" s="334"/>
      <c r="BQ33" s="337"/>
      <c r="BR33" s="334"/>
      <c r="BS33" s="337"/>
      <c r="BT33" s="334"/>
      <c r="BU33" s="334"/>
      <c r="BV33" s="343"/>
      <c r="BW33" s="343"/>
      <c r="BX33" s="343"/>
      <c r="BY33" s="338"/>
      <c r="BZ33" s="344"/>
      <c r="CA33" s="344"/>
      <c r="CB33" s="345"/>
      <c r="CC33" s="345"/>
      <c r="CD33" s="346"/>
      <c r="CE33" s="346"/>
      <c r="CF33" s="347"/>
    </row>
    <row r="34" spans="1:84" ht="18" customHeight="1">
      <c r="A34" s="322"/>
      <c r="B34" s="349"/>
      <c r="C34" s="322">
        <f>IF(基本情報入力シート!B75="","",基本情報入力シート!B75)</f>
        <v>32</v>
      </c>
      <c r="D34" s="350"/>
      <c r="E34" s="351"/>
      <c r="F34" s="351"/>
      <c r="G34" s="352"/>
      <c r="H34" s="352"/>
      <c r="I34" s="352"/>
      <c r="J34" s="352"/>
      <c r="K34" s="352"/>
      <c r="L34" s="326" t="str">
        <f>IF(基本情報入力シート!C75="","",基本情報入力シート!C75)</f>
        <v/>
      </c>
      <c r="M34" s="326" t="e">
        <f>IF(基本情報入力シート!AC75="","",基本情報入力シート!AC75)</f>
        <v>#N/A</v>
      </c>
      <c r="N34" s="326" t="str">
        <f>IF(基本情報入力シート!Y75="","",基本情報入力シート!Y75)</f>
        <v/>
      </c>
      <c r="O34" s="326" t="str">
        <f>IF(基本情報入力シート!X75="","",基本情報入力シート!X75)</f>
        <v/>
      </c>
      <c r="P34" s="352"/>
      <c r="Q34" s="353"/>
      <c r="R34" s="328" t="str">
        <f>IF('別紙様式2-2（交付金）'!W43="","",'別紙様式2-2（交付金）'!W43)</f>
        <v/>
      </c>
      <c r="S34" s="354"/>
      <c r="T34" s="354"/>
      <c r="U34" s="354"/>
      <c r="V34" s="355"/>
      <c r="W34" s="356"/>
      <c r="X34" s="356"/>
      <c r="Y34" s="356"/>
      <c r="Z34" s="356"/>
      <c r="AA34" s="331"/>
      <c r="AB34" s="332"/>
      <c r="AC34" s="333"/>
      <c r="AD34" s="334"/>
      <c r="AE34" s="335"/>
      <c r="AF34" s="336"/>
      <c r="AG34" s="336"/>
      <c r="AH34" s="337"/>
      <c r="AI34" s="338"/>
      <c r="AJ34" s="335"/>
      <c r="AK34" s="336"/>
      <c r="AL34" s="336"/>
      <c r="AM34" s="336"/>
      <c r="AN34" s="339"/>
      <c r="AO34" s="338"/>
      <c r="AP34" s="340"/>
      <c r="AQ34" s="336"/>
      <c r="AR34" s="336"/>
      <c r="AS34" s="341"/>
      <c r="AT34" s="342"/>
      <c r="AU34" s="338"/>
      <c r="AV34" s="340"/>
      <c r="AW34" s="336"/>
      <c r="AX34" s="336"/>
      <c r="AY34" s="336"/>
      <c r="AZ34" s="342"/>
      <c r="BA34" s="338"/>
      <c r="BB34" s="334"/>
      <c r="BC34" s="334"/>
      <c r="BD34" s="335"/>
      <c r="BE34" s="336"/>
      <c r="BF34" s="336"/>
      <c r="BG34" s="336"/>
      <c r="BH34" s="336"/>
      <c r="BI34" s="337"/>
      <c r="BJ34" s="334"/>
      <c r="BK34" s="337"/>
      <c r="BL34" s="334"/>
      <c r="BM34" s="337"/>
      <c r="BN34" s="334"/>
      <c r="BO34" s="337"/>
      <c r="BP34" s="334"/>
      <c r="BQ34" s="337"/>
      <c r="BR34" s="334"/>
      <c r="BS34" s="337"/>
      <c r="BT34" s="334"/>
      <c r="BU34" s="334"/>
      <c r="BV34" s="343"/>
      <c r="BW34" s="343"/>
      <c r="BX34" s="343"/>
      <c r="BY34" s="338"/>
      <c r="BZ34" s="344"/>
      <c r="CA34" s="344"/>
      <c r="CB34" s="345"/>
      <c r="CC34" s="345"/>
      <c r="CD34" s="346"/>
      <c r="CE34" s="346"/>
      <c r="CF34" s="347"/>
    </row>
    <row r="35" spans="1:84" ht="18" customHeight="1">
      <c r="A35" s="322"/>
      <c r="B35" s="349"/>
      <c r="C35" s="322">
        <f>IF(基本情報入力シート!B76="","",基本情報入力シート!B76)</f>
        <v>33</v>
      </c>
      <c r="D35" s="350"/>
      <c r="E35" s="351"/>
      <c r="F35" s="351"/>
      <c r="G35" s="352"/>
      <c r="H35" s="352"/>
      <c r="I35" s="352"/>
      <c r="J35" s="352"/>
      <c r="K35" s="352"/>
      <c r="L35" s="326" t="str">
        <f>IF(基本情報入力シート!C76="","",基本情報入力シート!C76)</f>
        <v/>
      </c>
      <c r="M35" s="326" t="e">
        <f>IF(基本情報入力シート!AC76="","",基本情報入力シート!AC76)</f>
        <v>#N/A</v>
      </c>
      <c r="N35" s="326" t="str">
        <f>IF(基本情報入力シート!Y76="","",基本情報入力シート!Y76)</f>
        <v/>
      </c>
      <c r="O35" s="326" t="str">
        <f>IF(基本情報入力シート!X76="","",基本情報入力シート!X76)</f>
        <v/>
      </c>
      <c r="P35" s="352"/>
      <c r="Q35" s="353"/>
      <c r="R35" s="328" t="str">
        <f>IF('別紙様式2-2（交付金）'!W44="","",'別紙様式2-2（交付金）'!W44)</f>
        <v/>
      </c>
      <c r="S35" s="354"/>
      <c r="T35" s="354"/>
      <c r="U35" s="354"/>
      <c r="V35" s="355"/>
      <c r="W35" s="356"/>
      <c r="X35" s="356"/>
      <c r="Y35" s="356"/>
      <c r="Z35" s="356"/>
      <c r="AA35" s="331"/>
      <c r="AB35" s="332"/>
      <c r="AC35" s="333"/>
      <c r="AD35" s="334"/>
      <c r="AE35" s="335"/>
      <c r="AF35" s="336"/>
      <c r="AG35" s="336"/>
      <c r="AH35" s="337"/>
      <c r="AI35" s="338"/>
      <c r="AJ35" s="335"/>
      <c r="AK35" s="336"/>
      <c r="AL35" s="336"/>
      <c r="AM35" s="336"/>
      <c r="AN35" s="339"/>
      <c r="AO35" s="338"/>
      <c r="AP35" s="340"/>
      <c r="AQ35" s="336"/>
      <c r="AR35" s="336"/>
      <c r="AS35" s="341"/>
      <c r="AT35" s="342"/>
      <c r="AU35" s="338"/>
      <c r="AV35" s="340"/>
      <c r="AW35" s="336"/>
      <c r="AX35" s="336"/>
      <c r="AY35" s="336"/>
      <c r="AZ35" s="342"/>
      <c r="BA35" s="338"/>
      <c r="BB35" s="334"/>
      <c r="BC35" s="334"/>
      <c r="BD35" s="335"/>
      <c r="BE35" s="336"/>
      <c r="BF35" s="336"/>
      <c r="BG35" s="336"/>
      <c r="BH35" s="336"/>
      <c r="BI35" s="337"/>
      <c r="BJ35" s="334"/>
      <c r="BK35" s="337"/>
      <c r="BL35" s="334"/>
      <c r="BM35" s="337"/>
      <c r="BN35" s="334"/>
      <c r="BO35" s="337"/>
      <c r="BP35" s="334"/>
      <c r="BQ35" s="337"/>
      <c r="BR35" s="334"/>
      <c r="BS35" s="337"/>
      <c r="BT35" s="334"/>
      <c r="BU35" s="334"/>
      <c r="BV35" s="343"/>
      <c r="BW35" s="343"/>
      <c r="BX35" s="343"/>
      <c r="BY35" s="338"/>
      <c r="BZ35" s="344"/>
      <c r="CA35" s="344"/>
      <c r="CB35" s="345"/>
      <c r="CC35" s="345"/>
      <c r="CD35" s="345"/>
      <c r="CE35" s="345"/>
      <c r="CF35" s="347"/>
    </row>
    <row r="36" spans="1:84" ht="18" customHeight="1">
      <c r="A36" s="322"/>
      <c r="B36" s="349"/>
      <c r="C36" s="322">
        <f>IF(基本情報入力シート!B77="","",基本情報入力シート!B77)</f>
        <v>34</v>
      </c>
      <c r="D36" s="350"/>
      <c r="E36" s="351"/>
      <c r="F36" s="351"/>
      <c r="G36" s="352"/>
      <c r="H36" s="352"/>
      <c r="I36" s="352"/>
      <c r="J36" s="352"/>
      <c r="K36" s="352"/>
      <c r="L36" s="326" t="str">
        <f>IF(基本情報入力シート!C77="","",基本情報入力シート!C77)</f>
        <v/>
      </c>
      <c r="M36" s="326" t="e">
        <f>IF(基本情報入力シート!AC77="","",基本情報入力シート!AC77)</f>
        <v>#N/A</v>
      </c>
      <c r="N36" s="326" t="str">
        <f>IF(基本情報入力シート!Y77="","",基本情報入力シート!Y77)</f>
        <v/>
      </c>
      <c r="O36" s="326" t="str">
        <f>IF(基本情報入力シート!X77="","",基本情報入力シート!X77)</f>
        <v/>
      </c>
      <c r="P36" s="352"/>
      <c r="Q36" s="353"/>
      <c r="R36" s="328" t="str">
        <f>IF('別紙様式2-2（交付金）'!W45="","",'別紙様式2-2（交付金）'!W45)</f>
        <v/>
      </c>
      <c r="S36" s="354"/>
      <c r="T36" s="354"/>
      <c r="U36" s="354"/>
      <c r="V36" s="355"/>
      <c r="W36" s="356"/>
      <c r="X36" s="356"/>
      <c r="Y36" s="356"/>
      <c r="Z36" s="356"/>
      <c r="AA36" s="331"/>
      <c r="AB36" s="332"/>
      <c r="AC36" s="333"/>
      <c r="AD36" s="334"/>
      <c r="AE36" s="335"/>
      <c r="AF36" s="336"/>
      <c r="AG36" s="336"/>
      <c r="AH36" s="337"/>
      <c r="AI36" s="338"/>
      <c r="AJ36" s="335"/>
      <c r="AK36" s="336"/>
      <c r="AL36" s="336"/>
      <c r="AM36" s="336"/>
      <c r="AN36" s="339"/>
      <c r="AO36" s="338"/>
      <c r="AP36" s="340"/>
      <c r="AQ36" s="336"/>
      <c r="AR36" s="336"/>
      <c r="AS36" s="341"/>
      <c r="AT36" s="342"/>
      <c r="AU36" s="338"/>
      <c r="AV36" s="340"/>
      <c r="AW36" s="336"/>
      <c r="AX36" s="336"/>
      <c r="AY36" s="336"/>
      <c r="AZ36" s="342"/>
      <c r="BA36" s="338"/>
      <c r="BB36" s="334"/>
      <c r="BC36" s="334"/>
      <c r="BD36" s="335"/>
      <c r="BE36" s="336"/>
      <c r="BF36" s="336"/>
      <c r="BG36" s="336"/>
      <c r="BH36" s="336"/>
      <c r="BI36" s="337"/>
      <c r="BJ36" s="334"/>
      <c r="BK36" s="337"/>
      <c r="BL36" s="334"/>
      <c r="BM36" s="337"/>
      <c r="BN36" s="334"/>
      <c r="BO36" s="337"/>
      <c r="BP36" s="334"/>
      <c r="BQ36" s="337"/>
      <c r="BR36" s="334"/>
      <c r="BS36" s="337"/>
      <c r="BT36" s="334"/>
      <c r="BU36" s="334"/>
      <c r="BV36" s="343"/>
      <c r="BW36" s="343"/>
      <c r="BX36" s="343"/>
      <c r="BY36" s="338"/>
      <c r="BZ36" s="344"/>
      <c r="CA36" s="344"/>
      <c r="CB36" s="345"/>
      <c r="CC36" s="345"/>
      <c r="CD36" s="346"/>
      <c r="CE36" s="345"/>
      <c r="CF36" s="347"/>
    </row>
    <row r="37" spans="1:84" ht="18" customHeight="1">
      <c r="A37" s="322"/>
      <c r="B37" s="349"/>
      <c r="C37" s="322">
        <f>IF(基本情報入力シート!B78="","",基本情報入力シート!B78)</f>
        <v>35</v>
      </c>
      <c r="D37" s="350"/>
      <c r="E37" s="351"/>
      <c r="F37" s="351"/>
      <c r="G37" s="352"/>
      <c r="H37" s="352"/>
      <c r="I37" s="352"/>
      <c r="J37" s="352"/>
      <c r="K37" s="352"/>
      <c r="L37" s="326" t="str">
        <f>IF(基本情報入力シート!C78="","",基本情報入力シート!C78)</f>
        <v/>
      </c>
      <c r="M37" s="326" t="e">
        <f>IF(基本情報入力シート!AC78="","",基本情報入力シート!AC78)</f>
        <v>#N/A</v>
      </c>
      <c r="N37" s="326" t="str">
        <f>IF(基本情報入力シート!Y78="","",基本情報入力シート!Y78)</f>
        <v/>
      </c>
      <c r="O37" s="326" t="str">
        <f>IF(基本情報入力シート!X78="","",基本情報入力シート!X78)</f>
        <v/>
      </c>
      <c r="P37" s="352"/>
      <c r="Q37" s="353"/>
      <c r="R37" s="328" t="str">
        <f>IF('別紙様式2-2（交付金）'!W46="","",'別紙様式2-2（交付金）'!W46)</f>
        <v/>
      </c>
      <c r="S37" s="354"/>
      <c r="T37" s="354"/>
      <c r="U37" s="354"/>
      <c r="V37" s="355"/>
      <c r="W37" s="356"/>
      <c r="X37" s="356"/>
      <c r="Y37" s="356"/>
      <c r="Z37" s="356"/>
      <c r="AA37" s="331"/>
      <c r="AB37" s="332"/>
      <c r="AC37" s="333"/>
      <c r="AD37" s="334"/>
      <c r="AE37" s="335"/>
      <c r="AF37" s="336"/>
      <c r="AG37" s="336"/>
      <c r="AH37" s="337"/>
      <c r="AI37" s="338"/>
      <c r="AJ37" s="335"/>
      <c r="AK37" s="336"/>
      <c r="AL37" s="336"/>
      <c r="AM37" s="336"/>
      <c r="AN37" s="339"/>
      <c r="AO37" s="338"/>
      <c r="AP37" s="340"/>
      <c r="AQ37" s="336"/>
      <c r="AR37" s="336"/>
      <c r="AS37" s="341"/>
      <c r="AT37" s="342"/>
      <c r="AU37" s="338"/>
      <c r="AV37" s="340"/>
      <c r="AW37" s="336"/>
      <c r="AX37" s="336"/>
      <c r="AY37" s="336"/>
      <c r="AZ37" s="342"/>
      <c r="BA37" s="338"/>
      <c r="BB37" s="334"/>
      <c r="BC37" s="334"/>
      <c r="BD37" s="335"/>
      <c r="BE37" s="336"/>
      <c r="BF37" s="336"/>
      <c r="BG37" s="336"/>
      <c r="BH37" s="336"/>
      <c r="BI37" s="337"/>
      <c r="BJ37" s="334"/>
      <c r="BK37" s="337"/>
      <c r="BL37" s="334"/>
      <c r="BM37" s="337"/>
      <c r="BN37" s="334"/>
      <c r="BO37" s="337"/>
      <c r="BP37" s="334"/>
      <c r="BQ37" s="337"/>
      <c r="BR37" s="334"/>
      <c r="BS37" s="337"/>
      <c r="BT37" s="334"/>
      <c r="BU37" s="334"/>
      <c r="BV37" s="343"/>
      <c r="BW37" s="343"/>
      <c r="BX37" s="343"/>
      <c r="BY37" s="338"/>
      <c r="BZ37" s="344"/>
      <c r="CA37" s="344"/>
      <c r="CB37" s="345"/>
      <c r="CC37" s="345"/>
      <c r="CD37" s="346"/>
      <c r="CE37" s="346"/>
      <c r="CF37" s="347"/>
    </row>
    <row r="38" spans="1:84" ht="18" customHeight="1">
      <c r="A38" s="322"/>
      <c r="B38" s="349"/>
      <c r="C38" s="322">
        <f>IF(基本情報入力シート!B79="","",基本情報入力シート!B79)</f>
        <v>36</v>
      </c>
      <c r="D38" s="350"/>
      <c r="E38" s="351"/>
      <c r="F38" s="351"/>
      <c r="G38" s="352"/>
      <c r="H38" s="352"/>
      <c r="I38" s="352"/>
      <c r="J38" s="352"/>
      <c r="K38" s="352"/>
      <c r="L38" s="326" t="str">
        <f>IF(基本情報入力シート!C79="","",基本情報入力シート!C79)</f>
        <v/>
      </c>
      <c r="M38" s="326" t="e">
        <f>IF(基本情報入力シート!AC79="","",基本情報入力シート!AC79)</f>
        <v>#N/A</v>
      </c>
      <c r="N38" s="326" t="str">
        <f>IF(基本情報入力シート!Y79="","",基本情報入力シート!Y79)</f>
        <v/>
      </c>
      <c r="O38" s="326" t="str">
        <f>IF(基本情報入力シート!X79="","",基本情報入力シート!X79)</f>
        <v/>
      </c>
      <c r="P38" s="352"/>
      <c r="Q38" s="353"/>
      <c r="R38" s="328" t="str">
        <f>IF('別紙様式2-2（交付金）'!W47="","",'別紙様式2-2（交付金）'!W47)</f>
        <v/>
      </c>
      <c r="S38" s="354"/>
      <c r="T38" s="354"/>
      <c r="U38" s="354"/>
      <c r="V38" s="355"/>
      <c r="W38" s="356"/>
      <c r="X38" s="356"/>
      <c r="Y38" s="356"/>
      <c r="Z38" s="356"/>
      <c r="AA38" s="331"/>
      <c r="AB38" s="332"/>
      <c r="AC38" s="333"/>
      <c r="AD38" s="334"/>
      <c r="AE38" s="335"/>
      <c r="AF38" s="336"/>
      <c r="AG38" s="336"/>
      <c r="AH38" s="337"/>
      <c r="AI38" s="338"/>
      <c r="AJ38" s="335"/>
      <c r="AK38" s="336"/>
      <c r="AL38" s="336"/>
      <c r="AM38" s="336"/>
      <c r="AN38" s="339"/>
      <c r="AO38" s="338"/>
      <c r="AP38" s="340"/>
      <c r="AQ38" s="336"/>
      <c r="AR38" s="336"/>
      <c r="AS38" s="341"/>
      <c r="AT38" s="342"/>
      <c r="AU38" s="338"/>
      <c r="AV38" s="340"/>
      <c r="AW38" s="336"/>
      <c r="AX38" s="336"/>
      <c r="AY38" s="336"/>
      <c r="AZ38" s="342"/>
      <c r="BA38" s="338"/>
      <c r="BB38" s="334"/>
      <c r="BC38" s="334"/>
      <c r="BD38" s="335"/>
      <c r="BE38" s="336"/>
      <c r="BF38" s="336"/>
      <c r="BG38" s="336"/>
      <c r="BH38" s="336"/>
      <c r="BI38" s="337"/>
      <c r="BJ38" s="334"/>
      <c r="BK38" s="337"/>
      <c r="BL38" s="334"/>
      <c r="BM38" s="337"/>
      <c r="BN38" s="334"/>
      <c r="BO38" s="337"/>
      <c r="BP38" s="334"/>
      <c r="BQ38" s="337"/>
      <c r="BR38" s="334"/>
      <c r="BS38" s="337"/>
      <c r="BT38" s="334"/>
      <c r="BU38" s="334"/>
      <c r="BV38" s="343"/>
      <c r="BW38" s="343"/>
      <c r="BX38" s="343"/>
      <c r="BY38" s="338"/>
      <c r="BZ38" s="344"/>
      <c r="CA38" s="344"/>
      <c r="CB38" s="345"/>
      <c r="CC38" s="345"/>
      <c r="CD38" s="346"/>
      <c r="CE38" s="345"/>
      <c r="CF38" s="347"/>
    </row>
    <row r="39" spans="1:84" ht="18" customHeight="1">
      <c r="A39" s="322"/>
      <c r="B39" s="349"/>
      <c r="C39" s="322">
        <f>IF(基本情報入力シート!B80="","",基本情報入力シート!B80)</f>
        <v>37</v>
      </c>
      <c r="D39" s="350"/>
      <c r="E39" s="351"/>
      <c r="F39" s="351"/>
      <c r="G39" s="352"/>
      <c r="H39" s="352"/>
      <c r="I39" s="352"/>
      <c r="J39" s="352"/>
      <c r="K39" s="352"/>
      <c r="L39" s="326" t="str">
        <f>IF(基本情報入力シート!C80="","",基本情報入力シート!C80)</f>
        <v/>
      </c>
      <c r="M39" s="326" t="e">
        <f>IF(基本情報入力シート!AC80="","",基本情報入力シート!AC80)</f>
        <v>#N/A</v>
      </c>
      <c r="N39" s="326" t="str">
        <f>IF(基本情報入力シート!Y80="","",基本情報入力シート!Y80)</f>
        <v/>
      </c>
      <c r="O39" s="326" t="str">
        <f>IF(基本情報入力シート!X80="","",基本情報入力シート!X80)</f>
        <v/>
      </c>
      <c r="P39" s="352"/>
      <c r="Q39" s="353"/>
      <c r="R39" s="328" t="str">
        <f>IF('別紙様式2-2（交付金）'!W48="","",'別紙様式2-2（交付金）'!W48)</f>
        <v/>
      </c>
      <c r="S39" s="354"/>
      <c r="T39" s="354"/>
      <c r="U39" s="354"/>
      <c r="V39" s="355"/>
      <c r="W39" s="356"/>
      <c r="X39" s="356"/>
      <c r="Y39" s="356"/>
      <c r="Z39" s="356"/>
      <c r="AA39" s="331"/>
      <c r="AB39" s="332"/>
      <c r="AC39" s="333"/>
      <c r="AD39" s="334"/>
      <c r="AE39" s="335"/>
      <c r="AF39" s="336"/>
      <c r="AG39" s="336"/>
      <c r="AH39" s="337"/>
      <c r="AI39" s="338"/>
      <c r="AJ39" s="335"/>
      <c r="AK39" s="336"/>
      <c r="AL39" s="336"/>
      <c r="AM39" s="336"/>
      <c r="AN39" s="339"/>
      <c r="AO39" s="338"/>
      <c r="AP39" s="340"/>
      <c r="AQ39" s="336"/>
      <c r="AR39" s="336"/>
      <c r="AS39" s="341"/>
      <c r="AT39" s="342"/>
      <c r="AU39" s="338"/>
      <c r="AV39" s="340"/>
      <c r="AW39" s="336"/>
      <c r="AX39" s="336"/>
      <c r="AY39" s="336"/>
      <c r="AZ39" s="342"/>
      <c r="BA39" s="338"/>
      <c r="BB39" s="334"/>
      <c r="BC39" s="334"/>
      <c r="BD39" s="335"/>
      <c r="BE39" s="336"/>
      <c r="BF39" s="336"/>
      <c r="BG39" s="336"/>
      <c r="BH39" s="336"/>
      <c r="BI39" s="337"/>
      <c r="BJ39" s="334"/>
      <c r="BK39" s="337"/>
      <c r="BL39" s="334"/>
      <c r="BM39" s="337"/>
      <c r="BN39" s="334"/>
      <c r="BO39" s="337"/>
      <c r="BP39" s="334"/>
      <c r="BQ39" s="337"/>
      <c r="BR39" s="334"/>
      <c r="BS39" s="337"/>
      <c r="BT39" s="334"/>
      <c r="BU39" s="334"/>
      <c r="BV39" s="343"/>
      <c r="BW39" s="343"/>
      <c r="BX39" s="343"/>
      <c r="BY39" s="338"/>
      <c r="BZ39" s="344"/>
      <c r="CA39" s="344"/>
      <c r="CB39" s="345"/>
      <c r="CC39" s="345"/>
      <c r="CD39" s="346"/>
      <c r="CE39" s="346"/>
      <c r="CF39" s="347"/>
    </row>
    <row r="40" spans="1:84" ht="18" customHeight="1">
      <c r="A40" s="322"/>
      <c r="B40" s="349"/>
      <c r="C40" s="322">
        <f>IF(基本情報入力シート!B81="","",基本情報入力シート!B81)</f>
        <v>38</v>
      </c>
      <c r="D40" s="350"/>
      <c r="E40" s="351"/>
      <c r="F40" s="351"/>
      <c r="G40" s="352"/>
      <c r="H40" s="352"/>
      <c r="I40" s="352"/>
      <c r="J40" s="352"/>
      <c r="K40" s="352"/>
      <c r="L40" s="326" t="str">
        <f>IF(基本情報入力シート!C81="","",基本情報入力シート!C81)</f>
        <v/>
      </c>
      <c r="M40" s="326" t="e">
        <f>IF(基本情報入力シート!AC81="","",基本情報入力シート!AC81)</f>
        <v>#N/A</v>
      </c>
      <c r="N40" s="326" t="str">
        <f>IF(基本情報入力シート!Y81="","",基本情報入力シート!Y81)</f>
        <v/>
      </c>
      <c r="O40" s="326" t="str">
        <f>IF(基本情報入力シート!X81="","",基本情報入力シート!X81)</f>
        <v/>
      </c>
      <c r="P40" s="352"/>
      <c r="Q40" s="353"/>
      <c r="R40" s="328" t="str">
        <f>IF('別紙様式2-2（交付金）'!W49="","",'別紙様式2-2（交付金）'!W49)</f>
        <v/>
      </c>
      <c r="S40" s="354"/>
      <c r="T40" s="354"/>
      <c r="U40" s="354"/>
      <c r="V40" s="355"/>
      <c r="W40" s="356"/>
      <c r="X40" s="356"/>
      <c r="Y40" s="356"/>
      <c r="Z40" s="356"/>
      <c r="AA40" s="331"/>
      <c r="AB40" s="332"/>
      <c r="AC40" s="333"/>
      <c r="AD40" s="334"/>
      <c r="AE40" s="335"/>
      <c r="AF40" s="336"/>
      <c r="AG40" s="336"/>
      <c r="AH40" s="337"/>
      <c r="AI40" s="338"/>
      <c r="AJ40" s="335"/>
      <c r="AK40" s="336"/>
      <c r="AL40" s="336"/>
      <c r="AM40" s="336"/>
      <c r="AN40" s="339"/>
      <c r="AO40" s="338"/>
      <c r="AP40" s="340"/>
      <c r="AQ40" s="336"/>
      <c r="AR40" s="336"/>
      <c r="AS40" s="341"/>
      <c r="AT40" s="342"/>
      <c r="AU40" s="338"/>
      <c r="AV40" s="340"/>
      <c r="AW40" s="336"/>
      <c r="AX40" s="336"/>
      <c r="AY40" s="336"/>
      <c r="AZ40" s="342"/>
      <c r="BA40" s="338"/>
      <c r="BB40" s="334"/>
      <c r="BC40" s="334"/>
      <c r="BD40" s="335"/>
      <c r="BE40" s="336"/>
      <c r="BF40" s="336"/>
      <c r="BG40" s="336"/>
      <c r="BH40" s="336"/>
      <c r="BI40" s="337"/>
      <c r="BJ40" s="334"/>
      <c r="BK40" s="337"/>
      <c r="BL40" s="334"/>
      <c r="BM40" s="337"/>
      <c r="BN40" s="334"/>
      <c r="BO40" s="337"/>
      <c r="BP40" s="334"/>
      <c r="BQ40" s="337"/>
      <c r="BR40" s="334"/>
      <c r="BS40" s="337"/>
      <c r="BT40" s="334"/>
      <c r="BU40" s="334"/>
      <c r="BV40" s="343"/>
      <c r="BW40" s="343"/>
      <c r="BX40" s="343"/>
      <c r="BY40" s="338"/>
      <c r="BZ40" s="344"/>
      <c r="CA40" s="344"/>
      <c r="CB40" s="345"/>
      <c r="CC40" s="345"/>
      <c r="CD40" s="346"/>
      <c r="CE40" s="346"/>
      <c r="CF40" s="347"/>
    </row>
    <row r="41" spans="1:84" ht="18" customHeight="1">
      <c r="A41" s="322"/>
      <c r="B41" s="349"/>
      <c r="C41" s="322">
        <f>IF(基本情報入力シート!B82="","",基本情報入力シート!B82)</f>
        <v>39</v>
      </c>
      <c r="D41" s="350"/>
      <c r="E41" s="351"/>
      <c r="F41" s="351"/>
      <c r="G41" s="352"/>
      <c r="H41" s="352"/>
      <c r="I41" s="352"/>
      <c r="J41" s="352"/>
      <c r="K41" s="352"/>
      <c r="L41" s="326" t="str">
        <f>IF(基本情報入力シート!C82="","",基本情報入力シート!C82)</f>
        <v/>
      </c>
      <c r="M41" s="326" t="e">
        <f>IF(基本情報入力シート!AC82="","",基本情報入力シート!AC82)</f>
        <v>#N/A</v>
      </c>
      <c r="N41" s="326" t="str">
        <f>IF(基本情報入力シート!Y82="","",基本情報入力シート!Y82)</f>
        <v/>
      </c>
      <c r="O41" s="326" t="str">
        <f>IF(基本情報入力シート!X82="","",基本情報入力シート!X82)</f>
        <v/>
      </c>
      <c r="P41" s="352"/>
      <c r="Q41" s="353"/>
      <c r="R41" s="328" t="str">
        <f>IF('別紙様式2-2（交付金）'!W50="","",'別紙様式2-2（交付金）'!W50)</f>
        <v/>
      </c>
      <c r="S41" s="354"/>
      <c r="T41" s="354"/>
      <c r="U41" s="354"/>
      <c r="V41" s="355"/>
      <c r="W41" s="356"/>
      <c r="X41" s="356"/>
      <c r="Y41" s="356"/>
      <c r="Z41" s="356"/>
      <c r="AA41" s="331"/>
      <c r="AB41" s="332"/>
      <c r="AC41" s="333"/>
      <c r="AD41" s="334"/>
      <c r="AE41" s="335"/>
      <c r="AF41" s="336"/>
      <c r="AG41" s="336"/>
      <c r="AH41" s="337"/>
      <c r="AI41" s="338"/>
      <c r="AJ41" s="335"/>
      <c r="AK41" s="336"/>
      <c r="AL41" s="336"/>
      <c r="AM41" s="336"/>
      <c r="AN41" s="339"/>
      <c r="AO41" s="338"/>
      <c r="AP41" s="340"/>
      <c r="AQ41" s="336"/>
      <c r="AR41" s="336"/>
      <c r="AS41" s="341"/>
      <c r="AT41" s="342"/>
      <c r="AU41" s="338"/>
      <c r="AV41" s="340"/>
      <c r="AW41" s="336"/>
      <c r="AX41" s="336"/>
      <c r="AY41" s="336"/>
      <c r="AZ41" s="342"/>
      <c r="BA41" s="338"/>
      <c r="BB41" s="334"/>
      <c r="BC41" s="334"/>
      <c r="BD41" s="335"/>
      <c r="BE41" s="336"/>
      <c r="BF41" s="336"/>
      <c r="BG41" s="336"/>
      <c r="BH41" s="336"/>
      <c r="BI41" s="337"/>
      <c r="BJ41" s="334"/>
      <c r="BK41" s="337"/>
      <c r="BL41" s="334"/>
      <c r="BM41" s="337"/>
      <c r="BN41" s="334"/>
      <c r="BO41" s="337"/>
      <c r="BP41" s="334"/>
      <c r="BQ41" s="337"/>
      <c r="BR41" s="334"/>
      <c r="BS41" s="337"/>
      <c r="BT41" s="334"/>
      <c r="BU41" s="334"/>
      <c r="BV41" s="343"/>
      <c r="BW41" s="343"/>
      <c r="BX41" s="343"/>
      <c r="BY41" s="338"/>
      <c r="BZ41" s="344"/>
      <c r="CA41" s="344"/>
      <c r="CB41" s="345"/>
      <c r="CC41" s="345"/>
      <c r="CD41" s="346"/>
      <c r="CE41" s="345"/>
      <c r="CF41" s="347"/>
    </row>
    <row r="42" spans="1:84" ht="18" customHeight="1">
      <c r="A42" s="322"/>
      <c r="B42" s="349"/>
      <c r="C42" s="322">
        <f>IF(基本情報入力シート!B83="","",基本情報入力シート!B83)</f>
        <v>40</v>
      </c>
      <c r="D42" s="350"/>
      <c r="E42" s="351"/>
      <c r="F42" s="351"/>
      <c r="G42" s="352"/>
      <c r="H42" s="352"/>
      <c r="I42" s="352"/>
      <c r="J42" s="352"/>
      <c r="K42" s="352"/>
      <c r="L42" s="326" t="str">
        <f>IF(基本情報入力シート!C83="","",基本情報入力シート!C83)</f>
        <v/>
      </c>
      <c r="M42" s="326" t="e">
        <f>IF(基本情報入力シート!AC83="","",基本情報入力シート!AC83)</f>
        <v>#N/A</v>
      </c>
      <c r="N42" s="326" t="str">
        <f>IF(基本情報入力シート!Y83="","",基本情報入力シート!Y83)</f>
        <v/>
      </c>
      <c r="O42" s="326" t="str">
        <f>IF(基本情報入力シート!X83="","",基本情報入力シート!X83)</f>
        <v/>
      </c>
      <c r="P42" s="352"/>
      <c r="Q42" s="353"/>
      <c r="R42" s="328" t="str">
        <f>IF('別紙様式2-2（交付金）'!W51="","",'別紙様式2-2（交付金）'!W51)</f>
        <v/>
      </c>
      <c r="S42" s="354"/>
      <c r="T42" s="354"/>
      <c r="U42" s="354"/>
      <c r="V42" s="355"/>
      <c r="W42" s="356"/>
      <c r="X42" s="356"/>
      <c r="Y42" s="356"/>
      <c r="Z42" s="356"/>
      <c r="AA42" s="331"/>
      <c r="AB42" s="332"/>
      <c r="AC42" s="333"/>
      <c r="AD42" s="334"/>
      <c r="AE42" s="335"/>
      <c r="AF42" s="336"/>
      <c r="AG42" s="336"/>
      <c r="AH42" s="337"/>
      <c r="AI42" s="338"/>
      <c r="AJ42" s="335"/>
      <c r="AK42" s="336"/>
      <c r="AL42" s="336"/>
      <c r="AM42" s="336"/>
      <c r="AN42" s="339"/>
      <c r="AO42" s="338"/>
      <c r="AP42" s="340"/>
      <c r="AQ42" s="336"/>
      <c r="AR42" s="336"/>
      <c r="AS42" s="341"/>
      <c r="AT42" s="342"/>
      <c r="AU42" s="338"/>
      <c r="AV42" s="340"/>
      <c r="AW42" s="336"/>
      <c r="AX42" s="336"/>
      <c r="AY42" s="336"/>
      <c r="AZ42" s="342"/>
      <c r="BA42" s="338"/>
      <c r="BB42" s="334"/>
      <c r="BC42" s="334"/>
      <c r="BD42" s="335"/>
      <c r="BE42" s="336"/>
      <c r="BF42" s="336"/>
      <c r="BG42" s="336"/>
      <c r="BH42" s="336"/>
      <c r="BI42" s="337"/>
      <c r="BJ42" s="334"/>
      <c r="BK42" s="337"/>
      <c r="BL42" s="334"/>
      <c r="BM42" s="337"/>
      <c r="BN42" s="334"/>
      <c r="BO42" s="337"/>
      <c r="BP42" s="334"/>
      <c r="BQ42" s="337"/>
      <c r="BR42" s="334"/>
      <c r="BS42" s="337"/>
      <c r="BT42" s="334"/>
      <c r="BU42" s="334"/>
      <c r="BV42" s="343"/>
      <c r="BW42" s="343"/>
      <c r="BX42" s="343"/>
      <c r="BY42" s="338"/>
      <c r="BZ42" s="344"/>
      <c r="CA42" s="344"/>
      <c r="CB42" s="345"/>
      <c r="CC42" s="345"/>
      <c r="CD42" s="346"/>
      <c r="CE42" s="346"/>
      <c r="CF42" s="347"/>
    </row>
    <row r="43" spans="1:84" ht="18" customHeight="1">
      <c r="A43" s="322"/>
      <c r="B43" s="349"/>
      <c r="C43" s="322">
        <f>IF(基本情報入力シート!B84="","",基本情報入力シート!B84)</f>
        <v>41</v>
      </c>
      <c r="D43" s="350"/>
      <c r="E43" s="351"/>
      <c r="F43" s="351"/>
      <c r="G43" s="352"/>
      <c r="H43" s="352"/>
      <c r="I43" s="352"/>
      <c r="J43" s="352"/>
      <c r="K43" s="352"/>
      <c r="L43" s="326" t="str">
        <f>IF(基本情報入力シート!C84="","",基本情報入力シート!C84)</f>
        <v/>
      </c>
      <c r="M43" s="326" t="e">
        <f>IF(基本情報入力シート!AC84="","",基本情報入力シート!AC84)</f>
        <v>#N/A</v>
      </c>
      <c r="N43" s="326" t="str">
        <f>IF(基本情報入力シート!Y84="","",基本情報入力シート!Y84)</f>
        <v/>
      </c>
      <c r="O43" s="326" t="str">
        <f>IF(基本情報入力シート!X84="","",基本情報入力シート!X84)</f>
        <v/>
      </c>
      <c r="P43" s="352"/>
      <c r="Q43" s="353"/>
      <c r="R43" s="328" t="str">
        <f>IF('別紙様式2-2（交付金）'!W52="","",'別紙様式2-2（交付金）'!W52)</f>
        <v/>
      </c>
      <c r="S43" s="354"/>
      <c r="T43" s="354"/>
      <c r="U43" s="354"/>
      <c r="V43" s="355"/>
      <c r="W43" s="356"/>
      <c r="X43" s="356"/>
      <c r="Y43" s="356"/>
      <c r="Z43" s="356"/>
      <c r="AA43" s="331"/>
      <c r="AB43" s="332"/>
      <c r="AC43" s="333"/>
      <c r="AD43" s="334"/>
      <c r="AE43" s="335"/>
      <c r="AF43" s="336"/>
      <c r="AG43" s="336"/>
      <c r="AH43" s="337"/>
      <c r="AI43" s="338"/>
      <c r="AJ43" s="335"/>
      <c r="AK43" s="336"/>
      <c r="AL43" s="336"/>
      <c r="AM43" s="336"/>
      <c r="AN43" s="339"/>
      <c r="AO43" s="338"/>
      <c r="AP43" s="340"/>
      <c r="AQ43" s="336"/>
      <c r="AR43" s="336"/>
      <c r="AS43" s="341"/>
      <c r="AT43" s="342"/>
      <c r="AU43" s="338"/>
      <c r="AV43" s="340"/>
      <c r="AW43" s="336"/>
      <c r="AX43" s="336"/>
      <c r="AY43" s="336"/>
      <c r="AZ43" s="342"/>
      <c r="BA43" s="338"/>
      <c r="BB43" s="334"/>
      <c r="BC43" s="334"/>
      <c r="BD43" s="335"/>
      <c r="BE43" s="336"/>
      <c r="BF43" s="336"/>
      <c r="BG43" s="336"/>
      <c r="BH43" s="336"/>
      <c r="BI43" s="337"/>
      <c r="BJ43" s="334"/>
      <c r="BK43" s="337"/>
      <c r="BL43" s="334"/>
      <c r="BM43" s="337"/>
      <c r="BN43" s="334"/>
      <c r="BO43" s="337"/>
      <c r="BP43" s="334"/>
      <c r="BQ43" s="337"/>
      <c r="BR43" s="334"/>
      <c r="BS43" s="337"/>
      <c r="BT43" s="334"/>
      <c r="BU43" s="334"/>
      <c r="BV43" s="343"/>
      <c r="BW43" s="343"/>
      <c r="BX43" s="343"/>
      <c r="BY43" s="338"/>
      <c r="BZ43" s="344"/>
      <c r="CA43" s="344"/>
      <c r="CB43" s="345"/>
      <c r="CC43" s="345"/>
      <c r="CD43" s="346"/>
      <c r="CE43" s="346"/>
      <c r="CF43" s="347"/>
    </row>
    <row r="44" spans="1:84" ht="18" customHeight="1">
      <c r="A44" s="322"/>
      <c r="B44" s="349"/>
      <c r="C44" s="322">
        <f>IF(基本情報入力シート!B85="","",基本情報入力シート!B85)</f>
        <v>42</v>
      </c>
      <c r="D44" s="350"/>
      <c r="E44" s="351"/>
      <c r="F44" s="351"/>
      <c r="G44" s="352"/>
      <c r="H44" s="352"/>
      <c r="I44" s="352"/>
      <c r="J44" s="352"/>
      <c r="K44" s="352"/>
      <c r="L44" s="326" t="str">
        <f>IF(基本情報入力シート!C85="","",基本情報入力シート!C85)</f>
        <v/>
      </c>
      <c r="M44" s="326" t="e">
        <f>IF(基本情報入力シート!AC85="","",基本情報入力シート!AC85)</f>
        <v>#N/A</v>
      </c>
      <c r="N44" s="326" t="str">
        <f>IF(基本情報入力シート!Y85="","",基本情報入力シート!Y85)</f>
        <v/>
      </c>
      <c r="O44" s="326" t="str">
        <f>IF(基本情報入力シート!X85="","",基本情報入力シート!X85)</f>
        <v/>
      </c>
      <c r="P44" s="352"/>
      <c r="Q44" s="353"/>
      <c r="R44" s="328" t="str">
        <f>IF('別紙様式2-2（交付金）'!W53="","",'別紙様式2-2（交付金）'!W53)</f>
        <v/>
      </c>
      <c r="S44" s="354"/>
      <c r="T44" s="354"/>
      <c r="U44" s="354"/>
      <c r="V44" s="355"/>
      <c r="W44" s="356"/>
      <c r="X44" s="356"/>
      <c r="Y44" s="356"/>
      <c r="Z44" s="356"/>
      <c r="AA44" s="331"/>
      <c r="AB44" s="332"/>
      <c r="AC44" s="333"/>
      <c r="AD44" s="334"/>
      <c r="AE44" s="335"/>
      <c r="AF44" s="336"/>
      <c r="AG44" s="336"/>
      <c r="AH44" s="337"/>
      <c r="AI44" s="338"/>
      <c r="AJ44" s="335"/>
      <c r="AK44" s="336"/>
      <c r="AL44" s="336"/>
      <c r="AM44" s="336"/>
      <c r="AN44" s="339"/>
      <c r="AO44" s="338"/>
      <c r="AP44" s="340"/>
      <c r="AQ44" s="336"/>
      <c r="AR44" s="336"/>
      <c r="AS44" s="341"/>
      <c r="AT44" s="342"/>
      <c r="AU44" s="338"/>
      <c r="AV44" s="340"/>
      <c r="AW44" s="336"/>
      <c r="AX44" s="336"/>
      <c r="AY44" s="336"/>
      <c r="AZ44" s="342"/>
      <c r="BA44" s="338"/>
      <c r="BB44" s="334"/>
      <c r="BC44" s="334"/>
      <c r="BD44" s="335"/>
      <c r="BE44" s="336"/>
      <c r="BF44" s="336"/>
      <c r="BG44" s="336"/>
      <c r="BH44" s="336"/>
      <c r="BI44" s="337"/>
      <c r="BJ44" s="334"/>
      <c r="BK44" s="337"/>
      <c r="BL44" s="334"/>
      <c r="BM44" s="337"/>
      <c r="BN44" s="334"/>
      <c r="BO44" s="337"/>
      <c r="BP44" s="334"/>
      <c r="BQ44" s="337"/>
      <c r="BR44" s="334"/>
      <c r="BS44" s="337"/>
      <c r="BT44" s="334"/>
      <c r="BU44" s="334"/>
      <c r="BV44" s="343"/>
      <c r="BW44" s="343"/>
      <c r="BX44" s="343"/>
      <c r="BY44" s="338"/>
      <c r="BZ44" s="344"/>
      <c r="CA44" s="344"/>
      <c r="CB44" s="345"/>
      <c r="CC44" s="345"/>
      <c r="CD44" s="346"/>
      <c r="CE44" s="346"/>
      <c r="CF44" s="347"/>
    </row>
    <row r="45" spans="1:84" ht="18" customHeight="1">
      <c r="A45" s="322"/>
      <c r="B45" s="349"/>
      <c r="C45" s="322">
        <f>IF(基本情報入力シート!B86="","",基本情報入力シート!B86)</f>
        <v>43</v>
      </c>
      <c r="D45" s="350"/>
      <c r="E45" s="351"/>
      <c r="F45" s="351"/>
      <c r="G45" s="352"/>
      <c r="H45" s="352"/>
      <c r="I45" s="352"/>
      <c r="J45" s="352"/>
      <c r="K45" s="352"/>
      <c r="L45" s="326" t="str">
        <f>IF(基本情報入力シート!C86="","",基本情報入力シート!C86)</f>
        <v/>
      </c>
      <c r="M45" s="326" t="e">
        <f>IF(基本情報入力シート!AC86="","",基本情報入力シート!AC86)</f>
        <v>#N/A</v>
      </c>
      <c r="N45" s="326" t="str">
        <f>IF(基本情報入力シート!Y86="","",基本情報入力シート!Y86)</f>
        <v/>
      </c>
      <c r="O45" s="326" t="str">
        <f>IF(基本情報入力シート!X86="","",基本情報入力シート!X86)</f>
        <v/>
      </c>
      <c r="P45" s="352"/>
      <c r="Q45" s="353"/>
      <c r="R45" s="328" t="str">
        <f>IF('別紙様式2-2（交付金）'!W54="","",'別紙様式2-2（交付金）'!W54)</f>
        <v/>
      </c>
      <c r="S45" s="354"/>
      <c r="T45" s="354"/>
      <c r="U45" s="354"/>
      <c r="V45" s="355"/>
      <c r="W45" s="356"/>
      <c r="X45" s="356"/>
      <c r="Y45" s="356"/>
      <c r="Z45" s="356"/>
      <c r="AA45" s="331"/>
      <c r="AB45" s="332"/>
      <c r="AC45" s="333"/>
      <c r="AD45" s="334"/>
      <c r="AE45" s="335"/>
      <c r="AF45" s="336"/>
      <c r="AG45" s="336"/>
      <c r="AH45" s="337"/>
      <c r="AI45" s="338"/>
      <c r="AJ45" s="335"/>
      <c r="AK45" s="336"/>
      <c r="AL45" s="336"/>
      <c r="AM45" s="336"/>
      <c r="AN45" s="339"/>
      <c r="AO45" s="338"/>
      <c r="AP45" s="340"/>
      <c r="AQ45" s="336"/>
      <c r="AR45" s="336"/>
      <c r="AS45" s="341"/>
      <c r="AT45" s="342"/>
      <c r="AU45" s="338"/>
      <c r="AV45" s="340"/>
      <c r="AW45" s="336"/>
      <c r="AX45" s="336"/>
      <c r="AY45" s="336"/>
      <c r="AZ45" s="342"/>
      <c r="BA45" s="338"/>
      <c r="BB45" s="334"/>
      <c r="BC45" s="334"/>
      <c r="BD45" s="335"/>
      <c r="BE45" s="336"/>
      <c r="BF45" s="336"/>
      <c r="BG45" s="336"/>
      <c r="BH45" s="336"/>
      <c r="BI45" s="337"/>
      <c r="BJ45" s="334"/>
      <c r="BK45" s="337"/>
      <c r="BL45" s="334"/>
      <c r="BM45" s="337"/>
      <c r="BN45" s="334"/>
      <c r="BO45" s="337"/>
      <c r="BP45" s="334"/>
      <c r="BQ45" s="337"/>
      <c r="BR45" s="334"/>
      <c r="BS45" s="337"/>
      <c r="BT45" s="334"/>
      <c r="BU45" s="334"/>
      <c r="BV45" s="343"/>
      <c r="BW45" s="343"/>
      <c r="BX45" s="343"/>
      <c r="BY45" s="338"/>
      <c r="BZ45" s="344"/>
      <c r="CA45" s="344"/>
      <c r="CB45" s="345"/>
      <c r="CC45" s="345"/>
      <c r="CD45" s="346"/>
      <c r="CE45" s="345"/>
      <c r="CF45" s="347"/>
    </row>
    <row r="46" spans="1:84" ht="18" customHeight="1">
      <c r="A46" s="322"/>
      <c r="B46" s="349"/>
      <c r="C46" s="322">
        <f>IF(基本情報入力シート!B87="","",基本情報入力シート!B87)</f>
        <v>44</v>
      </c>
      <c r="D46" s="350"/>
      <c r="E46" s="351"/>
      <c r="F46" s="351"/>
      <c r="G46" s="352"/>
      <c r="H46" s="352"/>
      <c r="I46" s="352"/>
      <c r="J46" s="352"/>
      <c r="K46" s="352"/>
      <c r="L46" s="326" t="str">
        <f>IF(基本情報入力シート!C87="","",基本情報入力シート!C87)</f>
        <v/>
      </c>
      <c r="M46" s="326" t="e">
        <f>IF(基本情報入力シート!AC87="","",基本情報入力シート!AC87)</f>
        <v>#N/A</v>
      </c>
      <c r="N46" s="326" t="str">
        <f>IF(基本情報入力シート!Y87="","",基本情報入力シート!Y87)</f>
        <v/>
      </c>
      <c r="O46" s="326" t="str">
        <f>IF(基本情報入力シート!X87="","",基本情報入力シート!X87)</f>
        <v/>
      </c>
      <c r="P46" s="352"/>
      <c r="Q46" s="353"/>
      <c r="R46" s="328" t="str">
        <f>IF('別紙様式2-2（交付金）'!W55="","",'別紙様式2-2（交付金）'!W55)</f>
        <v/>
      </c>
      <c r="S46" s="354"/>
      <c r="T46" s="354"/>
      <c r="U46" s="354"/>
      <c r="V46" s="355"/>
      <c r="W46" s="356"/>
      <c r="X46" s="356"/>
      <c r="Y46" s="356"/>
      <c r="Z46" s="356"/>
      <c r="AA46" s="331"/>
      <c r="AB46" s="332"/>
      <c r="AC46" s="333"/>
      <c r="AD46" s="334"/>
      <c r="AE46" s="335"/>
      <c r="AF46" s="336"/>
      <c r="AG46" s="336"/>
      <c r="AH46" s="337"/>
      <c r="AI46" s="338"/>
      <c r="AJ46" s="335"/>
      <c r="AK46" s="336"/>
      <c r="AL46" s="336"/>
      <c r="AM46" s="336"/>
      <c r="AN46" s="339"/>
      <c r="AO46" s="338"/>
      <c r="AP46" s="340"/>
      <c r="AQ46" s="336"/>
      <c r="AR46" s="336"/>
      <c r="AS46" s="341"/>
      <c r="AT46" s="342"/>
      <c r="AU46" s="338"/>
      <c r="AV46" s="340"/>
      <c r="AW46" s="336"/>
      <c r="AX46" s="336"/>
      <c r="AY46" s="336"/>
      <c r="AZ46" s="342"/>
      <c r="BA46" s="338"/>
      <c r="BB46" s="334"/>
      <c r="BC46" s="334"/>
      <c r="BD46" s="335"/>
      <c r="BE46" s="336"/>
      <c r="BF46" s="336"/>
      <c r="BG46" s="336"/>
      <c r="BH46" s="336"/>
      <c r="BI46" s="337"/>
      <c r="BJ46" s="334"/>
      <c r="BK46" s="337"/>
      <c r="BL46" s="334"/>
      <c r="BM46" s="337"/>
      <c r="BN46" s="334"/>
      <c r="BO46" s="337"/>
      <c r="BP46" s="334"/>
      <c r="BQ46" s="337"/>
      <c r="BR46" s="334"/>
      <c r="BS46" s="337"/>
      <c r="BT46" s="334"/>
      <c r="BU46" s="334"/>
      <c r="BV46" s="343"/>
      <c r="BW46" s="343"/>
      <c r="BX46" s="343"/>
      <c r="BY46" s="338"/>
      <c r="BZ46" s="344"/>
      <c r="CA46" s="344"/>
      <c r="CB46" s="345"/>
      <c r="CC46" s="345"/>
      <c r="CD46" s="346"/>
      <c r="CE46" s="346"/>
      <c r="CF46" s="347"/>
    </row>
    <row r="47" spans="1:84" ht="18" customHeight="1">
      <c r="A47" s="322"/>
      <c r="B47" s="349"/>
      <c r="C47" s="322">
        <f>IF(基本情報入力シート!B88="","",基本情報入力シート!B88)</f>
        <v>45</v>
      </c>
      <c r="D47" s="350"/>
      <c r="E47" s="351"/>
      <c r="F47" s="351"/>
      <c r="G47" s="352"/>
      <c r="H47" s="352"/>
      <c r="I47" s="352"/>
      <c r="J47" s="352"/>
      <c r="K47" s="352"/>
      <c r="L47" s="326" t="str">
        <f>IF(基本情報入力シート!C88="","",基本情報入力シート!C88)</f>
        <v/>
      </c>
      <c r="M47" s="326" t="e">
        <f>IF(基本情報入力シート!AC88="","",基本情報入力シート!AC88)</f>
        <v>#N/A</v>
      </c>
      <c r="N47" s="326" t="str">
        <f>IF(基本情報入力シート!Y88="","",基本情報入力シート!Y88)</f>
        <v/>
      </c>
      <c r="O47" s="326" t="str">
        <f>IF(基本情報入力シート!X88="","",基本情報入力シート!X88)</f>
        <v/>
      </c>
      <c r="P47" s="352"/>
      <c r="Q47" s="353"/>
      <c r="R47" s="328" t="str">
        <f>IF('別紙様式2-2（交付金）'!W56="","",'別紙様式2-2（交付金）'!W56)</f>
        <v/>
      </c>
      <c r="S47" s="354"/>
      <c r="T47" s="354"/>
      <c r="U47" s="354"/>
      <c r="V47" s="355"/>
      <c r="W47" s="356"/>
      <c r="X47" s="356"/>
      <c r="Y47" s="356"/>
      <c r="Z47" s="356"/>
      <c r="AA47" s="331"/>
      <c r="AB47" s="332"/>
      <c r="AC47" s="333"/>
      <c r="AD47" s="334"/>
      <c r="AE47" s="335"/>
      <c r="AF47" s="336"/>
      <c r="AG47" s="336"/>
      <c r="AH47" s="337"/>
      <c r="AI47" s="338"/>
      <c r="AJ47" s="335"/>
      <c r="AK47" s="336"/>
      <c r="AL47" s="336"/>
      <c r="AM47" s="336"/>
      <c r="AN47" s="339"/>
      <c r="AO47" s="338"/>
      <c r="AP47" s="340"/>
      <c r="AQ47" s="336"/>
      <c r="AR47" s="336"/>
      <c r="AS47" s="341"/>
      <c r="AT47" s="342"/>
      <c r="AU47" s="338"/>
      <c r="AV47" s="340"/>
      <c r="AW47" s="336"/>
      <c r="AX47" s="336"/>
      <c r="AY47" s="336"/>
      <c r="AZ47" s="342"/>
      <c r="BA47" s="338"/>
      <c r="BB47" s="334"/>
      <c r="BC47" s="334"/>
      <c r="BD47" s="335"/>
      <c r="BE47" s="336"/>
      <c r="BF47" s="336"/>
      <c r="BG47" s="336"/>
      <c r="BH47" s="336"/>
      <c r="BI47" s="337"/>
      <c r="BJ47" s="334"/>
      <c r="BK47" s="337"/>
      <c r="BL47" s="334"/>
      <c r="BM47" s="337"/>
      <c r="BN47" s="334"/>
      <c r="BO47" s="337"/>
      <c r="BP47" s="334"/>
      <c r="BQ47" s="337"/>
      <c r="BR47" s="334"/>
      <c r="BS47" s="337"/>
      <c r="BT47" s="334"/>
      <c r="BU47" s="334"/>
      <c r="BV47" s="343"/>
      <c r="BW47" s="343"/>
      <c r="BX47" s="343"/>
      <c r="BY47" s="338"/>
      <c r="BZ47" s="344"/>
      <c r="CA47" s="344"/>
      <c r="CB47" s="345"/>
      <c r="CC47" s="345"/>
      <c r="CD47" s="345"/>
      <c r="CE47" s="345"/>
      <c r="CF47" s="347"/>
    </row>
    <row r="48" spans="1:84" ht="18" customHeight="1">
      <c r="A48" s="322"/>
      <c r="B48" s="349"/>
      <c r="C48" s="322">
        <f>IF(基本情報入力シート!B89="","",基本情報入力シート!B89)</f>
        <v>46</v>
      </c>
      <c r="D48" s="350"/>
      <c r="E48" s="351"/>
      <c r="F48" s="351"/>
      <c r="G48" s="352"/>
      <c r="H48" s="352"/>
      <c r="I48" s="352"/>
      <c r="J48" s="352"/>
      <c r="K48" s="352"/>
      <c r="L48" s="326" t="str">
        <f>IF(基本情報入力シート!C89="","",基本情報入力シート!C89)</f>
        <v/>
      </c>
      <c r="M48" s="326" t="e">
        <f>IF(基本情報入力シート!AC89="","",基本情報入力シート!AC89)</f>
        <v>#N/A</v>
      </c>
      <c r="N48" s="326" t="str">
        <f>IF(基本情報入力シート!Y89="","",基本情報入力シート!Y89)</f>
        <v/>
      </c>
      <c r="O48" s="326" t="str">
        <f>IF(基本情報入力シート!X89="","",基本情報入力シート!X89)</f>
        <v/>
      </c>
      <c r="P48" s="352"/>
      <c r="Q48" s="353"/>
      <c r="R48" s="328" t="str">
        <f>IF('別紙様式2-2（交付金）'!W57="","",'別紙様式2-2（交付金）'!W57)</f>
        <v/>
      </c>
      <c r="S48" s="354"/>
      <c r="T48" s="354"/>
      <c r="U48" s="354"/>
      <c r="V48" s="355"/>
      <c r="W48" s="356"/>
      <c r="X48" s="356"/>
      <c r="Y48" s="356"/>
      <c r="Z48" s="356"/>
      <c r="AA48" s="331"/>
      <c r="AB48" s="332"/>
      <c r="AC48" s="333"/>
      <c r="AD48" s="334"/>
      <c r="AE48" s="335"/>
      <c r="AF48" s="336"/>
      <c r="AG48" s="336"/>
      <c r="AH48" s="337"/>
      <c r="AI48" s="338"/>
      <c r="AJ48" s="335"/>
      <c r="AK48" s="336"/>
      <c r="AL48" s="336"/>
      <c r="AM48" s="336"/>
      <c r="AN48" s="339"/>
      <c r="AO48" s="338"/>
      <c r="AP48" s="340"/>
      <c r="AQ48" s="336"/>
      <c r="AR48" s="336"/>
      <c r="AS48" s="341"/>
      <c r="AT48" s="342"/>
      <c r="AU48" s="338"/>
      <c r="AV48" s="340"/>
      <c r="AW48" s="336"/>
      <c r="AX48" s="336"/>
      <c r="AY48" s="336"/>
      <c r="AZ48" s="342"/>
      <c r="BA48" s="338"/>
      <c r="BB48" s="334"/>
      <c r="BC48" s="334"/>
      <c r="BD48" s="335"/>
      <c r="BE48" s="336"/>
      <c r="BF48" s="336"/>
      <c r="BG48" s="336"/>
      <c r="BH48" s="336"/>
      <c r="BI48" s="337"/>
      <c r="BJ48" s="334"/>
      <c r="BK48" s="337"/>
      <c r="BL48" s="334"/>
      <c r="BM48" s="337"/>
      <c r="BN48" s="334"/>
      <c r="BO48" s="337"/>
      <c r="BP48" s="334"/>
      <c r="BQ48" s="337"/>
      <c r="BR48" s="334"/>
      <c r="BS48" s="337"/>
      <c r="BT48" s="334"/>
      <c r="BU48" s="334"/>
      <c r="BV48" s="343"/>
      <c r="BW48" s="343"/>
      <c r="BX48" s="343"/>
      <c r="BY48" s="338"/>
      <c r="BZ48" s="344"/>
      <c r="CA48" s="344"/>
      <c r="CB48" s="345"/>
      <c r="CC48" s="345"/>
      <c r="CD48" s="346"/>
      <c r="CE48" s="346"/>
      <c r="CF48" s="347"/>
    </row>
    <row r="49" spans="1:84" ht="18" customHeight="1">
      <c r="A49" s="322"/>
      <c r="B49" s="349"/>
      <c r="C49" s="322">
        <f>IF(基本情報入力シート!B90="","",基本情報入力シート!B90)</f>
        <v>47</v>
      </c>
      <c r="D49" s="350"/>
      <c r="E49" s="351"/>
      <c r="F49" s="351"/>
      <c r="G49" s="352"/>
      <c r="H49" s="352"/>
      <c r="I49" s="352"/>
      <c r="J49" s="352"/>
      <c r="K49" s="352"/>
      <c r="L49" s="326" t="str">
        <f>IF(基本情報入力シート!C90="","",基本情報入力シート!C90)</f>
        <v/>
      </c>
      <c r="M49" s="326" t="e">
        <f>IF(基本情報入力シート!AC90="","",基本情報入力シート!AC90)</f>
        <v>#N/A</v>
      </c>
      <c r="N49" s="326" t="str">
        <f>IF(基本情報入力シート!Y90="","",基本情報入力シート!Y90)</f>
        <v/>
      </c>
      <c r="O49" s="326" t="str">
        <f>IF(基本情報入力シート!X90="","",基本情報入力シート!X90)</f>
        <v/>
      </c>
      <c r="P49" s="352"/>
      <c r="Q49" s="353"/>
      <c r="R49" s="328" t="str">
        <f>IF('別紙様式2-2（交付金）'!W58="","",'別紙様式2-2（交付金）'!W58)</f>
        <v/>
      </c>
      <c r="S49" s="354"/>
      <c r="T49" s="354"/>
      <c r="U49" s="354"/>
      <c r="V49" s="355"/>
      <c r="W49" s="356"/>
      <c r="X49" s="356"/>
      <c r="Y49" s="356"/>
      <c r="Z49" s="356"/>
      <c r="AA49" s="331"/>
      <c r="AB49" s="332"/>
      <c r="AC49" s="333"/>
      <c r="AD49" s="334"/>
      <c r="AE49" s="335"/>
      <c r="AF49" s="336"/>
      <c r="AG49" s="336"/>
      <c r="AH49" s="337"/>
      <c r="AI49" s="338"/>
      <c r="AJ49" s="335"/>
      <c r="AK49" s="336"/>
      <c r="AL49" s="336"/>
      <c r="AM49" s="336"/>
      <c r="AN49" s="339"/>
      <c r="AO49" s="338"/>
      <c r="AP49" s="340"/>
      <c r="AQ49" s="336"/>
      <c r="AR49" s="336"/>
      <c r="AS49" s="341"/>
      <c r="AT49" s="342"/>
      <c r="AU49" s="338"/>
      <c r="AV49" s="340"/>
      <c r="AW49" s="336"/>
      <c r="AX49" s="336"/>
      <c r="AY49" s="336"/>
      <c r="AZ49" s="342"/>
      <c r="BA49" s="338"/>
      <c r="BB49" s="334"/>
      <c r="BC49" s="334"/>
      <c r="BD49" s="335"/>
      <c r="BE49" s="336"/>
      <c r="BF49" s="336"/>
      <c r="BG49" s="336"/>
      <c r="BH49" s="336"/>
      <c r="BI49" s="337"/>
      <c r="BJ49" s="334"/>
      <c r="BK49" s="337"/>
      <c r="BL49" s="334"/>
      <c r="BM49" s="337"/>
      <c r="BN49" s="334"/>
      <c r="BO49" s="337"/>
      <c r="BP49" s="334"/>
      <c r="BQ49" s="337"/>
      <c r="BR49" s="334"/>
      <c r="BS49" s="337"/>
      <c r="BT49" s="334"/>
      <c r="BU49" s="334"/>
      <c r="BV49" s="343"/>
      <c r="BW49" s="343"/>
      <c r="BX49" s="343"/>
      <c r="BY49" s="338"/>
      <c r="BZ49" s="344"/>
      <c r="CA49" s="344"/>
      <c r="CB49" s="345"/>
      <c r="CC49" s="345"/>
      <c r="CD49" s="345"/>
      <c r="CE49" s="345"/>
      <c r="CF49" s="347"/>
    </row>
    <row r="50" spans="1:84" ht="18" customHeight="1">
      <c r="A50" s="322"/>
      <c r="B50" s="349"/>
      <c r="C50" s="322">
        <f>IF(基本情報入力シート!B91="","",基本情報入力シート!B91)</f>
        <v>48</v>
      </c>
      <c r="D50" s="350"/>
      <c r="E50" s="351"/>
      <c r="F50" s="351"/>
      <c r="G50" s="352"/>
      <c r="H50" s="352"/>
      <c r="I50" s="352"/>
      <c r="J50" s="352"/>
      <c r="K50" s="352"/>
      <c r="L50" s="326" t="str">
        <f>IF(基本情報入力シート!C91="","",基本情報入力シート!C91)</f>
        <v/>
      </c>
      <c r="M50" s="326" t="e">
        <f>IF(基本情報入力シート!AC91="","",基本情報入力シート!AC91)</f>
        <v>#N/A</v>
      </c>
      <c r="N50" s="326" t="str">
        <f>IF(基本情報入力シート!Y91="","",基本情報入力シート!Y91)</f>
        <v/>
      </c>
      <c r="O50" s="326" t="str">
        <f>IF(基本情報入力シート!X91="","",基本情報入力シート!X91)</f>
        <v/>
      </c>
      <c r="P50" s="352"/>
      <c r="Q50" s="353"/>
      <c r="R50" s="328" t="str">
        <f>IF('別紙様式2-2（交付金）'!W59="","",'別紙様式2-2（交付金）'!W59)</f>
        <v/>
      </c>
      <c r="S50" s="354"/>
      <c r="T50" s="354"/>
      <c r="U50" s="354"/>
      <c r="V50" s="355"/>
      <c r="W50" s="356"/>
      <c r="X50" s="356"/>
      <c r="Y50" s="356"/>
      <c r="Z50" s="356"/>
      <c r="AA50" s="331"/>
      <c r="AB50" s="332"/>
      <c r="AC50" s="333"/>
      <c r="AD50" s="334"/>
      <c r="AE50" s="335"/>
      <c r="AF50" s="336"/>
      <c r="AG50" s="336"/>
      <c r="AH50" s="337"/>
      <c r="AI50" s="338"/>
      <c r="AJ50" s="335"/>
      <c r="AK50" s="336"/>
      <c r="AL50" s="336"/>
      <c r="AM50" s="336"/>
      <c r="AN50" s="339"/>
      <c r="AO50" s="338"/>
      <c r="AP50" s="340"/>
      <c r="AQ50" s="336"/>
      <c r="AR50" s="336"/>
      <c r="AS50" s="341"/>
      <c r="AT50" s="342"/>
      <c r="AU50" s="338"/>
      <c r="AV50" s="340"/>
      <c r="AW50" s="336"/>
      <c r="AX50" s="336"/>
      <c r="AY50" s="336"/>
      <c r="AZ50" s="342"/>
      <c r="BA50" s="338"/>
      <c r="BB50" s="334"/>
      <c r="BC50" s="334"/>
      <c r="BD50" s="335"/>
      <c r="BE50" s="336"/>
      <c r="BF50" s="336"/>
      <c r="BG50" s="336"/>
      <c r="BH50" s="336"/>
      <c r="BI50" s="337"/>
      <c r="BJ50" s="334"/>
      <c r="BK50" s="337"/>
      <c r="BL50" s="334"/>
      <c r="BM50" s="337"/>
      <c r="BN50" s="334"/>
      <c r="BO50" s="337"/>
      <c r="BP50" s="334"/>
      <c r="BQ50" s="337"/>
      <c r="BR50" s="334"/>
      <c r="BS50" s="337"/>
      <c r="BT50" s="334"/>
      <c r="BU50" s="334"/>
      <c r="BV50" s="343"/>
      <c r="BW50" s="343"/>
      <c r="BX50" s="343"/>
      <c r="BY50" s="338"/>
      <c r="BZ50" s="344"/>
      <c r="CA50" s="344"/>
      <c r="CB50" s="345"/>
      <c r="CC50" s="345"/>
      <c r="CD50" s="346"/>
      <c r="CE50" s="346"/>
      <c r="CF50" s="347"/>
    </row>
    <row r="51" spans="1:84" ht="18" customHeight="1">
      <c r="A51" s="322"/>
      <c r="B51" s="349"/>
      <c r="C51" s="322">
        <f>IF(基本情報入力シート!B92="","",基本情報入力シート!B92)</f>
        <v>49</v>
      </c>
      <c r="D51" s="350"/>
      <c r="E51" s="351"/>
      <c r="F51" s="351"/>
      <c r="G51" s="352"/>
      <c r="H51" s="352"/>
      <c r="I51" s="352"/>
      <c r="J51" s="352"/>
      <c r="K51" s="352"/>
      <c r="L51" s="326" t="str">
        <f>IF(基本情報入力シート!C92="","",基本情報入力シート!C92)</f>
        <v/>
      </c>
      <c r="M51" s="326" t="e">
        <f>IF(基本情報入力シート!AC92="","",基本情報入力シート!AC92)</f>
        <v>#N/A</v>
      </c>
      <c r="N51" s="326" t="str">
        <f>IF(基本情報入力シート!Y92="","",基本情報入力シート!Y92)</f>
        <v/>
      </c>
      <c r="O51" s="326" t="str">
        <f>IF(基本情報入力シート!X92="","",基本情報入力シート!X92)</f>
        <v/>
      </c>
      <c r="P51" s="352"/>
      <c r="Q51" s="353"/>
      <c r="R51" s="328" t="str">
        <f>IF('別紙様式2-2（交付金）'!W60="","",'別紙様式2-2（交付金）'!W60)</f>
        <v/>
      </c>
      <c r="S51" s="354"/>
      <c r="T51" s="354"/>
      <c r="U51" s="354"/>
      <c r="V51" s="355"/>
      <c r="W51" s="356"/>
      <c r="X51" s="356"/>
      <c r="Y51" s="356"/>
      <c r="Z51" s="356"/>
      <c r="AA51" s="331"/>
      <c r="AB51" s="332"/>
      <c r="AC51" s="333"/>
      <c r="AD51" s="334"/>
      <c r="AE51" s="335"/>
      <c r="AF51" s="336"/>
      <c r="AG51" s="336"/>
      <c r="AH51" s="337"/>
      <c r="AI51" s="338"/>
      <c r="AJ51" s="335"/>
      <c r="AK51" s="336"/>
      <c r="AL51" s="336"/>
      <c r="AM51" s="336"/>
      <c r="AN51" s="339"/>
      <c r="AO51" s="338"/>
      <c r="AP51" s="340"/>
      <c r="AQ51" s="336"/>
      <c r="AR51" s="336"/>
      <c r="AS51" s="341"/>
      <c r="AT51" s="342"/>
      <c r="AU51" s="338"/>
      <c r="AV51" s="340"/>
      <c r="AW51" s="336"/>
      <c r="AX51" s="336"/>
      <c r="AY51" s="336"/>
      <c r="AZ51" s="342"/>
      <c r="BA51" s="338"/>
      <c r="BB51" s="334"/>
      <c r="BC51" s="334"/>
      <c r="BD51" s="335"/>
      <c r="BE51" s="336"/>
      <c r="BF51" s="336"/>
      <c r="BG51" s="336"/>
      <c r="BH51" s="336"/>
      <c r="BI51" s="337"/>
      <c r="BJ51" s="334"/>
      <c r="BK51" s="337"/>
      <c r="BL51" s="334"/>
      <c r="BM51" s="337"/>
      <c r="BN51" s="334"/>
      <c r="BO51" s="337"/>
      <c r="BP51" s="334"/>
      <c r="BQ51" s="337"/>
      <c r="BR51" s="334"/>
      <c r="BS51" s="337"/>
      <c r="BT51" s="334"/>
      <c r="BU51" s="334"/>
      <c r="BV51" s="343"/>
      <c r="BW51" s="343"/>
      <c r="BX51" s="343"/>
      <c r="BY51" s="338"/>
      <c r="BZ51" s="344"/>
      <c r="CA51" s="344"/>
      <c r="CB51" s="345"/>
      <c r="CC51" s="345"/>
      <c r="CD51" s="346"/>
      <c r="CE51" s="346"/>
      <c r="CF51" s="347"/>
    </row>
    <row r="52" spans="1:84" ht="18" customHeight="1">
      <c r="A52" s="322"/>
      <c r="B52" s="349"/>
      <c r="C52" s="322">
        <f>IF(基本情報入力シート!B93="","",基本情報入力シート!B93)</f>
        <v>50</v>
      </c>
      <c r="D52" s="350"/>
      <c r="E52" s="351"/>
      <c r="F52" s="351"/>
      <c r="G52" s="352"/>
      <c r="H52" s="352"/>
      <c r="I52" s="352"/>
      <c r="J52" s="352"/>
      <c r="K52" s="352"/>
      <c r="L52" s="326" t="str">
        <f>IF(基本情報入力シート!C93="","",基本情報入力シート!C93)</f>
        <v/>
      </c>
      <c r="M52" s="326" t="e">
        <f>IF(基本情報入力シート!AC93="","",基本情報入力シート!AC93)</f>
        <v>#N/A</v>
      </c>
      <c r="N52" s="326" t="str">
        <f>IF(基本情報入力シート!Y93="","",基本情報入力シート!Y93)</f>
        <v/>
      </c>
      <c r="O52" s="326" t="str">
        <f>IF(基本情報入力シート!X93="","",基本情報入力シート!X93)</f>
        <v/>
      </c>
      <c r="P52" s="352"/>
      <c r="Q52" s="353"/>
      <c r="R52" s="328" t="str">
        <f>IF('別紙様式2-2（交付金）'!W61="","",'別紙様式2-2（交付金）'!W61)</f>
        <v/>
      </c>
      <c r="S52" s="354"/>
      <c r="T52" s="354"/>
      <c r="U52" s="354"/>
      <c r="V52" s="355"/>
      <c r="W52" s="356"/>
      <c r="X52" s="356"/>
      <c r="Y52" s="356"/>
      <c r="Z52" s="356"/>
      <c r="AA52" s="331"/>
      <c r="AB52" s="332"/>
      <c r="AC52" s="333"/>
      <c r="AD52" s="334"/>
      <c r="AE52" s="335"/>
      <c r="AF52" s="336"/>
      <c r="AG52" s="336"/>
      <c r="AH52" s="337"/>
      <c r="AI52" s="338"/>
      <c r="AJ52" s="335"/>
      <c r="AK52" s="336"/>
      <c r="AL52" s="336"/>
      <c r="AM52" s="336"/>
      <c r="AN52" s="339"/>
      <c r="AO52" s="338"/>
      <c r="AP52" s="340"/>
      <c r="AQ52" s="336"/>
      <c r="AR52" s="336"/>
      <c r="AS52" s="341"/>
      <c r="AT52" s="342"/>
      <c r="AU52" s="338"/>
      <c r="AV52" s="340"/>
      <c r="AW52" s="336"/>
      <c r="AX52" s="336"/>
      <c r="AY52" s="336"/>
      <c r="AZ52" s="342"/>
      <c r="BA52" s="338"/>
      <c r="BB52" s="334"/>
      <c r="BC52" s="334"/>
      <c r="BD52" s="335"/>
      <c r="BE52" s="336"/>
      <c r="BF52" s="336"/>
      <c r="BG52" s="336"/>
      <c r="BH52" s="336"/>
      <c r="BI52" s="337"/>
      <c r="BJ52" s="334"/>
      <c r="BK52" s="337"/>
      <c r="BL52" s="334"/>
      <c r="BM52" s="337"/>
      <c r="BN52" s="334"/>
      <c r="BO52" s="337"/>
      <c r="BP52" s="334"/>
      <c r="BQ52" s="337"/>
      <c r="BR52" s="334"/>
      <c r="BS52" s="337"/>
      <c r="BT52" s="334"/>
      <c r="BU52" s="334"/>
      <c r="BV52" s="343"/>
      <c r="BW52" s="343"/>
      <c r="BX52" s="343"/>
      <c r="BY52" s="338"/>
      <c r="BZ52" s="344"/>
      <c r="CA52" s="344"/>
      <c r="CB52" s="345"/>
      <c r="CC52" s="345"/>
      <c r="CD52" s="346"/>
      <c r="CE52" s="345"/>
      <c r="CF52" s="347"/>
    </row>
    <row r="53" spans="1:84" ht="18" customHeight="1">
      <c r="A53" s="322"/>
      <c r="B53" s="349"/>
      <c r="C53" s="322">
        <f>IF(基本情報入力シート!B94="","",基本情報入力シート!B94)</f>
        <v>51</v>
      </c>
      <c r="D53" s="350"/>
      <c r="E53" s="351"/>
      <c r="F53" s="351"/>
      <c r="G53" s="352"/>
      <c r="H53" s="352"/>
      <c r="I53" s="352"/>
      <c r="J53" s="352"/>
      <c r="K53" s="352"/>
      <c r="L53" s="326" t="str">
        <f>IF(基本情報入力シート!C94="","",基本情報入力シート!C94)</f>
        <v/>
      </c>
      <c r="M53" s="326" t="e">
        <f>IF(基本情報入力シート!AC94="","",基本情報入力シート!AC94)</f>
        <v>#N/A</v>
      </c>
      <c r="N53" s="326" t="str">
        <f>IF(基本情報入力シート!Y94="","",基本情報入力シート!Y94)</f>
        <v/>
      </c>
      <c r="O53" s="326" t="str">
        <f>IF(基本情報入力シート!X94="","",基本情報入力シート!X94)</f>
        <v/>
      </c>
      <c r="P53" s="352"/>
      <c r="Q53" s="353"/>
      <c r="R53" s="328" t="str">
        <f>IF('別紙様式2-2（交付金）'!W62="","",'別紙様式2-2（交付金）'!W62)</f>
        <v/>
      </c>
      <c r="S53" s="354"/>
      <c r="T53" s="354"/>
      <c r="U53" s="354"/>
      <c r="V53" s="355"/>
      <c r="W53" s="356"/>
      <c r="X53" s="356"/>
      <c r="Y53" s="356"/>
      <c r="Z53" s="356"/>
      <c r="AA53" s="331"/>
      <c r="AB53" s="332"/>
      <c r="AC53" s="333"/>
      <c r="AD53" s="334"/>
      <c r="AE53" s="335"/>
      <c r="AF53" s="336"/>
      <c r="AG53" s="336"/>
      <c r="AH53" s="337"/>
      <c r="AI53" s="338"/>
      <c r="AJ53" s="335"/>
      <c r="AK53" s="336"/>
      <c r="AL53" s="336"/>
      <c r="AM53" s="336"/>
      <c r="AN53" s="339"/>
      <c r="AO53" s="338"/>
      <c r="AP53" s="340"/>
      <c r="AQ53" s="336"/>
      <c r="AR53" s="336"/>
      <c r="AS53" s="341"/>
      <c r="AT53" s="342"/>
      <c r="AU53" s="338"/>
      <c r="AV53" s="340"/>
      <c r="AW53" s="336"/>
      <c r="AX53" s="336"/>
      <c r="AY53" s="336"/>
      <c r="AZ53" s="342"/>
      <c r="BA53" s="338"/>
      <c r="BB53" s="334"/>
      <c r="BC53" s="334"/>
      <c r="BD53" s="335"/>
      <c r="BE53" s="336"/>
      <c r="BF53" s="336"/>
      <c r="BG53" s="336"/>
      <c r="BH53" s="336"/>
      <c r="BI53" s="337"/>
      <c r="BJ53" s="334"/>
      <c r="BK53" s="337"/>
      <c r="BL53" s="334"/>
      <c r="BM53" s="337"/>
      <c r="BN53" s="334"/>
      <c r="BO53" s="337"/>
      <c r="BP53" s="334"/>
      <c r="BQ53" s="337"/>
      <c r="BR53" s="334"/>
      <c r="BS53" s="337"/>
      <c r="BT53" s="334"/>
      <c r="BU53" s="334"/>
      <c r="BV53" s="343"/>
      <c r="BW53" s="343"/>
      <c r="BX53" s="343"/>
      <c r="BY53" s="338"/>
      <c r="BZ53" s="344"/>
      <c r="CA53" s="344"/>
      <c r="CB53" s="345"/>
      <c r="CC53" s="345"/>
      <c r="CD53" s="345"/>
      <c r="CE53" s="345"/>
      <c r="CF53" s="347"/>
    </row>
    <row r="54" spans="1:84" ht="18" customHeight="1">
      <c r="A54" s="322"/>
      <c r="B54" s="349"/>
      <c r="C54" s="322">
        <f>IF(基本情報入力シート!B95="","",基本情報入力シート!B95)</f>
        <v>52</v>
      </c>
      <c r="D54" s="350"/>
      <c r="E54" s="351"/>
      <c r="F54" s="351"/>
      <c r="G54" s="352"/>
      <c r="H54" s="352"/>
      <c r="I54" s="352"/>
      <c r="J54" s="352"/>
      <c r="K54" s="352"/>
      <c r="L54" s="326" t="str">
        <f>IF(基本情報入力シート!C95="","",基本情報入力シート!C95)</f>
        <v/>
      </c>
      <c r="M54" s="326" t="e">
        <f>IF(基本情報入力シート!AC95="","",基本情報入力シート!AC95)</f>
        <v>#N/A</v>
      </c>
      <c r="N54" s="326" t="str">
        <f>IF(基本情報入力シート!Y95="","",基本情報入力シート!Y95)</f>
        <v/>
      </c>
      <c r="O54" s="326" t="str">
        <f>IF(基本情報入力シート!X95="","",基本情報入力シート!X95)</f>
        <v/>
      </c>
      <c r="P54" s="352"/>
      <c r="Q54" s="353"/>
      <c r="R54" s="328" t="str">
        <f>IF('別紙様式2-2（交付金）'!W63="","",'別紙様式2-2（交付金）'!W63)</f>
        <v/>
      </c>
      <c r="S54" s="354"/>
      <c r="T54" s="354"/>
      <c r="U54" s="354"/>
      <c r="V54" s="355"/>
      <c r="W54" s="356"/>
      <c r="X54" s="356"/>
      <c r="Y54" s="356"/>
      <c r="Z54" s="356"/>
      <c r="AA54" s="331"/>
      <c r="AB54" s="332"/>
      <c r="AC54" s="333"/>
      <c r="AD54" s="334"/>
      <c r="AE54" s="335"/>
      <c r="AF54" s="336"/>
      <c r="AG54" s="336"/>
      <c r="AH54" s="337"/>
      <c r="AI54" s="338"/>
      <c r="AJ54" s="335"/>
      <c r="AK54" s="336"/>
      <c r="AL54" s="336"/>
      <c r="AM54" s="336"/>
      <c r="AN54" s="339"/>
      <c r="AO54" s="338"/>
      <c r="AP54" s="340"/>
      <c r="AQ54" s="336"/>
      <c r="AR54" s="336"/>
      <c r="AS54" s="341"/>
      <c r="AT54" s="342"/>
      <c r="AU54" s="338"/>
      <c r="AV54" s="340"/>
      <c r="AW54" s="336"/>
      <c r="AX54" s="336"/>
      <c r="AY54" s="336"/>
      <c r="AZ54" s="342"/>
      <c r="BA54" s="338"/>
      <c r="BB54" s="334"/>
      <c r="BC54" s="334"/>
      <c r="BD54" s="335"/>
      <c r="BE54" s="336"/>
      <c r="BF54" s="336"/>
      <c r="BG54" s="336"/>
      <c r="BH54" s="336"/>
      <c r="BI54" s="337"/>
      <c r="BJ54" s="334"/>
      <c r="BK54" s="337"/>
      <c r="BL54" s="334"/>
      <c r="BM54" s="337"/>
      <c r="BN54" s="334"/>
      <c r="BO54" s="337"/>
      <c r="BP54" s="334"/>
      <c r="BQ54" s="337"/>
      <c r="BR54" s="334"/>
      <c r="BS54" s="337"/>
      <c r="BT54" s="334"/>
      <c r="BU54" s="334"/>
      <c r="BV54" s="343"/>
      <c r="BW54" s="343"/>
      <c r="BX54" s="343"/>
      <c r="BY54" s="338"/>
      <c r="BZ54" s="344"/>
      <c r="CA54" s="344"/>
      <c r="CB54" s="345"/>
      <c r="CC54" s="345"/>
      <c r="CD54" s="346"/>
      <c r="CE54" s="346"/>
      <c r="CF54" s="347"/>
    </row>
    <row r="55" spans="1:84" ht="18" customHeight="1">
      <c r="A55" s="322"/>
      <c r="B55" s="349"/>
      <c r="C55" s="322">
        <f>IF(基本情報入力シート!B96="","",基本情報入力シート!B96)</f>
        <v>53</v>
      </c>
      <c r="D55" s="350"/>
      <c r="E55" s="351"/>
      <c r="F55" s="351"/>
      <c r="G55" s="352"/>
      <c r="H55" s="352"/>
      <c r="I55" s="352"/>
      <c r="J55" s="352"/>
      <c r="K55" s="352"/>
      <c r="L55" s="326" t="str">
        <f>IF(基本情報入力シート!C96="","",基本情報入力シート!C96)</f>
        <v/>
      </c>
      <c r="M55" s="326" t="e">
        <f>IF(基本情報入力シート!AC96="","",基本情報入力シート!AC96)</f>
        <v>#N/A</v>
      </c>
      <c r="N55" s="326" t="str">
        <f>IF(基本情報入力シート!Y96="","",基本情報入力シート!Y96)</f>
        <v/>
      </c>
      <c r="O55" s="326" t="str">
        <f>IF(基本情報入力シート!X96="","",基本情報入力シート!X96)</f>
        <v/>
      </c>
      <c r="P55" s="352"/>
      <c r="Q55" s="353"/>
      <c r="R55" s="328" t="str">
        <f>IF('別紙様式2-2（交付金）'!W64="","",'別紙様式2-2（交付金）'!W64)</f>
        <v/>
      </c>
      <c r="S55" s="354"/>
      <c r="T55" s="354"/>
      <c r="U55" s="354"/>
      <c r="V55" s="355"/>
      <c r="W55" s="356"/>
      <c r="X55" s="356"/>
      <c r="Y55" s="356"/>
      <c r="Z55" s="356"/>
      <c r="AA55" s="331"/>
      <c r="AB55" s="332"/>
      <c r="AC55" s="333"/>
      <c r="AD55" s="334"/>
      <c r="AE55" s="335"/>
      <c r="AF55" s="336"/>
      <c r="AG55" s="336"/>
      <c r="AH55" s="337"/>
      <c r="AI55" s="338"/>
      <c r="AJ55" s="335"/>
      <c r="AK55" s="336"/>
      <c r="AL55" s="336"/>
      <c r="AM55" s="336"/>
      <c r="AN55" s="339"/>
      <c r="AO55" s="338"/>
      <c r="AP55" s="340"/>
      <c r="AQ55" s="336"/>
      <c r="AR55" s="336"/>
      <c r="AS55" s="341"/>
      <c r="AT55" s="342"/>
      <c r="AU55" s="338"/>
      <c r="AV55" s="340"/>
      <c r="AW55" s="336"/>
      <c r="AX55" s="336"/>
      <c r="AY55" s="336"/>
      <c r="AZ55" s="342"/>
      <c r="BA55" s="338"/>
      <c r="BB55" s="334"/>
      <c r="BC55" s="334"/>
      <c r="BD55" s="335"/>
      <c r="BE55" s="336"/>
      <c r="BF55" s="336"/>
      <c r="BG55" s="336"/>
      <c r="BH55" s="336"/>
      <c r="BI55" s="337"/>
      <c r="BJ55" s="334"/>
      <c r="BK55" s="337"/>
      <c r="BL55" s="334"/>
      <c r="BM55" s="337"/>
      <c r="BN55" s="334"/>
      <c r="BO55" s="337"/>
      <c r="BP55" s="334"/>
      <c r="BQ55" s="337"/>
      <c r="BR55" s="334"/>
      <c r="BS55" s="337"/>
      <c r="BT55" s="334"/>
      <c r="BU55" s="334"/>
      <c r="BV55" s="343"/>
      <c r="BW55" s="343"/>
      <c r="BX55" s="343"/>
      <c r="BY55" s="338"/>
      <c r="BZ55" s="344"/>
      <c r="CA55" s="344"/>
      <c r="CB55" s="345"/>
      <c r="CC55" s="345"/>
      <c r="CD55" s="345"/>
      <c r="CE55" s="345"/>
      <c r="CF55" s="347"/>
    </row>
    <row r="56" spans="1:84" ht="18" customHeight="1">
      <c r="A56" s="322"/>
      <c r="B56" s="349"/>
      <c r="C56" s="322">
        <f>IF(基本情報入力シート!B97="","",基本情報入力シート!B97)</f>
        <v>54</v>
      </c>
      <c r="D56" s="350"/>
      <c r="E56" s="351"/>
      <c r="F56" s="351"/>
      <c r="G56" s="352"/>
      <c r="H56" s="352"/>
      <c r="I56" s="352"/>
      <c r="J56" s="352"/>
      <c r="K56" s="352"/>
      <c r="L56" s="326" t="str">
        <f>IF(基本情報入力シート!C97="","",基本情報入力シート!C97)</f>
        <v/>
      </c>
      <c r="M56" s="326" t="e">
        <f>IF(基本情報入力シート!AC97="","",基本情報入力シート!AC97)</f>
        <v>#N/A</v>
      </c>
      <c r="N56" s="326" t="str">
        <f>IF(基本情報入力シート!Y97="","",基本情報入力シート!Y97)</f>
        <v/>
      </c>
      <c r="O56" s="326" t="str">
        <f>IF(基本情報入力シート!X97="","",基本情報入力シート!X97)</f>
        <v/>
      </c>
      <c r="P56" s="352"/>
      <c r="Q56" s="353"/>
      <c r="R56" s="328" t="str">
        <f>IF('別紙様式2-2（交付金）'!W65="","",'別紙様式2-2（交付金）'!W65)</f>
        <v/>
      </c>
      <c r="S56" s="354"/>
      <c r="T56" s="354"/>
      <c r="U56" s="354"/>
      <c r="V56" s="355"/>
      <c r="W56" s="356"/>
      <c r="X56" s="356"/>
      <c r="Y56" s="356"/>
      <c r="Z56" s="356"/>
      <c r="AA56" s="331"/>
      <c r="AB56" s="332"/>
      <c r="AC56" s="333"/>
      <c r="AD56" s="334"/>
      <c r="AE56" s="335"/>
      <c r="AF56" s="336"/>
      <c r="AG56" s="336"/>
      <c r="AH56" s="337"/>
      <c r="AI56" s="338"/>
      <c r="AJ56" s="335"/>
      <c r="AK56" s="336"/>
      <c r="AL56" s="336"/>
      <c r="AM56" s="336"/>
      <c r="AN56" s="339"/>
      <c r="AO56" s="338"/>
      <c r="AP56" s="340"/>
      <c r="AQ56" s="336"/>
      <c r="AR56" s="336"/>
      <c r="AS56" s="341"/>
      <c r="AT56" s="342"/>
      <c r="AU56" s="338"/>
      <c r="AV56" s="340"/>
      <c r="AW56" s="336"/>
      <c r="AX56" s="336"/>
      <c r="AY56" s="336"/>
      <c r="AZ56" s="342"/>
      <c r="BA56" s="338"/>
      <c r="BB56" s="334"/>
      <c r="BC56" s="334"/>
      <c r="BD56" s="335"/>
      <c r="BE56" s="336"/>
      <c r="BF56" s="336"/>
      <c r="BG56" s="336"/>
      <c r="BH56" s="336"/>
      <c r="BI56" s="337"/>
      <c r="BJ56" s="334"/>
      <c r="BK56" s="337"/>
      <c r="BL56" s="334"/>
      <c r="BM56" s="337"/>
      <c r="BN56" s="334"/>
      <c r="BO56" s="337"/>
      <c r="BP56" s="334"/>
      <c r="BQ56" s="337"/>
      <c r="BR56" s="334"/>
      <c r="BS56" s="337"/>
      <c r="BT56" s="334"/>
      <c r="BU56" s="334"/>
      <c r="BV56" s="343"/>
      <c r="BW56" s="343"/>
      <c r="BX56" s="343"/>
      <c r="BY56" s="338"/>
      <c r="BZ56" s="344"/>
      <c r="CA56" s="344"/>
      <c r="CB56" s="345"/>
      <c r="CC56" s="345"/>
      <c r="CD56" s="346"/>
      <c r="CE56" s="346"/>
      <c r="CF56" s="347"/>
    </row>
    <row r="57" spans="1:84" ht="18" customHeight="1">
      <c r="A57" s="322"/>
      <c r="B57" s="349"/>
      <c r="C57" s="322">
        <f>IF(基本情報入力シート!B98="","",基本情報入力シート!B98)</f>
        <v>55</v>
      </c>
      <c r="D57" s="350"/>
      <c r="E57" s="351"/>
      <c r="F57" s="351"/>
      <c r="G57" s="352"/>
      <c r="H57" s="352"/>
      <c r="I57" s="352"/>
      <c r="J57" s="352"/>
      <c r="K57" s="352"/>
      <c r="L57" s="326" t="str">
        <f>IF(基本情報入力シート!C98="","",基本情報入力シート!C98)</f>
        <v/>
      </c>
      <c r="M57" s="326" t="e">
        <f>IF(基本情報入力シート!AC98="","",基本情報入力シート!AC98)</f>
        <v>#N/A</v>
      </c>
      <c r="N57" s="326" t="str">
        <f>IF(基本情報入力シート!Y98="","",基本情報入力シート!Y98)</f>
        <v/>
      </c>
      <c r="O57" s="326" t="str">
        <f>IF(基本情報入力シート!X98="","",基本情報入力シート!X98)</f>
        <v/>
      </c>
      <c r="P57" s="352"/>
      <c r="Q57" s="353"/>
      <c r="R57" s="328" t="str">
        <f>IF('別紙様式2-2（交付金）'!W66="","",'別紙様式2-2（交付金）'!W66)</f>
        <v/>
      </c>
      <c r="S57" s="354"/>
      <c r="T57" s="354"/>
      <c r="U57" s="354"/>
      <c r="V57" s="355"/>
      <c r="W57" s="356"/>
      <c r="X57" s="356"/>
      <c r="Y57" s="356"/>
      <c r="Z57" s="356"/>
      <c r="AA57" s="331"/>
      <c r="AB57" s="332"/>
      <c r="AC57" s="333"/>
      <c r="AD57" s="334"/>
      <c r="AE57" s="335"/>
      <c r="AF57" s="336"/>
      <c r="AG57" s="336"/>
      <c r="AH57" s="337"/>
      <c r="AI57" s="338"/>
      <c r="AJ57" s="335"/>
      <c r="AK57" s="336"/>
      <c r="AL57" s="336"/>
      <c r="AM57" s="336"/>
      <c r="AN57" s="339"/>
      <c r="AO57" s="338"/>
      <c r="AP57" s="340"/>
      <c r="AQ57" s="336"/>
      <c r="AR57" s="336"/>
      <c r="AS57" s="341"/>
      <c r="AT57" s="342"/>
      <c r="AU57" s="338"/>
      <c r="AV57" s="340"/>
      <c r="AW57" s="336"/>
      <c r="AX57" s="336"/>
      <c r="AY57" s="336"/>
      <c r="AZ57" s="342"/>
      <c r="BA57" s="338"/>
      <c r="BB57" s="334"/>
      <c r="BC57" s="334"/>
      <c r="BD57" s="335"/>
      <c r="BE57" s="336"/>
      <c r="BF57" s="336"/>
      <c r="BG57" s="336"/>
      <c r="BH57" s="336"/>
      <c r="BI57" s="337"/>
      <c r="BJ57" s="334"/>
      <c r="BK57" s="337"/>
      <c r="BL57" s="334"/>
      <c r="BM57" s="337"/>
      <c r="BN57" s="334"/>
      <c r="BO57" s="337"/>
      <c r="BP57" s="334"/>
      <c r="BQ57" s="337"/>
      <c r="BR57" s="334"/>
      <c r="BS57" s="337"/>
      <c r="BT57" s="334"/>
      <c r="BU57" s="334"/>
      <c r="BV57" s="343"/>
      <c r="BW57" s="343"/>
      <c r="BX57" s="343"/>
      <c r="BY57" s="338"/>
      <c r="BZ57" s="344"/>
      <c r="CA57" s="344"/>
      <c r="CB57" s="345"/>
      <c r="CC57" s="345"/>
      <c r="CD57" s="346"/>
      <c r="CE57" s="345"/>
      <c r="CF57" s="347"/>
    </row>
    <row r="58" spans="1:84" ht="18" customHeight="1">
      <c r="A58" s="322"/>
      <c r="B58" s="349"/>
      <c r="C58" s="322">
        <f>IF(基本情報入力シート!B99="","",基本情報入力シート!B99)</f>
        <v>56</v>
      </c>
      <c r="D58" s="350"/>
      <c r="E58" s="351"/>
      <c r="F58" s="351"/>
      <c r="G58" s="352"/>
      <c r="H58" s="352"/>
      <c r="I58" s="352"/>
      <c r="J58" s="352"/>
      <c r="K58" s="352"/>
      <c r="L58" s="326" t="str">
        <f>IF(基本情報入力シート!C99="","",基本情報入力シート!C99)</f>
        <v/>
      </c>
      <c r="M58" s="326" t="e">
        <f>IF(基本情報入力シート!AC99="","",基本情報入力シート!AC99)</f>
        <v>#N/A</v>
      </c>
      <c r="N58" s="326" t="str">
        <f>IF(基本情報入力シート!Y99="","",基本情報入力シート!Y99)</f>
        <v/>
      </c>
      <c r="O58" s="326" t="str">
        <f>IF(基本情報入力シート!X99="","",基本情報入力シート!X99)</f>
        <v/>
      </c>
      <c r="P58" s="352"/>
      <c r="Q58" s="353"/>
      <c r="R58" s="328" t="str">
        <f>IF('別紙様式2-2（交付金）'!W67="","",'別紙様式2-2（交付金）'!W67)</f>
        <v/>
      </c>
      <c r="S58" s="354"/>
      <c r="T58" s="354"/>
      <c r="U58" s="354"/>
      <c r="V58" s="355"/>
      <c r="W58" s="356"/>
      <c r="X58" s="356"/>
      <c r="Y58" s="356"/>
      <c r="Z58" s="356"/>
      <c r="AA58" s="331"/>
      <c r="AB58" s="332"/>
      <c r="AC58" s="333"/>
      <c r="AD58" s="334"/>
      <c r="AE58" s="335"/>
      <c r="AF58" s="336"/>
      <c r="AG58" s="336"/>
      <c r="AH58" s="337"/>
      <c r="AI58" s="338"/>
      <c r="AJ58" s="335"/>
      <c r="AK58" s="336"/>
      <c r="AL58" s="336"/>
      <c r="AM58" s="336"/>
      <c r="AN58" s="339"/>
      <c r="AO58" s="338"/>
      <c r="AP58" s="340"/>
      <c r="AQ58" s="336"/>
      <c r="AR58" s="336"/>
      <c r="AS58" s="341"/>
      <c r="AT58" s="342"/>
      <c r="AU58" s="338"/>
      <c r="AV58" s="340"/>
      <c r="AW58" s="336"/>
      <c r="AX58" s="336"/>
      <c r="AY58" s="336"/>
      <c r="AZ58" s="342"/>
      <c r="BA58" s="338"/>
      <c r="BB58" s="334"/>
      <c r="BC58" s="334"/>
      <c r="BD58" s="335"/>
      <c r="BE58" s="336"/>
      <c r="BF58" s="336"/>
      <c r="BG58" s="336"/>
      <c r="BH58" s="336"/>
      <c r="BI58" s="337"/>
      <c r="BJ58" s="334"/>
      <c r="BK58" s="337"/>
      <c r="BL58" s="334"/>
      <c r="BM58" s="337"/>
      <c r="BN58" s="334"/>
      <c r="BO58" s="337"/>
      <c r="BP58" s="334"/>
      <c r="BQ58" s="337"/>
      <c r="BR58" s="334"/>
      <c r="BS58" s="337"/>
      <c r="BT58" s="334"/>
      <c r="BU58" s="334"/>
      <c r="BV58" s="343"/>
      <c r="BW58" s="343"/>
      <c r="BX58" s="343"/>
      <c r="BY58" s="338"/>
      <c r="BZ58" s="344"/>
      <c r="CA58" s="344"/>
      <c r="CB58" s="345"/>
      <c r="CC58" s="345"/>
      <c r="CD58" s="346"/>
      <c r="CE58" s="346"/>
      <c r="CF58" s="347"/>
    </row>
    <row r="59" spans="1:84" ht="18" customHeight="1">
      <c r="A59" s="322"/>
      <c r="B59" s="349"/>
      <c r="C59" s="322">
        <f>IF(基本情報入力シート!B100="","",基本情報入力シート!B100)</f>
        <v>57</v>
      </c>
      <c r="D59" s="350"/>
      <c r="E59" s="351"/>
      <c r="F59" s="351"/>
      <c r="G59" s="352"/>
      <c r="H59" s="352"/>
      <c r="I59" s="352"/>
      <c r="J59" s="352"/>
      <c r="K59" s="352"/>
      <c r="L59" s="326" t="str">
        <f>IF(基本情報入力シート!C100="","",基本情報入力シート!C100)</f>
        <v/>
      </c>
      <c r="M59" s="326" t="e">
        <f>IF(基本情報入力シート!AC100="","",基本情報入力シート!AC100)</f>
        <v>#N/A</v>
      </c>
      <c r="N59" s="326" t="str">
        <f>IF(基本情報入力シート!Y100="","",基本情報入力シート!Y100)</f>
        <v/>
      </c>
      <c r="O59" s="326" t="str">
        <f>IF(基本情報入力シート!X100="","",基本情報入力シート!X100)</f>
        <v/>
      </c>
      <c r="P59" s="352"/>
      <c r="Q59" s="353"/>
      <c r="R59" s="328" t="str">
        <f>IF('別紙様式2-2（交付金）'!W68="","",'別紙様式2-2（交付金）'!W68)</f>
        <v/>
      </c>
      <c r="S59" s="354"/>
      <c r="T59" s="354"/>
      <c r="U59" s="354"/>
      <c r="V59" s="355"/>
      <c r="W59" s="356"/>
      <c r="X59" s="356"/>
      <c r="Y59" s="356"/>
      <c r="Z59" s="356"/>
      <c r="AA59" s="331"/>
      <c r="AB59" s="332"/>
      <c r="AC59" s="333"/>
      <c r="AD59" s="334"/>
      <c r="AE59" s="335"/>
      <c r="AF59" s="336"/>
      <c r="AG59" s="336"/>
      <c r="AH59" s="337"/>
      <c r="AI59" s="338"/>
      <c r="AJ59" s="335"/>
      <c r="AK59" s="336"/>
      <c r="AL59" s="336"/>
      <c r="AM59" s="336"/>
      <c r="AN59" s="339"/>
      <c r="AO59" s="338"/>
      <c r="AP59" s="340"/>
      <c r="AQ59" s="336"/>
      <c r="AR59" s="336"/>
      <c r="AS59" s="341"/>
      <c r="AT59" s="342"/>
      <c r="AU59" s="338"/>
      <c r="AV59" s="340"/>
      <c r="AW59" s="336"/>
      <c r="AX59" s="336"/>
      <c r="AY59" s="336"/>
      <c r="AZ59" s="342"/>
      <c r="BA59" s="338"/>
      <c r="BB59" s="334"/>
      <c r="BC59" s="334"/>
      <c r="BD59" s="335"/>
      <c r="BE59" s="336"/>
      <c r="BF59" s="336"/>
      <c r="BG59" s="336"/>
      <c r="BH59" s="336"/>
      <c r="BI59" s="337"/>
      <c r="BJ59" s="334"/>
      <c r="BK59" s="337"/>
      <c r="BL59" s="334"/>
      <c r="BM59" s="337"/>
      <c r="BN59" s="334"/>
      <c r="BO59" s="337"/>
      <c r="BP59" s="334"/>
      <c r="BQ59" s="337"/>
      <c r="BR59" s="334"/>
      <c r="BS59" s="337"/>
      <c r="BT59" s="334"/>
      <c r="BU59" s="334"/>
      <c r="BV59" s="343"/>
      <c r="BW59" s="343"/>
      <c r="BX59" s="343"/>
      <c r="BY59" s="338"/>
      <c r="BZ59" s="344"/>
      <c r="CA59" s="344"/>
      <c r="CB59" s="345"/>
      <c r="CC59" s="345"/>
      <c r="CD59" s="346"/>
      <c r="CE59" s="346"/>
      <c r="CF59" s="347"/>
    </row>
    <row r="60" spans="1:84" ht="18" customHeight="1">
      <c r="A60" s="322"/>
      <c r="B60" s="349"/>
      <c r="C60" s="322">
        <f>IF(基本情報入力シート!B101="","",基本情報入力シート!B101)</f>
        <v>58</v>
      </c>
      <c r="D60" s="350"/>
      <c r="E60" s="351"/>
      <c r="F60" s="351"/>
      <c r="G60" s="352"/>
      <c r="H60" s="352"/>
      <c r="I60" s="352"/>
      <c r="J60" s="352"/>
      <c r="K60" s="352"/>
      <c r="L60" s="326" t="str">
        <f>IF(基本情報入力シート!C101="","",基本情報入力シート!C101)</f>
        <v/>
      </c>
      <c r="M60" s="326" t="e">
        <f>IF(基本情報入力シート!AC101="","",基本情報入力シート!AC101)</f>
        <v>#N/A</v>
      </c>
      <c r="N60" s="326" t="str">
        <f>IF(基本情報入力シート!Y101="","",基本情報入力シート!Y101)</f>
        <v/>
      </c>
      <c r="O60" s="326" t="str">
        <f>IF(基本情報入力シート!X101="","",基本情報入力シート!X101)</f>
        <v/>
      </c>
      <c r="P60" s="352"/>
      <c r="Q60" s="353"/>
      <c r="R60" s="328" t="str">
        <f>IF('別紙様式2-2（交付金）'!W69="","",'別紙様式2-2（交付金）'!W69)</f>
        <v/>
      </c>
      <c r="S60" s="354"/>
      <c r="T60" s="354"/>
      <c r="U60" s="354"/>
      <c r="V60" s="355"/>
      <c r="W60" s="356"/>
      <c r="X60" s="356"/>
      <c r="Y60" s="356"/>
      <c r="Z60" s="356"/>
      <c r="AA60" s="331"/>
      <c r="AB60" s="332"/>
      <c r="AC60" s="333"/>
      <c r="AD60" s="334"/>
      <c r="AE60" s="335"/>
      <c r="AF60" s="336"/>
      <c r="AG60" s="336"/>
      <c r="AH60" s="337"/>
      <c r="AI60" s="338"/>
      <c r="AJ60" s="335"/>
      <c r="AK60" s="336"/>
      <c r="AL60" s="336"/>
      <c r="AM60" s="336"/>
      <c r="AN60" s="339"/>
      <c r="AO60" s="338"/>
      <c r="AP60" s="340"/>
      <c r="AQ60" s="336"/>
      <c r="AR60" s="336"/>
      <c r="AS60" s="341"/>
      <c r="AT60" s="342"/>
      <c r="AU60" s="338"/>
      <c r="AV60" s="340"/>
      <c r="AW60" s="336"/>
      <c r="AX60" s="336"/>
      <c r="AY60" s="336"/>
      <c r="AZ60" s="342"/>
      <c r="BA60" s="338"/>
      <c r="BB60" s="334"/>
      <c r="BC60" s="334"/>
      <c r="BD60" s="335"/>
      <c r="BE60" s="336"/>
      <c r="BF60" s="336"/>
      <c r="BG60" s="336"/>
      <c r="BH60" s="336"/>
      <c r="BI60" s="337"/>
      <c r="BJ60" s="334"/>
      <c r="BK60" s="337"/>
      <c r="BL60" s="334"/>
      <c r="BM60" s="337"/>
      <c r="BN60" s="334"/>
      <c r="BO60" s="337"/>
      <c r="BP60" s="334"/>
      <c r="BQ60" s="337"/>
      <c r="BR60" s="334"/>
      <c r="BS60" s="337"/>
      <c r="BT60" s="334"/>
      <c r="BU60" s="334"/>
      <c r="BV60" s="343"/>
      <c r="BW60" s="343"/>
      <c r="BX60" s="343"/>
      <c r="BY60" s="338"/>
      <c r="BZ60" s="344"/>
      <c r="CA60" s="344"/>
      <c r="CB60" s="345"/>
      <c r="CC60" s="345"/>
      <c r="CD60" s="346"/>
      <c r="CE60" s="346"/>
      <c r="CF60" s="347"/>
    </row>
    <row r="61" spans="1:84" ht="18" customHeight="1">
      <c r="A61" s="322"/>
      <c r="B61" s="349"/>
      <c r="C61" s="322">
        <f>IF(基本情報入力シート!B102="","",基本情報入力シート!B102)</f>
        <v>59</v>
      </c>
      <c r="D61" s="350"/>
      <c r="E61" s="351"/>
      <c r="F61" s="351"/>
      <c r="G61" s="352"/>
      <c r="H61" s="352"/>
      <c r="I61" s="352"/>
      <c r="J61" s="352"/>
      <c r="K61" s="352"/>
      <c r="L61" s="326" t="str">
        <f>IF(基本情報入力シート!C102="","",基本情報入力シート!C102)</f>
        <v/>
      </c>
      <c r="M61" s="326" t="e">
        <f>IF(基本情報入力シート!AC102="","",基本情報入力シート!AC102)</f>
        <v>#N/A</v>
      </c>
      <c r="N61" s="326" t="str">
        <f>IF(基本情報入力シート!Y102="","",基本情報入力シート!Y102)</f>
        <v/>
      </c>
      <c r="O61" s="326" t="str">
        <f>IF(基本情報入力シート!X102="","",基本情報入力シート!X102)</f>
        <v/>
      </c>
      <c r="P61" s="352"/>
      <c r="Q61" s="353"/>
      <c r="R61" s="328" t="str">
        <f>IF('別紙様式2-2（交付金）'!W70="","",'別紙様式2-2（交付金）'!W70)</f>
        <v/>
      </c>
      <c r="S61" s="354"/>
      <c r="T61" s="354"/>
      <c r="U61" s="354"/>
      <c r="V61" s="355"/>
      <c r="W61" s="356"/>
      <c r="X61" s="356"/>
      <c r="Y61" s="356"/>
      <c r="Z61" s="356"/>
      <c r="AA61" s="331"/>
      <c r="AB61" s="332"/>
      <c r="AC61" s="333"/>
      <c r="AD61" s="334"/>
      <c r="AE61" s="335"/>
      <c r="AF61" s="336"/>
      <c r="AG61" s="336"/>
      <c r="AH61" s="337"/>
      <c r="AI61" s="338"/>
      <c r="AJ61" s="335"/>
      <c r="AK61" s="336"/>
      <c r="AL61" s="336"/>
      <c r="AM61" s="336"/>
      <c r="AN61" s="339"/>
      <c r="AO61" s="338"/>
      <c r="AP61" s="340"/>
      <c r="AQ61" s="336"/>
      <c r="AR61" s="336"/>
      <c r="AS61" s="341"/>
      <c r="AT61" s="342"/>
      <c r="AU61" s="338"/>
      <c r="AV61" s="340"/>
      <c r="AW61" s="336"/>
      <c r="AX61" s="336"/>
      <c r="AY61" s="336"/>
      <c r="AZ61" s="342"/>
      <c r="BA61" s="338"/>
      <c r="BB61" s="334"/>
      <c r="BC61" s="334"/>
      <c r="BD61" s="335"/>
      <c r="BE61" s="336"/>
      <c r="BF61" s="336"/>
      <c r="BG61" s="336"/>
      <c r="BH61" s="336"/>
      <c r="BI61" s="337"/>
      <c r="BJ61" s="334"/>
      <c r="BK61" s="337"/>
      <c r="BL61" s="334"/>
      <c r="BM61" s="337"/>
      <c r="BN61" s="334"/>
      <c r="BO61" s="337"/>
      <c r="BP61" s="334"/>
      <c r="BQ61" s="337"/>
      <c r="BR61" s="334"/>
      <c r="BS61" s="337"/>
      <c r="BT61" s="334"/>
      <c r="BU61" s="334"/>
      <c r="BV61" s="343"/>
      <c r="BW61" s="343"/>
      <c r="BX61" s="343"/>
      <c r="BY61" s="338"/>
      <c r="BZ61" s="344"/>
      <c r="CA61" s="344"/>
      <c r="CB61" s="345"/>
      <c r="CC61" s="345"/>
      <c r="CD61" s="346"/>
      <c r="CE61" s="346"/>
      <c r="CF61" s="347"/>
    </row>
    <row r="62" spans="1:84" ht="18" customHeight="1">
      <c r="A62" s="322"/>
      <c r="B62" s="349"/>
      <c r="C62" s="322">
        <f>IF(基本情報入力シート!B103="","",基本情報入力シート!B103)</f>
        <v>60</v>
      </c>
      <c r="D62" s="350"/>
      <c r="E62" s="351"/>
      <c r="F62" s="351"/>
      <c r="G62" s="352"/>
      <c r="H62" s="352"/>
      <c r="I62" s="352"/>
      <c r="J62" s="352"/>
      <c r="K62" s="352"/>
      <c r="L62" s="326" t="str">
        <f>IF(基本情報入力シート!C103="","",基本情報入力シート!C103)</f>
        <v/>
      </c>
      <c r="M62" s="326" t="e">
        <f>IF(基本情報入力シート!AC103="","",基本情報入力シート!AC103)</f>
        <v>#N/A</v>
      </c>
      <c r="N62" s="326" t="str">
        <f>IF(基本情報入力シート!Y103="","",基本情報入力シート!Y103)</f>
        <v/>
      </c>
      <c r="O62" s="326" t="str">
        <f>IF(基本情報入力シート!X103="","",基本情報入力シート!X103)</f>
        <v/>
      </c>
      <c r="P62" s="352"/>
      <c r="Q62" s="353"/>
      <c r="R62" s="328" t="str">
        <f>IF('別紙様式2-2（交付金）'!W71="","",'別紙様式2-2（交付金）'!W71)</f>
        <v/>
      </c>
      <c r="S62" s="354"/>
      <c r="T62" s="354"/>
      <c r="U62" s="354"/>
      <c r="V62" s="355"/>
      <c r="W62" s="356"/>
      <c r="X62" s="356"/>
      <c r="Y62" s="356"/>
      <c r="Z62" s="356"/>
      <c r="AA62" s="331"/>
      <c r="AB62" s="332"/>
      <c r="AC62" s="333"/>
      <c r="AD62" s="334"/>
      <c r="AE62" s="335"/>
      <c r="AF62" s="336"/>
      <c r="AG62" s="336"/>
      <c r="AH62" s="337"/>
      <c r="AI62" s="338"/>
      <c r="AJ62" s="335"/>
      <c r="AK62" s="336"/>
      <c r="AL62" s="336"/>
      <c r="AM62" s="336"/>
      <c r="AN62" s="339"/>
      <c r="AO62" s="338"/>
      <c r="AP62" s="340"/>
      <c r="AQ62" s="336"/>
      <c r="AR62" s="336"/>
      <c r="AS62" s="341"/>
      <c r="AT62" s="342"/>
      <c r="AU62" s="338"/>
      <c r="AV62" s="340"/>
      <c r="AW62" s="336"/>
      <c r="AX62" s="336"/>
      <c r="AY62" s="336"/>
      <c r="AZ62" s="342"/>
      <c r="BA62" s="338"/>
      <c r="BB62" s="334"/>
      <c r="BC62" s="334"/>
      <c r="BD62" s="335"/>
      <c r="BE62" s="336"/>
      <c r="BF62" s="336"/>
      <c r="BG62" s="336"/>
      <c r="BH62" s="336"/>
      <c r="BI62" s="337"/>
      <c r="BJ62" s="334"/>
      <c r="BK62" s="337"/>
      <c r="BL62" s="334"/>
      <c r="BM62" s="337"/>
      <c r="BN62" s="334"/>
      <c r="BO62" s="337"/>
      <c r="BP62" s="334"/>
      <c r="BQ62" s="337"/>
      <c r="BR62" s="334"/>
      <c r="BS62" s="337"/>
      <c r="BT62" s="334"/>
      <c r="BU62" s="334"/>
      <c r="BV62" s="343"/>
      <c r="BW62" s="343"/>
      <c r="BX62" s="343"/>
      <c r="BY62" s="338"/>
      <c r="BZ62" s="344"/>
      <c r="CA62" s="344"/>
      <c r="CB62" s="345"/>
      <c r="CC62" s="345"/>
      <c r="CD62" s="346"/>
      <c r="CE62" s="346"/>
      <c r="CF62" s="347"/>
    </row>
    <row r="63" spans="1:84" ht="18" customHeight="1">
      <c r="A63" s="322"/>
      <c r="B63" s="349"/>
      <c r="C63" s="322">
        <f>IF(基本情報入力シート!B104="","",基本情報入力シート!B104)</f>
        <v>61</v>
      </c>
      <c r="D63" s="350"/>
      <c r="E63" s="351"/>
      <c r="F63" s="351"/>
      <c r="G63" s="352"/>
      <c r="H63" s="352"/>
      <c r="I63" s="352"/>
      <c r="J63" s="352"/>
      <c r="K63" s="352"/>
      <c r="L63" s="326" t="str">
        <f>IF(基本情報入力シート!C104="","",基本情報入力シート!C104)</f>
        <v/>
      </c>
      <c r="M63" s="326" t="e">
        <f>IF(基本情報入力シート!AC104="","",基本情報入力シート!AC104)</f>
        <v>#N/A</v>
      </c>
      <c r="N63" s="326" t="str">
        <f>IF(基本情報入力シート!Y104="","",基本情報入力シート!Y104)</f>
        <v/>
      </c>
      <c r="O63" s="326" t="str">
        <f>IF(基本情報入力シート!X104="","",基本情報入力シート!X104)</f>
        <v/>
      </c>
      <c r="P63" s="352"/>
      <c r="Q63" s="353"/>
      <c r="R63" s="328" t="str">
        <f>IF('別紙様式2-2（交付金）'!W72="","",'別紙様式2-2（交付金）'!W72)</f>
        <v/>
      </c>
      <c r="S63" s="354"/>
      <c r="T63" s="354"/>
      <c r="U63" s="354"/>
      <c r="V63" s="355"/>
      <c r="W63" s="356"/>
      <c r="X63" s="356"/>
      <c r="Y63" s="356"/>
      <c r="Z63" s="356"/>
      <c r="AA63" s="331"/>
      <c r="AB63" s="332"/>
      <c r="AC63" s="333"/>
      <c r="AD63" s="334"/>
      <c r="AE63" s="335"/>
      <c r="AF63" s="336"/>
      <c r="AG63" s="336"/>
      <c r="AH63" s="337"/>
      <c r="AI63" s="338"/>
      <c r="AJ63" s="335"/>
      <c r="AK63" s="336"/>
      <c r="AL63" s="336"/>
      <c r="AM63" s="336"/>
      <c r="AN63" s="339"/>
      <c r="AO63" s="338"/>
      <c r="AP63" s="340"/>
      <c r="AQ63" s="336"/>
      <c r="AR63" s="336"/>
      <c r="AS63" s="341"/>
      <c r="AT63" s="342"/>
      <c r="AU63" s="338"/>
      <c r="AV63" s="340"/>
      <c r="AW63" s="336"/>
      <c r="AX63" s="336"/>
      <c r="AY63" s="336"/>
      <c r="AZ63" s="342"/>
      <c r="BA63" s="338"/>
      <c r="BB63" s="334"/>
      <c r="BC63" s="334"/>
      <c r="BD63" s="335"/>
      <c r="BE63" s="336"/>
      <c r="BF63" s="336"/>
      <c r="BG63" s="336"/>
      <c r="BH63" s="336"/>
      <c r="BI63" s="337"/>
      <c r="BJ63" s="334"/>
      <c r="BK63" s="337"/>
      <c r="BL63" s="334"/>
      <c r="BM63" s="337"/>
      <c r="BN63" s="334"/>
      <c r="BO63" s="337"/>
      <c r="BP63" s="334"/>
      <c r="BQ63" s="337"/>
      <c r="BR63" s="334"/>
      <c r="BS63" s="337"/>
      <c r="BT63" s="334"/>
      <c r="BU63" s="334"/>
      <c r="BV63" s="343"/>
      <c r="BW63" s="343"/>
      <c r="BX63" s="343"/>
      <c r="BY63" s="338"/>
      <c r="BZ63" s="344"/>
      <c r="CA63" s="344"/>
      <c r="CB63" s="345"/>
      <c r="CC63" s="345"/>
      <c r="CD63" s="346"/>
      <c r="CE63" s="346"/>
      <c r="CF63" s="347"/>
    </row>
    <row r="64" spans="1:84" ht="18" customHeight="1">
      <c r="A64" s="322"/>
      <c r="B64" s="349"/>
      <c r="C64" s="322">
        <f>IF(基本情報入力シート!B105="","",基本情報入力シート!B105)</f>
        <v>62</v>
      </c>
      <c r="D64" s="350"/>
      <c r="E64" s="351"/>
      <c r="F64" s="351"/>
      <c r="G64" s="352"/>
      <c r="H64" s="352"/>
      <c r="I64" s="352"/>
      <c r="J64" s="352"/>
      <c r="K64" s="352"/>
      <c r="L64" s="326" t="str">
        <f>IF(基本情報入力シート!C105="","",基本情報入力シート!C105)</f>
        <v/>
      </c>
      <c r="M64" s="326" t="e">
        <f>IF(基本情報入力シート!AC105="","",基本情報入力シート!AC105)</f>
        <v>#N/A</v>
      </c>
      <c r="N64" s="326" t="str">
        <f>IF(基本情報入力シート!Y105="","",基本情報入力シート!Y105)</f>
        <v/>
      </c>
      <c r="O64" s="326" t="str">
        <f>IF(基本情報入力シート!X105="","",基本情報入力シート!X105)</f>
        <v/>
      </c>
      <c r="P64" s="352"/>
      <c r="Q64" s="353"/>
      <c r="R64" s="328" t="str">
        <f>IF('別紙様式2-2（交付金）'!W73="","",'別紙様式2-2（交付金）'!W73)</f>
        <v/>
      </c>
      <c r="S64" s="354"/>
      <c r="T64" s="354"/>
      <c r="U64" s="354"/>
      <c r="V64" s="355"/>
      <c r="W64" s="356"/>
      <c r="X64" s="356"/>
      <c r="Y64" s="356"/>
      <c r="Z64" s="356"/>
      <c r="AA64" s="331"/>
      <c r="AB64" s="332"/>
      <c r="AC64" s="333"/>
      <c r="AD64" s="334"/>
      <c r="AE64" s="335"/>
      <c r="AF64" s="336"/>
      <c r="AG64" s="336"/>
      <c r="AH64" s="337"/>
      <c r="AI64" s="338"/>
      <c r="AJ64" s="335"/>
      <c r="AK64" s="336"/>
      <c r="AL64" s="336"/>
      <c r="AM64" s="336"/>
      <c r="AN64" s="339"/>
      <c r="AO64" s="338"/>
      <c r="AP64" s="340"/>
      <c r="AQ64" s="336"/>
      <c r="AR64" s="336"/>
      <c r="AS64" s="341"/>
      <c r="AT64" s="342"/>
      <c r="AU64" s="338"/>
      <c r="AV64" s="340"/>
      <c r="AW64" s="336"/>
      <c r="AX64" s="336"/>
      <c r="AY64" s="336"/>
      <c r="AZ64" s="342"/>
      <c r="BA64" s="338"/>
      <c r="BB64" s="334"/>
      <c r="BC64" s="334"/>
      <c r="BD64" s="335"/>
      <c r="BE64" s="336"/>
      <c r="BF64" s="336"/>
      <c r="BG64" s="336"/>
      <c r="BH64" s="336"/>
      <c r="BI64" s="337"/>
      <c r="BJ64" s="334"/>
      <c r="BK64" s="337"/>
      <c r="BL64" s="334"/>
      <c r="BM64" s="337"/>
      <c r="BN64" s="334"/>
      <c r="BO64" s="337"/>
      <c r="BP64" s="334"/>
      <c r="BQ64" s="337"/>
      <c r="BR64" s="334"/>
      <c r="BS64" s="337"/>
      <c r="BT64" s="334"/>
      <c r="BU64" s="334"/>
      <c r="BV64" s="343"/>
      <c r="BW64" s="343"/>
      <c r="BX64" s="343"/>
      <c r="BY64" s="338"/>
      <c r="BZ64" s="344"/>
      <c r="CA64" s="344"/>
      <c r="CB64" s="345"/>
      <c r="CC64" s="345"/>
      <c r="CD64" s="346"/>
      <c r="CE64" s="346"/>
      <c r="CF64" s="347"/>
    </row>
    <row r="65" spans="1:84" ht="18" customHeight="1">
      <c r="A65" s="322"/>
      <c r="B65" s="349"/>
      <c r="C65" s="322">
        <f>IF(基本情報入力シート!B106="","",基本情報入力シート!B106)</f>
        <v>63</v>
      </c>
      <c r="D65" s="350"/>
      <c r="E65" s="351"/>
      <c r="F65" s="351"/>
      <c r="G65" s="352"/>
      <c r="H65" s="352"/>
      <c r="I65" s="352"/>
      <c r="J65" s="352"/>
      <c r="K65" s="352"/>
      <c r="L65" s="326" t="str">
        <f>IF(基本情報入力シート!C106="","",基本情報入力シート!C106)</f>
        <v/>
      </c>
      <c r="M65" s="326" t="e">
        <f>IF(基本情報入力シート!AC106="","",基本情報入力シート!AC106)</f>
        <v>#N/A</v>
      </c>
      <c r="N65" s="326" t="str">
        <f>IF(基本情報入力シート!Y106="","",基本情報入力シート!Y106)</f>
        <v/>
      </c>
      <c r="O65" s="326" t="str">
        <f>IF(基本情報入力シート!X106="","",基本情報入力シート!X106)</f>
        <v/>
      </c>
      <c r="P65" s="352"/>
      <c r="Q65" s="353"/>
      <c r="R65" s="328" t="str">
        <f>IF('別紙様式2-2（交付金）'!W74="","",'別紙様式2-2（交付金）'!W74)</f>
        <v/>
      </c>
      <c r="S65" s="354"/>
      <c r="T65" s="354"/>
      <c r="U65" s="354"/>
      <c r="V65" s="355"/>
      <c r="W65" s="356"/>
      <c r="X65" s="356"/>
      <c r="Y65" s="356"/>
      <c r="Z65" s="356"/>
      <c r="AA65" s="331"/>
      <c r="AB65" s="332"/>
      <c r="AC65" s="333"/>
      <c r="AD65" s="334"/>
      <c r="AE65" s="335"/>
      <c r="AF65" s="336"/>
      <c r="AG65" s="336"/>
      <c r="AH65" s="337"/>
      <c r="AI65" s="338"/>
      <c r="AJ65" s="335"/>
      <c r="AK65" s="336"/>
      <c r="AL65" s="336"/>
      <c r="AM65" s="336"/>
      <c r="AN65" s="339"/>
      <c r="AO65" s="338"/>
      <c r="AP65" s="340"/>
      <c r="AQ65" s="336"/>
      <c r="AR65" s="336"/>
      <c r="AS65" s="341"/>
      <c r="AT65" s="342"/>
      <c r="AU65" s="338"/>
      <c r="AV65" s="340"/>
      <c r="AW65" s="336"/>
      <c r="AX65" s="336"/>
      <c r="AY65" s="336"/>
      <c r="AZ65" s="342"/>
      <c r="BA65" s="338"/>
      <c r="BB65" s="334"/>
      <c r="BC65" s="334"/>
      <c r="BD65" s="335"/>
      <c r="BE65" s="336"/>
      <c r="BF65" s="336"/>
      <c r="BG65" s="336"/>
      <c r="BH65" s="336"/>
      <c r="BI65" s="337"/>
      <c r="BJ65" s="334"/>
      <c r="BK65" s="337"/>
      <c r="BL65" s="334"/>
      <c r="BM65" s="337"/>
      <c r="BN65" s="334"/>
      <c r="BO65" s="337"/>
      <c r="BP65" s="334"/>
      <c r="BQ65" s="337"/>
      <c r="BR65" s="334"/>
      <c r="BS65" s="337"/>
      <c r="BT65" s="334"/>
      <c r="BU65" s="334"/>
      <c r="BV65" s="343"/>
      <c r="BW65" s="343"/>
      <c r="BX65" s="343"/>
      <c r="BY65" s="338"/>
      <c r="BZ65" s="344"/>
      <c r="CA65" s="344"/>
      <c r="CB65" s="345"/>
      <c r="CC65" s="345"/>
      <c r="CD65" s="346"/>
      <c r="CE65" s="346"/>
      <c r="CF65" s="347"/>
    </row>
    <row r="66" spans="1:84" ht="18" customHeight="1">
      <c r="A66" s="322"/>
      <c r="B66" s="349"/>
      <c r="C66" s="322">
        <f>IF(基本情報入力シート!B107="","",基本情報入力シート!B107)</f>
        <v>64</v>
      </c>
      <c r="D66" s="350"/>
      <c r="E66" s="351"/>
      <c r="F66" s="351"/>
      <c r="G66" s="352"/>
      <c r="H66" s="352"/>
      <c r="I66" s="352"/>
      <c r="J66" s="352"/>
      <c r="K66" s="352"/>
      <c r="L66" s="326" t="str">
        <f>IF(基本情報入力シート!C107="","",基本情報入力シート!C107)</f>
        <v/>
      </c>
      <c r="M66" s="326" t="e">
        <f>IF(基本情報入力シート!AC107="","",基本情報入力シート!AC107)</f>
        <v>#N/A</v>
      </c>
      <c r="N66" s="326" t="str">
        <f>IF(基本情報入力シート!Y107="","",基本情報入力シート!Y107)</f>
        <v/>
      </c>
      <c r="O66" s="326" t="str">
        <f>IF(基本情報入力シート!X107="","",基本情報入力シート!X107)</f>
        <v/>
      </c>
      <c r="P66" s="352"/>
      <c r="Q66" s="353"/>
      <c r="R66" s="328" t="str">
        <f>IF('別紙様式2-2（交付金）'!W75="","",'別紙様式2-2（交付金）'!W75)</f>
        <v/>
      </c>
      <c r="S66" s="354"/>
      <c r="T66" s="354"/>
      <c r="U66" s="354"/>
      <c r="V66" s="355"/>
      <c r="W66" s="356"/>
      <c r="X66" s="356"/>
      <c r="Y66" s="356"/>
      <c r="Z66" s="361"/>
      <c r="AA66" s="331"/>
      <c r="AB66" s="332"/>
      <c r="AC66" s="333"/>
      <c r="AD66" s="334"/>
      <c r="AE66" s="335"/>
      <c r="AF66" s="336"/>
      <c r="AG66" s="336"/>
      <c r="AH66" s="337"/>
      <c r="AI66" s="338"/>
      <c r="AJ66" s="335"/>
      <c r="AK66" s="336"/>
      <c r="AL66" s="336"/>
      <c r="AM66" s="336"/>
      <c r="AN66" s="339"/>
      <c r="AO66" s="338"/>
      <c r="AP66" s="340"/>
      <c r="AQ66" s="336"/>
      <c r="AR66" s="336"/>
      <c r="AS66" s="341"/>
      <c r="AT66" s="342"/>
      <c r="AU66" s="338"/>
      <c r="AV66" s="340"/>
      <c r="AW66" s="336"/>
      <c r="AX66" s="336"/>
      <c r="AY66" s="336"/>
      <c r="AZ66" s="342"/>
      <c r="BA66" s="338"/>
      <c r="BB66" s="334"/>
      <c r="BC66" s="334"/>
      <c r="BD66" s="335"/>
      <c r="BE66" s="336"/>
      <c r="BF66" s="336"/>
      <c r="BG66" s="336"/>
      <c r="BH66" s="336"/>
      <c r="BI66" s="337"/>
      <c r="BJ66" s="334"/>
      <c r="BK66" s="337"/>
      <c r="BL66" s="334"/>
      <c r="BM66" s="337"/>
      <c r="BN66" s="334"/>
      <c r="BO66" s="337"/>
      <c r="BP66" s="334"/>
      <c r="BQ66" s="337"/>
      <c r="BR66" s="334"/>
      <c r="BS66" s="337"/>
      <c r="BT66" s="334"/>
      <c r="BU66" s="334"/>
      <c r="BV66" s="343"/>
      <c r="BW66" s="343"/>
      <c r="BX66" s="343"/>
      <c r="BY66" s="338"/>
      <c r="BZ66" s="344"/>
      <c r="CA66" s="344"/>
      <c r="CB66" s="345"/>
      <c r="CC66" s="345"/>
      <c r="CD66" s="346"/>
      <c r="CE66" s="346"/>
      <c r="CF66" s="347"/>
    </row>
    <row r="67" spans="1:84" ht="18" customHeight="1">
      <c r="A67" s="322"/>
      <c r="B67" s="349"/>
      <c r="C67" s="322">
        <f>IF(基本情報入力シート!B108="","",基本情報入力シート!B108)</f>
        <v>65</v>
      </c>
      <c r="D67" s="350"/>
      <c r="E67" s="351"/>
      <c r="F67" s="351"/>
      <c r="G67" s="352"/>
      <c r="H67" s="352"/>
      <c r="I67" s="352"/>
      <c r="J67" s="352"/>
      <c r="K67" s="352"/>
      <c r="L67" s="326" t="str">
        <f>IF(基本情報入力シート!C108="","",基本情報入力シート!C108)</f>
        <v/>
      </c>
      <c r="M67" s="326" t="e">
        <f>IF(基本情報入力シート!AC108="","",基本情報入力シート!AC108)</f>
        <v>#N/A</v>
      </c>
      <c r="N67" s="326" t="str">
        <f>IF(基本情報入力シート!Y108="","",基本情報入力シート!Y108)</f>
        <v/>
      </c>
      <c r="O67" s="326" t="str">
        <f>IF(基本情報入力シート!X108="","",基本情報入力シート!X108)</f>
        <v/>
      </c>
      <c r="P67" s="352"/>
      <c r="Q67" s="353"/>
      <c r="R67" s="328" t="str">
        <f>IF('別紙様式2-2（交付金）'!W76="","",'別紙様式2-2（交付金）'!W76)</f>
        <v/>
      </c>
      <c r="S67" s="354"/>
      <c r="T67" s="354"/>
      <c r="U67" s="354"/>
      <c r="V67" s="355"/>
      <c r="W67" s="356"/>
      <c r="X67" s="356"/>
      <c r="Y67" s="356"/>
      <c r="Z67" s="361"/>
      <c r="AA67" s="331"/>
      <c r="AB67" s="332"/>
      <c r="AC67" s="333"/>
      <c r="AD67" s="334"/>
      <c r="AE67" s="335"/>
      <c r="AF67" s="336"/>
      <c r="AG67" s="336"/>
      <c r="AH67" s="337"/>
      <c r="AI67" s="338"/>
      <c r="AJ67" s="335"/>
      <c r="AK67" s="336"/>
      <c r="AL67" s="336"/>
      <c r="AM67" s="336"/>
      <c r="AN67" s="339"/>
      <c r="AO67" s="338"/>
      <c r="AP67" s="340"/>
      <c r="AQ67" s="336"/>
      <c r="AR67" s="336"/>
      <c r="AS67" s="341"/>
      <c r="AT67" s="342"/>
      <c r="AU67" s="338"/>
      <c r="AV67" s="340"/>
      <c r="AW67" s="336"/>
      <c r="AX67" s="336"/>
      <c r="AY67" s="336"/>
      <c r="AZ67" s="342"/>
      <c r="BA67" s="338"/>
      <c r="BB67" s="334"/>
      <c r="BC67" s="334"/>
      <c r="BD67" s="335"/>
      <c r="BE67" s="336"/>
      <c r="BF67" s="336"/>
      <c r="BG67" s="336"/>
      <c r="BH67" s="336"/>
      <c r="BI67" s="337"/>
      <c r="BJ67" s="334"/>
      <c r="BK67" s="337"/>
      <c r="BL67" s="334"/>
      <c r="BM67" s="337"/>
      <c r="BN67" s="334"/>
      <c r="BO67" s="337"/>
      <c r="BP67" s="334"/>
      <c r="BQ67" s="337"/>
      <c r="BR67" s="334"/>
      <c r="BS67" s="337"/>
      <c r="BT67" s="334"/>
      <c r="BU67" s="334"/>
      <c r="BV67" s="343"/>
      <c r="BW67" s="343"/>
      <c r="BX67" s="343"/>
      <c r="BY67" s="338"/>
      <c r="BZ67" s="344"/>
      <c r="CA67" s="344"/>
      <c r="CB67" s="345"/>
      <c r="CC67" s="345"/>
      <c r="CD67" s="346"/>
      <c r="CE67" s="346"/>
      <c r="CF67" s="347"/>
    </row>
    <row r="68" spans="1:84" ht="18" customHeight="1">
      <c r="A68" s="322"/>
      <c r="B68" s="349"/>
      <c r="C68" s="322">
        <f>IF(基本情報入力シート!B109="","",基本情報入力シート!B109)</f>
        <v>66</v>
      </c>
      <c r="D68" s="350"/>
      <c r="E68" s="351"/>
      <c r="F68" s="351"/>
      <c r="G68" s="352"/>
      <c r="H68" s="352"/>
      <c r="I68" s="352"/>
      <c r="J68" s="352"/>
      <c r="K68" s="352"/>
      <c r="L68" s="326" t="str">
        <f>IF(基本情報入力シート!C109="","",基本情報入力シート!C109)</f>
        <v/>
      </c>
      <c r="M68" s="326" t="e">
        <f>IF(基本情報入力シート!AC109="","",基本情報入力シート!AC109)</f>
        <v>#N/A</v>
      </c>
      <c r="N68" s="326" t="str">
        <f>IF(基本情報入力シート!Y109="","",基本情報入力シート!Y109)</f>
        <v/>
      </c>
      <c r="O68" s="326" t="str">
        <f>IF(基本情報入力シート!X109="","",基本情報入力シート!X109)</f>
        <v/>
      </c>
      <c r="P68" s="352"/>
      <c r="Q68" s="353"/>
      <c r="R68" s="328" t="str">
        <f>IF('別紙様式2-2（交付金）'!W77="","",'別紙様式2-2（交付金）'!W77)</f>
        <v/>
      </c>
      <c r="S68" s="354"/>
      <c r="T68" s="354"/>
      <c r="U68" s="354"/>
      <c r="V68" s="355"/>
      <c r="W68" s="356"/>
      <c r="X68" s="356"/>
      <c r="Y68" s="356"/>
      <c r="Z68" s="356"/>
      <c r="AA68" s="331"/>
      <c r="AB68" s="332"/>
      <c r="AC68" s="333"/>
      <c r="AD68" s="334"/>
      <c r="AE68" s="335"/>
      <c r="AF68" s="336"/>
      <c r="AG68" s="336"/>
      <c r="AH68" s="337"/>
      <c r="AI68" s="338"/>
      <c r="AJ68" s="335"/>
      <c r="AK68" s="336"/>
      <c r="AL68" s="336"/>
      <c r="AM68" s="336"/>
      <c r="AN68" s="339"/>
      <c r="AO68" s="338"/>
      <c r="AP68" s="340"/>
      <c r="AQ68" s="336"/>
      <c r="AR68" s="336"/>
      <c r="AS68" s="341"/>
      <c r="AT68" s="342"/>
      <c r="AU68" s="338"/>
      <c r="AV68" s="340"/>
      <c r="AW68" s="336"/>
      <c r="AX68" s="336"/>
      <c r="AY68" s="336"/>
      <c r="AZ68" s="342"/>
      <c r="BA68" s="338"/>
      <c r="BB68" s="334"/>
      <c r="BC68" s="334"/>
      <c r="BD68" s="335"/>
      <c r="BE68" s="336"/>
      <c r="BF68" s="336"/>
      <c r="BG68" s="336"/>
      <c r="BH68" s="336"/>
      <c r="BI68" s="337"/>
      <c r="BJ68" s="334"/>
      <c r="BK68" s="337"/>
      <c r="BL68" s="334"/>
      <c r="BM68" s="337"/>
      <c r="BN68" s="334"/>
      <c r="BO68" s="337"/>
      <c r="BP68" s="334"/>
      <c r="BQ68" s="337"/>
      <c r="BR68" s="334"/>
      <c r="BS68" s="337"/>
      <c r="BT68" s="334"/>
      <c r="BU68" s="334"/>
      <c r="BV68" s="343"/>
      <c r="BW68" s="343"/>
      <c r="BX68" s="343"/>
      <c r="BY68" s="338"/>
      <c r="BZ68" s="344"/>
      <c r="CA68" s="344"/>
      <c r="CB68" s="345"/>
      <c r="CC68" s="345"/>
      <c r="CD68" s="346"/>
      <c r="CE68" s="346"/>
      <c r="CF68" s="347"/>
    </row>
    <row r="69" spans="1:84" ht="18" customHeight="1">
      <c r="A69" s="322"/>
      <c r="B69" s="349"/>
      <c r="C69" s="322">
        <f>IF(基本情報入力シート!B110="","",基本情報入力シート!B110)</f>
        <v>67</v>
      </c>
      <c r="D69" s="350"/>
      <c r="E69" s="351"/>
      <c r="F69" s="351"/>
      <c r="G69" s="352"/>
      <c r="H69" s="352"/>
      <c r="I69" s="352"/>
      <c r="J69" s="352"/>
      <c r="K69" s="352"/>
      <c r="L69" s="326" t="str">
        <f>IF(基本情報入力シート!C110="","",基本情報入力シート!C110)</f>
        <v/>
      </c>
      <c r="M69" s="326" t="e">
        <f>IF(基本情報入力シート!AC110="","",基本情報入力シート!AC110)</f>
        <v>#N/A</v>
      </c>
      <c r="N69" s="326" t="str">
        <f>IF(基本情報入力シート!Y110="","",基本情報入力シート!Y110)</f>
        <v/>
      </c>
      <c r="O69" s="326" t="str">
        <f>IF(基本情報入力シート!X110="","",基本情報入力シート!X110)</f>
        <v/>
      </c>
      <c r="P69" s="352"/>
      <c r="Q69" s="353"/>
      <c r="R69" s="328" t="str">
        <f>IF('別紙様式2-2（交付金）'!W78="","",'別紙様式2-2（交付金）'!W78)</f>
        <v/>
      </c>
      <c r="S69" s="354"/>
      <c r="T69" s="354"/>
      <c r="U69" s="354"/>
      <c r="V69" s="355"/>
      <c r="W69" s="356"/>
      <c r="X69" s="356"/>
      <c r="Y69" s="356"/>
      <c r="Z69" s="356"/>
      <c r="AA69" s="331"/>
      <c r="AB69" s="332"/>
      <c r="AC69" s="333"/>
      <c r="AD69" s="334"/>
      <c r="AE69" s="335"/>
      <c r="AF69" s="336"/>
      <c r="AG69" s="336"/>
      <c r="AH69" s="337"/>
      <c r="AI69" s="338"/>
      <c r="AJ69" s="335"/>
      <c r="AK69" s="336"/>
      <c r="AL69" s="336"/>
      <c r="AM69" s="336"/>
      <c r="AN69" s="339"/>
      <c r="AO69" s="338"/>
      <c r="AP69" s="340"/>
      <c r="AQ69" s="336"/>
      <c r="AR69" s="336"/>
      <c r="AS69" s="341"/>
      <c r="AT69" s="342"/>
      <c r="AU69" s="338"/>
      <c r="AV69" s="340"/>
      <c r="AW69" s="336"/>
      <c r="AX69" s="336"/>
      <c r="AY69" s="336"/>
      <c r="AZ69" s="342"/>
      <c r="BA69" s="338"/>
      <c r="BB69" s="334"/>
      <c r="BC69" s="334"/>
      <c r="BD69" s="335"/>
      <c r="BE69" s="336"/>
      <c r="BF69" s="336"/>
      <c r="BG69" s="336"/>
      <c r="BH69" s="336"/>
      <c r="BI69" s="337"/>
      <c r="BJ69" s="334"/>
      <c r="BK69" s="337"/>
      <c r="BL69" s="334"/>
      <c r="BM69" s="337"/>
      <c r="BN69" s="334"/>
      <c r="BO69" s="337"/>
      <c r="BP69" s="334"/>
      <c r="BQ69" s="337"/>
      <c r="BR69" s="334"/>
      <c r="BS69" s="337"/>
      <c r="BT69" s="334"/>
      <c r="BU69" s="334"/>
      <c r="BV69" s="343"/>
      <c r="BW69" s="343"/>
      <c r="BX69" s="343"/>
      <c r="BY69" s="338"/>
      <c r="BZ69" s="344"/>
      <c r="CA69" s="344"/>
      <c r="CB69" s="345"/>
      <c r="CC69" s="345"/>
      <c r="CD69" s="346"/>
      <c r="CE69" s="346"/>
      <c r="CF69" s="347"/>
    </row>
    <row r="70" spans="1:84" ht="18" customHeight="1">
      <c r="A70" s="322"/>
      <c r="B70" s="349"/>
      <c r="C70" s="322">
        <f>IF(基本情報入力シート!B111="","",基本情報入力シート!B111)</f>
        <v>68</v>
      </c>
      <c r="D70" s="350"/>
      <c r="E70" s="351"/>
      <c r="F70" s="351"/>
      <c r="G70" s="352"/>
      <c r="H70" s="352"/>
      <c r="I70" s="352"/>
      <c r="J70" s="352"/>
      <c r="K70" s="352"/>
      <c r="L70" s="326" t="str">
        <f>IF(基本情報入力シート!C111="","",基本情報入力シート!C111)</f>
        <v/>
      </c>
      <c r="M70" s="326" t="e">
        <f>IF(基本情報入力シート!AC111="","",基本情報入力シート!AC111)</f>
        <v>#N/A</v>
      </c>
      <c r="N70" s="326" t="str">
        <f>IF(基本情報入力シート!Y111="","",基本情報入力シート!Y111)</f>
        <v/>
      </c>
      <c r="O70" s="326" t="str">
        <f>IF(基本情報入力シート!X111="","",基本情報入力シート!X111)</f>
        <v/>
      </c>
      <c r="P70" s="352"/>
      <c r="Q70" s="353"/>
      <c r="R70" s="328" t="str">
        <f>IF('別紙様式2-2（交付金）'!W79="","",'別紙様式2-2（交付金）'!W79)</f>
        <v/>
      </c>
      <c r="S70" s="354"/>
      <c r="T70" s="354"/>
      <c r="U70" s="354"/>
      <c r="V70" s="355"/>
      <c r="W70" s="356"/>
      <c r="X70" s="356"/>
      <c r="Y70" s="356"/>
      <c r="Z70" s="356"/>
      <c r="AA70" s="331"/>
      <c r="AB70" s="332"/>
      <c r="AC70" s="333"/>
      <c r="AD70" s="334"/>
      <c r="AE70" s="335"/>
      <c r="AF70" s="336"/>
      <c r="AG70" s="336"/>
      <c r="AH70" s="337"/>
      <c r="AI70" s="338"/>
      <c r="AJ70" s="335"/>
      <c r="AK70" s="336"/>
      <c r="AL70" s="336"/>
      <c r="AM70" s="336"/>
      <c r="AN70" s="339"/>
      <c r="AO70" s="338"/>
      <c r="AP70" s="340"/>
      <c r="AQ70" s="336"/>
      <c r="AR70" s="336"/>
      <c r="AS70" s="341"/>
      <c r="AT70" s="342"/>
      <c r="AU70" s="338"/>
      <c r="AV70" s="340"/>
      <c r="AW70" s="336"/>
      <c r="AX70" s="336"/>
      <c r="AY70" s="336"/>
      <c r="AZ70" s="342"/>
      <c r="BA70" s="338"/>
      <c r="BB70" s="334"/>
      <c r="BC70" s="334"/>
      <c r="BD70" s="335"/>
      <c r="BE70" s="336"/>
      <c r="BF70" s="336"/>
      <c r="BG70" s="336"/>
      <c r="BH70" s="336"/>
      <c r="BI70" s="337"/>
      <c r="BJ70" s="334"/>
      <c r="BK70" s="337"/>
      <c r="BL70" s="334"/>
      <c r="BM70" s="337"/>
      <c r="BN70" s="334"/>
      <c r="BO70" s="337"/>
      <c r="BP70" s="334"/>
      <c r="BQ70" s="337"/>
      <c r="BR70" s="334"/>
      <c r="BS70" s="337"/>
      <c r="BT70" s="334"/>
      <c r="BU70" s="334"/>
      <c r="BV70" s="343"/>
      <c r="BW70" s="343"/>
      <c r="BX70" s="343"/>
      <c r="BY70" s="338"/>
      <c r="BZ70" s="344"/>
      <c r="CA70" s="344"/>
      <c r="CB70" s="345"/>
      <c r="CC70" s="345"/>
      <c r="CD70" s="346"/>
      <c r="CE70" s="346"/>
      <c r="CF70" s="347"/>
    </row>
    <row r="71" spans="1:84" ht="18" customHeight="1">
      <c r="A71" s="322"/>
      <c r="B71" s="349"/>
      <c r="C71" s="322">
        <f>IF(基本情報入力シート!B112="","",基本情報入力シート!B112)</f>
        <v>69</v>
      </c>
      <c r="D71" s="350"/>
      <c r="E71" s="351"/>
      <c r="F71" s="351"/>
      <c r="G71" s="352"/>
      <c r="H71" s="352"/>
      <c r="I71" s="352"/>
      <c r="J71" s="352"/>
      <c r="K71" s="352"/>
      <c r="L71" s="326" t="str">
        <f>IF(基本情報入力シート!C112="","",基本情報入力シート!C112)</f>
        <v/>
      </c>
      <c r="M71" s="326" t="e">
        <f>IF(基本情報入力シート!AC112="","",基本情報入力シート!AC112)</f>
        <v>#N/A</v>
      </c>
      <c r="N71" s="326" t="str">
        <f>IF(基本情報入力シート!Y112="","",基本情報入力シート!Y112)</f>
        <v/>
      </c>
      <c r="O71" s="326" t="str">
        <f>IF(基本情報入力シート!X112="","",基本情報入力シート!X112)</f>
        <v/>
      </c>
      <c r="P71" s="352"/>
      <c r="Q71" s="353"/>
      <c r="R71" s="328" t="str">
        <f>IF('別紙様式2-2（交付金）'!W80="","",'別紙様式2-2（交付金）'!W80)</f>
        <v/>
      </c>
      <c r="S71" s="354"/>
      <c r="T71" s="354"/>
      <c r="U71" s="354"/>
      <c r="V71" s="355"/>
      <c r="W71" s="356"/>
      <c r="X71" s="356"/>
      <c r="Y71" s="356"/>
      <c r="Z71" s="356"/>
      <c r="AA71" s="331"/>
      <c r="AB71" s="332"/>
      <c r="AC71" s="333"/>
      <c r="AD71" s="334"/>
      <c r="AE71" s="335"/>
      <c r="AF71" s="336"/>
      <c r="AG71" s="336"/>
      <c r="AH71" s="337"/>
      <c r="AI71" s="338"/>
      <c r="AJ71" s="335"/>
      <c r="AK71" s="336"/>
      <c r="AL71" s="336"/>
      <c r="AM71" s="336"/>
      <c r="AN71" s="339"/>
      <c r="AO71" s="338"/>
      <c r="AP71" s="340"/>
      <c r="AQ71" s="336"/>
      <c r="AR71" s="336"/>
      <c r="AS71" s="341"/>
      <c r="AT71" s="342"/>
      <c r="AU71" s="338"/>
      <c r="AV71" s="340"/>
      <c r="AW71" s="336"/>
      <c r="AX71" s="336"/>
      <c r="AY71" s="336"/>
      <c r="AZ71" s="342"/>
      <c r="BA71" s="338"/>
      <c r="BB71" s="334"/>
      <c r="BC71" s="334"/>
      <c r="BD71" s="335"/>
      <c r="BE71" s="336"/>
      <c r="BF71" s="336"/>
      <c r="BG71" s="336"/>
      <c r="BH71" s="336"/>
      <c r="BI71" s="337"/>
      <c r="BJ71" s="334"/>
      <c r="BK71" s="337"/>
      <c r="BL71" s="334"/>
      <c r="BM71" s="337"/>
      <c r="BN71" s="334"/>
      <c r="BO71" s="337"/>
      <c r="BP71" s="334"/>
      <c r="BQ71" s="337"/>
      <c r="BR71" s="334"/>
      <c r="BS71" s="337"/>
      <c r="BT71" s="334"/>
      <c r="BU71" s="334"/>
      <c r="BV71" s="343"/>
      <c r="BW71" s="343"/>
      <c r="BX71" s="343"/>
      <c r="BY71" s="338"/>
      <c r="BZ71" s="344"/>
      <c r="CA71" s="344"/>
      <c r="CB71" s="345"/>
      <c r="CC71" s="345"/>
      <c r="CD71" s="346"/>
      <c r="CE71" s="346"/>
      <c r="CF71" s="347"/>
    </row>
    <row r="72" spans="1:84" ht="18" customHeight="1">
      <c r="A72" s="322"/>
      <c r="B72" s="349"/>
      <c r="C72" s="322">
        <f>IF(基本情報入力シート!B113="","",基本情報入力シート!B113)</f>
        <v>70</v>
      </c>
      <c r="D72" s="350"/>
      <c r="E72" s="351"/>
      <c r="F72" s="351"/>
      <c r="G72" s="352"/>
      <c r="H72" s="352"/>
      <c r="I72" s="352"/>
      <c r="J72" s="352"/>
      <c r="K72" s="352"/>
      <c r="L72" s="326" t="str">
        <f>IF(基本情報入力シート!C113="","",基本情報入力シート!C113)</f>
        <v/>
      </c>
      <c r="M72" s="326" t="e">
        <f>IF(基本情報入力シート!AC113="","",基本情報入力シート!AC113)</f>
        <v>#N/A</v>
      </c>
      <c r="N72" s="326" t="str">
        <f>IF(基本情報入力シート!Y113="","",基本情報入力シート!Y113)</f>
        <v/>
      </c>
      <c r="O72" s="326" t="str">
        <f>IF(基本情報入力シート!X113="","",基本情報入力シート!X113)</f>
        <v/>
      </c>
      <c r="P72" s="352"/>
      <c r="Q72" s="353"/>
      <c r="R72" s="328" t="str">
        <f>IF('別紙様式2-2（交付金）'!W81="","",'別紙様式2-2（交付金）'!W81)</f>
        <v/>
      </c>
      <c r="S72" s="354"/>
      <c r="T72" s="354"/>
      <c r="U72" s="354"/>
      <c r="V72" s="355"/>
      <c r="W72" s="356"/>
      <c r="X72" s="356"/>
      <c r="Y72" s="356"/>
      <c r="Z72" s="356"/>
      <c r="AA72" s="331"/>
      <c r="AB72" s="332"/>
      <c r="AC72" s="333"/>
      <c r="AD72" s="334"/>
      <c r="AE72" s="335"/>
      <c r="AF72" s="336"/>
      <c r="AG72" s="336"/>
      <c r="AH72" s="337"/>
      <c r="AI72" s="338"/>
      <c r="AJ72" s="335"/>
      <c r="AK72" s="336"/>
      <c r="AL72" s="336"/>
      <c r="AM72" s="336"/>
      <c r="AN72" s="339"/>
      <c r="AO72" s="338"/>
      <c r="AP72" s="340"/>
      <c r="AQ72" s="336"/>
      <c r="AR72" s="336"/>
      <c r="AS72" s="341"/>
      <c r="AT72" s="342"/>
      <c r="AU72" s="338"/>
      <c r="AV72" s="340"/>
      <c r="AW72" s="336"/>
      <c r="AX72" s="336"/>
      <c r="AY72" s="336"/>
      <c r="AZ72" s="342"/>
      <c r="BA72" s="338"/>
      <c r="BB72" s="334"/>
      <c r="BC72" s="334"/>
      <c r="BD72" s="335"/>
      <c r="BE72" s="336"/>
      <c r="BF72" s="336"/>
      <c r="BG72" s="336"/>
      <c r="BH72" s="336"/>
      <c r="BI72" s="337"/>
      <c r="BJ72" s="334"/>
      <c r="BK72" s="337"/>
      <c r="BL72" s="334"/>
      <c r="BM72" s="337"/>
      <c r="BN72" s="334"/>
      <c r="BO72" s="337"/>
      <c r="BP72" s="334"/>
      <c r="BQ72" s="337"/>
      <c r="BR72" s="334"/>
      <c r="BS72" s="337"/>
      <c r="BT72" s="334"/>
      <c r="BU72" s="334"/>
      <c r="BV72" s="343"/>
      <c r="BW72" s="343"/>
      <c r="BX72" s="343"/>
      <c r="BY72" s="338"/>
      <c r="BZ72" s="344"/>
      <c r="CA72" s="344"/>
      <c r="CB72" s="345"/>
      <c r="CC72" s="345"/>
      <c r="CD72" s="346"/>
      <c r="CE72" s="346"/>
      <c r="CF72" s="347"/>
    </row>
    <row r="73" spans="1:84" ht="18" customHeight="1">
      <c r="A73" s="322"/>
      <c r="B73" s="349"/>
      <c r="C73" s="322">
        <f>IF(基本情報入力シート!B114="","",基本情報入力シート!B114)</f>
        <v>71</v>
      </c>
      <c r="D73" s="350"/>
      <c r="E73" s="351"/>
      <c r="F73" s="351"/>
      <c r="G73" s="352"/>
      <c r="H73" s="352"/>
      <c r="I73" s="352"/>
      <c r="J73" s="352"/>
      <c r="K73" s="352"/>
      <c r="L73" s="326" t="str">
        <f>IF(基本情報入力シート!C114="","",基本情報入力シート!C114)</f>
        <v/>
      </c>
      <c r="M73" s="326" t="e">
        <f>IF(基本情報入力シート!AC114="","",基本情報入力シート!AC114)</f>
        <v>#N/A</v>
      </c>
      <c r="N73" s="326" t="str">
        <f>IF(基本情報入力シート!Y114="","",基本情報入力シート!Y114)</f>
        <v/>
      </c>
      <c r="O73" s="326" t="str">
        <f>IF(基本情報入力シート!X114="","",基本情報入力シート!X114)</f>
        <v/>
      </c>
      <c r="P73" s="352"/>
      <c r="Q73" s="353"/>
      <c r="R73" s="328" t="str">
        <f>IF('別紙様式2-2（交付金）'!W82="","",'別紙様式2-2（交付金）'!W82)</f>
        <v/>
      </c>
      <c r="S73" s="354"/>
      <c r="T73" s="354"/>
      <c r="U73" s="354"/>
      <c r="V73" s="355"/>
      <c r="W73" s="356"/>
      <c r="X73" s="356"/>
      <c r="Y73" s="356"/>
      <c r="Z73" s="356"/>
      <c r="AA73" s="331"/>
      <c r="AB73" s="332"/>
      <c r="AC73" s="333"/>
      <c r="AD73" s="334"/>
      <c r="AE73" s="335"/>
      <c r="AF73" s="336"/>
      <c r="AG73" s="336"/>
      <c r="AH73" s="337"/>
      <c r="AI73" s="338"/>
      <c r="AJ73" s="335"/>
      <c r="AK73" s="336"/>
      <c r="AL73" s="336"/>
      <c r="AM73" s="336"/>
      <c r="AN73" s="339"/>
      <c r="AO73" s="338"/>
      <c r="AP73" s="340"/>
      <c r="AQ73" s="336"/>
      <c r="AR73" s="336"/>
      <c r="AS73" s="341"/>
      <c r="AT73" s="342"/>
      <c r="AU73" s="338"/>
      <c r="AV73" s="340"/>
      <c r="AW73" s="336"/>
      <c r="AX73" s="336"/>
      <c r="AY73" s="336"/>
      <c r="AZ73" s="342"/>
      <c r="BA73" s="338"/>
      <c r="BB73" s="334"/>
      <c r="BC73" s="334"/>
      <c r="BD73" s="335"/>
      <c r="BE73" s="336"/>
      <c r="BF73" s="336"/>
      <c r="BG73" s="336"/>
      <c r="BH73" s="336"/>
      <c r="BI73" s="337"/>
      <c r="BJ73" s="334"/>
      <c r="BK73" s="337"/>
      <c r="BL73" s="334"/>
      <c r="BM73" s="337"/>
      <c r="BN73" s="334"/>
      <c r="BO73" s="337"/>
      <c r="BP73" s="334"/>
      <c r="BQ73" s="337"/>
      <c r="BR73" s="334"/>
      <c r="BS73" s="337"/>
      <c r="BT73" s="334"/>
      <c r="BU73" s="334"/>
      <c r="BV73" s="343"/>
      <c r="BW73" s="343"/>
      <c r="BX73" s="343"/>
      <c r="BY73" s="338"/>
      <c r="BZ73" s="344"/>
      <c r="CA73" s="344"/>
      <c r="CB73" s="345"/>
      <c r="CC73" s="345"/>
      <c r="CD73" s="345"/>
      <c r="CE73" s="345"/>
      <c r="CF73" s="347"/>
    </row>
    <row r="74" spans="1:84" ht="18" customHeight="1">
      <c r="A74" s="322"/>
      <c r="B74" s="349"/>
      <c r="C74" s="322">
        <f>IF(基本情報入力シート!B115="","",基本情報入力シート!B115)</f>
        <v>72</v>
      </c>
      <c r="D74" s="350"/>
      <c r="E74" s="351"/>
      <c r="F74" s="351"/>
      <c r="G74" s="352"/>
      <c r="H74" s="352"/>
      <c r="I74" s="352"/>
      <c r="J74" s="352"/>
      <c r="K74" s="352"/>
      <c r="L74" s="326" t="str">
        <f>IF(基本情報入力シート!C115="","",基本情報入力シート!C115)</f>
        <v/>
      </c>
      <c r="M74" s="326" t="e">
        <f>IF(基本情報入力シート!AC115="","",基本情報入力シート!AC115)</f>
        <v>#N/A</v>
      </c>
      <c r="N74" s="326" t="str">
        <f>IF(基本情報入力シート!Y115="","",基本情報入力シート!Y115)</f>
        <v/>
      </c>
      <c r="O74" s="326" t="str">
        <f>IF(基本情報入力シート!X115="","",基本情報入力シート!X115)</f>
        <v/>
      </c>
      <c r="P74" s="352"/>
      <c r="Q74" s="353"/>
      <c r="R74" s="328" t="str">
        <f>IF('別紙様式2-2（交付金）'!W83="","",'別紙様式2-2（交付金）'!W83)</f>
        <v/>
      </c>
      <c r="S74" s="354"/>
      <c r="T74" s="354"/>
      <c r="U74" s="354"/>
      <c r="V74" s="355"/>
      <c r="W74" s="356"/>
      <c r="X74" s="356"/>
      <c r="Y74" s="356"/>
      <c r="Z74" s="356"/>
      <c r="AA74" s="331"/>
      <c r="AB74" s="332"/>
      <c r="AC74" s="333"/>
      <c r="AD74" s="334"/>
      <c r="AE74" s="335"/>
      <c r="AF74" s="336"/>
      <c r="AG74" s="336"/>
      <c r="AH74" s="337"/>
      <c r="AI74" s="338"/>
      <c r="AJ74" s="335"/>
      <c r="AK74" s="336"/>
      <c r="AL74" s="336"/>
      <c r="AM74" s="336"/>
      <c r="AN74" s="339"/>
      <c r="AO74" s="338"/>
      <c r="AP74" s="340"/>
      <c r="AQ74" s="336"/>
      <c r="AR74" s="336"/>
      <c r="AS74" s="341"/>
      <c r="AT74" s="342"/>
      <c r="AU74" s="338"/>
      <c r="AV74" s="340"/>
      <c r="AW74" s="336"/>
      <c r="AX74" s="336"/>
      <c r="AY74" s="336"/>
      <c r="AZ74" s="342"/>
      <c r="BA74" s="338"/>
      <c r="BB74" s="334"/>
      <c r="BC74" s="334"/>
      <c r="BD74" s="335"/>
      <c r="BE74" s="336"/>
      <c r="BF74" s="336"/>
      <c r="BG74" s="336"/>
      <c r="BH74" s="336"/>
      <c r="BI74" s="337"/>
      <c r="BJ74" s="334"/>
      <c r="BK74" s="337"/>
      <c r="BL74" s="334"/>
      <c r="BM74" s="337"/>
      <c r="BN74" s="334"/>
      <c r="BO74" s="337"/>
      <c r="BP74" s="334"/>
      <c r="BQ74" s="337"/>
      <c r="BR74" s="334"/>
      <c r="BS74" s="337"/>
      <c r="BT74" s="334"/>
      <c r="BU74" s="334"/>
      <c r="BV74" s="343"/>
      <c r="BW74" s="343"/>
      <c r="BX74" s="343"/>
      <c r="BY74" s="338"/>
      <c r="BZ74" s="344"/>
      <c r="CA74" s="344"/>
      <c r="CB74" s="345"/>
      <c r="CC74" s="345"/>
      <c r="CD74" s="346"/>
      <c r="CE74" s="346"/>
      <c r="CF74" s="347"/>
    </row>
    <row r="75" spans="1:84" ht="18" customHeight="1">
      <c r="A75" s="322"/>
      <c r="B75" s="349"/>
      <c r="C75" s="322">
        <f>IF(基本情報入力シート!B116="","",基本情報入力シート!B116)</f>
        <v>73</v>
      </c>
      <c r="D75" s="350"/>
      <c r="E75" s="351"/>
      <c r="F75" s="351"/>
      <c r="G75" s="352"/>
      <c r="H75" s="352"/>
      <c r="I75" s="352"/>
      <c r="J75" s="352"/>
      <c r="K75" s="352"/>
      <c r="L75" s="326" t="str">
        <f>IF(基本情報入力シート!C116="","",基本情報入力シート!C116)</f>
        <v/>
      </c>
      <c r="M75" s="326" t="e">
        <f>IF(基本情報入力シート!AC116="","",基本情報入力シート!AC116)</f>
        <v>#N/A</v>
      </c>
      <c r="N75" s="326" t="str">
        <f>IF(基本情報入力シート!Y116="","",基本情報入力シート!Y116)</f>
        <v/>
      </c>
      <c r="O75" s="326" t="str">
        <f>IF(基本情報入力シート!X116="","",基本情報入力シート!X116)</f>
        <v/>
      </c>
      <c r="P75" s="352"/>
      <c r="Q75" s="353"/>
      <c r="R75" s="328" t="str">
        <f>IF('別紙様式2-2（交付金）'!W84="","",'別紙様式2-2（交付金）'!W84)</f>
        <v/>
      </c>
      <c r="S75" s="354"/>
      <c r="T75" s="354"/>
      <c r="U75" s="354"/>
      <c r="V75" s="355"/>
      <c r="W75" s="356"/>
      <c r="X75" s="356"/>
      <c r="Y75" s="356"/>
      <c r="Z75" s="356"/>
      <c r="AA75" s="331"/>
      <c r="AB75" s="332"/>
      <c r="AC75" s="333"/>
      <c r="AD75" s="334"/>
      <c r="AE75" s="335"/>
      <c r="AF75" s="336"/>
      <c r="AG75" s="336"/>
      <c r="AH75" s="337"/>
      <c r="AI75" s="338"/>
      <c r="AJ75" s="335"/>
      <c r="AK75" s="336"/>
      <c r="AL75" s="336"/>
      <c r="AM75" s="336"/>
      <c r="AN75" s="339"/>
      <c r="AO75" s="338"/>
      <c r="AP75" s="340"/>
      <c r="AQ75" s="336"/>
      <c r="AR75" s="336"/>
      <c r="AS75" s="341"/>
      <c r="AT75" s="342"/>
      <c r="AU75" s="338"/>
      <c r="AV75" s="340"/>
      <c r="AW75" s="336"/>
      <c r="AX75" s="336"/>
      <c r="AY75" s="336"/>
      <c r="AZ75" s="342"/>
      <c r="BA75" s="338"/>
      <c r="BB75" s="334"/>
      <c r="BC75" s="334"/>
      <c r="BD75" s="335"/>
      <c r="BE75" s="336"/>
      <c r="BF75" s="336"/>
      <c r="BG75" s="336"/>
      <c r="BH75" s="336"/>
      <c r="BI75" s="337"/>
      <c r="BJ75" s="334"/>
      <c r="BK75" s="337"/>
      <c r="BL75" s="334"/>
      <c r="BM75" s="337"/>
      <c r="BN75" s="334"/>
      <c r="BO75" s="337"/>
      <c r="BP75" s="334"/>
      <c r="BQ75" s="337"/>
      <c r="BR75" s="334"/>
      <c r="BS75" s="337"/>
      <c r="BT75" s="334"/>
      <c r="BU75" s="334"/>
      <c r="BV75" s="343"/>
      <c r="BW75" s="343"/>
      <c r="BX75" s="343"/>
      <c r="BY75" s="338"/>
      <c r="BZ75" s="344"/>
      <c r="CA75" s="344"/>
      <c r="CB75" s="345"/>
      <c r="CC75" s="345"/>
      <c r="CD75" s="346"/>
      <c r="CE75" s="346"/>
      <c r="CF75" s="347"/>
    </row>
    <row r="76" spans="1:84" ht="18" customHeight="1">
      <c r="A76" s="322"/>
      <c r="B76" s="349"/>
      <c r="C76" s="322">
        <f>IF(基本情報入力シート!B117="","",基本情報入力シート!B117)</f>
        <v>74</v>
      </c>
      <c r="D76" s="350"/>
      <c r="E76" s="351"/>
      <c r="F76" s="351"/>
      <c r="G76" s="352"/>
      <c r="H76" s="352"/>
      <c r="I76" s="352"/>
      <c r="J76" s="352"/>
      <c r="K76" s="352"/>
      <c r="L76" s="326" t="str">
        <f>IF(基本情報入力シート!C117="","",基本情報入力シート!C117)</f>
        <v/>
      </c>
      <c r="M76" s="326" t="e">
        <f>IF(基本情報入力シート!AC117="","",基本情報入力シート!AC117)</f>
        <v>#N/A</v>
      </c>
      <c r="N76" s="326" t="str">
        <f>IF(基本情報入力シート!Y117="","",基本情報入力シート!Y117)</f>
        <v/>
      </c>
      <c r="O76" s="326" t="str">
        <f>IF(基本情報入力シート!X117="","",基本情報入力シート!X117)</f>
        <v/>
      </c>
      <c r="P76" s="352"/>
      <c r="Q76" s="353"/>
      <c r="R76" s="328" t="str">
        <f>IF('別紙様式2-2（交付金）'!W85="","",'別紙様式2-2（交付金）'!W85)</f>
        <v/>
      </c>
      <c r="S76" s="354"/>
      <c r="T76" s="354"/>
      <c r="U76" s="354"/>
      <c r="V76" s="355"/>
      <c r="W76" s="356"/>
      <c r="X76" s="356"/>
      <c r="Y76" s="356"/>
      <c r="Z76" s="356"/>
      <c r="AA76" s="331"/>
      <c r="AB76" s="332"/>
      <c r="AC76" s="333"/>
      <c r="AD76" s="334"/>
      <c r="AE76" s="335"/>
      <c r="AF76" s="336"/>
      <c r="AG76" s="336"/>
      <c r="AH76" s="337"/>
      <c r="AI76" s="338"/>
      <c r="AJ76" s="335"/>
      <c r="AK76" s="336"/>
      <c r="AL76" s="336"/>
      <c r="AM76" s="336"/>
      <c r="AN76" s="339"/>
      <c r="AO76" s="338"/>
      <c r="AP76" s="340"/>
      <c r="AQ76" s="336"/>
      <c r="AR76" s="336"/>
      <c r="AS76" s="341"/>
      <c r="AT76" s="342"/>
      <c r="AU76" s="338"/>
      <c r="AV76" s="340"/>
      <c r="AW76" s="336"/>
      <c r="AX76" s="336"/>
      <c r="AY76" s="336"/>
      <c r="AZ76" s="342"/>
      <c r="BA76" s="338"/>
      <c r="BB76" s="334"/>
      <c r="BC76" s="334"/>
      <c r="BD76" s="335"/>
      <c r="BE76" s="336"/>
      <c r="BF76" s="336"/>
      <c r="BG76" s="336"/>
      <c r="BH76" s="336"/>
      <c r="BI76" s="337"/>
      <c r="BJ76" s="334"/>
      <c r="BK76" s="337"/>
      <c r="BL76" s="334"/>
      <c r="BM76" s="337"/>
      <c r="BN76" s="334"/>
      <c r="BO76" s="337"/>
      <c r="BP76" s="334"/>
      <c r="BQ76" s="337"/>
      <c r="BR76" s="334"/>
      <c r="BS76" s="337"/>
      <c r="BT76" s="334"/>
      <c r="BU76" s="334"/>
      <c r="BV76" s="343"/>
      <c r="BW76" s="343"/>
      <c r="BX76" s="343"/>
      <c r="BY76" s="338"/>
      <c r="BZ76" s="344"/>
      <c r="CA76" s="344"/>
      <c r="CB76" s="345"/>
      <c r="CC76" s="345"/>
      <c r="CD76" s="346"/>
      <c r="CE76" s="346"/>
      <c r="CF76" s="347"/>
    </row>
    <row r="77" spans="1:84" ht="18" customHeight="1">
      <c r="A77" s="322"/>
      <c r="B77" s="349"/>
      <c r="C77" s="322">
        <f>IF(基本情報入力シート!B118="","",基本情報入力シート!B118)</f>
        <v>75</v>
      </c>
      <c r="D77" s="350"/>
      <c r="E77" s="351"/>
      <c r="F77" s="351"/>
      <c r="G77" s="352"/>
      <c r="H77" s="352"/>
      <c r="I77" s="352"/>
      <c r="J77" s="352"/>
      <c r="K77" s="352"/>
      <c r="L77" s="326" t="str">
        <f>IF(基本情報入力シート!C118="","",基本情報入力シート!C118)</f>
        <v/>
      </c>
      <c r="M77" s="326" t="e">
        <f>IF(基本情報入力シート!AC118="","",基本情報入力シート!AC118)</f>
        <v>#N/A</v>
      </c>
      <c r="N77" s="326" t="str">
        <f>IF(基本情報入力シート!Y118="","",基本情報入力シート!Y118)</f>
        <v/>
      </c>
      <c r="O77" s="326" t="str">
        <f>IF(基本情報入力シート!X118="","",基本情報入力シート!X118)</f>
        <v/>
      </c>
      <c r="P77" s="352"/>
      <c r="Q77" s="353"/>
      <c r="R77" s="328" t="str">
        <f>IF('別紙様式2-2（交付金）'!W86="","",'別紙様式2-2（交付金）'!W86)</f>
        <v/>
      </c>
      <c r="S77" s="354"/>
      <c r="T77" s="354"/>
      <c r="U77" s="354"/>
      <c r="V77" s="355"/>
      <c r="W77" s="356"/>
      <c r="X77" s="356"/>
      <c r="Y77" s="356"/>
      <c r="Z77" s="356"/>
      <c r="AA77" s="331"/>
      <c r="AB77" s="332"/>
      <c r="AC77" s="333"/>
      <c r="AD77" s="334"/>
      <c r="AE77" s="335"/>
      <c r="AF77" s="336"/>
      <c r="AG77" s="336"/>
      <c r="AH77" s="337"/>
      <c r="AI77" s="338"/>
      <c r="AJ77" s="335"/>
      <c r="AK77" s="336"/>
      <c r="AL77" s="336"/>
      <c r="AM77" s="336"/>
      <c r="AN77" s="339"/>
      <c r="AO77" s="338"/>
      <c r="AP77" s="340"/>
      <c r="AQ77" s="336"/>
      <c r="AR77" s="336"/>
      <c r="AS77" s="341"/>
      <c r="AT77" s="342"/>
      <c r="AU77" s="338"/>
      <c r="AV77" s="340"/>
      <c r="AW77" s="336"/>
      <c r="AX77" s="336"/>
      <c r="AY77" s="336"/>
      <c r="AZ77" s="342"/>
      <c r="BA77" s="338"/>
      <c r="BB77" s="334"/>
      <c r="BC77" s="334"/>
      <c r="BD77" s="335"/>
      <c r="BE77" s="336"/>
      <c r="BF77" s="336"/>
      <c r="BG77" s="336"/>
      <c r="BH77" s="336"/>
      <c r="BI77" s="337"/>
      <c r="BJ77" s="334"/>
      <c r="BK77" s="337"/>
      <c r="BL77" s="334"/>
      <c r="BM77" s="337"/>
      <c r="BN77" s="334"/>
      <c r="BO77" s="337"/>
      <c r="BP77" s="334"/>
      <c r="BQ77" s="337"/>
      <c r="BR77" s="334"/>
      <c r="BS77" s="337"/>
      <c r="BT77" s="334"/>
      <c r="BU77" s="334"/>
      <c r="BV77" s="343"/>
      <c r="BW77" s="343"/>
      <c r="BX77" s="343"/>
      <c r="BY77" s="338"/>
      <c r="BZ77" s="344"/>
      <c r="CA77" s="344"/>
      <c r="CB77" s="345"/>
      <c r="CC77" s="345"/>
      <c r="CD77" s="346"/>
      <c r="CE77" s="346"/>
      <c r="CF77" s="347"/>
    </row>
    <row r="78" spans="1:84" ht="18" customHeight="1">
      <c r="A78" s="322"/>
      <c r="B78" s="349"/>
      <c r="C78" s="322">
        <f>IF(基本情報入力シート!B119="","",基本情報入力シート!B119)</f>
        <v>76</v>
      </c>
      <c r="D78" s="350"/>
      <c r="E78" s="351"/>
      <c r="F78" s="351"/>
      <c r="G78" s="352"/>
      <c r="H78" s="352"/>
      <c r="I78" s="352"/>
      <c r="J78" s="352"/>
      <c r="K78" s="352"/>
      <c r="L78" s="326" t="str">
        <f>IF(基本情報入力シート!C119="","",基本情報入力シート!C119)</f>
        <v/>
      </c>
      <c r="M78" s="326" t="e">
        <f>IF(基本情報入力シート!AC119="","",基本情報入力シート!AC119)</f>
        <v>#N/A</v>
      </c>
      <c r="N78" s="326" t="str">
        <f>IF(基本情報入力シート!Y119="","",基本情報入力シート!Y119)</f>
        <v/>
      </c>
      <c r="O78" s="326" t="str">
        <f>IF(基本情報入力シート!X119="","",基本情報入力シート!X119)</f>
        <v/>
      </c>
      <c r="P78" s="352"/>
      <c r="Q78" s="353"/>
      <c r="R78" s="328" t="str">
        <f>IF('別紙様式2-2（交付金）'!W87="","",'別紙様式2-2（交付金）'!W87)</f>
        <v/>
      </c>
      <c r="S78" s="354"/>
      <c r="T78" s="354"/>
      <c r="U78" s="354"/>
      <c r="V78" s="355"/>
      <c r="W78" s="356"/>
      <c r="X78" s="356"/>
      <c r="Y78" s="356"/>
      <c r="Z78" s="356"/>
      <c r="AA78" s="331"/>
      <c r="AB78" s="332"/>
      <c r="AC78" s="333"/>
      <c r="AD78" s="334"/>
      <c r="AE78" s="335"/>
      <c r="AF78" s="336"/>
      <c r="AG78" s="336"/>
      <c r="AH78" s="337"/>
      <c r="AI78" s="338"/>
      <c r="AJ78" s="335"/>
      <c r="AK78" s="336"/>
      <c r="AL78" s="336"/>
      <c r="AM78" s="336"/>
      <c r="AN78" s="339"/>
      <c r="AO78" s="338"/>
      <c r="AP78" s="340"/>
      <c r="AQ78" s="336"/>
      <c r="AR78" s="336"/>
      <c r="AS78" s="341"/>
      <c r="AT78" s="342"/>
      <c r="AU78" s="338"/>
      <c r="AV78" s="340"/>
      <c r="AW78" s="336"/>
      <c r="AX78" s="336"/>
      <c r="AY78" s="336"/>
      <c r="AZ78" s="342"/>
      <c r="BA78" s="338"/>
      <c r="BB78" s="334"/>
      <c r="BC78" s="334"/>
      <c r="BD78" s="335"/>
      <c r="BE78" s="336"/>
      <c r="BF78" s="336"/>
      <c r="BG78" s="336"/>
      <c r="BH78" s="336"/>
      <c r="BI78" s="337"/>
      <c r="BJ78" s="334"/>
      <c r="BK78" s="337"/>
      <c r="BL78" s="334"/>
      <c r="BM78" s="337"/>
      <c r="BN78" s="334"/>
      <c r="BO78" s="337"/>
      <c r="BP78" s="334"/>
      <c r="BQ78" s="337"/>
      <c r="BR78" s="334"/>
      <c r="BS78" s="337"/>
      <c r="BT78" s="334"/>
      <c r="BU78" s="334"/>
      <c r="BV78" s="343"/>
      <c r="BW78" s="343"/>
      <c r="BX78" s="343"/>
      <c r="BY78" s="338"/>
      <c r="BZ78" s="344"/>
      <c r="CA78" s="344"/>
      <c r="CB78" s="345"/>
      <c r="CC78" s="345"/>
      <c r="CD78" s="346"/>
      <c r="CE78" s="346"/>
      <c r="CF78" s="347"/>
    </row>
    <row r="79" spans="1:84" ht="18" customHeight="1">
      <c r="A79" s="322"/>
      <c r="B79" s="349"/>
      <c r="C79" s="322">
        <f>IF(基本情報入力シート!B120="","",基本情報入力シート!B120)</f>
        <v>77</v>
      </c>
      <c r="D79" s="350"/>
      <c r="E79" s="351"/>
      <c r="F79" s="351"/>
      <c r="G79" s="352"/>
      <c r="H79" s="352"/>
      <c r="I79" s="352"/>
      <c r="J79" s="352"/>
      <c r="K79" s="352"/>
      <c r="L79" s="326" t="str">
        <f>IF(基本情報入力シート!C120="","",基本情報入力シート!C120)</f>
        <v/>
      </c>
      <c r="M79" s="326" t="e">
        <f>IF(基本情報入力シート!AC120="","",基本情報入力シート!AC120)</f>
        <v>#N/A</v>
      </c>
      <c r="N79" s="326" t="str">
        <f>IF(基本情報入力シート!Y120="","",基本情報入力シート!Y120)</f>
        <v/>
      </c>
      <c r="O79" s="326" t="str">
        <f>IF(基本情報入力シート!X120="","",基本情報入力シート!X120)</f>
        <v/>
      </c>
      <c r="P79" s="352"/>
      <c r="Q79" s="353"/>
      <c r="R79" s="328" t="str">
        <f>IF('別紙様式2-2（交付金）'!W88="","",'別紙様式2-2（交付金）'!W88)</f>
        <v/>
      </c>
      <c r="S79" s="354"/>
      <c r="T79" s="354"/>
      <c r="U79" s="354"/>
      <c r="V79" s="355"/>
      <c r="W79" s="356"/>
      <c r="X79" s="356"/>
      <c r="Y79" s="356"/>
      <c r="Z79" s="356"/>
      <c r="AA79" s="331"/>
      <c r="AB79" s="332"/>
      <c r="AC79" s="333"/>
      <c r="AD79" s="334"/>
      <c r="AE79" s="335"/>
      <c r="AF79" s="336"/>
      <c r="AG79" s="336"/>
      <c r="AH79" s="337"/>
      <c r="AI79" s="338"/>
      <c r="AJ79" s="335"/>
      <c r="AK79" s="336"/>
      <c r="AL79" s="336"/>
      <c r="AM79" s="336"/>
      <c r="AN79" s="339"/>
      <c r="AO79" s="338"/>
      <c r="AP79" s="340"/>
      <c r="AQ79" s="336"/>
      <c r="AR79" s="336"/>
      <c r="AS79" s="341"/>
      <c r="AT79" s="342"/>
      <c r="AU79" s="338"/>
      <c r="AV79" s="340"/>
      <c r="AW79" s="336"/>
      <c r="AX79" s="336"/>
      <c r="AY79" s="336"/>
      <c r="AZ79" s="342"/>
      <c r="BA79" s="338"/>
      <c r="BB79" s="334"/>
      <c r="BC79" s="334"/>
      <c r="BD79" s="335"/>
      <c r="BE79" s="336"/>
      <c r="BF79" s="336"/>
      <c r="BG79" s="336"/>
      <c r="BH79" s="336"/>
      <c r="BI79" s="337"/>
      <c r="BJ79" s="334"/>
      <c r="BK79" s="337"/>
      <c r="BL79" s="334"/>
      <c r="BM79" s="337"/>
      <c r="BN79" s="334"/>
      <c r="BO79" s="337"/>
      <c r="BP79" s="334"/>
      <c r="BQ79" s="337"/>
      <c r="BR79" s="334"/>
      <c r="BS79" s="337"/>
      <c r="BT79" s="334"/>
      <c r="BU79" s="334"/>
      <c r="BV79" s="343"/>
      <c r="BW79" s="343"/>
      <c r="BX79" s="343"/>
      <c r="BY79" s="338"/>
      <c r="BZ79" s="344"/>
      <c r="CA79" s="344"/>
      <c r="CB79" s="345"/>
      <c r="CC79" s="345"/>
      <c r="CD79" s="346"/>
      <c r="CE79" s="346"/>
      <c r="CF79" s="347"/>
    </row>
    <row r="80" spans="1:84" ht="18" customHeight="1">
      <c r="A80" s="322"/>
      <c r="B80" s="349"/>
      <c r="C80" s="322">
        <f>IF(基本情報入力シート!B121="","",基本情報入力シート!B121)</f>
        <v>78</v>
      </c>
      <c r="D80" s="350"/>
      <c r="E80" s="351"/>
      <c r="F80" s="351"/>
      <c r="G80" s="352"/>
      <c r="H80" s="352"/>
      <c r="I80" s="352"/>
      <c r="J80" s="352"/>
      <c r="K80" s="352"/>
      <c r="L80" s="326" t="str">
        <f>IF(基本情報入力シート!C121="","",基本情報入力シート!C121)</f>
        <v/>
      </c>
      <c r="M80" s="326" t="e">
        <f>IF(基本情報入力シート!AC121="","",基本情報入力シート!AC121)</f>
        <v>#N/A</v>
      </c>
      <c r="N80" s="326" t="str">
        <f>IF(基本情報入力シート!Y121="","",基本情報入力シート!Y121)</f>
        <v/>
      </c>
      <c r="O80" s="326" t="str">
        <f>IF(基本情報入力シート!X121="","",基本情報入力シート!X121)</f>
        <v/>
      </c>
      <c r="P80" s="352"/>
      <c r="Q80" s="353"/>
      <c r="R80" s="328" t="str">
        <f>IF('別紙様式2-2（交付金）'!W89="","",'別紙様式2-2（交付金）'!W89)</f>
        <v/>
      </c>
      <c r="S80" s="354"/>
      <c r="T80" s="354"/>
      <c r="U80" s="354"/>
      <c r="V80" s="355"/>
      <c r="W80" s="356"/>
      <c r="X80" s="356"/>
      <c r="Y80" s="356"/>
      <c r="Z80" s="356"/>
      <c r="AA80" s="331"/>
      <c r="AB80" s="332"/>
      <c r="AC80" s="333"/>
      <c r="AD80" s="334"/>
      <c r="AE80" s="335"/>
      <c r="AF80" s="336"/>
      <c r="AG80" s="336"/>
      <c r="AH80" s="337"/>
      <c r="AI80" s="338"/>
      <c r="AJ80" s="335"/>
      <c r="AK80" s="336"/>
      <c r="AL80" s="336"/>
      <c r="AM80" s="336"/>
      <c r="AN80" s="339"/>
      <c r="AO80" s="338"/>
      <c r="AP80" s="340"/>
      <c r="AQ80" s="336"/>
      <c r="AR80" s="336"/>
      <c r="AS80" s="341"/>
      <c r="AT80" s="342"/>
      <c r="AU80" s="338"/>
      <c r="AV80" s="340"/>
      <c r="AW80" s="336"/>
      <c r="AX80" s="336"/>
      <c r="AY80" s="336"/>
      <c r="AZ80" s="342"/>
      <c r="BA80" s="338"/>
      <c r="BB80" s="334"/>
      <c r="BC80" s="334"/>
      <c r="BD80" s="335"/>
      <c r="BE80" s="336"/>
      <c r="BF80" s="336"/>
      <c r="BG80" s="336"/>
      <c r="BH80" s="336"/>
      <c r="BI80" s="337"/>
      <c r="BJ80" s="334"/>
      <c r="BK80" s="337"/>
      <c r="BL80" s="334"/>
      <c r="BM80" s="337"/>
      <c r="BN80" s="334"/>
      <c r="BO80" s="337"/>
      <c r="BP80" s="334"/>
      <c r="BQ80" s="337"/>
      <c r="BR80" s="334"/>
      <c r="BS80" s="337"/>
      <c r="BT80" s="334"/>
      <c r="BU80" s="334"/>
      <c r="BV80" s="343"/>
      <c r="BW80" s="343"/>
      <c r="BX80" s="343"/>
      <c r="BY80" s="338"/>
      <c r="BZ80" s="344"/>
      <c r="CA80" s="344"/>
      <c r="CB80" s="345"/>
      <c r="CC80" s="345"/>
      <c r="CD80" s="346"/>
      <c r="CE80" s="346"/>
      <c r="CF80" s="347"/>
    </row>
    <row r="81" spans="1:84" ht="18" customHeight="1">
      <c r="A81" s="322"/>
      <c r="B81" s="349"/>
      <c r="C81" s="322">
        <f>IF(基本情報入力シート!B122="","",基本情報入力シート!B122)</f>
        <v>79</v>
      </c>
      <c r="D81" s="350"/>
      <c r="E81" s="351"/>
      <c r="F81" s="351"/>
      <c r="G81" s="352"/>
      <c r="H81" s="352"/>
      <c r="I81" s="352"/>
      <c r="J81" s="352"/>
      <c r="K81" s="352"/>
      <c r="L81" s="326" t="str">
        <f>IF(基本情報入力シート!C122="","",基本情報入力シート!C122)</f>
        <v/>
      </c>
      <c r="M81" s="326" t="e">
        <f>IF(基本情報入力シート!AC122="","",基本情報入力シート!AC122)</f>
        <v>#N/A</v>
      </c>
      <c r="N81" s="326" t="str">
        <f>IF(基本情報入力シート!Y122="","",基本情報入力シート!Y122)</f>
        <v/>
      </c>
      <c r="O81" s="326" t="str">
        <f>IF(基本情報入力シート!X122="","",基本情報入力シート!X122)</f>
        <v/>
      </c>
      <c r="P81" s="352"/>
      <c r="Q81" s="353"/>
      <c r="R81" s="328" t="str">
        <f>IF('別紙様式2-2（交付金）'!W90="","",'別紙様式2-2（交付金）'!W90)</f>
        <v/>
      </c>
      <c r="S81" s="354"/>
      <c r="T81" s="354"/>
      <c r="U81" s="354"/>
      <c r="V81" s="355"/>
      <c r="W81" s="356"/>
      <c r="X81" s="356"/>
      <c r="Y81" s="356"/>
      <c r="Z81" s="356"/>
      <c r="AA81" s="331"/>
      <c r="AB81" s="332"/>
      <c r="AC81" s="333"/>
      <c r="AD81" s="334"/>
      <c r="AE81" s="335"/>
      <c r="AF81" s="336"/>
      <c r="AG81" s="336"/>
      <c r="AH81" s="337"/>
      <c r="AI81" s="338"/>
      <c r="AJ81" s="335"/>
      <c r="AK81" s="336"/>
      <c r="AL81" s="336"/>
      <c r="AM81" s="336"/>
      <c r="AN81" s="339"/>
      <c r="AO81" s="338"/>
      <c r="AP81" s="340"/>
      <c r="AQ81" s="336"/>
      <c r="AR81" s="336"/>
      <c r="AS81" s="341"/>
      <c r="AT81" s="342"/>
      <c r="AU81" s="338"/>
      <c r="AV81" s="340"/>
      <c r="AW81" s="336"/>
      <c r="AX81" s="336"/>
      <c r="AY81" s="336"/>
      <c r="AZ81" s="342"/>
      <c r="BA81" s="338"/>
      <c r="BB81" s="334"/>
      <c r="BC81" s="334"/>
      <c r="BD81" s="335"/>
      <c r="BE81" s="336"/>
      <c r="BF81" s="336"/>
      <c r="BG81" s="336"/>
      <c r="BH81" s="336"/>
      <c r="BI81" s="337"/>
      <c r="BJ81" s="334"/>
      <c r="BK81" s="337"/>
      <c r="BL81" s="334"/>
      <c r="BM81" s="337"/>
      <c r="BN81" s="334"/>
      <c r="BO81" s="337"/>
      <c r="BP81" s="334"/>
      <c r="BQ81" s="337"/>
      <c r="BR81" s="334"/>
      <c r="BS81" s="337"/>
      <c r="BT81" s="334"/>
      <c r="BU81" s="334"/>
      <c r="BV81" s="343"/>
      <c r="BW81" s="343"/>
      <c r="BX81" s="343"/>
      <c r="BY81" s="338"/>
      <c r="BZ81" s="344"/>
      <c r="CA81" s="344"/>
      <c r="CB81" s="345"/>
      <c r="CC81" s="345"/>
      <c r="CD81" s="346"/>
      <c r="CE81" s="346"/>
      <c r="CF81" s="347"/>
    </row>
    <row r="82" spans="1:84" ht="18" customHeight="1">
      <c r="A82" s="322"/>
      <c r="B82" s="349"/>
      <c r="C82" s="322">
        <f>IF(基本情報入力シート!B123="","",基本情報入力シート!B123)</f>
        <v>80</v>
      </c>
      <c r="D82" s="350"/>
      <c r="E82" s="351"/>
      <c r="F82" s="351"/>
      <c r="G82" s="352"/>
      <c r="H82" s="352"/>
      <c r="I82" s="352"/>
      <c r="J82" s="352"/>
      <c r="K82" s="352"/>
      <c r="L82" s="326" t="str">
        <f>IF(基本情報入力シート!C123="","",基本情報入力シート!C123)</f>
        <v/>
      </c>
      <c r="M82" s="326" t="e">
        <f>IF(基本情報入力シート!AC123="","",基本情報入力シート!AC123)</f>
        <v>#N/A</v>
      </c>
      <c r="N82" s="326" t="str">
        <f>IF(基本情報入力シート!Y123="","",基本情報入力シート!Y123)</f>
        <v/>
      </c>
      <c r="O82" s="326" t="str">
        <f>IF(基本情報入力シート!X123="","",基本情報入力シート!X123)</f>
        <v/>
      </c>
      <c r="P82" s="352"/>
      <c r="Q82" s="353"/>
      <c r="R82" s="328" t="str">
        <f>IF('別紙様式2-2（交付金）'!W91="","",'別紙様式2-2（交付金）'!W91)</f>
        <v/>
      </c>
      <c r="S82" s="354"/>
      <c r="T82" s="354"/>
      <c r="U82" s="354"/>
      <c r="V82" s="355"/>
      <c r="W82" s="356"/>
      <c r="X82" s="356"/>
      <c r="Y82" s="356"/>
      <c r="Z82" s="356"/>
      <c r="AA82" s="331"/>
      <c r="AB82" s="332"/>
      <c r="AC82" s="333"/>
      <c r="AD82" s="334"/>
      <c r="AE82" s="335"/>
      <c r="AF82" s="336"/>
      <c r="AG82" s="336"/>
      <c r="AH82" s="337"/>
      <c r="AI82" s="338"/>
      <c r="AJ82" s="335"/>
      <c r="AK82" s="336"/>
      <c r="AL82" s="336"/>
      <c r="AM82" s="336"/>
      <c r="AN82" s="339"/>
      <c r="AO82" s="338"/>
      <c r="AP82" s="340"/>
      <c r="AQ82" s="336"/>
      <c r="AR82" s="336"/>
      <c r="AS82" s="341"/>
      <c r="AT82" s="342"/>
      <c r="AU82" s="338"/>
      <c r="AV82" s="340"/>
      <c r="AW82" s="336"/>
      <c r="AX82" s="336"/>
      <c r="AY82" s="336"/>
      <c r="AZ82" s="342"/>
      <c r="BA82" s="338"/>
      <c r="BB82" s="334"/>
      <c r="BC82" s="334"/>
      <c r="BD82" s="335"/>
      <c r="BE82" s="336"/>
      <c r="BF82" s="336"/>
      <c r="BG82" s="336"/>
      <c r="BH82" s="336"/>
      <c r="BI82" s="337"/>
      <c r="BJ82" s="334"/>
      <c r="BK82" s="337"/>
      <c r="BL82" s="334"/>
      <c r="BM82" s="337"/>
      <c r="BN82" s="334"/>
      <c r="BO82" s="337"/>
      <c r="BP82" s="334"/>
      <c r="BQ82" s="337"/>
      <c r="BR82" s="334"/>
      <c r="BS82" s="337"/>
      <c r="BT82" s="334"/>
      <c r="BU82" s="334"/>
      <c r="BV82" s="343"/>
      <c r="BW82" s="343"/>
      <c r="BX82" s="343"/>
      <c r="BY82" s="338"/>
      <c r="BZ82" s="344"/>
      <c r="CA82" s="344"/>
      <c r="CB82" s="345"/>
      <c r="CC82" s="345"/>
      <c r="CD82" s="346"/>
      <c r="CE82" s="346"/>
      <c r="CF82" s="347"/>
    </row>
    <row r="83" spans="1:84" ht="18" customHeight="1">
      <c r="A83" s="322"/>
      <c r="B83" s="349"/>
      <c r="C83" s="322">
        <f>IF(基本情報入力シート!B124="","",基本情報入力シート!B124)</f>
        <v>81</v>
      </c>
      <c r="D83" s="350"/>
      <c r="E83" s="351"/>
      <c r="F83" s="351"/>
      <c r="G83" s="352"/>
      <c r="H83" s="352"/>
      <c r="I83" s="352"/>
      <c r="J83" s="352"/>
      <c r="K83" s="352"/>
      <c r="L83" s="326" t="str">
        <f>IF(基本情報入力シート!C124="","",基本情報入力シート!C124)</f>
        <v/>
      </c>
      <c r="M83" s="326" t="e">
        <f>IF(基本情報入力シート!AC124="","",基本情報入力シート!AC124)</f>
        <v>#N/A</v>
      </c>
      <c r="N83" s="326" t="str">
        <f>IF(基本情報入力シート!Y124="","",基本情報入力シート!Y124)</f>
        <v/>
      </c>
      <c r="O83" s="326" t="str">
        <f>IF(基本情報入力シート!X124="","",基本情報入力シート!X124)</f>
        <v/>
      </c>
      <c r="P83" s="352"/>
      <c r="Q83" s="353"/>
      <c r="R83" s="328" t="str">
        <f>IF('別紙様式2-2（交付金）'!W92="","",'別紙様式2-2（交付金）'!W92)</f>
        <v/>
      </c>
      <c r="S83" s="354"/>
      <c r="T83" s="354"/>
      <c r="U83" s="354"/>
      <c r="V83" s="355"/>
      <c r="W83" s="356"/>
      <c r="X83" s="356"/>
      <c r="Y83" s="356"/>
      <c r="Z83" s="356"/>
      <c r="AA83" s="331"/>
      <c r="AB83" s="332"/>
      <c r="AC83" s="333"/>
      <c r="AD83" s="334"/>
      <c r="AE83" s="335"/>
      <c r="AF83" s="336"/>
      <c r="AG83" s="336"/>
      <c r="AH83" s="337"/>
      <c r="AI83" s="338"/>
      <c r="AJ83" s="335"/>
      <c r="AK83" s="336"/>
      <c r="AL83" s="336"/>
      <c r="AM83" s="336"/>
      <c r="AN83" s="339"/>
      <c r="AO83" s="338"/>
      <c r="AP83" s="340"/>
      <c r="AQ83" s="336"/>
      <c r="AR83" s="336"/>
      <c r="AS83" s="341"/>
      <c r="AT83" s="342"/>
      <c r="AU83" s="338"/>
      <c r="AV83" s="340"/>
      <c r="AW83" s="336"/>
      <c r="AX83" s="336"/>
      <c r="AY83" s="336"/>
      <c r="AZ83" s="342"/>
      <c r="BA83" s="338"/>
      <c r="BB83" s="334"/>
      <c r="BC83" s="334"/>
      <c r="BD83" s="335"/>
      <c r="BE83" s="336"/>
      <c r="BF83" s="336"/>
      <c r="BG83" s="336"/>
      <c r="BH83" s="336"/>
      <c r="BI83" s="337"/>
      <c r="BJ83" s="334"/>
      <c r="BK83" s="337"/>
      <c r="BL83" s="334"/>
      <c r="BM83" s="337"/>
      <c r="BN83" s="334"/>
      <c r="BO83" s="337"/>
      <c r="BP83" s="334"/>
      <c r="BQ83" s="337"/>
      <c r="BR83" s="334"/>
      <c r="BS83" s="337"/>
      <c r="BT83" s="334"/>
      <c r="BU83" s="334"/>
      <c r="BV83" s="343"/>
      <c r="BW83" s="343"/>
      <c r="BX83" s="343"/>
      <c r="BY83" s="338"/>
      <c r="BZ83" s="344"/>
      <c r="CA83" s="344"/>
      <c r="CB83" s="345"/>
      <c r="CC83" s="345"/>
      <c r="CD83" s="345"/>
      <c r="CE83" s="345"/>
      <c r="CF83" s="347"/>
    </row>
    <row r="84" spans="1:84" ht="18" customHeight="1">
      <c r="A84" s="322"/>
      <c r="B84" s="349"/>
      <c r="C84" s="322">
        <f>IF(基本情報入力シート!B125="","",基本情報入力シート!B125)</f>
        <v>82</v>
      </c>
      <c r="D84" s="350"/>
      <c r="E84" s="351"/>
      <c r="F84" s="351"/>
      <c r="G84" s="352"/>
      <c r="H84" s="352"/>
      <c r="I84" s="352"/>
      <c r="J84" s="352"/>
      <c r="K84" s="352"/>
      <c r="L84" s="326" t="str">
        <f>IF(基本情報入力シート!C125="","",基本情報入力シート!C125)</f>
        <v/>
      </c>
      <c r="M84" s="326" t="e">
        <f>IF(基本情報入力シート!AC125="","",基本情報入力シート!AC125)</f>
        <v>#N/A</v>
      </c>
      <c r="N84" s="326" t="str">
        <f>IF(基本情報入力シート!Y125="","",基本情報入力シート!Y125)</f>
        <v/>
      </c>
      <c r="O84" s="326" t="str">
        <f>IF(基本情報入力シート!X125="","",基本情報入力シート!X125)</f>
        <v/>
      </c>
      <c r="P84" s="352"/>
      <c r="Q84" s="353"/>
      <c r="R84" s="328" t="str">
        <f>IF('別紙様式2-2（交付金）'!W93="","",'別紙様式2-2（交付金）'!W93)</f>
        <v/>
      </c>
      <c r="S84" s="354"/>
      <c r="T84" s="354"/>
      <c r="U84" s="354"/>
      <c r="V84" s="355"/>
      <c r="W84" s="356"/>
      <c r="X84" s="356"/>
      <c r="Y84" s="356"/>
      <c r="Z84" s="356"/>
      <c r="AA84" s="331"/>
      <c r="AB84" s="332"/>
      <c r="AC84" s="333"/>
      <c r="AD84" s="334"/>
      <c r="AE84" s="335"/>
      <c r="AF84" s="336"/>
      <c r="AG84" s="336"/>
      <c r="AH84" s="337"/>
      <c r="AI84" s="338"/>
      <c r="AJ84" s="335"/>
      <c r="AK84" s="336"/>
      <c r="AL84" s="336"/>
      <c r="AM84" s="336"/>
      <c r="AN84" s="339"/>
      <c r="AO84" s="338"/>
      <c r="AP84" s="340"/>
      <c r="AQ84" s="336"/>
      <c r="AR84" s="336"/>
      <c r="AS84" s="341"/>
      <c r="AT84" s="342"/>
      <c r="AU84" s="338"/>
      <c r="AV84" s="340"/>
      <c r="AW84" s="336"/>
      <c r="AX84" s="336"/>
      <c r="AY84" s="336"/>
      <c r="AZ84" s="342"/>
      <c r="BA84" s="338"/>
      <c r="BB84" s="334"/>
      <c r="BC84" s="334"/>
      <c r="BD84" s="335"/>
      <c r="BE84" s="336"/>
      <c r="BF84" s="336"/>
      <c r="BG84" s="336"/>
      <c r="BH84" s="336"/>
      <c r="BI84" s="337"/>
      <c r="BJ84" s="334"/>
      <c r="BK84" s="337"/>
      <c r="BL84" s="334"/>
      <c r="BM84" s="337"/>
      <c r="BN84" s="334"/>
      <c r="BO84" s="337"/>
      <c r="BP84" s="334"/>
      <c r="BQ84" s="337"/>
      <c r="BR84" s="334"/>
      <c r="BS84" s="337"/>
      <c r="BT84" s="334"/>
      <c r="BU84" s="334"/>
      <c r="BV84" s="343"/>
      <c r="BW84" s="343"/>
      <c r="BX84" s="343"/>
      <c r="BY84" s="338"/>
      <c r="BZ84" s="344"/>
      <c r="CA84" s="344"/>
      <c r="CB84" s="345"/>
      <c r="CC84" s="345"/>
      <c r="CD84" s="346"/>
      <c r="CE84" s="345"/>
      <c r="CF84" s="347"/>
    </row>
    <row r="85" spans="1:84" ht="18" customHeight="1">
      <c r="A85" s="322"/>
      <c r="B85" s="349"/>
      <c r="C85" s="322">
        <f>IF(基本情報入力シート!B126="","",基本情報入力シート!B126)</f>
        <v>83</v>
      </c>
      <c r="D85" s="350"/>
      <c r="E85" s="351"/>
      <c r="F85" s="351"/>
      <c r="G85" s="352"/>
      <c r="H85" s="352"/>
      <c r="I85" s="352"/>
      <c r="J85" s="352"/>
      <c r="K85" s="352"/>
      <c r="L85" s="326" t="str">
        <f>IF(基本情報入力シート!C126="","",基本情報入力シート!C126)</f>
        <v/>
      </c>
      <c r="M85" s="326" t="e">
        <f>IF(基本情報入力シート!AC126="","",基本情報入力シート!AC126)</f>
        <v>#N/A</v>
      </c>
      <c r="N85" s="326" t="str">
        <f>IF(基本情報入力シート!Y126="","",基本情報入力シート!Y126)</f>
        <v/>
      </c>
      <c r="O85" s="326" t="str">
        <f>IF(基本情報入力シート!X126="","",基本情報入力シート!X126)</f>
        <v/>
      </c>
      <c r="P85" s="352"/>
      <c r="Q85" s="353"/>
      <c r="R85" s="328" t="str">
        <f>IF('別紙様式2-2（交付金）'!W94="","",'別紙様式2-2（交付金）'!W94)</f>
        <v/>
      </c>
      <c r="S85" s="354"/>
      <c r="T85" s="354"/>
      <c r="U85" s="354"/>
      <c r="V85" s="355"/>
      <c r="W85" s="356"/>
      <c r="X85" s="356"/>
      <c r="Y85" s="356"/>
      <c r="Z85" s="356"/>
      <c r="AA85" s="331"/>
      <c r="AB85" s="332"/>
      <c r="AC85" s="333"/>
      <c r="AD85" s="334"/>
      <c r="AE85" s="335"/>
      <c r="AF85" s="336"/>
      <c r="AG85" s="336"/>
      <c r="AH85" s="337"/>
      <c r="AI85" s="338"/>
      <c r="AJ85" s="335"/>
      <c r="AK85" s="336"/>
      <c r="AL85" s="336"/>
      <c r="AM85" s="336"/>
      <c r="AN85" s="339"/>
      <c r="AO85" s="338"/>
      <c r="AP85" s="340"/>
      <c r="AQ85" s="336"/>
      <c r="AR85" s="336"/>
      <c r="AS85" s="341"/>
      <c r="AT85" s="342"/>
      <c r="AU85" s="338"/>
      <c r="AV85" s="340"/>
      <c r="AW85" s="336"/>
      <c r="AX85" s="336"/>
      <c r="AY85" s="336"/>
      <c r="AZ85" s="342"/>
      <c r="BA85" s="338"/>
      <c r="BB85" s="334"/>
      <c r="BC85" s="334"/>
      <c r="BD85" s="335"/>
      <c r="BE85" s="336"/>
      <c r="BF85" s="336"/>
      <c r="BG85" s="336"/>
      <c r="BH85" s="336"/>
      <c r="BI85" s="337"/>
      <c r="BJ85" s="334"/>
      <c r="BK85" s="337"/>
      <c r="BL85" s="334"/>
      <c r="BM85" s="337"/>
      <c r="BN85" s="334"/>
      <c r="BO85" s="337"/>
      <c r="BP85" s="334"/>
      <c r="BQ85" s="337"/>
      <c r="BR85" s="334"/>
      <c r="BS85" s="337"/>
      <c r="BT85" s="334"/>
      <c r="BU85" s="334"/>
      <c r="BV85" s="343"/>
      <c r="BW85" s="343"/>
      <c r="BX85" s="343"/>
      <c r="BY85" s="338"/>
      <c r="BZ85" s="344"/>
      <c r="CA85" s="344"/>
      <c r="CB85" s="345"/>
      <c r="CC85" s="345"/>
      <c r="CD85" s="346"/>
      <c r="CE85" s="346"/>
      <c r="CF85" s="347"/>
    </row>
    <row r="86" spans="1:84" ht="18" customHeight="1">
      <c r="A86" s="322"/>
      <c r="B86" s="349"/>
      <c r="C86" s="322">
        <f>IF(基本情報入力シート!B127="","",基本情報入力シート!B127)</f>
        <v>84</v>
      </c>
      <c r="D86" s="350"/>
      <c r="E86" s="351"/>
      <c r="F86" s="351"/>
      <c r="G86" s="352"/>
      <c r="H86" s="352"/>
      <c r="I86" s="352"/>
      <c r="J86" s="352"/>
      <c r="K86" s="352"/>
      <c r="L86" s="326" t="str">
        <f>IF(基本情報入力シート!C127="","",基本情報入力シート!C127)</f>
        <v/>
      </c>
      <c r="M86" s="326" t="e">
        <f>IF(基本情報入力シート!AC127="","",基本情報入力シート!AC127)</f>
        <v>#N/A</v>
      </c>
      <c r="N86" s="326" t="str">
        <f>IF(基本情報入力シート!Y127="","",基本情報入力シート!Y127)</f>
        <v/>
      </c>
      <c r="O86" s="326" t="str">
        <f>IF(基本情報入力シート!X127="","",基本情報入力シート!X127)</f>
        <v/>
      </c>
      <c r="P86" s="352"/>
      <c r="Q86" s="353"/>
      <c r="R86" s="328" t="str">
        <f>IF('別紙様式2-2（交付金）'!W95="","",'別紙様式2-2（交付金）'!W95)</f>
        <v/>
      </c>
      <c r="S86" s="354"/>
      <c r="T86" s="354"/>
      <c r="U86" s="354"/>
      <c r="V86" s="355"/>
      <c r="W86" s="356"/>
      <c r="X86" s="356"/>
      <c r="Y86" s="356"/>
      <c r="Z86" s="356"/>
      <c r="AA86" s="331"/>
      <c r="AB86" s="332"/>
      <c r="AC86" s="333"/>
      <c r="AD86" s="334"/>
      <c r="AE86" s="335"/>
      <c r="AF86" s="336"/>
      <c r="AG86" s="336"/>
      <c r="AH86" s="337"/>
      <c r="AI86" s="338"/>
      <c r="AJ86" s="335"/>
      <c r="AK86" s="336"/>
      <c r="AL86" s="336"/>
      <c r="AM86" s="336"/>
      <c r="AN86" s="339"/>
      <c r="AO86" s="338"/>
      <c r="AP86" s="340"/>
      <c r="AQ86" s="336"/>
      <c r="AR86" s="336"/>
      <c r="AS86" s="341"/>
      <c r="AT86" s="342"/>
      <c r="AU86" s="338"/>
      <c r="AV86" s="340"/>
      <c r="AW86" s="336"/>
      <c r="AX86" s="336"/>
      <c r="AY86" s="336"/>
      <c r="AZ86" s="342"/>
      <c r="BA86" s="338"/>
      <c r="BB86" s="334"/>
      <c r="BC86" s="334"/>
      <c r="BD86" s="335"/>
      <c r="BE86" s="336"/>
      <c r="BF86" s="336"/>
      <c r="BG86" s="336"/>
      <c r="BH86" s="336"/>
      <c r="BI86" s="337"/>
      <c r="BJ86" s="334"/>
      <c r="BK86" s="337"/>
      <c r="BL86" s="334"/>
      <c r="BM86" s="337"/>
      <c r="BN86" s="334"/>
      <c r="BO86" s="337"/>
      <c r="BP86" s="334"/>
      <c r="BQ86" s="337"/>
      <c r="BR86" s="334"/>
      <c r="BS86" s="337"/>
      <c r="BT86" s="334"/>
      <c r="BU86" s="334"/>
      <c r="BV86" s="343"/>
      <c r="BW86" s="343"/>
      <c r="BX86" s="343"/>
      <c r="BY86" s="338"/>
      <c r="BZ86" s="344"/>
      <c r="CA86" s="344"/>
      <c r="CB86" s="345"/>
      <c r="CC86" s="345"/>
      <c r="CD86" s="346"/>
      <c r="CE86" s="346"/>
      <c r="CF86" s="347"/>
    </row>
    <row r="87" spans="1:84" ht="18" customHeight="1">
      <c r="A87" s="322"/>
      <c r="B87" s="349"/>
      <c r="C87" s="322">
        <f>IF(基本情報入力シート!B128="","",基本情報入力シート!B128)</f>
        <v>85</v>
      </c>
      <c r="D87" s="350"/>
      <c r="E87" s="351"/>
      <c r="F87" s="351"/>
      <c r="G87" s="352"/>
      <c r="H87" s="352"/>
      <c r="I87" s="352"/>
      <c r="J87" s="352"/>
      <c r="K87" s="352"/>
      <c r="L87" s="326" t="str">
        <f>IF(基本情報入力シート!C128="","",基本情報入力シート!C128)</f>
        <v/>
      </c>
      <c r="M87" s="326" t="e">
        <f>IF(基本情報入力シート!AC128="","",基本情報入力シート!AC128)</f>
        <v>#N/A</v>
      </c>
      <c r="N87" s="326" t="str">
        <f>IF(基本情報入力シート!Y128="","",基本情報入力シート!Y128)</f>
        <v/>
      </c>
      <c r="O87" s="326" t="str">
        <f>IF(基本情報入力シート!X128="","",基本情報入力シート!X128)</f>
        <v/>
      </c>
      <c r="P87" s="352"/>
      <c r="Q87" s="353"/>
      <c r="R87" s="328" t="str">
        <f>IF('別紙様式2-2（交付金）'!W96="","",'別紙様式2-2（交付金）'!W96)</f>
        <v/>
      </c>
      <c r="S87" s="354"/>
      <c r="T87" s="354"/>
      <c r="U87" s="354"/>
      <c r="V87" s="355"/>
      <c r="W87" s="356"/>
      <c r="X87" s="356"/>
      <c r="Y87" s="356"/>
      <c r="Z87" s="356"/>
      <c r="AA87" s="331"/>
      <c r="AB87" s="332"/>
      <c r="AC87" s="333"/>
      <c r="AD87" s="334"/>
      <c r="AE87" s="335"/>
      <c r="AF87" s="336"/>
      <c r="AG87" s="336"/>
      <c r="AH87" s="337"/>
      <c r="AI87" s="338"/>
      <c r="AJ87" s="335"/>
      <c r="AK87" s="336"/>
      <c r="AL87" s="336"/>
      <c r="AM87" s="336"/>
      <c r="AN87" s="339"/>
      <c r="AO87" s="338"/>
      <c r="AP87" s="340"/>
      <c r="AQ87" s="336"/>
      <c r="AR87" s="336"/>
      <c r="AS87" s="341"/>
      <c r="AT87" s="342"/>
      <c r="AU87" s="338"/>
      <c r="AV87" s="340"/>
      <c r="AW87" s="336"/>
      <c r="AX87" s="336"/>
      <c r="AY87" s="336"/>
      <c r="AZ87" s="342"/>
      <c r="BA87" s="338"/>
      <c r="BB87" s="334"/>
      <c r="BC87" s="334"/>
      <c r="BD87" s="335"/>
      <c r="BE87" s="336"/>
      <c r="BF87" s="336"/>
      <c r="BG87" s="336"/>
      <c r="BH87" s="336"/>
      <c r="BI87" s="337"/>
      <c r="BJ87" s="334"/>
      <c r="BK87" s="337"/>
      <c r="BL87" s="334"/>
      <c r="BM87" s="337"/>
      <c r="BN87" s="334"/>
      <c r="BO87" s="337"/>
      <c r="BP87" s="334"/>
      <c r="BQ87" s="337"/>
      <c r="BR87" s="334"/>
      <c r="BS87" s="337"/>
      <c r="BT87" s="334"/>
      <c r="BU87" s="334"/>
      <c r="BV87" s="343"/>
      <c r="BW87" s="343"/>
      <c r="BX87" s="343"/>
      <c r="BY87" s="338"/>
      <c r="BZ87" s="344"/>
      <c r="CA87" s="344"/>
      <c r="CB87" s="345"/>
      <c r="CC87" s="345"/>
      <c r="CD87" s="345"/>
      <c r="CE87" s="345"/>
      <c r="CF87" s="347"/>
    </row>
    <row r="88" spans="1:84" ht="18" customHeight="1">
      <c r="A88" s="322"/>
      <c r="B88" s="349"/>
      <c r="C88" s="322">
        <f>IF(基本情報入力シート!B129="","",基本情報入力シート!B129)</f>
        <v>86</v>
      </c>
      <c r="D88" s="350"/>
      <c r="E88" s="351"/>
      <c r="F88" s="351"/>
      <c r="G88" s="352"/>
      <c r="H88" s="352"/>
      <c r="I88" s="352"/>
      <c r="J88" s="352"/>
      <c r="K88" s="352"/>
      <c r="L88" s="326" t="str">
        <f>IF(基本情報入力シート!C129="","",基本情報入力シート!C129)</f>
        <v/>
      </c>
      <c r="M88" s="326" t="e">
        <f>IF(基本情報入力シート!AC129="","",基本情報入力シート!AC129)</f>
        <v>#N/A</v>
      </c>
      <c r="N88" s="326" t="str">
        <f>IF(基本情報入力シート!Y129="","",基本情報入力シート!Y129)</f>
        <v/>
      </c>
      <c r="O88" s="326" t="str">
        <f>IF(基本情報入力シート!X129="","",基本情報入力シート!X129)</f>
        <v/>
      </c>
      <c r="P88" s="352"/>
      <c r="Q88" s="353"/>
      <c r="R88" s="328" t="str">
        <f>IF('別紙様式2-2（交付金）'!W97="","",'別紙様式2-2（交付金）'!W97)</f>
        <v/>
      </c>
      <c r="S88" s="354"/>
      <c r="T88" s="354"/>
      <c r="U88" s="354"/>
      <c r="V88" s="355"/>
      <c r="W88" s="356"/>
      <c r="X88" s="356"/>
      <c r="Y88" s="356"/>
      <c r="Z88" s="356"/>
      <c r="AA88" s="331"/>
      <c r="AB88" s="332"/>
      <c r="AC88" s="333"/>
      <c r="AD88" s="334"/>
      <c r="AE88" s="335"/>
      <c r="AF88" s="336"/>
      <c r="AG88" s="336"/>
      <c r="AH88" s="337"/>
      <c r="AI88" s="338"/>
      <c r="AJ88" s="335"/>
      <c r="AK88" s="336"/>
      <c r="AL88" s="336"/>
      <c r="AM88" s="336"/>
      <c r="AN88" s="339"/>
      <c r="AO88" s="338"/>
      <c r="AP88" s="340"/>
      <c r="AQ88" s="336"/>
      <c r="AR88" s="336"/>
      <c r="AS88" s="341"/>
      <c r="AT88" s="342"/>
      <c r="AU88" s="338"/>
      <c r="AV88" s="340"/>
      <c r="AW88" s="336"/>
      <c r="AX88" s="336"/>
      <c r="AY88" s="336"/>
      <c r="AZ88" s="342"/>
      <c r="BA88" s="338"/>
      <c r="BB88" s="334"/>
      <c r="BC88" s="334"/>
      <c r="BD88" s="335"/>
      <c r="BE88" s="336"/>
      <c r="BF88" s="336"/>
      <c r="BG88" s="336"/>
      <c r="BH88" s="336"/>
      <c r="BI88" s="337"/>
      <c r="BJ88" s="334"/>
      <c r="BK88" s="337"/>
      <c r="BL88" s="334"/>
      <c r="BM88" s="337"/>
      <c r="BN88" s="334"/>
      <c r="BO88" s="337"/>
      <c r="BP88" s="334"/>
      <c r="BQ88" s="337"/>
      <c r="BR88" s="334"/>
      <c r="BS88" s="337"/>
      <c r="BT88" s="334"/>
      <c r="BU88" s="334"/>
      <c r="BV88" s="343"/>
      <c r="BW88" s="343"/>
      <c r="BX88" s="343"/>
      <c r="BY88" s="338"/>
      <c r="BZ88" s="344"/>
      <c r="CA88" s="344"/>
      <c r="CB88" s="345"/>
      <c r="CC88" s="345"/>
      <c r="CD88" s="346"/>
      <c r="CE88" s="346"/>
      <c r="CF88" s="347"/>
    </row>
    <row r="89" spans="1:84" ht="18" customHeight="1">
      <c r="A89" s="362"/>
      <c r="B89" s="363"/>
      <c r="C89" s="322">
        <f>IF(基本情報入力シート!B130="","",基本情報入力シート!B130)</f>
        <v>87</v>
      </c>
      <c r="D89" s="350"/>
      <c r="E89" s="351"/>
      <c r="F89" s="351"/>
      <c r="G89" s="352"/>
      <c r="H89" s="352"/>
      <c r="I89" s="352"/>
      <c r="J89" s="352"/>
      <c r="K89" s="352"/>
      <c r="L89" s="326" t="str">
        <f>IF(基本情報入力シート!C130="","",基本情報入力シート!C130)</f>
        <v/>
      </c>
      <c r="M89" s="326" t="e">
        <f>IF(基本情報入力シート!AC130="","",基本情報入力シート!AC130)</f>
        <v>#N/A</v>
      </c>
      <c r="N89" s="326" t="str">
        <f>IF(基本情報入力シート!Y130="","",基本情報入力シート!Y130)</f>
        <v/>
      </c>
      <c r="O89" s="326" t="str">
        <f>IF(基本情報入力シート!X130="","",基本情報入力シート!X130)</f>
        <v/>
      </c>
      <c r="P89" s="352"/>
      <c r="Q89" s="353"/>
      <c r="R89" s="328" t="str">
        <f>IF('別紙様式2-2（交付金）'!W98="","",'別紙様式2-2（交付金）'!W98)</f>
        <v/>
      </c>
      <c r="S89" s="354"/>
      <c r="T89" s="354"/>
      <c r="U89" s="354"/>
      <c r="V89" s="355"/>
      <c r="W89" s="361"/>
      <c r="X89" s="356"/>
      <c r="Y89" s="364"/>
      <c r="Z89" s="364"/>
      <c r="AA89" s="365"/>
      <c r="AB89" s="366"/>
      <c r="AC89" s="367"/>
      <c r="AD89" s="334"/>
      <c r="AE89" s="335"/>
      <c r="AF89" s="336"/>
      <c r="AG89" s="336"/>
      <c r="AH89" s="337"/>
      <c r="AI89" s="338"/>
      <c r="AJ89" s="335"/>
      <c r="AK89" s="336"/>
      <c r="AL89" s="336"/>
      <c r="AM89" s="336"/>
      <c r="AN89" s="339"/>
      <c r="AO89" s="338"/>
      <c r="AP89" s="340"/>
      <c r="AQ89" s="336"/>
      <c r="AR89" s="336"/>
      <c r="AS89" s="341"/>
      <c r="AT89" s="342"/>
      <c r="AU89" s="338"/>
      <c r="AV89" s="340"/>
      <c r="AW89" s="336"/>
      <c r="AX89" s="336"/>
      <c r="AY89" s="336"/>
      <c r="AZ89" s="342"/>
      <c r="BA89" s="338"/>
      <c r="BB89" s="334"/>
      <c r="BC89" s="334"/>
      <c r="BD89" s="335"/>
      <c r="BE89" s="336"/>
      <c r="BF89" s="336"/>
      <c r="BG89" s="336"/>
      <c r="BH89" s="336"/>
      <c r="BI89" s="337"/>
      <c r="BJ89" s="334"/>
      <c r="BK89" s="337"/>
      <c r="BL89" s="334"/>
      <c r="BM89" s="337"/>
      <c r="BN89" s="334"/>
      <c r="BO89" s="337"/>
      <c r="BP89" s="334"/>
      <c r="BQ89" s="337"/>
      <c r="BR89" s="334"/>
      <c r="BS89" s="337"/>
      <c r="BT89" s="334"/>
      <c r="BU89" s="334"/>
      <c r="BV89" s="343"/>
      <c r="BW89" s="343"/>
      <c r="BX89" s="343"/>
      <c r="BY89" s="338"/>
      <c r="BZ89" s="344"/>
      <c r="CA89" s="344"/>
      <c r="CB89" s="345"/>
      <c r="CC89" s="345"/>
      <c r="CD89" s="346"/>
      <c r="CE89" s="346"/>
      <c r="CF89" s="347"/>
    </row>
    <row r="90" spans="1:84" ht="18" customHeight="1">
      <c r="A90" s="322"/>
      <c r="B90" s="349"/>
      <c r="C90" s="322">
        <f>IF(基本情報入力シート!B131="","",基本情報入力シート!B131)</f>
        <v>88</v>
      </c>
      <c r="D90" s="350"/>
      <c r="E90" s="351"/>
      <c r="F90" s="351"/>
      <c r="G90" s="352"/>
      <c r="H90" s="352"/>
      <c r="I90" s="352"/>
      <c r="J90" s="352"/>
      <c r="K90" s="352"/>
      <c r="L90" s="326" t="str">
        <f>IF(基本情報入力シート!C131="","",基本情報入力シート!C131)</f>
        <v/>
      </c>
      <c r="M90" s="326" t="e">
        <f>IF(基本情報入力シート!AC131="","",基本情報入力シート!AC131)</f>
        <v>#N/A</v>
      </c>
      <c r="N90" s="326" t="str">
        <f>IF(基本情報入力シート!Y131="","",基本情報入力シート!Y131)</f>
        <v/>
      </c>
      <c r="O90" s="326" t="str">
        <f>IF(基本情報入力シート!X131="","",基本情報入力シート!X131)</f>
        <v/>
      </c>
      <c r="P90" s="352"/>
      <c r="Q90" s="353"/>
      <c r="R90" s="328" t="str">
        <f>IF('別紙様式2-2（交付金）'!W99="","",'別紙様式2-2（交付金）'!W99)</f>
        <v/>
      </c>
      <c r="S90" s="354"/>
      <c r="T90" s="354"/>
      <c r="U90" s="354"/>
      <c r="V90" s="355"/>
      <c r="W90" s="356"/>
      <c r="X90" s="356"/>
      <c r="Y90" s="356"/>
      <c r="Z90" s="356"/>
      <c r="AA90" s="331"/>
      <c r="AB90" s="332"/>
      <c r="AC90" s="333"/>
      <c r="AD90" s="334"/>
      <c r="AE90" s="335"/>
      <c r="AF90" s="336"/>
      <c r="AG90" s="336"/>
      <c r="AH90" s="337"/>
      <c r="AI90" s="338"/>
      <c r="AJ90" s="335"/>
      <c r="AK90" s="336"/>
      <c r="AL90" s="336"/>
      <c r="AM90" s="336"/>
      <c r="AN90" s="339"/>
      <c r="AO90" s="338"/>
      <c r="AP90" s="340"/>
      <c r="AQ90" s="336"/>
      <c r="AR90" s="336"/>
      <c r="AS90" s="341"/>
      <c r="AT90" s="342"/>
      <c r="AU90" s="338"/>
      <c r="AV90" s="340"/>
      <c r="AW90" s="336"/>
      <c r="AX90" s="336"/>
      <c r="AY90" s="336"/>
      <c r="AZ90" s="342"/>
      <c r="BA90" s="338"/>
      <c r="BB90" s="334"/>
      <c r="BC90" s="334"/>
      <c r="BD90" s="335"/>
      <c r="BE90" s="336"/>
      <c r="BF90" s="336"/>
      <c r="BG90" s="336"/>
      <c r="BH90" s="336"/>
      <c r="BI90" s="337"/>
      <c r="BJ90" s="334"/>
      <c r="BK90" s="337"/>
      <c r="BL90" s="334"/>
      <c r="BM90" s="337"/>
      <c r="BN90" s="334"/>
      <c r="BO90" s="337"/>
      <c r="BP90" s="334"/>
      <c r="BQ90" s="337"/>
      <c r="BR90" s="334"/>
      <c r="BS90" s="337"/>
      <c r="BT90" s="334"/>
      <c r="BU90" s="334"/>
      <c r="BV90" s="343"/>
      <c r="BW90" s="343"/>
      <c r="BX90" s="343"/>
      <c r="BY90" s="338"/>
      <c r="BZ90" s="344"/>
      <c r="CA90" s="344"/>
      <c r="CB90" s="345"/>
      <c r="CC90" s="345"/>
      <c r="CD90" s="346"/>
      <c r="CE90" s="346"/>
      <c r="CF90" s="347"/>
    </row>
    <row r="91" spans="1:84" ht="18" customHeight="1">
      <c r="A91" s="322"/>
      <c r="B91" s="349"/>
      <c r="C91" s="322">
        <f>IF(基本情報入力シート!B132="","",基本情報入力シート!B132)</f>
        <v>89</v>
      </c>
      <c r="D91" s="350"/>
      <c r="E91" s="351"/>
      <c r="F91" s="351"/>
      <c r="G91" s="352"/>
      <c r="H91" s="352"/>
      <c r="I91" s="352"/>
      <c r="J91" s="352"/>
      <c r="K91" s="352"/>
      <c r="L91" s="326" t="str">
        <f>IF(基本情報入力シート!C132="","",基本情報入力シート!C132)</f>
        <v/>
      </c>
      <c r="M91" s="326" t="e">
        <f>IF(基本情報入力シート!AC132="","",基本情報入力シート!AC132)</f>
        <v>#N/A</v>
      </c>
      <c r="N91" s="326" t="str">
        <f>IF(基本情報入力シート!Y132="","",基本情報入力シート!Y132)</f>
        <v/>
      </c>
      <c r="O91" s="326" t="str">
        <f>IF(基本情報入力シート!X132="","",基本情報入力シート!X132)</f>
        <v/>
      </c>
      <c r="P91" s="352"/>
      <c r="Q91" s="353"/>
      <c r="R91" s="328" t="str">
        <f>IF('別紙様式2-2（交付金）'!W100="","",'別紙様式2-2（交付金）'!W100)</f>
        <v/>
      </c>
      <c r="S91" s="354"/>
      <c r="T91" s="354"/>
      <c r="U91" s="354"/>
      <c r="V91" s="355"/>
      <c r="W91" s="356"/>
      <c r="X91" s="356"/>
      <c r="Y91" s="356"/>
      <c r="Z91" s="356"/>
      <c r="AA91" s="331"/>
      <c r="AB91" s="332"/>
      <c r="AC91" s="333"/>
      <c r="AD91" s="334"/>
      <c r="AE91" s="335"/>
      <c r="AF91" s="336"/>
      <c r="AG91" s="336"/>
      <c r="AH91" s="337"/>
      <c r="AI91" s="338"/>
      <c r="AJ91" s="335"/>
      <c r="AK91" s="336"/>
      <c r="AL91" s="336"/>
      <c r="AM91" s="336"/>
      <c r="AN91" s="339"/>
      <c r="AO91" s="338"/>
      <c r="AP91" s="340"/>
      <c r="AQ91" s="336"/>
      <c r="AR91" s="336"/>
      <c r="AS91" s="341"/>
      <c r="AT91" s="342"/>
      <c r="AU91" s="338"/>
      <c r="AV91" s="340"/>
      <c r="AW91" s="336"/>
      <c r="AX91" s="336"/>
      <c r="AY91" s="336"/>
      <c r="AZ91" s="342"/>
      <c r="BA91" s="338"/>
      <c r="BB91" s="334"/>
      <c r="BC91" s="334"/>
      <c r="BD91" s="335"/>
      <c r="BE91" s="336"/>
      <c r="BF91" s="336"/>
      <c r="BG91" s="336"/>
      <c r="BH91" s="336"/>
      <c r="BI91" s="337"/>
      <c r="BJ91" s="334"/>
      <c r="BK91" s="337"/>
      <c r="BL91" s="334"/>
      <c r="BM91" s="337"/>
      <c r="BN91" s="334"/>
      <c r="BO91" s="337"/>
      <c r="BP91" s="334"/>
      <c r="BQ91" s="337"/>
      <c r="BR91" s="334"/>
      <c r="BS91" s="337"/>
      <c r="BT91" s="334"/>
      <c r="BU91" s="334"/>
      <c r="BV91" s="343"/>
      <c r="BW91" s="343"/>
      <c r="BX91" s="343"/>
      <c r="BY91" s="338"/>
      <c r="BZ91" s="344"/>
      <c r="CA91" s="344"/>
      <c r="CB91" s="345"/>
      <c r="CC91" s="345"/>
      <c r="CD91" s="346"/>
      <c r="CE91" s="346"/>
      <c r="CF91" s="347"/>
    </row>
    <row r="92" spans="1:84" ht="18" customHeight="1">
      <c r="A92" s="322"/>
      <c r="B92" s="349"/>
      <c r="C92" s="322">
        <f>IF(基本情報入力シート!B133="","",基本情報入力シート!B133)</f>
        <v>90</v>
      </c>
      <c r="D92" s="350"/>
      <c r="E92" s="351"/>
      <c r="F92" s="351"/>
      <c r="G92" s="352"/>
      <c r="H92" s="352"/>
      <c r="I92" s="352"/>
      <c r="J92" s="352"/>
      <c r="K92" s="352"/>
      <c r="L92" s="326" t="str">
        <f>IF(基本情報入力シート!C133="","",基本情報入力シート!C133)</f>
        <v/>
      </c>
      <c r="M92" s="326" t="e">
        <f>IF(基本情報入力シート!AC133="","",基本情報入力シート!AC133)</f>
        <v>#N/A</v>
      </c>
      <c r="N92" s="326" t="str">
        <f>IF(基本情報入力シート!Y133="","",基本情報入力シート!Y133)</f>
        <v/>
      </c>
      <c r="O92" s="326" t="str">
        <f>IF(基本情報入力シート!X133="","",基本情報入力シート!X133)</f>
        <v/>
      </c>
      <c r="P92" s="352"/>
      <c r="Q92" s="353"/>
      <c r="R92" s="328" t="str">
        <f>IF('別紙様式2-2（交付金）'!W101="","",'別紙様式2-2（交付金）'!W101)</f>
        <v/>
      </c>
      <c r="S92" s="354"/>
      <c r="T92" s="354"/>
      <c r="U92" s="354"/>
      <c r="V92" s="355"/>
      <c r="W92" s="356"/>
      <c r="X92" s="356"/>
      <c r="Y92" s="356"/>
      <c r="Z92" s="356"/>
      <c r="AA92" s="331"/>
      <c r="AB92" s="332"/>
      <c r="AC92" s="333"/>
      <c r="AD92" s="334"/>
      <c r="AE92" s="335"/>
      <c r="AF92" s="336"/>
      <c r="AG92" s="336"/>
      <c r="AH92" s="337"/>
      <c r="AI92" s="338"/>
      <c r="AJ92" s="335"/>
      <c r="AK92" s="336"/>
      <c r="AL92" s="336"/>
      <c r="AM92" s="336"/>
      <c r="AN92" s="339"/>
      <c r="AO92" s="338"/>
      <c r="AP92" s="340"/>
      <c r="AQ92" s="336"/>
      <c r="AR92" s="336"/>
      <c r="AS92" s="341"/>
      <c r="AT92" s="342"/>
      <c r="AU92" s="338"/>
      <c r="AV92" s="340"/>
      <c r="AW92" s="336"/>
      <c r="AX92" s="336"/>
      <c r="AY92" s="336"/>
      <c r="AZ92" s="342"/>
      <c r="BA92" s="338"/>
      <c r="BB92" s="334"/>
      <c r="BC92" s="334"/>
      <c r="BD92" s="335"/>
      <c r="BE92" s="336"/>
      <c r="BF92" s="336"/>
      <c r="BG92" s="336"/>
      <c r="BH92" s="336"/>
      <c r="BI92" s="337"/>
      <c r="BJ92" s="334"/>
      <c r="BK92" s="337"/>
      <c r="BL92" s="334"/>
      <c r="BM92" s="337"/>
      <c r="BN92" s="334"/>
      <c r="BO92" s="337"/>
      <c r="BP92" s="334"/>
      <c r="BQ92" s="337"/>
      <c r="BR92" s="334"/>
      <c r="BS92" s="337"/>
      <c r="BT92" s="334"/>
      <c r="BU92" s="334"/>
      <c r="BV92" s="343"/>
      <c r="BW92" s="343"/>
      <c r="BX92" s="343"/>
      <c r="BY92" s="338"/>
      <c r="BZ92" s="344"/>
      <c r="CA92" s="344"/>
      <c r="CB92" s="345"/>
      <c r="CC92" s="345"/>
      <c r="CD92" s="346"/>
      <c r="CE92" s="346"/>
      <c r="CF92" s="347"/>
    </row>
    <row r="93" spans="1:84" ht="18" customHeight="1">
      <c r="A93" s="322"/>
      <c r="B93" s="349"/>
      <c r="C93" s="368">
        <f>IF(基本情報入力シート!B134="","",基本情報入力シート!B134)</f>
        <v>91</v>
      </c>
      <c r="D93" s="350"/>
      <c r="E93" s="351"/>
      <c r="F93" s="351"/>
      <c r="G93" s="352"/>
      <c r="H93" s="352"/>
      <c r="I93" s="352"/>
      <c r="J93" s="352"/>
      <c r="K93" s="352"/>
      <c r="L93" s="326" t="str">
        <f>IF(基本情報入力シート!C134="","",基本情報入力シート!C134)</f>
        <v/>
      </c>
      <c r="M93" s="326" t="e">
        <f>IF(基本情報入力シート!AC134="","",基本情報入力シート!AC134)</f>
        <v>#N/A</v>
      </c>
      <c r="N93" s="326" t="str">
        <f>IF(基本情報入力シート!Y134="","",基本情報入力シート!Y134)</f>
        <v/>
      </c>
      <c r="O93" s="326" t="str">
        <f>IF(基本情報入力シート!X134="","",基本情報入力シート!X134)</f>
        <v/>
      </c>
      <c r="P93" s="352"/>
      <c r="Q93" s="353"/>
      <c r="R93" s="328" t="str">
        <f>IF('別紙様式2-2（交付金）'!W102="","",'別紙様式2-2（交付金）'!W102)</f>
        <v/>
      </c>
      <c r="S93" s="354"/>
      <c r="T93" s="354"/>
      <c r="U93" s="354"/>
      <c r="V93" s="355"/>
      <c r="W93" s="356"/>
      <c r="X93" s="356"/>
      <c r="Y93" s="356"/>
      <c r="Z93" s="356"/>
      <c r="AA93" s="331"/>
      <c r="AB93" s="332"/>
      <c r="AC93" s="333"/>
      <c r="AD93" s="334"/>
      <c r="AE93" s="335"/>
      <c r="AF93" s="336"/>
      <c r="AG93" s="336"/>
      <c r="AH93" s="337"/>
      <c r="AI93" s="338"/>
      <c r="AJ93" s="335"/>
      <c r="AK93" s="336"/>
      <c r="AL93" s="336"/>
      <c r="AM93" s="336"/>
      <c r="AN93" s="339"/>
      <c r="AO93" s="338"/>
      <c r="AP93" s="340"/>
      <c r="AQ93" s="336"/>
      <c r="AR93" s="336"/>
      <c r="AS93" s="341"/>
      <c r="AT93" s="342"/>
      <c r="AU93" s="338"/>
      <c r="AV93" s="340"/>
      <c r="AW93" s="336"/>
      <c r="AX93" s="336"/>
      <c r="AY93" s="336"/>
      <c r="AZ93" s="342"/>
      <c r="BA93" s="338"/>
      <c r="BB93" s="334"/>
      <c r="BC93" s="334"/>
      <c r="BD93" s="335"/>
      <c r="BE93" s="336"/>
      <c r="BF93" s="336"/>
      <c r="BG93" s="336"/>
      <c r="BH93" s="336"/>
      <c r="BI93" s="337"/>
      <c r="BJ93" s="334"/>
      <c r="BK93" s="337"/>
      <c r="BL93" s="334"/>
      <c r="BM93" s="337"/>
      <c r="BN93" s="334"/>
      <c r="BO93" s="337"/>
      <c r="BP93" s="334"/>
      <c r="BQ93" s="337"/>
      <c r="BR93" s="334"/>
      <c r="BS93" s="337"/>
      <c r="BT93" s="334"/>
      <c r="BU93" s="334"/>
      <c r="BV93" s="343"/>
      <c r="BW93" s="343"/>
      <c r="BX93" s="343"/>
      <c r="BY93" s="338"/>
      <c r="BZ93" s="344"/>
      <c r="CA93" s="344"/>
      <c r="CB93" s="345"/>
      <c r="CC93" s="345"/>
      <c r="CD93" s="346"/>
      <c r="CE93" s="346"/>
      <c r="CF93" s="347"/>
    </row>
    <row r="94" spans="1:84" ht="18" customHeight="1">
      <c r="A94" s="322"/>
      <c r="B94" s="349"/>
      <c r="C94" s="368">
        <f>IF(基本情報入力シート!B135="","",基本情報入力シート!B135)</f>
        <v>92</v>
      </c>
      <c r="D94" s="350"/>
      <c r="E94" s="351"/>
      <c r="F94" s="351"/>
      <c r="G94" s="352"/>
      <c r="H94" s="352"/>
      <c r="I94" s="352"/>
      <c r="J94" s="352"/>
      <c r="K94" s="352"/>
      <c r="L94" s="326" t="str">
        <f>IF(基本情報入力シート!C135="","",基本情報入力シート!C135)</f>
        <v/>
      </c>
      <c r="M94" s="326" t="e">
        <f>IF(基本情報入力シート!AC135="","",基本情報入力シート!AC135)</f>
        <v>#N/A</v>
      </c>
      <c r="N94" s="326" t="str">
        <f>IF(基本情報入力シート!Y135="","",基本情報入力シート!Y135)</f>
        <v/>
      </c>
      <c r="O94" s="326" t="str">
        <f>IF(基本情報入力シート!X135="","",基本情報入力シート!X135)</f>
        <v/>
      </c>
      <c r="P94" s="352"/>
      <c r="Q94" s="353"/>
      <c r="R94" s="328" t="str">
        <f>IF('別紙様式2-2（交付金）'!W103="","",'別紙様式2-2（交付金）'!W103)</f>
        <v/>
      </c>
      <c r="S94" s="354"/>
      <c r="T94" s="354"/>
      <c r="U94" s="354"/>
      <c r="V94" s="355"/>
      <c r="W94" s="356"/>
      <c r="X94" s="356"/>
      <c r="Y94" s="356"/>
      <c r="Z94" s="356"/>
      <c r="AA94" s="331"/>
      <c r="AB94" s="332"/>
      <c r="AC94" s="333"/>
      <c r="AD94" s="334"/>
      <c r="AE94" s="335"/>
      <c r="AF94" s="336"/>
      <c r="AG94" s="336"/>
      <c r="AH94" s="337"/>
      <c r="AI94" s="338"/>
      <c r="AJ94" s="335"/>
      <c r="AK94" s="336"/>
      <c r="AL94" s="336"/>
      <c r="AM94" s="336"/>
      <c r="AN94" s="339"/>
      <c r="AO94" s="338"/>
      <c r="AP94" s="340"/>
      <c r="AQ94" s="336"/>
      <c r="AR94" s="336"/>
      <c r="AS94" s="341"/>
      <c r="AT94" s="342"/>
      <c r="AU94" s="338"/>
      <c r="AV94" s="340"/>
      <c r="AW94" s="336"/>
      <c r="AX94" s="336"/>
      <c r="AY94" s="336"/>
      <c r="AZ94" s="342"/>
      <c r="BA94" s="338"/>
      <c r="BB94" s="334"/>
      <c r="BC94" s="334"/>
      <c r="BD94" s="335"/>
      <c r="BE94" s="336"/>
      <c r="BF94" s="336"/>
      <c r="BG94" s="336"/>
      <c r="BH94" s="336"/>
      <c r="BI94" s="337"/>
      <c r="BJ94" s="334"/>
      <c r="BK94" s="337"/>
      <c r="BL94" s="334"/>
      <c r="BM94" s="337"/>
      <c r="BN94" s="334"/>
      <c r="BO94" s="337"/>
      <c r="BP94" s="334"/>
      <c r="BQ94" s="337"/>
      <c r="BR94" s="334"/>
      <c r="BS94" s="337"/>
      <c r="BT94" s="334"/>
      <c r="BU94" s="334"/>
      <c r="BV94" s="343"/>
      <c r="BW94" s="343"/>
      <c r="BX94" s="343"/>
      <c r="BY94" s="338"/>
      <c r="BZ94" s="344"/>
      <c r="CA94" s="344"/>
      <c r="CB94" s="345"/>
      <c r="CC94" s="345"/>
      <c r="CD94" s="346"/>
      <c r="CE94" s="346"/>
      <c r="CF94" s="347"/>
    </row>
    <row r="95" spans="1:84" ht="18" customHeight="1">
      <c r="A95" s="322"/>
      <c r="B95" s="349"/>
      <c r="C95" s="368">
        <f>IF(基本情報入力シート!B136="","",基本情報入力シート!B136)</f>
        <v>93</v>
      </c>
      <c r="D95" s="350"/>
      <c r="E95" s="351"/>
      <c r="F95" s="351"/>
      <c r="G95" s="352"/>
      <c r="H95" s="352"/>
      <c r="I95" s="352"/>
      <c r="J95" s="352"/>
      <c r="K95" s="352"/>
      <c r="L95" s="326" t="str">
        <f>IF(基本情報入力シート!C136="","",基本情報入力シート!C136)</f>
        <v/>
      </c>
      <c r="M95" s="326" t="e">
        <f>IF(基本情報入力シート!AC136="","",基本情報入力シート!AC136)</f>
        <v>#N/A</v>
      </c>
      <c r="N95" s="326" t="str">
        <f>IF(基本情報入力シート!Y136="","",基本情報入力シート!Y136)</f>
        <v/>
      </c>
      <c r="O95" s="326" t="str">
        <f>IF(基本情報入力シート!X136="","",基本情報入力シート!X136)</f>
        <v/>
      </c>
      <c r="P95" s="352"/>
      <c r="Q95" s="353"/>
      <c r="R95" s="328" t="str">
        <f>IF('別紙様式2-2（交付金）'!W104="","",'別紙様式2-2（交付金）'!W104)</f>
        <v/>
      </c>
      <c r="S95" s="354"/>
      <c r="T95" s="354"/>
      <c r="U95" s="354"/>
      <c r="V95" s="355"/>
      <c r="W95" s="356"/>
      <c r="X95" s="356"/>
      <c r="Y95" s="356"/>
      <c r="Z95" s="356"/>
      <c r="AA95" s="331"/>
      <c r="AB95" s="332"/>
      <c r="AC95" s="333"/>
      <c r="AD95" s="334"/>
      <c r="AE95" s="335"/>
      <c r="AF95" s="336"/>
      <c r="AG95" s="336"/>
      <c r="AH95" s="337"/>
      <c r="AI95" s="338"/>
      <c r="AJ95" s="335"/>
      <c r="AK95" s="336"/>
      <c r="AL95" s="336"/>
      <c r="AM95" s="336"/>
      <c r="AN95" s="339"/>
      <c r="AO95" s="338"/>
      <c r="AP95" s="340"/>
      <c r="AQ95" s="336"/>
      <c r="AR95" s="336"/>
      <c r="AS95" s="341"/>
      <c r="AT95" s="342"/>
      <c r="AU95" s="338"/>
      <c r="AV95" s="340"/>
      <c r="AW95" s="336"/>
      <c r="AX95" s="336"/>
      <c r="AY95" s="336"/>
      <c r="AZ95" s="342"/>
      <c r="BA95" s="338"/>
      <c r="BB95" s="334"/>
      <c r="BC95" s="334"/>
      <c r="BD95" s="335"/>
      <c r="BE95" s="336"/>
      <c r="BF95" s="336"/>
      <c r="BG95" s="336"/>
      <c r="BH95" s="336"/>
      <c r="BI95" s="337"/>
      <c r="BJ95" s="334"/>
      <c r="BK95" s="337"/>
      <c r="BL95" s="334"/>
      <c r="BM95" s="337"/>
      <c r="BN95" s="334"/>
      <c r="BO95" s="337"/>
      <c r="BP95" s="334"/>
      <c r="BQ95" s="337"/>
      <c r="BR95" s="334"/>
      <c r="BS95" s="337"/>
      <c r="BT95" s="334"/>
      <c r="BU95" s="334"/>
      <c r="BV95" s="343"/>
      <c r="BW95" s="343"/>
      <c r="BX95" s="343"/>
      <c r="BY95" s="338"/>
      <c r="BZ95" s="344"/>
      <c r="CA95" s="344"/>
      <c r="CB95" s="345"/>
      <c r="CC95" s="345"/>
      <c r="CD95" s="346"/>
      <c r="CE95" s="345"/>
      <c r="CF95" s="347"/>
    </row>
    <row r="96" spans="1:84" ht="18" customHeight="1">
      <c r="A96" s="322"/>
      <c r="B96" s="349"/>
      <c r="C96" s="368">
        <f>IF(基本情報入力シート!B137="","",基本情報入力シート!B137)</f>
        <v>94</v>
      </c>
      <c r="D96" s="350"/>
      <c r="E96" s="351"/>
      <c r="F96" s="351"/>
      <c r="G96" s="352"/>
      <c r="H96" s="352"/>
      <c r="I96" s="352"/>
      <c r="J96" s="352"/>
      <c r="K96" s="352"/>
      <c r="L96" s="326" t="str">
        <f>IF(基本情報入力シート!C137="","",基本情報入力シート!C137)</f>
        <v/>
      </c>
      <c r="M96" s="326" t="e">
        <f>IF(基本情報入力シート!AC137="","",基本情報入力シート!AC137)</f>
        <v>#N/A</v>
      </c>
      <c r="N96" s="326" t="str">
        <f>IF(基本情報入力シート!Y137="","",基本情報入力シート!Y137)</f>
        <v/>
      </c>
      <c r="O96" s="326" t="str">
        <f>IF(基本情報入力シート!X137="","",基本情報入力シート!X137)</f>
        <v/>
      </c>
      <c r="P96" s="352"/>
      <c r="Q96" s="353"/>
      <c r="R96" s="328" t="str">
        <f>IF('別紙様式2-2（交付金）'!W105="","",'別紙様式2-2（交付金）'!W105)</f>
        <v/>
      </c>
      <c r="S96" s="354"/>
      <c r="T96" s="354"/>
      <c r="U96" s="354"/>
      <c r="V96" s="355"/>
      <c r="W96" s="356"/>
      <c r="X96" s="356"/>
      <c r="Y96" s="356"/>
      <c r="Z96" s="356"/>
      <c r="AA96" s="331"/>
      <c r="AB96" s="332"/>
      <c r="AC96" s="333"/>
      <c r="AD96" s="334"/>
      <c r="AE96" s="335"/>
      <c r="AF96" s="336"/>
      <c r="AG96" s="336"/>
      <c r="AH96" s="337"/>
      <c r="AI96" s="338"/>
      <c r="AJ96" s="335"/>
      <c r="AK96" s="336"/>
      <c r="AL96" s="336"/>
      <c r="AM96" s="336"/>
      <c r="AN96" s="339"/>
      <c r="AO96" s="338"/>
      <c r="AP96" s="340"/>
      <c r="AQ96" s="336"/>
      <c r="AR96" s="336"/>
      <c r="AS96" s="341"/>
      <c r="AT96" s="342"/>
      <c r="AU96" s="338"/>
      <c r="AV96" s="340"/>
      <c r="AW96" s="336"/>
      <c r="AX96" s="336"/>
      <c r="AY96" s="336"/>
      <c r="AZ96" s="342"/>
      <c r="BA96" s="338"/>
      <c r="BB96" s="334"/>
      <c r="BC96" s="334"/>
      <c r="BD96" s="335"/>
      <c r="BE96" s="336"/>
      <c r="BF96" s="336"/>
      <c r="BG96" s="336"/>
      <c r="BH96" s="336"/>
      <c r="BI96" s="337"/>
      <c r="BJ96" s="334"/>
      <c r="BK96" s="337"/>
      <c r="BL96" s="334"/>
      <c r="BM96" s="337"/>
      <c r="BN96" s="334"/>
      <c r="BO96" s="337"/>
      <c r="BP96" s="334"/>
      <c r="BQ96" s="337"/>
      <c r="BR96" s="334"/>
      <c r="BS96" s="337"/>
      <c r="BT96" s="334"/>
      <c r="BU96" s="334"/>
      <c r="BV96" s="343"/>
      <c r="BW96" s="343"/>
      <c r="BX96" s="343"/>
      <c r="BY96" s="338"/>
      <c r="BZ96" s="344"/>
      <c r="CA96" s="344"/>
      <c r="CB96" s="345"/>
      <c r="CC96" s="345"/>
      <c r="CD96" s="346"/>
      <c r="CE96" s="346"/>
      <c r="CF96" s="347"/>
    </row>
    <row r="97" spans="1:84" ht="18" customHeight="1">
      <c r="A97" s="322"/>
      <c r="B97" s="349"/>
      <c r="C97" s="368">
        <f>IF(基本情報入力シート!B138="","",基本情報入力シート!B138)</f>
        <v>95</v>
      </c>
      <c r="D97" s="350"/>
      <c r="E97" s="351"/>
      <c r="F97" s="351"/>
      <c r="G97" s="352"/>
      <c r="H97" s="352"/>
      <c r="I97" s="352"/>
      <c r="J97" s="352"/>
      <c r="K97" s="352"/>
      <c r="L97" s="326" t="str">
        <f>IF(基本情報入力シート!C138="","",基本情報入力シート!C138)</f>
        <v/>
      </c>
      <c r="M97" s="326" t="e">
        <f>IF(基本情報入力シート!AC138="","",基本情報入力シート!AC138)</f>
        <v>#N/A</v>
      </c>
      <c r="N97" s="326" t="str">
        <f>IF(基本情報入力シート!Y138="","",基本情報入力シート!Y138)</f>
        <v/>
      </c>
      <c r="O97" s="326" t="str">
        <f>IF(基本情報入力シート!X138="","",基本情報入力シート!X138)</f>
        <v/>
      </c>
      <c r="P97" s="352"/>
      <c r="Q97" s="353"/>
      <c r="R97" s="328" t="str">
        <f>IF('別紙様式2-2（交付金）'!W106="","",'別紙様式2-2（交付金）'!W106)</f>
        <v/>
      </c>
      <c r="S97" s="354"/>
      <c r="T97" s="354"/>
      <c r="U97" s="354"/>
      <c r="V97" s="355"/>
      <c r="W97" s="356"/>
      <c r="X97" s="356"/>
      <c r="Y97" s="356"/>
      <c r="Z97" s="356"/>
      <c r="AA97" s="331"/>
      <c r="AB97" s="332"/>
      <c r="AC97" s="333"/>
      <c r="AD97" s="334"/>
      <c r="AE97" s="335"/>
      <c r="AF97" s="336"/>
      <c r="AG97" s="336"/>
      <c r="AH97" s="337"/>
      <c r="AI97" s="338"/>
      <c r="AJ97" s="335"/>
      <c r="AK97" s="336"/>
      <c r="AL97" s="336"/>
      <c r="AM97" s="336"/>
      <c r="AN97" s="339"/>
      <c r="AO97" s="338"/>
      <c r="AP97" s="340"/>
      <c r="AQ97" s="336"/>
      <c r="AR97" s="336"/>
      <c r="AS97" s="341"/>
      <c r="AT97" s="342"/>
      <c r="AU97" s="338"/>
      <c r="AV97" s="340"/>
      <c r="AW97" s="336"/>
      <c r="AX97" s="336"/>
      <c r="AY97" s="336"/>
      <c r="AZ97" s="342"/>
      <c r="BA97" s="338"/>
      <c r="BB97" s="334"/>
      <c r="BC97" s="334"/>
      <c r="BD97" s="335"/>
      <c r="BE97" s="336"/>
      <c r="BF97" s="336"/>
      <c r="BG97" s="336"/>
      <c r="BH97" s="336"/>
      <c r="BI97" s="337"/>
      <c r="BJ97" s="334"/>
      <c r="BK97" s="337"/>
      <c r="BL97" s="334"/>
      <c r="BM97" s="337"/>
      <c r="BN97" s="334"/>
      <c r="BO97" s="337"/>
      <c r="BP97" s="334"/>
      <c r="BQ97" s="337"/>
      <c r="BR97" s="334"/>
      <c r="BS97" s="337"/>
      <c r="BT97" s="334"/>
      <c r="BU97" s="334"/>
      <c r="BV97" s="343"/>
      <c r="BW97" s="343"/>
      <c r="BX97" s="343"/>
      <c r="BY97" s="338"/>
      <c r="BZ97" s="344"/>
      <c r="CA97" s="344"/>
      <c r="CB97" s="345"/>
      <c r="CC97" s="345"/>
      <c r="CD97" s="346"/>
      <c r="CE97" s="346"/>
      <c r="CF97" s="347"/>
    </row>
    <row r="98" spans="1:84" ht="18" customHeight="1">
      <c r="A98" s="322"/>
      <c r="B98" s="349"/>
      <c r="C98" s="368">
        <f>IF(基本情報入力シート!B139="","",基本情報入力シート!B139)</f>
        <v>96</v>
      </c>
      <c r="D98" s="350"/>
      <c r="E98" s="351"/>
      <c r="F98" s="351"/>
      <c r="G98" s="352"/>
      <c r="H98" s="352"/>
      <c r="I98" s="352"/>
      <c r="J98" s="352"/>
      <c r="K98" s="352"/>
      <c r="L98" s="326" t="str">
        <f>IF(基本情報入力シート!C139="","",基本情報入力シート!C139)</f>
        <v/>
      </c>
      <c r="M98" s="326" t="e">
        <f>IF(基本情報入力シート!AC139="","",基本情報入力シート!AC139)</f>
        <v>#N/A</v>
      </c>
      <c r="N98" s="326" t="str">
        <f>IF(基本情報入力シート!Y139="","",基本情報入力シート!Y139)</f>
        <v/>
      </c>
      <c r="O98" s="326" t="str">
        <f>IF(基本情報入力シート!X139="","",基本情報入力シート!X139)</f>
        <v/>
      </c>
      <c r="P98" s="352"/>
      <c r="Q98" s="353"/>
      <c r="R98" s="328" t="str">
        <f>IF('別紙様式2-2（交付金）'!W107="","",'別紙様式2-2（交付金）'!W107)</f>
        <v/>
      </c>
      <c r="S98" s="354"/>
      <c r="T98" s="354"/>
      <c r="U98" s="354"/>
      <c r="V98" s="355"/>
      <c r="W98" s="356"/>
      <c r="X98" s="356"/>
      <c r="Y98" s="356"/>
      <c r="Z98" s="356"/>
      <c r="AA98" s="331"/>
      <c r="AB98" s="332"/>
      <c r="AC98" s="333"/>
      <c r="AD98" s="334"/>
      <c r="AE98" s="335"/>
      <c r="AF98" s="336"/>
      <c r="AG98" s="336"/>
      <c r="AH98" s="337"/>
      <c r="AI98" s="338"/>
      <c r="AJ98" s="335"/>
      <c r="AK98" s="336"/>
      <c r="AL98" s="336"/>
      <c r="AM98" s="336"/>
      <c r="AN98" s="339"/>
      <c r="AO98" s="338"/>
      <c r="AP98" s="340"/>
      <c r="AQ98" s="336"/>
      <c r="AR98" s="336"/>
      <c r="AS98" s="341"/>
      <c r="AT98" s="342"/>
      <c r="AU98" s="338"/>
      <c r="AV98" s="340"/>
      <c r="AW98" s="336"/>
      <c r="AX98" s="336"/>
      <c r="AY98" s="336"/>
      <c r="AZ98" s="342"/>
      <c r="BA98" s="338"/>
      <c r="BB98" s="334"/>
      <c r="BC98" s="334"/>
      <c r="BD98" s="335"/>
      <c r="BE98" s="336"/>
      <c r="BF98" s="336"/>
      <c r="BG98" s="336"/>
      <c r="BH98" s="336"/>
      <c r="BI98" s="337"/>
      <c r="BJ98" s="334"/>
      <c r="BK98" s="337"/>
      <c r="BL98" s="334"/>
      <c r="BM98" s="337"/>
      <c r="BN98" s="334"/>
      <c r="BO98" s="337"/>
      <c r="BP98" s="369"/>
      <c r="BQ98" s="337"/>
      <c r="BR98" s="369"/>
      <c r="BS98" s="337"/>
      <c r="BT98" s="334"/>
      <c r="BU98" s="334"/>
      <c r="BV98" s="343"/>
      <c r="BW98" s="343"/>
      <c r="BX98" s="343"/>
      <c r="BY98" s="338"/>
      <c r="BZ98" s="344"/>
      <c r="CA98" s="344"/>
      <c r="CB98" s="345"/>
      <c r="CC98" s="345"/>
      <c r="CD98" s="345"/>
      <c r="CE98" s="345"/>
      <c r="CF98" s="347"/>
    </row>
    <row r="99" spans="1:84" ht="18" customHeight="1">
      <c r="A99" s="322"/>
      <c r="B99" s="349"/>
      <c r="C99" s="368">
        <f>IF(基本情報入力シート!B140="","",基本情報入力シート!B140)</f>
        <v>97</v>
      </c>
      <c r="D99" s="350"/>
      <c r="E99" s="351"/>
      <c r="F99" s="351"/>
      <c r="G99" s="352"/>
      <c r="H99" s="352"/>
      <c r="I99" s="352"/>
      <c r="J99" s="352"/>
      <c r="K99" s="352"/>
      <c r="L99" s="326" t="str">
        <f>IF(基本情報入力シート!C140="","",基本情報入力シート!C140)</f>
        <v/>
      </c>
      <c r="M99" s="326" t="e">
        <f>IF(基本情報入力シート!AC140="","",基本情報入力シート!AC140)</f>
        <v>#N/A</v>
      </c>
      <c r="N99" s="326" t="str">
        <f>IF(基本情報入力シート!Y140="","",基本情報入力シート!Y140)</f>
        <v/>
      </c>
      <c r="O99" s="326" t="str">
        <f>IF(基本情報入力シート!X140="","",基本情報入力シート!X140)</f>
        <v/>
      </c>
      <c r="P99" s="352"/>
      <c r="Q99" s="353"/>
      <c r="R99" s="328" t="str">
        <f>IF('別紙様式2-2（交付金）'!W108="","",'別紙様式2-2（交付金）'!W108)</f>
        <v/>
      </c>
      <c r="S99" s="354"/>
      <c r="T99" s="354"/>
      <c r="U99" s="354"/>
      <c r="V99" s="355"/>
      <c r="W99" s="356"/>
      <c r="X99" s="356"/>
      <c r="Y99" s="356"/>
      <c r="Z99" s="356"/>
      <c r="AA99" s="331"/>
      <c r="AB99" s="332"/>
      <c r="AC99" s="333"/>
      <c r="AD99" s="334"/>
      <c r="AE99" s="335"/>
      <c r="AF99" s="336"/>
      <c r="AG99" s="336"/>
      <c r="AH99" s="337"/>
      <c r="AI99" s="338"/>
      <c r="AJ99" s="335"/>
      <c r="AK99" s="336"/>
      <c r="AL99" s="336"/>
      <c r="AM99" s="336"/>
      <c r="AN99" s="339"/>
      <c r="AO99" s="338"/>
      <c r="AP99" s="340"/>
      <c r="AQ99" s="336"/>
      <c r="AR99" s="336"/>
      <c r="AS99" s="341"/>
      <c r="AT99" s="342"/>
      <c r="AU99" s="338"/>
      <c r="AV99" s="340"/>
      <c r="AW99" s="336"/>
      <c r="AX99" s="336"/>
      <c r="AY99" s="336"/>
      <c r="AZ99" s="342"/>
      <c r="BA99" s="338"/>
      <c r="BB99" s="334"/>
      <c r="BC99" s="334"/>
      <c r="BD99" s="335"/>
      <c r="BE99" s="336"/>
      <c r="BF99" s="336"/>
      <c r="BG99" s="336"/>
      <c r="BH99" s="336"/>
      <c r="BI99" s="337"/>
      <c r="BJ99" s="334"/>
      <c r="BK99" s="337"/>
      <c r="BL99" s="334"/>
      <c r="BM99" s="337"/>
      <c r="BN99" s="334"/>
      <c r="BO99" s="337"/>
      <c r="BP99" s="334"/>
      <c r="BQ99" s="337"/>
      <c r="BR99" s="334"/>
      <c r="BS99" s="337"/>
      <c r="BT99" s="334"/>
      <c r="BU99" s="334"/>
      <c r="BV99" s="343"/>
      <c r="BW99" s="343"/>
      <c r="BX99" s="343"/>
      <c r="BY99" s="338"/>
      <c r="BZ99" s="344"/>
      <c r="CA99" s="344"/>
      <c r="CB99" s="345"/>
      <c r="CC99" s="345"/>
      <c r="CD99" s="346"/>
      <c r="CE99" s="346"/>
      <c r="CF99" s="347"/>
    </row>
    <row r="100" spans="1:84" ht="18" customHeight="1">
      <c r="A100" s="322"/>
      <c r="B100" s="349"/>
      <c r="C100" s="368">
        <f>IF(基本情報入力シート!B141="","",基本情報入力シート!B141)</f>
        <v>98</v>
      </c>
      <c r="D100" s="350"/>
      <c r="E100" s="351"/>
      <c r="F100" s="351"/>
      <c r="G100" s="352"/>
      <c r="H100" s="352"/>
      <c r="I100" s="352"/>
      <c r="J100" s="352"/>
      <c r="K100" s="352"/>
      <c r="L100" s="326" t="str">
        <f>IF(基本情報入力シート!C141="","",基本情報入力シート!C141)</f>
        <v/>
      </c>
      <c r="M100" s="326" t="e">
        <f>IF(基本情報入力シート!AC141="","",基本情報入力シート!AC141)</f>
        <v>#N/A</v>
      </c>
      <c r="N100" s="326" t="str">
        <f>IF(基本情報入力シート!Y141="","",基本情報入力シート!Y141)</f>
        <v/>
      </c>
      <c r="O100" s="326" t="str">
        <f>IF(基本情報入力シート!X141="","",基本情報入力シート!X141)</f>
        <v/>
      </c>
      <c r="P100" s="352"/>
      <c r="Q100" s="353"/>
      <c r="R100" s="328" t="str">
        <f>IF('別紙様式2-2（交付金）'!W109="","",'別紙様式2-2（交付金）'!W109)</f>
        <v/>
      </c>
      <c r="S100" s="354"/>
      <c r="T100" s="354"/>
      <c r="U100" s="354"/>
      <c r="V100" s="355"/>
      <c r="W100" s="356"/>
      <c r="X100" s="356"/>
      <c r="Y100" s="356"/>
      <c r="Z100" s="356"/>
      <c r="AA100" s="331"/>
      <c r="AB100" s="332"/>
      <c r="AC100" s="333"/>
      <c r="AD100" s="334"/>
      <c r="AE100" s="335"/>
      <c r="AF100" s="336"/>
      <c r="AG100" s="336"/>
      <c r="AH100" s="337"/>
      <c r="AI100" s="338"/>
      <c r="AJ100" s="335"/>
      <c r="AK100" s="336"/>
      <c r="AL100" s="336"/>
      <c r="AM100" s="336"/>
      <c r="AN100" s="339"/>
      <c r="AO100" s="338"/>
      <c r="AP100" s="340"/>
      <c r="AQ100" s="336"/>
      <c r="AR100" s="336"/>
      <c r="AS100" s="341"/>
      <c r="AT100" s="342"/>
      <c r="AU100" s="338"/>
      <c r="AV100" s="340"/>
      <c r="AW100" s="336"/>
      <c r="AX100" s="336"/>
      <c r="AY100" s="336"/>
      <c r="AZ100" s="342"/>
      <c r="BA100" s="338"/>
      <c r="BB100" s="334"/>
      <c r="BC100" s="334"/>
      <c r="BD100" s="335"/>
      <c r="BE100" s="336"/>
      <c r="BF100" s="336"/>
      <c r="BG100" s="336"/>
      <c r="BH100" s="336"/>
      <c r="BI100" s="337"/>
      <c r="BJ100" s="334"/>
      <c r="BK100" s="337"/>
      <c r="BL100" s="334"/>
      <c r="BM100" s="337"/>
      <c r="BN100" s="334"/>
      <c r="BO100" s="337"/>
      <c r="BP100" s="334"/>
      <c r="BQ100" s="337"/>
      <c r="BR100" s="334"/>
      <c r="BS100" s="337"/>
      <c r="BT100" s="334"/>
      <c r="BU100" s="334"/>
      <c r="BV100" s="343"/>
      <c r="BW100" s="343"/>
      <c r="BX100" s="343"/>
      <c r="BY100" s="338"/>
      <c r="BZ100" s="344"/>
      <c r="CA100" s="344"/>
      <c r="CB100" s="345"/>
      <c r="CC100" s="345"/>
      <c r="CD100" s="346"/>
      <c r="CE100" s="346"/>
      <c r="CF100" s="347"/>
    </row>
    <row r="101" spans="1:84" ht="18" customHeight="1">
      <c r="A101" s="322"/>
      <c r="B101" s="349"/>
      <c r="C101" s="368">
        <f>IF(基本情報入力シート!B142="","",基本情報入力シート!B142)</f>
        <v>99</v>
      </c>
      <c r="D101" s="350"/>
      <c r="E101" s="351"/>
      <c r="F101" s="351"/>
      <c r="G101" s="352"/>
      <c r="H101" s="352"/>
      <c r="I101" s="352"/>
      <c r="J101" s="352"/>
      <c r="K101" s="352"/>
      <c r="L101" s="326" t="str">
        <f>IF(基本情報入力シート!C142="","",基本情報入力シート!C142)</f>
        <v/>
      </c>
      <c r="M101" s="326" t="e">
        <f>IF(基本情報入力シート!AC142="","",基本情報入力シート!AC142)</f>
        <v>#N/A</v>
      </c>
      <c r="N101" s="326" t="str">
        <f>IF(基本情報入力シート!Y142="","",基本情報入力シート!Y142)</f>
        <v/>
      </c>
      <c r="O101" s="326" t="str">
        <f>IF(基本情報入力シート!X142="","",基本情報入力シート!X142)</f>
        <v/>
      </c>
      <c r="P101" s="352"/>
      <c r="Q101" s="353"/>
      <c r="R101" s="328" t="str">
        <f>IF('別紙様式2-2（交付金）'!W110="","",'別紙様式2-2（交付金）'!W110)</f>
        <v/>
      </c>
      <c r="S101" s="354"/>
      <c r="T101" s="354"/>
      <c r="U101" s="354"/>
      <c r="V101" s="355"/>
      <c r="W101" s="356"/>
      <c r="X101" s="356"/>
      <c r="Y101" s="356"/>
      <c r="Z101" s="356"/>
      <c r="AA101" s="331"/>
      <c r="AB101" s="332"/>
      <c r="AC101" s="333"/>
      <c r="AD101" s="334"/>
      <c r="AE101" s="335"/>
      <c r="AF101" s="336"/>
      <c r="AG101" s="336"/>
      <c r="AH101" s="337"/>
      <c r="AI101" s="338"/>
      <c r="AJ101" s="335"/>
      <c r="AK101" s="336"/>
      <c r="AL101" s="336"/>
      <c r="AM101" s="336"/>
      <c r="AN101" s="339"/>
      <c r="AO101" s="338"/>
      <c r="AP101" s="340"/>
      <c r="AQ101" s="336"/>
      <c r="AR101" s="336"/>
      <c r="AS101" s="341"/>
      <c r="AT101" s="342"/>
      <c r="AU101" s="338"/>
      <c r="AV101" s="340"/>
      <c r="AW101" s="336"/>
      <c r="AX101" s="336"/>
      <c r="AY101" s="336"/>
      <c r="AZ101" s="342"/>
      <c r="BA101" s="338"/>
      <c r="BB101" s="334"/>
      <c r="BC101" s="334"/>
      <c r="BD101" s="335"/>
      <c r="BE101" s="336"/>
      <c r="BF101" s="336"/>
      <c r="BG101" s="336"/>
      <c r="BH101" s="336"/>
      <c r="BI101" s="337"/>
      <c r="BJ101" s="334"/>
      <c r="BK101" s="337"/>
      <c r="BL101" s="334"/>
      <c r="BM101" s="337"/>
      <c r="BN101" s="334"/>
      <c r="BO101" s="337"/>
      <c r="BP101" s="334"/>
      <c r="BQ101" s="337"/>
      <c r="BR101" s="334"/>
      <c r="BS101" s="337"/>
      <c r="BT101" s="334"/>
      <c r="BU101" s="334"/>
      <c r="BV101" s="343"/>
      <c r="BW101" s="343"/>
      <c r="BX101" s="343"/>
      <c r="BY101" s="338"/>
      <c r="BZ101" s="344"/>
      <c r="CA101" s="344"/>
      <c r="CB101" s="345"/>
      <c r="CC101" s="345"/>
      <c r="CD101" s="346"/>
      <c r="CE101" s="346"/>
      <c r="CF101" s="347"/>
    </row>
    <row r="102" spans="1:84" ht="18" customHeight="1">
      <c r="A102" s="322"/>
      <c r="B102" s="349"/>
      <c r="C102" s="368">
        <f>IF(基本情報入力シート!B143="","",基本情報入力シート!B143)</f>
        <v>100</v>
      </c>
      <c r="D102" s="350"/>
      <c r="E102" s="351"/>
      <c r="F102" s="351"/>
      <c r="G102" s="352"/>
      <c r="H102" s="352"/>
      <c r="I102" s="352"/>
      <c r="J102" s="352"/>
      <c r="K102" s="352"/>
      <c r="L102" s="326" t="str">
        <f>IF(基本情報入力シート!C143="","",基本情報入力シート!C143)</f>
        <v/>
      </c>
      <c r="M102" s="326" t="e">
        <f>IF(基本情報入力シート!AC143="","",基本情報入力シート!AC143)</f>
        <v>#N/A</v>
      </c>
      <c r="N102" s="326" t="str">
        <f>IF(基本情報入力シート!Y143="","",基本情報入力シート!Y143)</f>
        <v/>
      </c>
      <c r="O102" s="326" t="str">
        <f>IF(基本情報入力シート!X143="","",基本情報入力シート!X143)</f>
        <v/>
      </c>
      <c r="P102" s="352"/>
      <c r="Q102" s="353"/>
      <c r="R102" s="328" t="str">
        <f>IF('別紙様式2-2（交付金）'!W111="","",'別紙様式2-2（交付金）'!W111)</f>
        <v/>
      </c>
      <c r="S102" s="354"/>
      <c r="T102" s="354"/>
      <c r="U102" s="354"/>
      <c r="V102" s="355"/>
      <c r="W102" s="356"/>
      <c r="X102" s="356"/>
      <c r="Y102" s="356"/>
      <c r="Z102" s="356"/>
      <c r="AA102" s="331"/>
      <c r="AB102" s="332"/>
      <c r="AC102" s="333"/>
      <c r="AD102" s="334"/>
      <c r="AE102" s="335"/>
      <c r="AF102" s="336"/>
      <c r="AG102" s="336"/>
      <c r="AH102" s="337"/>
      <c r="AI102" s="338"/>
      <c r="AJ102" s="335"/>
      <c r="AK102" s="336"/>
      <c r="AL102" s="336"/>
      <c r="AM102" s="336"/>
      <c r="AN102" s="339"/>
      <c r="AO102" s="338"/>
      <c r="AP102" s="340"/>
      <c r="AQ102" s="336"/>
      <c r="AR102" s="336"/>
      <c r="AS102" s="341"/>
      <c r="AT102" s="342"/>
      <c r="AU102" s="338"/>
      <c r="AV102" s="340"/>
      <c r="AW102" s="336"/>
      <c r="AX102" s="336"/>
      <c r="AY102" s="336"/>
      <c r="AZ102" s="342"/>
      <c r="BA102" s="338"/>
      <c r="BB102" s="334"/>
      <c r="BC102" s="334"/>
      <c r="BD102" s="335"/>
      <c r="BE102" s="336"/>
      <c r="BF102" s="336"/>
      <c r="BG102" s="336"/>
      <c r="BH102" s="336"/>
      <c r="BI102" s="337"/>
      <c r="BJ102" s="334"/>
      <c r="BK102" s="337"/>
      <c r="BL102" s="334"/>
      <c r="BM102" s="337"/>
      <c r="BN102" s="334"/>
      <c r="BO102" s="337"/>
      <c r="BP102" s="334"/>
      <c r="BQ102" s="337"/>
      <c r="BR102" s="334"/>
      <c r="BS102" s="337"/>
      <c r="BT102" s="334"/>
      <c r="BU102" s="334"/>
      <c r="BV102" s="343"/>
      <c r="BW102" s="343"/>
      <c r="BX102" s="343"/>
      <c r="BY102" s="338"/>
      <c r="BZ102" s="344"/>
      <c r="CA102" s="344"/>
      <c r="CB102" s="345"/>
      <c r="CC102" s="345"/>
      <c r="CD102" s="346"/>
      <c r="CE102" s="346"/>
      <c r="CF102" s="347"/>
    </row>
  </sheetData>
  <sheetProtection sheet="1" selectLockedCells="1" selectUnlockedCells="1"/>
  <mergeCells count="32">
    <mergeCell ref="BD1:BH1"/>
    <mergeCell ref="BW1:BW2"/>
    <mergeCell ref="Y1:Y2"/>
    <mergeCell ref="AA1:AD1"/>
    <mergeCell ref="AE1:AI1"/>
    <mergeCell ref="AJ1:AO1"/>
    <mergeCell ref="AP1:AU1"/>
    <mergeCell ref="AV1:BA1"/>
    <mergeCell ref="X1:X2"/>
    <mergeCell ref="M1:M2"/>
    <mergeCell ref="N1:N2"/>
    <mergeCell ref="O1:O2"/>
    <mergeCell ref="P1:P2"/>
    <mergeCell ref="Q1:Q2"/>
    <mergeCell ref="R1:R2"/>
    <mergeCell ref="S1:S2"/>
    <mergeCell ref="T1:T2"/>
    <mergeCell ref="U1:U2"/>
    <mergeCell ref="V1:V2"/>
    <mergeCell ref="W1:W2"/>
    <mergeCell ref="L1:L2"/>
    <mergeCell ref="A1:A2"/>
    <mergeCell ref="B1:B2"/>
    <mergeCell ref="C1:C2"/>
    <mergeCell ref="D1:D2"/>
    <mergeCell ref="E1:E2"/>
    <mergeCell ref="F1:F2"/>
    <mergeCell ref="G1:G2"/>
    <mergeCell ref="H1:H2"/>
    <mergeCell ref="I1:I2"/>
    <mergeCell ref="J1:J2"/>
    <mergeCell ref="K1:K2"/>
  </mergeCells>
  <phoneticPr fontId="8"/>
  <printOptions horizontalCentered="1"/>
  <pageMargins left="0.39370078740157483" right="0.39370078740157483" top="0.59055118110236227" bottom="0.59055118110236227" header="0.31496062992125984" footer="0.31496062992125984"/>
  <pageSetup paperSize="9" scale="11" fitToHeight="0" orientation="landscape" blackAndWhite="1" r:id="rId1"/>
  <headerFooter>
    <oddHeader>&amp;C&amp;14福祉・介護職員処遇改善臨時特例交付金申請一覧</oddHeader>
    <oddFooter xml:space="preserve">&amp;C&amp;P / &amp;N </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U2"/>
  <sheetViews>
    <sheetView view="pageBreakPreview" zoomScaleNormal="115" zoomScaleSheetLayoutView="100" workbookViewId="0">
      <pane xSplit="3" ySplit="2" topLeftCell="D3" activePane="bottomRight" state="frozen"/>
      <selection pane="topRight" activeCell="C1" sqref="C1"/>
      <selection pane="bottomLeft" activeCell="A2" sqref="A2"/>
      <selection pane="bottomRight" activeCell="S7" sqref="S7"/>
    </sheetView>
  </sheetViews>
  <sheetFormatPr defaultColWidth="10" defaultRowHeight="13.2"/>
  <cols>
    <col min="1" max="1" width="10" style="397"/>
    <col min="2" max="2" width="18.77734375" style="397" bestFit="1" customWidth="1"/>
    <col min="3" max="3" width="11.109375" style="397" customWidth="1"/>
    <col min="4" max="4" width="16" style="397" bestFit="1" customWidth="1"/>
    <col min="5" max="5" width="17.109375" style="397" customWidth="1"/>
    <col min="6" max="6" width="46" style="397" bestFit="1" customWidth="1"/>
    <col min="7" max="7" width="46.77734375" style="397" bestFit="1" customWidth="1"/>
    <col min="8" max="8" width="46" style="397" bestFit="1" customWidth="1"/>
    <col min="9" max="9" width="46.77734375" style="397" bestFit="1" customWidth="1"/>
    <col min="10" max="11" width="15.6640625" style="397" bestFit="1" customWidth="1"/>
    <col min="12" max="12" width="10" style="397" bestFit="1" customWidth="1"/>
    <col min="13" max="13" width="28.33203125" style="397" bestFit="1" customWidth="1"/>
    <col min="14" max="14" width="70" style="397" bestFit="1" customWidth="1"/>
    <col min="15" max="16" width="56.109375" style="397" bestFit="1" customWidth="1"/>
    <col min="17" max="17" width="15.6640625" style="397" bestFit="1" customWidth="1"/>
    <col min="18" max="18" width="9" style="397" customWidth="1"/>
    <col min="19" max="19" width="21.5546875" style="397" customWidth="1"/>
    <col min="20" max="20" width="11.109375" style="397" customWidth="1"/>
    <col min="21" max="22" width="35.21875" style="397" bestFit="1" customWidth="1"/>
    <col min="23" max="23" width="15.6640625" style="397" bestFit="1" customWidth="1"/>
    <col min="24" max="24" width="10.21875" style="397" bestFit="1" customWidth="1"/>
    <col min="25" max="25" width="46" style="397" bestFit="1" customWidth="1"/>
    <col min="26" max="26" width="15.6640625" style="397" bestFit="1" customWidth="1"/>
    <col min="27" max="28" width="35.21875" style="397" bestFit="1" customWidth="1"/>
    <col min="29" max="30" width="16.6640625" style="397" bestFit="1" customWidth="1"/>
    <col min="31" max="32" width="14.5546875" style="397" bestFit="1" customWidth="1"/>
    <col min="33" max="44" width="10" style="397"/>
    <col min="45" max="45" width="10" style="397" customWidth="1"/>
    <col min="46" max="16384" width="10" style="397"/>
  </cols>
  <sheetData>
    <row r="1" spans="1:47" s="394" customFormat="1">
      <c r="D1" s="394" t="str">
        <f>SUBSTITUTE(口座振込申出書!E10,"-","")</f>
        <v/>
      </c>
      <c r="F1" s="395" t="str">
        <f>口座振込申出書!E5</f>
        <v/>
      </c>
      <c r="G1" s="395" t="str">
        <f>口座振込申出書!E6</f>
        <v/>
      </c>
      <c r="H1" s="395" t="str">
        <f>口座振込申出書!E8</f>
        <v/>
      </c>
      <c r="I1" s="395" t="str">
        <f>口座振込申出書!E9</f>
        <v/>
      </c>
      <c r="L1" s="395">
        <f>基本情報入力シート!M25</f>
        <v>0</v>
      </c>
      <c r="M1" s="395">
        <f>基本情報入力シート!M26</f>
        <v>0</v>
      </c>
      <c r="N1" s="395">
        <f>基本情報入力シート!M27</f>
        <v>0</v>
      </c>
      <c r="O1" s="396">
        <f>基本情報入力シート!M28</f>
        <v>0</v>
      </c>
      <c r="P1" s="394">
        <f>基本情報入力シート!M29</f>
        <v>0</v>
      </c>
      <c r="Q1" s="394" t="str">
        <f>SUBSTITUTE(口座振込申出書!E11,"-","")</f>
        <v/>
      </c>
      <c r="S1" s="393" t="s">
        <v>2102</v>
      </c>
      <c r="U1" s="394">
        <f>口座振込申出書!B16</f>
        <v>0</v>
      </c>
      <c r="V1" s="394">
        <f>口座振込申出書!G16</f>
        <v>0</v>
      </c>
      <c r="W1" s="394">
        <f>口座振込申出書!B17</f>
        <v>0</v>
      </c>
      <c r="X1" s="396">
        <f>口座振込申出書!B18</f>
        <v>0</v>
      </c>
      <c r="Y1" s="394">
        <f>口座振込申出書!B19</f>
        <v>0</v>
      </c>
    </row>
    <row r="2" spans="1:47" s="389" customFormat="1" ht="24">
      <c r="A2" s="385" t="s">
        <v>2071</v>
      </c>
      <c r="B2" s="385" t="s">
        <v>2072</v>
      </c>
      <c r="C2" s="386" t="s">
        <v>2073</v>
      </c>
      <c r="D2" s="387" t="s">
        <v>2074</v>
      </c>
      <c r="E2" s="387" t="s">
        <v>2075</v>
      </c>
      <c r="F2" s="387" t="s">
        <v>2076</v>
      </c>
      <c r="G2" s="387" t="s">
        <v>2077</v>
      </c>
      <c r="H2" s="387" t="s">
        <v>2078</v>
      </c>
      <c r="I2" s="387" t="s">
        <v>2079</v>
      </c>
      <c r="J2" s="387" t="s">
        <v>2080</v>
      </c>
      <c r="K2" s="387" t="s">
        <v>2081</v>
      </c>
      <c r="L2" s="388" t="s">
        <v>60</v>
      </c>
      <c r="M2" s="388" t="s">
        <v>145</v>
      </c>
      <c r="N2" s="388" t="s">
        <v>2082</v>
      </c>
      <c r="O2" s="387" t="s">
        <v>2083</v>
      </c>
      <c r="P2" s="387" t="s">
        <v>2084</v>
      </c>
      <c r="Q2" s="387" t="s">
        <v>2085</v>
      </c>
      <c r="R2" s="387" t="s">
        <v>2086</v>
      </c>
      <c r="S2" s="387" t="s">
        <v>2087</v>
      </c>
      <c r="T2" s="387" t="s">
        <v>2088</v>
      </c>
      <c r="U2" s="387" t="s">
        <v>2089</v>
      </c>
      <c r="V2" s="387" t="s">
        <v>2090</v>
      </c>
      <c r="W2" s="387" t="s">
        <v>2091</v>
      </c>
      <c r="X2" s="387" t="s">
        <v>2092</v>
      </c>
      <c r="Y2" s="387" t="s">
        <v>2093</v>
      </c>
      <c r="Z2" s="387" t="s">
        <v>2094</v>
      </c>
      <c r="AA2" s="387" t="s">
        <v>2095</v>
      </c>
      <c r="AB2" s="387" t="s">
        <v>2096</v>
      </c>
      <c r="AC2" s="387" t="s">
        <v>2097</v>
      </c>
      <c r="AD2" s="387" t="s">
        <v>2098</v>
      </c>
      <c r="AE2" s="387" t="s">
        <v>2099</v>
      </c>
      <c r="AF2" s="387" t="s">
        <v>2100</v>
      </c>
      <c r="AJ2" s="389" t="s">
        <v>2101</v>
      </c>
      <c r="AK2" s="389" t="s">
        <v>2102</v>
      </c>
      <c r="AL2" s="390" t="s">
        <v>2103</v>
      </c>
      <c r="AM2" s="390" t="s">
        <v>2104</v>
      </c>
      <c r="AN2" s="390" t="s">
        <v>2105</v>
      </c>
      <c r="AO2" s="390" t="s">
        <v>2106</v>
      </c>
      <c r="AR2" s="389" t="s">
        <v>2107</v>
      </c>
      <c r="AS2" s="391" t="s">
        <v>2108</v>
      </c>
      <c r="AT2" s="391" t="s">
        <v>2109</v>
      </c>
      <c r="AU2" s="392" t="s">
        <v>2110</v>
      </c>
    </row>
  </sheetData>
  <sheetProtection sheet="1" objects="1" scenarios="1" selectLockedCells="1" selectUnlockedCells="1"/>
  <dataConsolidate/>
  <phoneticPr fontId="8"/>
  <pageMargins left="0.70866141732283472" right="0.70866141732283472" top="0.74803149606299213" bottom="0.74803149606299213" header="0.31496062992125984" footer="0.31496062992125984"/>
  <pageSetup paperSize="9" scale="50" fitToHeight="0" orientation="landscape" r:id="rId1"/>
  <headerFooter>
    <oddHeader>&amp;CRPAインプットデータ：416</oddHeader>
    <oddFooter>&amp;P / &amp;N ページ</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f2cb15c1-d730-4d29-811f-db69e03125d7">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82D1AFDCE7E96346BCA07D963586D1C2" ma:contentTypeVersion="12" ma:contentTypeDescription="新しいドキュメントを作成します。" ma:contentTypeScope="" ma:versionID="639bcd281759c6ca58363c7d0940072c">
  <xsd:schema xmlns:xsd="http://www.w3.org/2001/XMLSchema" xmlns:xs="http://www.w3.org/2001/XMLSchema" xmlns:p="http://schemas.microsoft.com/office/2006/metadata/properties" xmlns:ns2="f2cb15c1-d730-4d29-811f-db69e03125d7" xmlns:ns3="7f1e29f5-1aa2-4ed7-a4c5-0f459278da93" targetNamespace="http://schemas.microsoft.com/office/2006/metadata/properties" ma:root="true" ma:fieldsID="2f3538f7d35c6ac655a54e529651896e" ns2:_="" ns3:_="">
    <xsd:import namespace="f2cb15c1-d730-4d29-811f-db69e03125d7"/>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cb15c1-d730-4d29-811f-db69e03125d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B2442A9-2690-4449-9823-B16D670EBF59}">
  <ds:schemaRefs>
    <ds:schemaRef ds:uri="http://schemas.microsoft.com/office/2006/documentManagement/types"/>
    <ds:schemaRef ds:uri="http://purl.org/dc/terms/"/>
    <ds:schemaRef ds:uri="http://schemas.microsoft.com/office/2006/metadata/properties"/>
    <ds:schemaRef ds:uri="http://purl.org/dc/dcmitype/"/>
    <ds:schemaRef ds:uri="http://purl.org/dc/elements/1.1/"/>
    <ds:schemaRef ds:uri="http://schemas.microsoft.com/office/infopath/2007/PartnerControls"/>
    <ds:schemaRef ds:uri="http://www.w3.org/XML/1998/namespace"/>
    <ds:schemaRef ds:uri="http://schemas.openxmlformats.org/package/2006/metadata/core-properties"/>
    <ds:schemaRef ds:uri="7f1e29f5-1aa2-4ed7-a4c5-0f459278da93"/>
    <ds:schemaRef ds:uri="f2cb15c1-d730-4d29-811f-db69e03125d7"/>
  </ds:schemaRefs>
</ds:datastoreItem>
</file>

<file path=customXml/itemProps2.xml><?xml version="1.0" encoding="utf-8"?>
<ds:datastoreItem xmlns:ds="http://schemas.openxmlformats.org/officeDocument/2006/customXml" ds:itemID="{1EF1C80A-5A82-46F5-B17D-4A25A09D4A90}">
  <ds:schemaRefs>
    <ds:schemaRef ds:uri="http://schemas.microsoft.com/sharepoint/v3/contenttype/forms"/>
  </ds:schemaRefs>
</ds:datastoreItem>
</file>

<file path=customXml/itemProps3.xml><?xml version="1.0" encoding="utf-8"?>
<ds:datastoreItem xmlns:ds="http://schemas.openxmlformats.org/officeDocument/2006/customXml" ds:itemID="{C125F85D-987D-4744-8019-E4CC704D7A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cb15c1-d730-4d29-811f-db69e03125d7"/>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58</vt:i4>
      </vt:variant>
    </vt:vector>
  </HeadingPairs>
  <TitlesOfParts>
    <vt:vector size="66" baseType="lpstr">
      <vt:lpstr>基本情報入力シート</vt:lpstr>
      <vt:lpstr>別紙様式2-1（交付金）</vt:lpstr>
      <vt:lpstr>別紙様式2-2（交付金）</vt:lpstr>
      <vt:lpstr>第１号様式（交付申請書）</vt:lpstr>
      <vt:lpstr>口座振込申出書</vt:lpstr>
      <vt:lpstr>【参考】数式用</vt:lpstr>
      <vt:lpstr>【県で使用】転記用データ</vt:lpstr>
      <vt:lpstr>【県で使用・インプットデータ】416</vt:lpstr>
      <vt:lpstr>【県で使用】転記用データ!Print_Area</vt:lpstr>
      <vt:lpstr>【県で使用・インプットデータ】416!Print_Area</vt:lpstr>
      <vt:lpstr>【参考】数式用!Print_Area</vt:lpstr>
      <vt:lpstr>基本情報入力シート!Print_Area</vt:lpstr>
      <vt:lpstr>口座振込申出書!Print_Area</vt:lpstr>
      <vt:lpstr>'第１号様式（交付申請書）'!Print_Area</vt:lpstr>
      <vt:lpstr>'別紙様式2-1（交付金）'!Print_Area</vt:lpstr>
      <vt:lpstr>'別紙様式2-2（交付金）'!Print_Area</vt:lpstr>
      <vt:lpstr>【県で使用】転記用データ!Print_Titles</vt:lpstr>
      <vt:lpstr>'別紙様式2-2（交付金）'!Print_Titles</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2024-03-31T05:18:12Z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0x01010082D1AFDCE7E96346BCA07D963586D1C2</vt:lpwstr>
  </property>
  <property fmtid="{D5CDD505-2E9C-101B-9397-08002B2CF9AE}" pid="3" name="MediaServiceImageTags">
    <vt:lpwstr/>
  </property>
</Properties>
</file>