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tre\ONDANKA--ASSESS\00E_環境管理\00E_6_15 「ふくしまゼロカーボン宣言」事業\○学校、事業所共通\R6\03_見える化ツール\"/>
    </mc:Choice>
  </mc:AlternateContent>
  <bookViews>
    <workbookView xWindow="0" yWindow="0" windowWidth="23040" windowHeight="8928" activeTab="1"/>
  </bookViews>
  <sheets>
    <sheet name="CO2排出量見える化ツール" sheetId="6" r:id="rId1"/>
    <sheet name="記載例" sheetId="1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0" i="6" l="1"/>
  <c r="O50" i="6"/>
  <c r="N50" i="6"/>
  <c r="M50" i="6"/>
  <c r="L50" i="6"/>
  <c r="K50" i="6"/>
  <c r="J50" i="6"/>
  <c r="I50" i="6"/>
  <c r="H50" i="6"/>
  <c r="G50" i="6"/>
  <c r="F50" i="6"/>
  <c r="E50" i="6"/>
  <c r="P49" i="6"/>
  <c r="O49" i="6"/>
  <c r="N49" i="6"/>
  <c r="M49" i="6"/>
  <c r="L49" i="6"/>
  <c r="K49" i="6"/>
  <c r="J49" i="6"/>
  <c r="I49" i="6"/>
  <c r="H49" i="6"/>
  <c r="G49" i="6"/>
  <c r="F49" i="6"/>
  <c r="E49" i="6"/>
  <c r="Q45" i="6"/>
  <c r="Q44" i="6"/>
  <c r="P22" i="6"/>
  <c r="O22" i="6"/>
  <c r="N22" i="6"/>
  <c r="M22" i="6"/>
  <c r="L22" i="6"/>
  <c r="K22" i="6"/>
  <c r="J22" i="6"/>
  <c r="I22" i="6"/>
  <c r="H22" i="6"/>
  <c r="G22" i="6"/>
  <c r="F22" i="6"/>
  <c r="E22" i="6"/>
  <c r="P21" i="6"/>
  <c r="O21" i="6"/>
  <c r="N21" i="6"/>
  <c r="M21" i="6"/>
  <c r="L21" i="6"/>
  <c r="K21" i="6"/>
  <c r="J21" i="6"/>
  <c r="I21" i="6"/>
  <c r="H21" i="6"/>
  <c r="G21" i="6"/>
  <c r="F21" i="6"/>
  <c r="E21" i="6"/>
  <c r="Q17" i="6"/>
  <c r="Q16" i="6"/>
  <c r="P50" i="11"/>
  <c r="O50" i="11"/>
  <c r="N50" i="11"/>
  <c r="M50" i="11"/>
  <c r="L50" i="11"/>
  <c r="K50" i="11"/>
  <c r="J50" i="11"/>
  <c r="I50" i="11"/>
  <c r="H50" i="11"/>
  <c r="G50" i="11"/>
  <c r="F50" i="11"/>
  <c r="E50" i="11"/>
  <c r="P49" i="11"/>
  <c r="O49" i="11"/>
  <c r="N49" i="11"/>
  <c r="M49" i="11"/>
  <c r="L49" i="11"/>
  <c r="K49" i="11"/>
  <c r="J49" i="11"/>
  <c r="I49" i="11"/>
  <c r="H49" i="11"/>
  <c r="G49" i="11"/>
  <c r="F49" i="11"/>
  <c r="E49" i="11"/>
  <c r="Q45" i="11"/>
  <c r="Q44" i="11"/>
  <c r="P22" i="11"/>
  <c r="O22" i="11"/>
  <c r="N22" i="11"/>
  <c r="M22" i="11"/>
  <c r="L22" i="11"/>
  <c r="K22" i="11"/>
  <c r="J22" i="11"/>
  <c r="I22" i="11"/>
  <c r="H22" i="11"/>
  <c r="G22" i="11"/>
  <c r="F22" i="11"/>
  <c r="E22" i="11"/>
  <c r="P21" i="11"/>
  <c r="O21" i="11"/>
  <c r="N21" i="11"/>
  <c r="M21" i="11"/>
  <c r="L21" i="11"/>
  <c r="K21" i="11"/>
  <c r="J21" i="11"/>
  <c r="I21" i="11"/>
  <c r="H21" i="11"/>
  <c r="G21" i="11"/>
  <c r="F21" i="11"/>
  <c r="E21" i="11"/>
  <c r="Q17" i="11"/>
  <c r="Q16" i="11"/>
  <c r="Q49" i="6" l="1"/>
  <c r="Q50" i="6"/>
  <c r="Q22" i="6"/>
  <c r="Q21" i="6"/>
  <c r="Q49" i="11"/>
  <c r="Q50" i="11"/>
  <c r="Q22" i="11"/>
  <c r="F9" i="11" s="1"/>
  <c r="Q21" i="11"/>
  <c r="F2" i="11" l="1"/>
  <c r="F11" i="11" s="1"/>
  <c r="F12" i="11" s="1"/>
  <c r="F2" i="6"/>
  <c r="F7" i="6" s="1"/>
  <c r="F9" i="6"/>
  <c r="F6" i="11" l="1"/>
  <c r="F7" i="11"/>
  <c r="F6" i="6"/>
  <c r="F11" i="6"/>
  <c r="F12" i="6" s="1"/>
</calcChain>
</file>

<file path=xl/sharedStrings.xml><?xml version="1.0" encoding="utf-8"?>
<sst xmlns="http://schemas.openxmlformats.org/spreadsheetml/2006/main" count="196" uniqueCount="78">
  <si>
    <t>排出係数</t>
    <rPh sb="0" eb="2">
      <t>ハイシュツ</t>
    </rPh>
    <rPh sb="2" eb="4">
      <t>ケイスウ</t>
    </rPh>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</si>
  <si>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</si>
  <si>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</si>
  <si>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</si>
  <si>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</si>
  <si>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</si>
  <si>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</si>
  <si>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</si>
  <si>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</si>
  <si>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</si>
  <si>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</si>
  <si>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</si>
  <si>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３月</t>
  </si>
  <si>
    <t>電気使用量</t>
    <rPh sb="0" eb="5">
      <t>デンキシヨウリョウ</t>
    </rPh>
    <phoneticPr fontId="1"/>
  </si>
  <si>
    <t>水道使用量</t>
    <rPh sb="0" eb="5">
      <t>スイドウシヨウリョウ</t>
    </rPh>
    <phoneticPr fontId="1"/>
  </si>
  <si>
    <t>電気使用に伴う二酸化炭素排出量</t>
    <rPh sb="0" eb="2">
      <t>デンキ</t>
    </rPh>
    <rPh sb="2" eb="4">
      <t>シヨウ</t>
    </rPh>
    <rPh sb="5" eb="6">
      <t>トモナ</t>
    </rPh>
    <rPh sb="7" eb="10">
      <t>ニサンカ</t>
    </rPh>
    <rPh sb="10" eb="12">
      <t>タンソ</t>
    </rPh>
    <rPh sb="12" eb="14">
      <t>ハイシュツ</t>
    </rPh>
    <rPh sb="14" eb="15">
      <t>リョウ</t>
    </rPh>
    <phoneticPr fontId="1"/>
  </si>
  <si>
    <t>（kWh）</t>
    <phoneticPr fontId="1"/>
  </si>
  <si>
    <t>（kg-CO2）</t>
    <phoneticPr fontId="1"/>
  </si>
  <si>
    <t>水道使用に伴う二酸化炭素排出量</t>
    <rPh sb="0" eb="2">
      <t>スイドウ</t>
    </rPh>
    <rPh sb="2" eb="4">
      <t>シヨウ</t>
    </rPh>
    <rPh sb="5" eb="6">
      <t>トモナ</t>
    </rPh>
    <rPh sb="7" eb="10">
      <t>ニサンカ</t>
    </rPh>
    <rPh sb="10" eb="12">
      <t>タンソ</t>
    </rPh>
    <rPh sb="12" eb="14">
      <t>ハイシュツ</t>
    </rPh>
    <rPh sb="14" eb="15">
      <t>リョウ</t>
    </rPh>
    <phoneticPr fontId="1"/>
  </si>
  <si>
    <t>年度計</t>
    <rPh sb="0" eb="2">
      <t>ネンド</t>
    </rPh>
    <rPh sb="2" eb="3">
      <t>ケイ</t>
    </rPh>
    <phoneticPr fontId="1"/>
  </si>
  <si>
    <t>（m3）</t>
    <phoneticPr fontId="1"/>
  </si>
  <si>
    <t>前年度二酸化炭素排出量</t>
    <rPh sb="0" eb="3">
      <t>ゼンネンド</t>
    </rPh>
    <rPh sb="3" eb="11">
      <t>ニサンカタンソハイシュツリョウ</t>
    </rPh>
    <phoneticPr fontId="1"/>
  </si>
  <si>
    <t>削減目標</t>
    <rPh sb="0" eb="2">
      <t>サクゲン</t>
    </rPh>
    <rPh sb="2" eb="4">
      <t>モクヒョウ</t>
    </rPh>
    <phoneticPr fontId="1"/>
  </si>
  <si>
    <t>kg-CO2</t>
    <phoneticPr fontId="1"/>
  </si>
  <si>
    <t>％</t>
    <phoneticPr fontId="1"/>
  </si>
  <si>
    <t>必要削減量</t>
    <rPh sb="0" eb="2">
      <t>ヒツヨウ</t>
    </rPh>
    <rPh sb="2" eb="5">
      <t>サクゲンリョウ</t>
    </rPh>
    <phoneticPr fontId="1"/>
  </si>
  <si>
    <t>電気</t>
    <rPh sb="0" eb="2">
      <t>デンキ</t>
    </rPh>
    <phoneticPr fontId="1"/>
  </si>
  <si>
    <t>水道</t>
    <rPh sb="0" eb="2">
      <t>スイドウ</t>
    </rPh>
    <phoneticPr fontId="1"/>
  </si>
  <si>
    <t>kWh</t>
    <phoneticPr fontId="1"/>
  </si>
  <si>
    <t>m3</t>
    <phoneticPr fontId="1"/>
  </si>
  <si>
    <t>・・・水道使用量の削減のみで達成する場合</t>
    <rPh sb="3" eb="8">
      <t>スイドウシヨウリョウ</t>
    </rPh>
    <rPh sb="9" eb="11">
      <t>サクゲン</t>
    </rPh>
    <rPh sb="14" eb="16">
      <t>タッセイ</t>
    </rPh>
    <rPh sb="18" eb="20">
      <t>バアイ</t>
    </rPh>
    <phoneticPr fontId="1"/>
  </si>
  <si>
    <t>・・・電気使用量の削減のみで達成する場合</t>
    <rPh sb="3" eb="8">
      <t>デンキシヨウリョウ</t>
    </rPh>
    <rPh sb="9" eb="11">
      <t>サクゲン</t>
    </rPh>
    <rPh sb="14" eb="16">
      <t>タッセイ</t>
    </rPh>
    <rPh sb="18" eb="20">
      <t>バアイ</t>
    </rPh>
    <phoneticPr fontId="1"/>
  </si>
  <si>
    <t>①</t>
    <phoneticPr fontId="1"/>
  </si>
  <si>
    <t>②</t>
    <phoneticPr fontId="1"/>
  </si>
  <si>
    <t>③</t>
    <phoneticPr fontId="1"/>
  </si>
  <si>
    <t>④</t>
    <phoneticPr fontId="1"/>
  </si>
  <si>
    <t>今年度二酸化炭素排出量</t>
    <rPh sb="0" eb="3">
      <t>コンネンド</t>
    </rPh>
    <rPh sb="3" eb="11">
      <t>ニサンカタンソハイシュツリョウ</t>
    </rPh>
    <phoneticPr fontId="1"/>
  </si>
  <si>
    <t>⑥</t>
    <phoneticPr fontId="1"/>
  </si>
  <si>
    <t>削減量</t>
    <rPh sb="0" eb="3">
      <t>サクゲンリョウ</t>
    </rPh>
    <phoneticPr fontId="1"/>
  </si>
  <si>
    <t>⑦</t>
    <phoneticPr fontId="1"/>
  </si>
  <si>
    <t>⑤</t>
    <phoneticPr fontId="1"/>
  </si>
  <si>
    <t>メモ</t>
    <phoneticPr fontId="1"/>
  </si>
  <si>
    <t>（特記事項等）</t>
    <rPh sb="1" eb="3">
      <t>トッキ</t>
    </rPh>
    <rPh sb="3" eb="5">
      <t>ジコウ</t>
    </rPh>
    <rPh sb="5" eb="6">
      <t>ナド</t>
    </rPh>
    <phoneticPr fontId="1"/>
  </si>
  <si>
    <t>（kg-CO2）</t>
  </si>
  <si>
    <t>４月</t>
  </si>
  <si>
    <t>前年度二酸化炭素排出量</t>
  </si>
  <si>
    <t>②</t>
  </si>
  <si>
    <t>kg-CO2</t>
  </si>
  <si>
    <t>削減目標</t>
  </si>
  <si>
    <t>③</t>
  </si>
  <si>
    <t>％</t>
  </si>
  <si>
    <t>必要削減量</t>
  </si>
  <si>
    <t>電気</t>
  </si>
  <si>
    <t>④</t>
  </si>
  <si>
    <t>kWh</t>
  </si>
  <si>
    <t>・・・電気使用量の削減のみで達成する場合</t>
  </si>
  <si>
    <t>水道</t>
  </si>
  <si>
    <t>m3</t>
  </si>
  <si>
    <t>・・・水道使用量の削減のみで達成する場合</t>
  </si>
  <si>
    <t>今年度二酸化炭素排出量</t>
  </si>
  <si>
    <t>⑥</t>
  </si>
  <si>
    <t>削減量</t>
  </si>
  <si>
    <t>⑦</t>
  </si>
  <si>
    <t>電気使用量</t>
  </si>
  <si>
    <t>（kWh）</t>
  </si>
  <si>
    <t>５月</t>
  </si>
  <si>
    <t>年度計</t>
  </si>
  <si>
    <t>①</t>
  </si>
  <si>
    <t>⑤</t>
  </si>
  <si>
    <t>電気使用に伴う二酸化炭素排出量</t>
  </si>
  <si>
    <t>排出係数</t>
  </si>
  <si>
    <t>水道使用量</t>
  </si>
  <si>
    <t>（m3）</t>
  </si>
  <si>
    <t>水道使用に伴う二酸化炭素排出量</t>
  </si>
  <si>
    <t>メモ</t>
  </si>
  <si>
    <t>（特記事項等）</t>
  </si>
  <si>
    <t>令和５年度</t>
    <phoneticPr fontId="1"/>
  </si>
  <si>
    <t>令和６年度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</si>
</sst>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dashed">
        <color indexed="64"/>
      </top>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ashed">
        <color indexed="64"/>
      </top>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thin">
        <color auto="1"/>
      </bottom>
      <diagonal/>
    </border>
  </borders>
  <cellStyleXfs count="2">
    <xf numFmtId="0" fontId="0" fillId="0" borderId="0">
      <alignment vertical="center"/>
    </xf>
    <xf numFmtId="0" fontId="4" fillId="0" borderId="0">
      <alignment vertical="center"/>
    </xf>
  </cellStyleXfs>
  <cellXfs count="34">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0" xfId="0" applyFill="1" applyBorder="1">
      <alignment vertical="center"/>
    </xf>
    <xf numFmtId="0" fontId="0" fillId="0" borderId="1" xfId="0" applyFill="1" applyBorder="1">
      <alignment vertical="center"/>
    </xf>
    <xf numFmtId="0" fontId="0" fillId="0" borderId="2" xfId="0" applyBorder="1">
      <alignment vertical="center"/>
    </xf>
    <xf numFmtId="0" fontId="0" fillId="2" borderId="2" xfId="0" applyFill="1" applyBorder="1">
      <alignment vertical="center"/>
    </xf>
    <xf numFmtId="0" fontId="0" fillId="0" borderId="0" xfId="0" applyAlignment="1">
      <alignment horizontal="right" vertical="center"/>
    </xf>
    <xf numFmtId="0" fontId="0" fillId="0" borderId="0" xfId="0" applyFill="1" applyBorder="1" applyAlignment="1">
      <alignment horizontal="right" vertical="center"/>
    </xf>
    <xf numFmtId="0" fontId="0" fillId="0" borderId="3" xfId="0" applyBorder="1">
      <alignment vertical="center"/>
    </xf>
    <xf numFmtId="0" fontId="0" fillId="0" borderId="14" xfId="0" applyBorder="1" applyAlignment="1">
      <alignment horizontal="center" vertical="center"/>
    </xf>
    <xf numFmtId="0" fontId="0" fillId="0" borderId="15" xfId="0" applyBorder="1">
      <alignment vertical="center"/>
    </xf>
    <xf numFmtId="0" fontId="0" fillId="2" borderId="16" xfId="0" applyFill="1" applyBorder="1">
      <alignment vertical="center"/>
    </xf>
    <xf numFmtId="0" fontId="0" fillId="2" borderId="17" xfId="0" applyFill="1" applyBorder="1">
      <alignment vertical="center"/>
    </xf>
    <xf numFmtId="0" fontId="0" fillId="2" borderId="18" xfId="0" applyFill="1" applyBorder="1">
      <alignment vertical="center"/>
    </xf>
    <xf numFmtId="0" fontId="0" fillId="2" borderId="11" xfId="0" applyFill="1" applyBorder="1">
      <alignment vertical="center"/>
    </xf>
    <xf numFmtId="0" fontId="0" fillId="2" borderId="19" xfId="0" applyFill="1" applyBorder="1">
      <alignment vertical="center"/>
    </xf>
    <xf numFmtId="0" fontId="0" fillId="2" borderId="20" xfId="0" applyFill="1" applyBorder="1">
      <alignment vertical="center"/>
    </xf>
    <xf numFmtId="0" fontId="0" fillId="0" borderId="26" xfId="0" applyBorder="1">
      <alignment vertical="center"/>
    </xf>
    <xf numFmtId="0" fontId="0" fillId="0" borderId="27" xfId="0" applyBorder="1">
      <alignment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2" fillId="0" borderId="24" xfId="0" applyFont="1" applyBorder="1" applyAlignment="1">
      <alignment horizontal="left" vertical="top"/>
    </xf>
    <xf numFmtId="0" fontId="3" fillId="0" borderId="25" xfId="0" applyFont="1" applyBorder="1" applyAlignment="1">
      <alignment horizontal="left" vertical="top"/>
    </xf>
    <xf numFmtId="0" fontId="0" fillId="2" borderId="21" xfId="0" applyFill="1" applyBorder="1" applyAlignment="1">
      <alignment horizontal="left" vertical="center"/>
    </xf>
    <xf numFmtId="0" fontId="0" fillId="2" borderId="4" xfId="0" applyFill="1" applyBorder="1" applyAlignment="1">
      <alignment horizontal="left" vertical="center"/>
    </xf>
    <xf numFmtId="0" fontId="0" fillId="2" borderId="9" xfId="0" applyFill="1" applyBorder="1" applyAlignment="1">
      <alignment horizontal="left" vertical="center"/>
    </xf>
    <xf numFmtId="0" fontId="0" fillId="2" borderId="22" xfId="0" applyFill="1" applyBorder="1" applyAlignment="1">
      <alignment horizontal="left" vertical="center"/>
    </xf>
    <xf numFmtId="0" fontId="0" fillId="2" borderId="5" xfId="0" applyFill="1" applyBorder="1" applyAlignment="1">
      <alignment horizontal="left" vertical="center"/>
    </xf>
    <xf numFmtId="0" fontId="0" fillId="2" borderId="10" xfId="0" applyFill="1" applyBorder="1" applyAlignment="1">
      <alignment horizontal="left" vertical="center"/>
    </xf>
    <xf numFmtId="0" fontId="0" fillId="2" borderId="23" xfId="0" applyFill="1" applyBorder="1" applyAlignment="1">
      <alignment horizontal="left" vertical="center"/>
    </xf>
    <xf numFmtId="0" fontId="0" fillId="2" borderId="12" xfId="0" applyFill="1" applyBorder="1" applyAlignment="1">
      <alignment horizontal="left" vertical="center"/>
    </xf>
    <xf numFmtId="0" fontId="0" fillId="2" borderId="13" xfId="0"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電気使用量（</a:t>
            </a:r>
            <a:r>
              <a:rPr lang="en-US" altLang="ja-JP"/>
              <a:t>kWh</a:t>
            </a:r>
            <a:r>
              <a:rPr lang="ja-JP" altLang="en-US"/>
              <a:t>）月別推移・前年度比較</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175227548310847E-2"/>
          <c:y val="0.19443048576214406"/>
          <c:w val="0.90926136974106309"/>
          <c:h val="0.60810977459475857"/>
        </c:manualLayout>
      </c:layout>
      <c:lineChart>
        <c:grouping val="standard"/>
        <c:varyColors val="0"/>
        <c:ser>
          <c:idx val="0"/>
          <c:order val="0"/>
          <c:tx>
            <c:v>令和４年度</c:v>
          </c:tx>
          <c:spPr>
            <a:ln w="28575" cap="rnd">
              <a:solidFill>
                <a:schemeClr val="accent1"/>
              </a:solidFill>
              <a:round/>
            </a:ln>
            <a:effectLst/>
          </c:spPr>
          <c:marker>
            <c:symbol val="square"/>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Lit>
              <c:formatCode>General</c:formatCode>
              <c:ptCount val="12"/>
            </c:numLit>
          </c:val>
          <c:smooth val="0"/>
          <c:extLst>
            <c:ext xmlns:c16="http://schemas.microsoft.com/office/drawing/2014/chart" uri="{C3380CC4-5D6E-409C-BE32-E72D297353CC}">
              <c16:uniqueId val="{00000000-D7C1-4A09-A86D-A9D583232D43}"/>
            </c:ext>
          </c:extLst>
        </c:ser>
        <c:ser>
          <c:idx val="1"/>
          <c:order val="1"/>
          <c:tx>
            <c:v>令和５年度</c:v>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Lit>
              <c:formatCode>General</c:formatCode>
              <c:ptCount val="12"/>
            </c:numLit>
          </c:val>
          <c:smooth val="0"/>
          <c:extLst>
            <c:ext xmlns:c16="http://schemas.microsoft.com/office/drawing/2014/chart" uri="{C3380CC4-5D6E-409C-BE32-E72D297353CC}">
              <c16:uniqueId val="{00000001-D7C1-4A09-A86D-A9D583232D43}"/>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050"/>
              <a:t>電気由来二酸化炭素排出量（</a:t>
            </a:r>
            <a:r>
              <a:rPr lang="en-US" altLang="ja-JP" sz="1050"/>
              <a:t>kg-CO2</a:t>
            </a:r>
            <a:r>
              <a:rPr lang="ja-JP" altLang="en-US" sz="1050"/>
              <a:t>）月別推移・前年度比較</a:t>
            </a:r>
          </a:p>
        </c:rich>
      </c:tx>
      <c:layout>
        <c:manualLayout>
          <c:xMode val="edge"/>
          <c:yMode val="edge"/>
          <c:x val="0.11718044619422573"/>
          <c:y val="5.02512562814070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886482939632541E-2"/>
          <c:y val="0.18452696553634318"/>
          <c:w val="0.86488158278460803"/>
          <c:h val="0.60260554742215"/>
        </c:manualLayout>
      </c:layout>
      <c:lineChart>
        <c:grouping val="standard"/>
        <c:varyColors val="0"/>
        <c:ser>
          <c:idx val="0"/>
          <c:order val="0"/>
          <c:tx>
            <c:strRef>
              <c:f>記載例!$C$21</c:f>
              <c:strCache>
                <c:ptCount val="1"/>
                <c:pt idx="0">
                  <c:v>令和５年度</c:v>
                </c:pt>
              </c:strCache>
            </c:strRef>
          </c:tx>
          <c:spPr>
            <a:ln w="28575" cap="rnd">
              <a:solidFill>
                <a:schemeClr val="accent1"/>
              </a:solidFill>
              <a:round/>
            </a:ln>
            <a:effectLst/>
          </c:spPr>
          <c:marker>
            <c:symbol val="x"/>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記載例!$E$21:$P$21</c:f>
              <c:numCache>
                <c:formatCode>General</c:formatCode>
                <c:ptCount val="12"/>
                <c:pt idx="0">
                  <c:v>3285</c:v>
                </c:pt>
                <c:pt idx="1">
                  <c:v>3547.8</c:v>
                </c:pt>
                <c:pt idx="2">
                  <c:v>3723</c:v>
                </c:pt>
                <c:pt idx="3">
                  <c:v>4380</c:v>
                </c:pt>
                <c:pt idx="4">
                  <c:v>3504</c:v>
                </c:pt>
                <c:pt idx="5">
                  <c:v>5015.1000000000004</c:v>
                </c:pt>
                <c:pt idx="6">
                  <c:v>4888.08</c:v>
                </c:pt>
                <c:pt idx="7">
                  <c:v>4380</c:v>
                </c:pt>
                <c:pt idx="8">
                  <c:v>4818</c:v>
                </c:pt>
                <c:pt idx="9">
                  <c:v>4818</c:v>
                </c:pt>
                <c:pt idx="10">
                  <c:v>5256</c:v>
                </c:pt>
                <c:pt idx="11">
                  <c:v>3942</c:v>
                </c:pt>
              </c:numCache>
            </c:numRef>
          </c:val>
          <c:smooth val="0"/>
          <c:extLst>
            <c:ext xmlns:c16="http://schemas.microsoft.com/office/drawing/2014/chart" uri="{C3380CC4-5D6E-409C-BE32-E72D297353CC}">
              <c16:uniqueId val="{00000000-6278-44FD-A4D8-C16902FDB721}"/>
            </c:ext>
          </c:extLst>
        </c:ser>
        <c:ser>
          <c:idx val="1"/>
          <c:order val="1"/>
          <c:tx>
            <c:strRef>
              <c:f>記載例!$C$22</c:f>
              <c:strCache>
                <c:ptCount val="1"/>
                <c:pt idx="0">
                  <c:v>令和６年度</c:v>
                </c:pt>
              </c:strCache>
            </c:strRef>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記載例!$E$22:$P$22</c:f>
              <c:numCache>
                <c:formatCode>General</c:formatCode>
                <c:ptCount val="12"/>
                <c:pt idx="0">
                  <c:v>3241.2</c:v>
                </c:pt>
                <c:pt idx="1">
                  <c:v>3285</c:v>
                </c:pt>
                <c:pt idx="2">
                  <c:v>3504</c:v>
                </c:pt>
                <c:pt idx="3">
                  <c:v>4292.3999999999996</c:v>
                </c:pt>
                <c:pt idx="4">
                  <c:v>3547.8</c:v>
                </c:pt>
                <c:pt idx="5">
                  <c:v>5289.7259999999997</c:v>
                </c:pt>
                <c:pt idx="6">
                  <c:v>3359.46</c:v>
                </c:pt>
                <c:pt idx="7">
                  <c:v>3285</c:v>
                </c:pt>
                <c:pt idx="8">
                  <c:v>3504</c:v>
                </c:pt>
                <c:pt idx="9">
                  <c:v>3547.8</c:v>
                </c:pt>
                <c:pt idx="10">
                  <c:v>3723</c:v>
                </c:pt>
                <c:pt idx="11">
                  <c:v>3066</c:v>
                </c:pt>
              </c:numCache>
            </c:numRef>
          </c:val>
          <c:smooth val="0"/>
          <c:extLst>
            <c:ext xmlns:c16="http://schemas.microsoft.com/office/drawing/2014/chart" uri="{C3380CC4-5D6E-409C-BE32-E72D297353CC}">
              <c16:uniqueId val="{00000001-6278-44FD-A4D8-C16902FDB721}"/>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水道使用量（</a:t>
            </a:r>
            <a:r>
              <a:rPr lang="en-US" altLang="ja-JP"/>
              <a:t>m3</a:t>
            </a:r>
            <a:r>
              <a:rPr lang="ja-JP" altLang="en-US"/>
              <a:t>）月別推移・前年度比較</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記載例!$C$49</c:f>
              <c:strCache>
                <c:ptCount val="1"/>
                <c:pt idx="0">
                  <c:v>令和５年度</c:v>
                </c:pt>
              </c:strCache>
            </c:strRef>
          </c:tx>
          <c:spPr>
            <a:ln w="28575" cap="rnd">
              <a:solidFill>
                <a:schemeClr val="accent1"/>
              </a:solidFill>
              <a:round/>
            </a:ln>
            <a:effectLst/>
          </c:spPr>
          <c:marker>
            <c:symbol val="square"/>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記載例!$E$49:$P$49</c:f>
              <c:numCache>
                <c:formatCode>General</c:formatCode>
                <c:ptCount val="12"/>
                <c:pt idx="0">
                  <c:v>49</c:v>
                </c:pt>
                <c:pt idx="1">
                  <c:v>51.449999999999996</c:v>
                </c:pt>
                <c:pt idx="2">
                  <c:v>58.8</c:v>
                </c:pt>
                <c:pt idx="3">
                  <c:v>73.5</c:v>
                </c:pt>
                <c:pt idx="4">
                  <c:v>88.2</c:v>
                </c:pt>
                <c:pt idx="5">
                  <c:v>83.3</c:v>
                </c:pt>
                <c:pt idx="6">
                  <c:v>75.459999999999994</c:v>
                </c:pt>
                <c:pt idx="7">
                  <c:v>58.8</c:v>
                </c:pt>
                <c:pt idx="8">
                  <c:v>56.35</c:v>
                </c:pt>
                <c:pt idx="9">
                  <c:v>58.8</c:v>
                </c:pt>
                <c:pt idx="10">
                  <c:v>53.9</c:v>
                </c:pt>
                <c:pt idx="11">
                  <c:v>49</c:v>
                </c:pt>
              </c:numCache>
            </c:numRef>
          </c:val>
          <c:smooth val="0"/>
          <c:extLst>
            <c:ext xmlns:c16="http://schemas.microsoft.com/office/drawing/2014/chart" uri="{C3380CC4-5D6E-409C-BE32-E72D297353CC}">
              <c16:uniqueId val="{00000000-8F4A-48C2-A942-AE2B951F7E25}"/>
            </c:ext>
          </c:extLst>
        </c:ser>
        <c:ser>
          <c:idx val="1"/>
          <c:order val="1"/>
          <c:tx>
            <c:strRef>
              <c:f>記載例!$C$50</c:f>
              <c:strCache>
                <c:ptCount val="1"/>
                <c:pt idx="0">
                  <c:v>令和６年度</c:v>
                </c:pt>
              </c:strCache>
            </c:strRef>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記載例!$E$50:$P$50</c:f>
              <c:numCache>
                <c:formatCode>General</c:formatCode>
                <c:ptCount val="12"/>
                <c:pt idx="0">
                  <c:v>46.55</c:v>
                </c:pt>
                <c:pt idx="1">
                  <c:v>48.019999999999996</c:v>
                </c:pt>
                <c:pt idx="2">
                  <c:v>61.25</c:v>
                </c:pt>
                <c:pt idx="3">
                  <c:v>78.400000000000006</c:v>
                </c:pt>
                <c:pt idx="4">
                  <c:v>85.75</c:v>
                </c:pt>
                <c:pt idx="5">
                  <c:v>79.87</c:v>
                </c:pt>
                <c:pt idx="6">
                  <c:v>73.5</c:v>
                </c:pt>
                <c:pt idx="7">
                  <c:v>63.699999999999996</c:v>
                </c:pt>
                <c:pt idx="8">
                  <c:v>49</c:v>
                </c:pt>
                <c:pt idx="9">
                  <c:v>49</c:v>
                </c:pt>
                <c:pt idx="10">
                  <c:v>48.019999999999996</c:v>
                </c:pt>
                <c:pt idx="11">
                  <c:v>44.1</c:v>
                </c:pt>
              </c:numCache>
            </c:numRef>
          </c:val>
          <c:smooth val="0"/>
          <c:extLst>
            <c:ext xmlns:c16="http://schemas.microsoft.com/office/drawing/2014/chart" uri="{C3380CC4-5D6E-409C-BE32-E72D297353CC}">
              <c16:uniqueId val="{00000001-8F4A-48C2-A942-AE2B951F7E25}"/>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050"/>
              <a:t>水道由来二酸化炭素排出量（</a:t>
            </a:r>
            <a:r>
              <a:rPr lang="en-US" altLang="ja-JP" sz="1050"/>
              <a:t>kg-CO2</a:t>
            </a:r>
            <a:r>
              <a:rPr lang="ja-JP" altLang="en-US" sz="1050"/>
              <a:t>）月別推移・前年度比較</a:t>
            </a:r>
          </a:p>
        </c:rich>
      </c:tx>
      <c:layout>
        <c:manualLayout>
          <c:xMode val="edge"/>
          <c:yMode val="edge"/>
          <c:x val="0.11718044619422573"/>
          <c:y val="5.02512562814070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886482939632541E-2"/>
          <c:y val="0.18452696553634318"/>
          <c:w val="0.86488158278460803"/>
          <c:h val="0.60260554742215"/>
        </c:manualLayout>
      </c:layout>
      <c:lineChart>
        <c:grouping val="standard"/>
        <c:varyColors val="0"/>
        <c:ser>
          <c:idx val="0"/>
          <c:order val="0"/>
          <c:tx>
            <c:strRef>
              <c:f>記載例!$C$49</c:f>
              <c:strCache>
                <c:ptCount val="1"/>
                <c:pt idx="0">
                  <c:v>令和５年度</c:v>
                </c:pt>
              </c:strCache>
            </c:strRef>
          </c:tx>
          <c:spPr>
            <a:ln w="28575" cap="rnd">
              <a:solidFill>
                <a:schemeClr val="accent1"/>
              </a:solidFill>
              <a:round/>
            </a:ln>
            <a:effectLst/>
          </c:spPr>
          <c:marker>
            <c:symbol val="x"/>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記載例!$E$49:$P$49</c:f>
              <c:numCache>
                <c:formatCode>General</c:formatCode>
                <c:ptCount val="12"/>
                <c:pt idx="0">
                  <c:v>49</c:v>
                </c:pt>
                <c:pt idx="1">
                  <c:v>51.449999999999996</c:v>
                </c:pt>
                <c:pt idx="2">
                  <c:v>58.8</c:v>
                </c:pt>
                <c:pt idx="3">
                  <c:v>73.5</c:v>
                </c:pt>
                <c:pt idx="4">
                  <c:v>88.2</c:v>
                </c:pt>
                <c:pt idx="5">
                  <c:v>83.3</c:v>
                </c:pt>
                <c:pt idx="6">
                  <c:v>75.459999999999994</c:v>
                </c:pt>
                <c:pt idx="7">
                  <c:v>58.8</c:v>
                </c:pt>
                <c:pt idx="8">
                  <c:v>56.35</c:v>
                </c:pt>
                <c:pt idx="9">
                  <c:v>58.8</c:v>
                </c:pt>
                <c:pt idx="10">
                  <c:v>53.9</c:v>
                </c:pt>
                <c:pt idx="11">
                  <c:v>49</c:v>
                </c:pt>
              </c:numCache>
            </c:numRef>
          </c:val>
          <c:smooth val="0"/>
          <c:extLst>
            <c:ext xmlns:c16="http://schemas.microsoft.com/office/drawing/2014/chart" uri="{C3380CC4-5D6E-409C-BE32-E72D297353CC}">
              <c16:uniqueId val="{00000000-58F9-4FEE-BC3D-AEC58E30E0B4}"/>
            </c:ext>
          </c:extLst>
        </c:ser>
        <c:ser>
          <c:idx val="1"/>
          <c:order val="1"/>
          <c:tx>
            <c:strRef>
              <c:f>記載例!$C$50</c:f>
              <c:strCache>
                <c:ptCount val="1"/>
                <c:pt idx="0">
                  <c:v>令和６年度</c:v>
                </c:pt>
              </c:strCache>
            </c:strRef>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記載例!$E$50:$P$50</c:f>
              <c:numCache>
                <c:formatCode>General</c:formatCode>
                <c:ptCount val="12"/>
                <c:pt idx="0">
                  <c:v>46.55</c:v>
                </c:pt>
                <c:pt idx="1">
                  <c:v>48.019999999999996</c:v>
                </c:pt>
                <c:pt idx="2">
                  <c:v>61.25</c:v>
                </c:pt>
                <c:pt idx="3">
                  <c:v>78.400000000000006</c:v>
                </c:pt>
                <c:pt idx="4">
                  <c:v>85.75</c:v>
                </c:pt>
                <c:pt idx="5">
                  <c:v>79.87</c:v>
                </c:pt>
                <c:pt idx="6">
                  <c:v>73.5</c:v>
                </c:pt>
                <c:pt idx="7">
                  <c:v>63.699999999999996</c:v>
                </c:pt>
                <c:pt idx="8">
                  <c:v>49</c:v>
                </c:pt>
                <c:pt idx="9">
                  <c:v>49</c:v>
                </c:pt>
                <c:pt idx="10">
                  <c:v>48.019999999999996</c:v>
                </c:pt>
                <c:pt idx="11">
                  <c:v>44.1</c:v>
                </c:pt>
              </c:numCache>
            </c:numRef>
          </c:val>
          <c:smooth val="0"/>
          <c:extLst>
            <c:ext xmlns:c16="http://schemas.microsoft.com/office/drawing/2014/chart" uri="{C3380CC4-5D6E-409C-BE32-E72D297353CC}">
              <c16:uniqueId val="{00000001-58F9-4FEE-BC3D-AEC58E30E0B4}"/>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050"/>
              <a:t>電気由来二酸化炭素排出量（</a:t>
            </a:r>
            <a:r>
              <a:rPr lang="en-US" altLang="ja-JP" sz="1050"/>
              <a:t>kg-CO2</a:t>
            </a:r>
            <a:r>
              <a:rPr lang="ja-JP" altLang="en-US" sz="1050"/>
              <a:t>）月別推移・前年度比較</a:t>
            </a:r>
          </a:p>
        </c:rich>
      </c:tx>
      <c:layout>
        <c:manualLayout>
          <c:xMode val="edge"/>
          <c:yMode val="edge"/>
          <c:x val="0.11718044619422573"/>
          <c:y val="5.02512562814070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886482939632541E-2"/>
          <c:y val="0.18452696553634318"/>
          <c:w val="0.86488158278460803"/>
          <c:h val="0.60260554742215"/>
        </c:manualLayout>
      </c:layout>
      <c:lineChart>
        <c:grouping val="standard"/>
        <c:varyColors val="0"/>
        <c:ser>
          <c:idx val="0"/>
          <c:order val="0"/>
          <c:tx>
            <c:v>令和４年度</c:v>
          </c:tx>
          <c:spPr>
            <a:ln w="28575" cap="rnd">
              <a:solidFill>
                <a:schemeClr val="accent1"/>
              </a:solidFill>
              <a:round/>
            </a:ln>
            <a:effectLst/>
          </c:spPr>
          <c:marker>
            <c:symbol val="x"/>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smooth val="0"/>
          <c:extLst>
            <c:ext xmlns:c16="http://schemas.microsoft.com/office/drawing/2014/chart" uri="{C3380CC4-5D6E-409C-BE32-E72D297353CC}">
              <c16:uniqueId val="{00000000-636F-4C7E-8CF1-06777AC486B1}"/>
            </c:ext>
          </c:extLst>
        </c:ser>
        <c:ser>
          <c:idx val="1"/>
          <c:order val="1"/>
          <c:tx>
            <c:v>令和５年度</c:v>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smooth val="0"/>
          <c:extLst>
            <c:ext xmlns:c16="http://schemas.microsoft.com/office/drawing/2014/chart" uri="{C3380CC4-5D6E-409C-BE32-E72D297353CC}">
              <c16:uniqueId val="{00000001-636F-4C7E-8CF1-06777AC486B1}"/>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水道使用量（</a:t>
            </a:r>
            <a:r>
              <a:rPr lang="en-US" altLang="ja-JP"/>
              <a:t>m3</a:t>
            </a:r>
            <a:r>
              <a:rPr lang="ja-JP" altLang="en-US"/>
              <a:t>）月別推移・前年度比較</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v>令和４年度</c:v>
          </c:tx>
          <c:spPr>
            <a:ln w="28575" cap="rnd">
              <a:solidFill>
                <a:schemeClr val="accent1"/>
              </a:solidFill>
              <a:round/>
            </a:ln>
            <a:effectLst/>
          </c:spPr>
          <c:marker>
            <c:symbol val="square"/>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Lit>
              <c:formatCode>General</c:formatCode>
              <c:ptCount val="12"/>
            </c:numLit>
          </c:val>
          <c:smooth val="0"/>
          <c:extLst>
            <c:ext xmlns:c16="http://schemas.microsoft.com/office/drawing/2014/chart" uri="{C3380CC4-5D6E-409C-BE32-E72D297353CC}">
              <c16:uniqueId val="{00000000-78B6-49C0-8408-9BC50FBA50A0}"/>
            </c:ext>
          </c:extLst>
        </c:ser>
        <c:ser>
          <c:idx val="1"/>
          <c:order val="1"/>
          <c:tx>
            <c:v>令和５年度</c:v>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Lit>
              <c:formatCode>General</c:formatCode>
              <c:ptCount val="12"/>
            </c:numLit>
          </c:val>
          <c:smooth val="0"/>
          <c:extLst>
            <c:ext xmlns:c16="http://schemas.microsoft.com/office/drawing/2014/chart" uri="{C3380CC4-5D6E-409C-BE32-E72D297353CC}">
              <c16:uniqueId val="{00000001-78B6-49C0-8408-9BC50FBA50A0}"/>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050"/>
              <a:t>水道由来二酸化炭素排出量（</a:t>
            </a:r>
            <a:r>
              <a:rPr lang="en-US" altLang="ja-JP" sz="1050"/>
              <a:t>kg-CO2</a:t>
            </a:r>
            <a:r>
              <a:rPr lang="ja-JP" altLang="en-US" sz="1050"/>
              <a:t>）月別推移・前年度比較</a:t>
            </a:r>
          </a:p>
        </c:rich>
      </c:tx>
      <c:layout>
        <c:manualLayout>
          <c:xMode val="edge"/>
          <c:yMode val="edge"/>
          <c:x val="0.11718044619422573"/>
          <c:y val="5.02512562814070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886482939632541E-2"/>
          <c:y val="0.18452696553634318"/>
          <c:w val="0.86488158278460803"/>
          <c:h val="0.60260554742215"/>
        </c:manualLayout>
      </c:layout>
      <c:lineChart>
        <c:grouping val="standard"/>
        <c:varyColors val="0"/>
        <c:ser>
          <c:idx val="0"/>
          <c:order val="0"/>
          <c:tx>
            <c:v>令和４年度</c:v>
          </c:tx>
          <c:spPr>
            <a:ln w="28575" cap="rnd">
              <a:solidFill>
                <a:schemeClr val="accent1"/>
              </a:solidFill>
              <a:round/>
            </a:ln>
            <a:effectLst/>
          </c:spPr>
          <c:marker>
            <c:symbol val="x"/>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smooth val="0"/>
          <c:extLst>
            <c:ext xmlns:c16="http://schemas.microsoft.com/office/drawing/2014/chart" uri="{C3380CC4-5D6E-409C-BE32-E72D297353CC}">
              <c16:uniqueId val="{00000000-25AA-4641-B33A-885A08649468}"/>
            </c:ext>
          </c:extLst>
        </c:ser>
        <c:ser>
          <c:idx val="1"/>
          <c:order val="1"/>
          <c:tx>
            <c:v>令和５年度</c:v>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smooth val="0"/>
          <c:extLst>
            <c:ext xmlns:c16="http://schemas.microsoft.com/office/drawing/2014/chart" uri="{C3380CC4-5D6E-409C-BE32-E72D297353CC}">
              <c16:uniqueId val="{00000001-25AA-4641-B33A-885A08649468}"/>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電気使用量（</a:t>
            </a:r>
            <a:r>
              <a:rPr lang="en-US" altLang="ja-JP"/>
              <a:t>kWh</a:t>
            </a:r>
            <a:r>
              <a:rPr lang="ja-JP" altLang="en-US"/>
              <a:t>）月別推移・前年度比較</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CO2排出量見える化ツール!$C$16</c:f>
              <c:strCache>
                <c:ptCount val="1"/>
                <c:pt idx="0">
                  <c:v>令和５年度</c:v>
                </c:pt>
              </c:strCache>
            </c:strRef>
          </c:tx>
          <c:spPr>
            <a:ln w="28575" cap="rnd">
              <a:solidFill>
                <a:schemeClr val="accent1"/>
              </a:solidFill>
              <a:round/>
            </a:ln>
            <a:effectLst/>
          </c:spPr>
          <c:marker>
            <c:symbol val="square"/>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CO2排出量見える化ツール!$E$16:$P$16</c:f>
              <c:numCache>
                <c:formatCode>General</c:formatCode>
                <c:ptCount val="12"/>
              </c:numCache>
            </c:numRef>
          </c:val>
          <c:smooth val="0"/>
          <c:extLst>
            <c:ext xmlns:c16="http://schemas.microsoft.com/office/drawing/2014/chart" uri="{C3380CC4-5D6E-409C-BE32-E72D297353CC}">
              <c16:uniqueId val="{00000000-5288-4669-AD9F-F5E97B838673}"/>
            </c:ext>
          </c:extLst>
        </c:ser>
        <c:ser>
          <c:idx val="1"/>
          <c:order val="1"/>
          <c:tx>
            <c:strRef>
              <c:f>CO2排出量見える化ツール!$C$17</c:f>
              <c:strCache>
                <c:ptCount val="1"/>
                <c:pt idx="0">
                  <c:v>令和６年度</c:v>
                </c:pt>
              </c:strCache>
            </c:strRef>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CO2排出量見える化ツール!$E$17:$P$17</c:f>
              <c:numCache>
                <c:formatCode>General</c:formatCode>
                <c:ptCount val="12"/>
              </c:numCache>
            </c:numRef>
          </c:val>
          <c:smooth val="0"/>
          <c:extLst>
            <c:ext xmlns:c16="http://schemas.microsoft.com/office/drawing/2014/chart" uri="{C3380CC4-5D6E-409C-BE32-E72D297353CC}">
              <c16:uniqueId val="{00000001-5288-4669-AD9F-F5E97B838673}"/>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050"/>
              <a:t>電気由来二酸化炭素排出量（</a:t>
            </a:r>
            <a:r>
              <a:rPr lang="en-US" altLang="ja-JP" sz="1050"/>
              <a:t>kg-CO2</a:t>
            </a:r>
            <a:r>
              <a:rPr lang="ja-JP" altLang="en-US" sz="1050"/>
              <a:t>）月別推移・前年度比較</a:t>
            </a:r>
          </a:p>
        </c:rich>
      </c:tx>
      <c:layout>
        <c:manualLayout>
          <c:xMode val="edge"/>
          <c:yMode val="edge"/>
          <c:x val="0.11718044619422573"/>
          <c:y val="5.02512562814070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886482939632541E-2"/>
          <c:y val="0.18452696553634318"/>
          <c:w val="0.86488158278460803"/>
          <c:h val="0.60260554742215"/>
        </c:manualLayout>
      </c:layout>
      <c:lineChart>
        <c:grouping val="standard"/>
        <c:varyColors val="0"/>
        <c:ser>
          <c:idx val="0"/>
          <c:order val="0"/>
          <c:tx>
            <c:strRef>
              <c:f>CO2排出量見える化ツール!$C$21</c:f>
              <c:strCache>
                <c:ptCount val="1"/>
                <c:pt idx="0">
                  <c:v>令和５年度</c:v>
                </c:pt>
              </c:strCache>
            </c:strRef>
          </c:tx>
          <c:spPr>
            <a:ln w="28575" cap="rnd">
              <a:solidFill>
                <a:schemeClr val="accent1"/>
              </a:solidFill>
              <a:round/>
            </a:ln>
            <a:effectLst/>
          </c:spPr>
          <c:marker>
            <c:symbol val="x"/>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CO2排出量見える化ツール!$E$21:$P$21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B24-4926-A1F9-C92878BD00BB}"/>
            </c:ext>
          </c:extLst>
        </c:ser>
        <c:ser>
          <c:idx val="1"/>
          <c:order val="1"/>
          <c:tx>
            <c:strRef>
              <c:f>CO2排出量見える化ツール!$C$22</c:f>
              <c:strCache>
                <c:ptCount val="1"/>
                <c:pt idx="0">
                  <c:v>令和６年度</c:v>
                </c:pt>
              </c:strCache>
            </c:strRef>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CO2排出量見える化ツール!$E$22:$P$22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B24-4926-A1F9-C92878BD00BB}"/>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水道使用量（</a:t>
            </a:r>
            <a:r>
              <a:rPr lang="en-US" altLang="ja-JP"/>
              <a:t>m3</a:t>
            </a:r>
            <a:r>
              <a:rPr lang="ja-JP" altLang="en-US"/>
              <a:t>）月別推移・前年度比較</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CO2排出量見える化ツール!$C$44</c:f>
              <c:strCache>
                <c:ptCount val="1"/>
                <c:pt idx="0">
                  <c:v>令和５年度</c:v>
                </c:pt>
              </c:strCache>
            </c:strRef>
          </c:tx>
          <c:spPr>
            <a:ln w="28575" cap="rnd">
              <a:solidFill>
                <a:schemeClr val="accent1"/>
              </a:solidFill>
              <a:round/>
            </a:ln>
            <a:effectLst/>
          </c:spPr>
          <c:marker>
            <c:symbol val="square"/>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CO2排出量見える化ツール!$E$44:$P$44</c:f>
              <c:numCache>
                <c:formatCode>General</c:formatCode>
                <c:ptCount val="12"/>
              </c:numCache>
            </c:numRef>
          </c:val>
          <c:smooth val="0"/>
          <c:extLst>
            <c:ext xmlns:c16="http://schemas.microsoft.com/office/drawing/2014/chart" uri="{C3380CC4-5D6E-409C-BE32-E72D297353CC}">
              <c16:uniqueId val="{00000000-57A5-4A48-9508-3A739FFFB220}"/>
            </c:ext>
          </c:extLst>
        </c:ser>
        <c:ser>
          <c:idx val="1"/>
          <c:order val="1"/>
          <c:tx>
            <c:strRef>
              <c:f>CO2排出量見える化ツール!$C$45</c:f>
              <c:strCache>
                <c:ptCount val="1"/>
                <c:pt idx="0">
                  <c:v>令和６年度</c:v>
                </c:pt>
              </c:strCache>
            </c:strRef>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CO2排出量見える化ツール!$E$45:$P$45</c:f>
              <c:numCache>
                <c:formatCode>General</c:formatCode>
                <c:ptCount val="12"/>
              </c:numCache>
            </c:numRef>
          </c:val>
          <c:smooth val="0"/>
          <c:extLst>
            <c:ext xmlns:c16="http://schemas.microsoft.com/office/drawing/2014/chart" uri="{C3380CC4-5D6E-409C-BE32-E72D297353CC}">
              <c16:uniqueId val="{00000001-57A5-4A48-9508-3A739FFFB220}"/>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050"/>
              <a:t>水道由来二酸化炭素排出量（</a:t>
            </a:r>
            <a:r>
              <a:rPr lang="en-US" altLang="ja-JP" sz="1050"/>
              <a:t>kg-CO2</a:t>
            </a:r>
            <a:r>
              <a:rPr lang="ja-JP" altLang="en-US" sz="1050"/>
              <a:t>）月別推移・前年度比較</a:t>
            </a:r>
          </a:p>
        </c:rich>
      </c:tx>
      <c:layout>
        <c:manualLayout>
          <c:xMode val="edge"/>
          <c:yMode val="edge"/>
          <c:x val="0.11718044619422573"/>
          <c:y val="5.02512562814070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886482939632541E-2"/>
          <c:y val="0.18452696553634318"/>
          <c:w val="0.86488158278460803"/>
          <c:h val="0.60260554742215"/>
        </c:manualLayout>
      </c:layout>
      <c:lineChart>
        <c:grouping val="standard"/>
        <c:varyColors val="0"/>
        <c:ser>
          <c:idx val="0"/>
          <c:order val="0"/>
          <c:tx>
            <c:strRef>
              <c:f>CO2排出量見える化ツール!$C$49</c:f>
              <c:strCache>
                <c:ptCount val="1"/>
                <c:pt idx="0">
                  <c:v>令和５年度</c:v>
                </c:pt>
              </c:strCache>
            </c:strRef>
          </c:tx>
          <c:spPr>
            <a:ln w="28575" cap="rnd">
              <a:solidFill>
                <a:schemeClr val="accent1"/>
              </a:solidFill>
              <a:round/>
            </a:ln>
            <a:effectLst/>
          </c:spPr>
          <c:marker>
            <c:symbol val="x"/>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CO2排出量見える化ツール!$E$49:$P$49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B1C-453E-AB5B-8356899EC9D1}"/>
            </c:ext>
          </c:extLst>
        </c:ser>
        <c:ser>
          <c:idx val="1"/>
          <c:order val="1"/>
          <c:tx>
            <c:strRef>
              <c:f>CO2排出量見える化ツール!$C$50</c:f>
              <c:strCache>
                <c:ptCount val="1"/>
                <c:pt idx="0">
                  <c:v>令和６年度</c:v>
                </c:pt>
              </c:strCache>
            </c:strRef>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CO2排出量見える化ツール!$E$50:$P$50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B1C-453E-AB5B-8356899EC9D1}"/>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電気使用量（</a:t>
            </a:r>
            <a:r>
              <a:rPr lang="en-US" altLang="ja-JP"/>
              <a:t>kWh</a:t>
            </a:r>
            <a:r>
              <a:rPr lang="ja-JP" altLang="en-US"/>
              <a:t>）月別推移・前年度比較</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記載例!$C$16</c:f>
              <c:strCache>
                <c:ptCount val="1"/>
                <c:pt idx="0">
                  <c:v>令和５年度</c:v>
                </c:pt>
              </c:strCache>
            </c:strRef>
          </c:tx>
          <c:spPr>
            <a:ln w="28575" cap="rnd">
              <a:solidFill>
                <a:schemeClr val="accent1"/>
              </a:solidFill>
              <a:round/>
            </a:ln>
            <a:effectLst/>
          </c:spPr>
          <c:marker>
            <c:symbol val="square"/>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記載例!$E$16:$P$16</c:f>
              <c:numCache>
                <c:formatCode>General</c:formatCode>
                <c:ptCount val="12"/>
                <c:pt idx="0">
                  <c:v>7500</c:v>
                </c:pt>
                <c:pt idx="1">
                  <c:v>8100</c:v>
                </c:pt>
                <c:pt idx="2">
                  <c:v>8500</c:v>
                </c:pt>
                <c:pt idx="3">
                  <c:v>10000</c:v>
                </c:pt>
                <c:pt idx="4">
                  <c:v>8000</c:v>
                </c:pt>
                <c:pt idx="5">
                  <c:v>11450</c:v>
                </c:pt>
                <c:pt idx="6">
                  <c:v>11160</c:v>
                </c:pt>
                <c:pt idx="7">
                  <c:v>10000</c:v>
                </c:pt>
                <c:pt idx="8">
                  <c:v>11000</c:v>
                </c:pt>
                <c:pt idx="9">
                  <c:v>11000</c:v>
                </c:pt>
                <c:pt idx="10">
                  <c:v>12000</c:v>
                </c:pt>
                <c:pt idx="11">
                  <c:v>9000</c:v>
                </c:pt>
              </c:numCache>
            </c:numRef>
          </c:val>
          <c:smooth val="0"/>
          <c:extLst>
            <c:ext xmlns:c16="http://schemas.microsoft.com/office/drawing/2014/chart" uri="{C3380CC4-5D6E-409C-BE32-E72D297353CC}">
              <c16:uniqueId val="{00000000-1F90-4581-A91A-FCCB1A196FFE}"/>
            </c:ext>
          </c:extLst>
        </c:ser>
        <c:ser>
          <c:idx val="1"/>
          <c:order val="1"/>
          <c:tx>
            <c:strRef>
              <c:f>記載例!$C$17</c:f>
              <c:strCache>
                <c:ptCount val="1"/>
                <c:pt idx="0">
                  <c:v>令和６年度</c:v>
                </c:pt>
              </c:strCache>
            </c:strRef>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記載例!$E$17:$P$17</c:f>
              <c:numCache>
                <c:formatCode>General</c:formatCode>
                <c:ptCount val="12"/>
                <c:pt idx="0">
                  <c:v>7400</c:v>
                </c:pt>
                <c:pt idx="1">
                  <c:v>7500</c:v>
                </c:pt>
                <c:pt idx="2">
                  <c:v>8000</c:v>
                </c:pt>
                <c:pt idx="3">
                  <c:v>9800</c:v>
                </c:pt>
                <c:pt idx="4">
                  <c:v>8100</c:v>
                </c:pt>
                <c:pt idx="5">
                  <c:v>12077</c:v>
                </c:pt>
                <c:pt idx="6">
                  <c:v>7670</c:v>
                </c:pt>
                <c:pt idx="7">
                  <c:v>7500</c:v>
                </c:pt>
                <c:pt idx="8">
                  <c:v>8000</c:v>
                </c:pt>
                <c:pt idx="9">
                  <c:v>8100</c:v>
                </c:pt>
                <c:pt idx="10">
                  <c:v>8500</c:v>
                </c:pt>
                <c:pt idx="11">
                  <c:v>7000</c:v>
                </c:pt>
              </c:numCache>
            </c:numRef>
          </c:val>
          <c:smooth val="0"/>
          <c:extLst>
            <c:ext xmlns:c16="http://schemas.microsoft.com/office/drawing/2014/chart" uri="{C3380CC4-5D6E-409C-BE32-E72D297353CC}">
              <c16:uniqueId val="{00000001-1F90-4581-A91A-FCCB1A196FFE}"/>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png"/><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2</xdr:col>
      <xdr:colOff>60960</xdr:colOff>
      <xdr:row>22</xdr:row>
      <xdr:rowOff>99060</xdr:rowOff>
    </xdr:from>
    <xdr:to>
      <xdr:col>8</xdr:col>
      <xdr:colOff>701040</xdr:colOff>
      <xdr:row>40</xdr:row>
      <xdr:rowOff>114300</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60960</xdr:colOff>
      <xdr:row>22</xdr:row>
      <xdr:rowOff>99060</xdr:rowOff>
    </xdr:from>
    <xdr:to>
      <xdr:col>16</xdr:col>
      <xdr:colOff>99060</xdr:colOff>
      <xdr:row>40</xdr:row>
      <xdr:rowOff>114300</xdr:rowOff>
    </xdr:to>
    <xdr:graphicFrame macro="">
      <xdr:nvGraphicFramePr>
        <xdr:cNvPr id="31" name="グラフ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53340</xdr:colOff>
      <xdr:row>50</xdr:row>
      <xdr:rowOff>106680</xdr:rowOff>
    </xdr:from>
    <xdr:to>
      <xdr:col>8</xdr:col>
      <xdr:colOff>685800</xdr:colOff>
      <xdr:row>68</xdr:row>
      <xdr:rowOff>121920</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60960</xdr:colOff>
      <xdr:row>50</xdr:row>
      <xdr:rowOff>99060</xdr:rowOff>
    </xdr:from>
    <xdr:to>
      <xdr:col>16</xdr:col>
      <xdr:colOff>99060</xdr:colOff>
      <xdr:row>68</xdr:row>
      <xdr:rowOff>114300</xdr:rowOff>
    </xdr:to>
    <xdr:graphicFrame macro="">
      <xdr:nvGraphicFramePr>
        <xdr:cNvPr id="33"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533400</xdr:colOff>
      <xdr:row>1</xdr:row>
      <xdr:rowOff>106680</xdr:rowOff>
    </xdr:from>
    <xdr:to>
      <xdr:col>17</xdr:col>
      <xdr:colOff>502920</xdr:colOff>
      <xdr:row>11</xdr:row>
      <xdr:rowOff>121920</xdr:rowOff>
    </xdr:to>
    <xdr:sp macro="" textlink="">
      <xdr:nvSpPr>
        <xdr:cNvPr id="34" name="テキスト ボックス 33"/>
        <xdr:cNvSpPr txBox="1"/>
      </xdr:nvSpPr>
      <xdr:spPr>
        <a:xfrm>
          <a:off x="7802880" y="281940"/>
          <a:ext cx="5013960" cy="174498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①前年度の月別電気使用量、月別水道使用量を入力してください。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②前年度の二酸化炭素排出量が算出されます。</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③削減目標（％）を入力してください。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④目標達成のため必要な電気又は水道の使用量の削減量が算出されます。</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⑤今年度の月別電気使用量、月別水道使用量を入力してください。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⑥今年度の二酸化炭素排出量が算出されます。</a:t>
          </a:r>
          <a:endParaRPr kumimoji="1" lang="en-US" altLang="ja-JP" sz="1100">
            <a:latin typeface="+mn-lt"/>
            <a:ea typeface="+mn-ea"/>
          </a:endParaRPr>
        </a:p>
        <a:p>
          <a:r>
            <a:rPr kumimoji="1" lang="ja-JP" altLang="en-US" sz="1100">
              <a:latin typeface="ＭＳ 明朝" panose="02020609040205080304" pitchFamily="17" charset="-128"/>
              <a:ea typeface="ＭＳ 明朝" panose="02020609040205080304" pitchFamily="17" charset="-128"/>
            </a:rPr>
            <a:t>⑦前年比の二酸化炭素排出削減量が算出されます。</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editAs="oneCell">
    <xdr:from>
      <xdr:col>16</xdr:col>
      <xdr:colOff>195880</xdr:colOff>
      <xdr:row>32</xdr:row>
      <xdr:rowOff>68580</xdr:rowOff>
    </xdr:from>
    <xdr:to>
      <xdr:col>17</xdr:col>
      <xdr:colOff>512981</xdr:colOff>
      <xdr:row>40</xdr:row>
      <xdr:rowOff>38099</xdr:rowOff>
    </xdr:to>
    <xdr:pic>
      <xdr:nvPicPr>
        <xdr:cNvPr id="35" name="図 3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900200" y="5509260"/>
          <a:ext cx="926701" cy="1310639"/>
        </a:xfrm>
        <a:prstGeom prst="rect">
          <a:avLst/>
        </a:prstGeom>
      </xdr:spPr>
    </xdr:pic>
    <xdr:clientData/>
  </xdr:twoCellAnchor>
  <xdr:twoCellAnchor editAs="oneCell">
    <xdr:from>
      <xdr:col>16</xdr:col>
      <xdr:colOff>190500</xdr:colOff>
      <xdr:row>60</xdr:row>
      <xdr:rowOff>68580</xdr:rowOff>
    </xdr:from>
    <xdr:to>
      <xdr:col>17</xdr:col>
      <xdr:colOff>507601</xdr:colOff>
      <xdr:row>68</xdr:row>
      <xdr:rowOff>38099</xdr:rowOff>
    </xdr:to>
    <xdr:pic>
      <xdr:nvPicPr>
        <xdr:cNvPr id="36" name="図 3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894820" y="10218420"/>
          <a:ext cx="926701" cy="1310639"/>
        </a:xfrm>
        <a:prstGeom prst="rect">
          <a:avLst/>
        </a:prstGeom>
      </xdr:spPr>
    </xdr:pic>
    <xdr:clientData/>
  </xdr:twoCellAnchor>
  <xdr:twoCellAnchor>
    <xdr:from>
      <xdr:col>0</xdr:col>
      <xdr:colOff>182880</xdr:colOff>
      <xdr:row>0</xdr:row>
      <xdr:rowOff>60960</xdr:rowOff>
    </xdr:from>
    <xdr:to>
      <xdr:col>1</xdr:col>
      <xdr:colOff>464820</xdr:colOff>
      <xdr:row>73</xdr:row>
      <xdr:rowOff>114300</xdr:rowOff>
    </xdr:to>
    <xdr:sp macro="" textlink="">
      <xdr:nvSpPr>
        <xdr:cNvPr id="37" name="テキスト ボックス 36"/>
        <xdr:cNvSpPr txBox="1"/>
      </xdr:nvSpPr>
      <xdr:spPr>
        <a:xfrm>
          <a:off x="182880" y="60960"/>
          <a:ext cx="891540" cy="12390120"/>
        </a:xfrm>
        <a:prstGeom prst="rect">
          <a:avLst/>
        </a:prstGeom>
        <a:ln/>
      </xdr:spPr>
      <xdr:style>
        <a:lnRef idx="3">
          <a:schemeClr val="lt1"/>
        </a:lnRef>
        <a:fillRef idx="1">
          <a:schemeClr val="accent5"/>
        </a:fillRef>
        <a:effectRef idx="1">
          <a:schemeClr val="accent5"/>
        </a:effectRef>
        <a:fontRef idx="minor">
          <a:schemeClr val="lt1"/>
        </a:fontRef>
      </xdr:style>
      <xdr:txBody>
        <a:bodyPr vertOverflow="clip" horzOverflow="clip" vert="wordArtVertRtl" wrap="square" rtlCol="0" anchor="ctr"/>
        <a:lstStyle/>
        <a:p>
          <a:pPr algn="ctr"/>
          <a:r>
            <a:rPr kumimoji="1" lang="ja-JP" altLang="en-US" sz="3200">
              <a:latin typeface="BIZ UDPゴシック" panose="020B0400000000000000" pitchFamily="50" charset="-128"/>
              <a:ea typeface="BIZ UDPゴシック" panose="020B0400000000000000" pitchFamily="50" charset="-128"/>
            </a:rPr>
            <a:t>二酸化炭素排出量見える化ツール　</a:t>
          </a:r>
          <a:r>
            <a:rPr kumimoji="1" lang="ja-JP" altLang="en-US" sz="2000">
              <a:latin typeface="BIZ UDPゴシック" panose="020B0400000000000000" pitchFamily="50" charset="-128"/>
              <a:ea typeface="BIZ UDPゴシック" panose="020B0400000000000000" pitchFamily="50" charset="-128"/>
            </a:rPr>
            <a:t>福島県環境共生課</a:t>
          </a:r>
        </a:p>
      </xdr:txBody>
    </xdr:sp>
    <xdr:clientData/>
  </xdr:twoCellAnchor>
  <xdr:twoCellAnchor>
    <xdr:from>
      <xdr:col>10</xdr:col>
      <xdr:colOff>640080</xdr:colOff>
      <xdr:row>10</xdr:row>
      <xdr:rowOff>15240</xdr:rowOff>
    </xdr:from>
    <xdr:to>
      <xdr:col>12</xdr:col>
      <xdr:colOff>251460</xdr:colOff>
      <xdr:row>11</xdr:row>
      <xdr:rowOff>83820</xdr:rowOff>
    </xdr:to>
    <xdr:sp macro="" textlink="">
      <xdr:nvSpPr>
        <xdr:cNvPr id="38" name="正方形/長方形 37"/>
        <xdr:cNvSpPr/>
      </xdr:nvSpPr>
      <xdr:spPr>
        <a:xfrm>
          <a:off x="7909560" y="1744980"/>
          <a:ext cx="1089660" cy="24384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BIZ UDPゴシック" panose="020B0400000000000000" pitchFamily="50" charset="-128"/>
              <a:ea typeface="BIZ UDPゴシック" panose="020B0400000000000000" pitchFamily="50" charset="-128"/>
            </a:rPr>
            <a:t>記入欄</a:t>
          </a:r>
        </a:p>
      </xdr:txBody>
    </xdr:sp>
    <xdr:clientData/>
  </xdr:twoCellAnchor>
  <xdr:twoCellAnchor>
    <xdr:from>
      <xdr:col>2</xdr:col>
      <xdr:colOff>60960</xdr:colOff>
      <xdr:row>22</xdr:row>
      <xdr:rowOff>99060</xdr:rowOff>
    </xdr:from>
    <xdr:to>
      <xdr:col>8</xdr:col>
      <xdr:colOff>701040</xdr:colOff>
      <xdr:row>40</xdr:row>
      <xdr:rowOff>114300</xdr:rowOff>
    </xdr:to>
    <xdr:graphicFrame macro="">
      <xdr:nvGraphicFramePr>
        <xdr:cNvPr id="39" name="グラフ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60960</xdr:colOff>
      <xdr:row>22</xdr:row>
      <xdr:rowOff>99060</xdr:rowOff>
    </xdr:from>
    <xdr:to>
      <xdr:col>16</xdr:col>
      <xdr:colOff>99060</xdr:colOff>
      <xdr:row>40</xdr:row>
      <xdr:rowOff>114300</xdr:rowOff>
    </xdr:to>
    <xdr:graphicFrame macro="">
      <xdr:nvGraphicFramePr>
        <xdr:cNvPr id="40" name="グラフ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53340</xdr:colOff>
      <xdr:row>50</xdr:row>
      <xdr:rowOff>106680</xdr:rowOff>
    </xdr:from>
    <xdr:to>
      <xdr:col>8</xdr:col>
      <xdr:colOff>685800</xdr:colOff>
      <xdr:row>68</xdr:row>
      <xdr:rowOff>121920</xdr:rowOff>
    </xdr:to>
    <xdr:graphicFrame macro="">
      <xdr:nvGraphicFramePr>
        <xdr:cNvPr id="41" name="グラフ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60960</xdr:colOff>
      <xdr:row>50</xdr:row>
      <xdr:rowOff>99060</xdr:rowOff>
    </xdr:from>
    <xdr:to>
      <xdr:col>16</xdr:col>
      <xdr:colOff>99060</xdr:colOff>
      <xdr:row>68</xdr:row>
      <xdr:rowOff>114300</xdr:rowOff>
    </xdr:to>
    <xdr:graphicFrame macro="">
      <xdr:nvGraphicFramePr>
        <xdr:cNvPr id="42"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533400</xdr:colOff>
      <xdr:row>1</xdr:row>
      <xdr:rowOff>106680</xdr:rowOff>
    </xdr:from>
    <xdr:to>
      <xdr:col>17</xdr:col>
      <xdr:colOff>502920</xdr:colOff>
      <xdr:row>11</xdr:row>
      <xdr:rowOff>121920</xdr:rowOff>
    </xdr:to>
    <xdr:sp macro="" textlink="">
      <xdr:nvSpPr>
        <xdr:cNvPr id="43" name="テキスト ボックス 42"/>
        <xdr:cNvSpPr txBox="1"/>
      </xdr:nvSpPr>
      <xdr:spPr>
        <a:xfrm>
          <a:off x="7802880" y="281940"/>
          <a:ext cx="5013960" cy="174498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①前年度の月別電気使用量、月別水道使用量を入力してください。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②前年度の二酸化炭素排出量が算出されます。</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③削減目標（％）を入力してください。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④目標達成のため必要な電気又は水道の使用量の削減量が算出されます。</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⑤今年度の月別電気使用量、月別水道使用量を入力してください。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⑥今年度の二酸化炭素排出量が算出されます。</a:t>
          </a:r>
          <a:endParaRPr kumimoji="1" lang="en-US" altLang="ja-JP" sz="1100">
            <a:latin typeface="+mn-lt"/>
            <a:ea typeface="+mn-ea"/>
          </a:endParaRPr>
        </a:p>
        <a:p>
          <a:r>
            <a:rPr kumimoji="1" lang="ja-JP" altLang="en-US" sz="1100">
              <a:latin typeface="ＭＳ 明朝" panose="02020609040205080304" pitchFamily="17" charset="-128"/>
              <a:ea typeface="ＭＳ 明朝" panose="02020609040205080304" pitchFamily="17" charset="-128"/>
            </a:rPr>
            <a:t>⑦前年比の二酸化炭素排出削減量が算出されます。</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editAs="oneCell">
    <xdr:from>
      <xdr:col>16</xdr:col>
      <xdr:colOff>195880</xdr:colOff>
      <xdr:row>32</xdr:row>
      <xdr:rowOff>68580</xdr:rowOff>
    </xdr:from>
    <xdr:to>
      <xdr:col>17</xdr:col>
      <xdr:colOff>512981</xdr:colOff>
      <xdr:row>40</xdr:row>
      <xdr:rowOff>38099</xdr:rowOff>
    </xdr:to>
    <xdr:pic>
      <xdr:nvPicPr>
        <xdr:cNvPr id="44" name="図 43"/>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900200" y="5509260"/>
          <a:ext cx="926701" cy="1310639"/>
        </a:xfrm>
        <a:prstGeom prst="rect">
          <a:avLst/>
        </a:prstGeom>
      </xdr:spPr>
    </xdr:pic>
    <xdr:clientData/>
  </xdr:twoCellAnchor>
  <xdr:twoCellAnchor editAs="oneCell">
    <xdr:from>
      <xdr:col>16</xdr:col>
      <xdr:colOff>190500</xdr:colOff>
      <xdr:row>60</xdr:row>
      <xdr:rowOff>68580</xdr:rowOff>
    </xdr:from>
    <xdr:to>
      <xdr:col>17</xdr:col>
      <xdr:colOff>507601</xdr:colOff>
      <xdr:row>68</xdr:row>
      <xdr:rowOff>38099</xdr:rowOff>
    </xdr:to>
    <xdr:pic>
      <xdr:nvPicPr>
        <xdr:cNvPr id="45" name="図 4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894820" y="10218420"/>
          <a:ext cx="926701" cy="1310639"/>
        </a:xfrm>
        <a:prstGeom prst="rect">
          <a:avLst/>
        </a:prstGeom>
      </xdr:spPr>
    </xdr:pic>
    <xdr:clientData/>
  </xdr:twoCellAnchor>
  <xdr:twoCellAnchor>
    <xdr:from>
      <xdr:col>0</xdr:col>
      <xdr:colOff>182880</xdr:colOff>
      <xdr:row>0</xdr:row>
      <xdr:rowOff>60960</xdr:rowOff>
    </xdr:from>
    <xdr:to>
      <xdr:col>1</xdr:col>
      <xdr:colOff>464820</xdr:colOff>
      <xdr:row>73</xdr:row>
      <xdr:rowOff>114300</xdr:rowOff>
    </xdr:to>
    <xdr:sp macro="" textlink="">
      <xdr:nvSpPr>
        <xdr:cNvPr id="46" name="テキスト ボックス 45"/>
        <xdr:cNvSpPr txBox="1"/>
      </xdr:nvSpPr>
      <xdr:spPr>
        <a:xfrm>
          <a:off x="182880" y="60960"/>
          <a:ext cx="891540" cy="12390120"/>
        </a:xfrm>
        <a:prstGeom prst="rect">
          <a:avLst/>
        </a:prstGeom>
        <a:ln/>
      </xdr:spPr>
      <xdr:style>
        <a:lnRef idx="3">
          <a:schemeClr val="lt1"/>
        </a:lnRef>
        <a:fillRef idx="1">
          <a:schemeClr val="accent5"/>
        </a:fillRef>
        <a:effectRef idx="1">
          <a:schemeClr val="accent5"/>
        </a:effectRef>
        <a:fontRef idx="minor">
          <a:schemeClr val="lt1"/>
        </a:fontRef>
      </xdr:style>
      <xdr:txBody>
        <a:bodyPr vertOverflow="clip" horzOverflow="clip" vert="wordArtVertRtl" wrap="square" rtlCol="0" anchor="ctr"/>
        <a:lstStyle/>
        <a:p>
          <a:pPr algn="ctr"/>
          <a:r>
            <a:rPr kumimoji="1" lang="ja-JP" altLang="en-US" sz="3200">
              <a:latin typeface="BIZ UDPゴシック" panose="020B0400000000000000" pitchFamily="50" charset="-128"/>
              <a:ea typeface="BIZ UDPゴシック" panose="020B0400000000000000" pitchFamily="50" charset="-128"/>
            </a:rPr>
            <a:t>二酸化炭素排出量見える化ツール　</a:t>
          </a:r>
          <a:r>
            <a:rPr kumimoji="1" lang="ja-JP" altLang="en-US" sz="2000">
              <a:latin typeface="BIZ UDPゴシック" panose="020B0400000000000000" pitchFamily="50" charset="-128"/>
              <a:ea typeface="BIZ UDPゴシック" panose="020B0400000000000000" pitchFamily="50" charset="-128"/>
            </a:rPr>
            <a:t>福島県環境共生課</a:t>
          </a:r>
        </a:p>
      </xdr:txBody>
    </xdr:sp>
    <xdr:clientData/>
  </xdr:twoCellAnchor>
  <xdr:twoCellAnchor>
    <xdr:from>
      <xdr:col>10</xdr:col>
      <xdr:colOff>640080</xdr:colOff>
      <xdr:row>10</xdr:row>
      <xdr:rowOff>15240</xdr:rowOff>
    </xdr:from>
    <xdr:to>
      <xdr:col>12</xdr:col>
      <xdr:colOff>251460</xdr:colOff>
      <xdr:row>11</xdr:row>
      <xdr:rowOff>83820</xdr:rowOff>
    </xdr:to>
    <xdr:sp macro="" textlink="">
      <xdr:nvSpPr>
        <xdr:cNvPr id="47" name="正方形/長方形 46"/>
        <xdr:cNvSpPr/>
      </xdr:nvSpPr>
      <xdr:spPr>
        <a:xfrm>
          <a:off x="7909560" y="1744980"/>
          <a:ext cx="1089660" cy="24384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BIZ UDPゴシック" panose="020B0400000000000000" pitchFamily="50" charset="-128"/>
              <a:ea typeface="BIZ UDPゴシック" panose="020B0400000000000000" pitchFamily="50" charset="-128"/>
            </a:rPr>
            <a:t>記入欄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60960</xdr:colOff>
      <xdr:row>22</xdr:row>
      <xdr:rowOff>99060</xdr:rowOff>
    </xdr:from>
    <xdr:to>
      <xdr:col>8</xdr:col>
      <xdr:colOff>701040</xdr:colOff>
      <xdr:row>40</xdr:row>
      <xdr:rowOff>114300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60960</xdr:colOff>
      <xdr:row>22</xdr:row>
      <xdr:rowOff>99060</xdr:rowOff>
    </xdr:from>
    <xdr:to>
      <xdr:col>16</xdr:col>
      <xdr:colOff>99060</xdr:colOff>
      <xdr:row>40</xdr:row>
      <xdr:rowOff>114300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53340</xdr:colOff>
      <xdr:row>50</xdr:row>
      <xdr:rowOff>106680</xdr:rowOff>
    </xdr:from>
    <xdr:to>
      <xdr:col>8</xdr:col>
      <xdr:colOff>685800</xdr:colOff>
      <xdr:row>68</xdr:row>
      <xdr:rowOff>121920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60960</xdr:colOff>
      <xdr:row>50</xdr:row>
      <xdr:rowOff>99060</xdr:rowOff>
    </xdr:from>
    <xdr:to>
      <xdr:col>16</xdr:col>
      <xdr:colOff>99060</xdr:colOff>
      <xdr:row>68</xdr:row>
      <xdr:rowOff>114300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533400</xdr:colOff>
      <xdr:row>1</xdr:row>
      <xdr:rowOff>106680</xdr:rowOff>
    </xdr:from>
    <xdr:to>
      <xdr:col>17</xdr:col>
      <xdr:colOff>502920</xdr:colOff>
      <xdr:row>11</xdr:row>
      <xdr:rowOff>121920</xdr:rowOff>
    </xdr:to>
    <xdr:sp macro="" textlink="">
      <xdr:nvSpPr>
        <xdr:cNvPr id="6" name="テキスト ボックス 5"/>
        <xdr:cNvSpPr txBox="1"/>
      </xdr:nvSpPr>
      <xdr:spPr>
        <a:xfrm>
          <a:off x="7802880" y="281940"/>
          <a:ext cx="5013960" cy="174498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①前年度の月別電気使用量、月別水道使用量を入力してください。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②前年度の二酸化炭素排出量が算出されます。</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③削減目標（％）を入力してください。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④目標達成のため必要な電気又は水道の使用量の削減量が算出されます。</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⑤今年度の月別電気使用量、月別水道使用量を入力してください。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⑥今年度の二酸化炭素排出量が算出されます。</a:t>
          </a:r>
          <a:endParaRPr kumimoji="1" lang="en-US" altLang="ja-JP" sz="1100">
            <a:latin typeface="+mn-lt"/>
            <a:ea typeface="+mn-ea"/>
          </a:endParaRPr>
        </a:p>
        <a:p>
          <a:r>
            <a:rPr kumimoji="1" lang="ja-JP" altLang="en-US" sz="1100">
              <a:latin typeface="ＭＳ 明朝" panose="02020609040205080304" pitchFamily="17" charset="-128"/>
              <a:ea typeface="ＭＳ 明朝" panose="02020609040205080304" pitchFamily="17" charset="-128"/>
            </a:rPr>
            <a:t>⑦前年比の二酸化炭素排出削減量が算出されます。</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editAs="oneCell">
    <xdr:from>
      <xdr:col>16</xdr:col>
      <xdr:colOff>195880</xdr:colOff>
      <xdr:row>32</xdr:row>
      <xdr:rowOff>68580</xdr:rowOff>
    </xdr:from>
    <xdr:to>
      <xdr:col>17</xdr:col>
      <xdr:colOff>512981</xdr:colOff>
      <xdr:row>40</xdr:row>
      <xdr:rowOff>38099</xdr:rowOff>
    </xdr:to>
    <xdr:pic>
      <xdr:nvPicPr>
        <xdr:cNvPr id="7" name="図 6"/>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900200" y="5509260"/>
          <a:ext cx="926701" cy="1310639"/>
        </a:xfrm>
        <a:prstGeom prst="rect">
          <a:avLst/>
        </a:prstGeom>
      </xdr:spPr>
    </xdr:pic>
    <xdr:clientData/>
  </xdr:twoCellAnchor>
  <xdr:twoCellAnchor editAs="oneCell">
    <xdr:from>
      <xdr:col>16</xdr:col>
      <xdr:colOff>190500</xdr:colOff>
      <xdr:row>60</xdr:row>
      <xdr:rowOff>68580</xdr:rowOff>
    </xdr:from>
    <xdr:to>
      <xdr:col>17</xdr:col>
      <xdr:colOff>507601</xdr:colOff>
      <xdr:row>68</xdr:row>
      <xdr:rowOff>38099</xdr:rowOff>
    </xdr:to>
    <xdr:pic>
      <xdr:nvPicPr>
        <xdr:cNvPr id="8" name="図 7"/>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894820" y="10218420"/>
          <a:ext cx="926701" cy="1310639"/>
        </a:xfrm>
        <a:prstGeom prst="rect">
          <a:avLst/>
        </a:prstGeom>
      </xdr:spPr>
    </xdr:pic>
    <xdr:clientData/>
  </xdr:twoCellAnchor>
  <xdr:twoCellAnchor>
    <xdr:from>
      <xdr:col>0</xdr:col>
      <xdr:colOff>182880</xdr:colOff>
      <xdr:row>0</xdr:row>
      <xdr:rowOff>60960</xdr:rowOff>
    </xdr:from>
    <xdr:to>
      <xdr:col>1</xdr:col>
      <xdr:colOff>464820</xdr:colOff>
      <xdr:row>73</xdr:row>
      <xdr:rowOff>114300</xdr:rowOff>
    </xdr:to>
    <xdr:sp macro="" textlink="">
      <xdr:nvSpPr>
        <xdr:cNvPr id="9" name="テキスト ボックス 8"/>
        <xdr:cNvSpPr txBox="1"/>
      </xdr:nvSpPr>
      <xdr:spPr>
        <a:xfrm>
          <a:off x="182880" y="60960"/>
          <a:ext cx="891540" cy="12390120"/>
        </a:xfrm>
        <a:prstGeom prst="rect">
          <a:avLst/>
        </a:prstGeom>
        <a:ln/>
      </xdr:spPr>
      <xdr:style>
        <a:lnRef idx="3">
          <a:schemeClr val="lt1"/>
        </a:lnRef>
        <a:fillRef idx="1">
          <a:schemeClr val="accent5"/>
        </a:fillRef>
        <a:effectRef idx="1">
          <a:schemeClr val="accent5"/>
        </a:effectRef>
        <a:fontRef idx="minor">
          <a:schemeClr val="lt1"/>
        </a:fontRef>
      </xdr:style>
      <xdr:txBody>
        <a:bodyPr vertOverflow="clip" horzOverflow="clip" vert="wordArtVertRtl" wrap="square" rtlCol="0" anchor="ctr"/>
        <a:lstStyle/>
        <a:p>
          <a:pPr algn="ctr"/>
          <a:r>
            <a:rPr kumimoji="1" lang="ja-JP" altLang="en-US" sz="3200">
              <a:latin typeface="BIZ UDPゴシック" panose="020B0400000000000000" pitchFamily="50" charset="-128"/>
              <a:ea typeface="BIZ UDPゴシック" panose="020B0400000000000000" pitchFamily="50" charset="-128"/>
            </a:rPr>
            <a:t>二酸化炭素排出量見える化ツール　</a:t>
          </a:r>
          <a:r>
            <a:rPr kumimoji="1" lang="ja-JP" altLang="en-US" sz="2000">
              <a:latin typeface="BIZ UDPゴシック" panose="020B0400000000000000" pitchFamily="50" charset="-128"/>
              <a:ea typeface="BIZ UDPゴシック" panose="020B0400000000000000" pitchFamily="50" charset="-128"/>
            </a:rPr>
            <a:t>福島県環境共生課</a:t>
          </a:r>
        </a:p>
      </xdr:txBody>
    </xdr:sp>
    <xdr:clientData/>
  </xdr:twoCellAnchor>
  <xdr:twoCellAnchor>
    <xdr:from>
      <xdr:col>10</xdr:col>
      <xdr:colOff>640080</xdr:colOff>
      <xdr:row>10</xdr:row>
      <xdr:rowOff>15240</xdr:rowOff>
    </xdr:from>
    <xdr:to>
      <xdr:col>12</xdr:col>
      <xdr:colOff>251460</xdr:colOff>
      <xdr:row>11</xdr:row>
      <xdr:rowOff>83820</xdr:rowOff>
    </xdr:to>
    <xdr:sp macro="" textlink="">
      <xdr:nvSpPr>
        <xdr:cNvPr id="10" name="正方形/長方形 9"/>
        <xdr:cNvSpPr/>
      </xdr:nvSpPr>
      <xdr:spPr>
        <a:xfrm>
          <a:off x="7909560" y="1744980"/>
          <a:ext cx="1089660" cy="24384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BIZ UDPゴシック" panose="020B0400000000000000" pitchFamily="50" charset="-128"/>
              <a:ea typeface="BIZ UDPゴシック" panose="020B0400000000000000" pitchFamily="50" charset="-128"/>
            </a:rPr>
            <a:t>記入欄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R74"/>
  <sheetViews>
    <sheetView view="pageBreakPreview" topLeftCell="A25" zoomScale="110" zoomScaleNormal="75" zoomScaleSheetLayoutView="110" workbookViewId="0">
      <selection activeCell="C44" sqref="C44:C45"/>
    </sheetView>
  </sheetViews>
  <sheetFormatPr defaultRowHeight="13.2" x14ac:dyDescent="0.2"/>
  <cols>
    <col min="3" max="3" width="14" customWidth="1"/>
    <col min="4" max="4" width="9.5546875" bestFit="1" customWidth="1"/>
    <col min="5" max="16" width="10.77734375" customWidth="1"/>
  </cols>
  <sheetData>
    <row r="1" spans="3:17" ht="13.8" thickBot="1" x14ac:dyDescent="0.25"/>
    <row r="2" spans="3:17" ht="13.8" thickBot="1" x14ac:dyDescent="0.25">
      <c r="C2" t="s">
        <v>45</v>
      </c>
      <c r="E2" s="7" t="s">
        <v>46</v>
      </c>
      <c r="F2" s="5">
        <f>Q21+Q49</f>
        <v>0</v>
      </c>
      <c r="G2" t="s">
        <v>47</v>
      </c>
    </row>
    <row r="3" spans="3:17" ht="13.8" thickBot="1" x14ac:dyDescent="0.25">
      <c r="F3" s="2"/>
    </row>
    <row r="4" spans="3:17" ht="13.8" thickBot="1" x14ac:dyDescent="0.25">
      <c r="C4" t="s">
        <v>48</v>
      </c>
      <c r="E4" s="7" t="s">
        <v>49</v>
      </c>
      <c r="F4" s="6">
        <v>5</v>
      </c>
      <c r="G4" t="s">
        <v>50</v>
      </c>
    </row>
    <row r="5" spans="3:17" x14ac:dyDescent="0.2">
      <c r="F5" s="3"/>
    </row>
    <row r="6" spans="3:17" x14ac:dyDescent="0.2">
      <c r="C6" t="s">
        <v>51</v>
      </c>
      <c r="D6" t="s">
        <v>52</v>
      </c>
      <c r="E6" s="7" t="s">
        <v>53</v>
      </c>
      <c r="F6" s="3">
        <f>F2*F4/100/D22</f>
        <v>0</v>
      </c>
      <c r="G6" t="s">
        <v>54</v>
      </c>
      <c r="H6" t="s">
        <v>55</v>
      </c>
    </row>
    <row r="7" spans="3:17" x14ac:dyDescent="0.2">
      <c r="D7" t="s">
        <v>56</v>
      </c>
      <c r="E7" s="7" t="s">
        <v>53</v>
      </c>
      <c r="F7" s="3">
        <f>F2*F4/100/D22</f>
        <v>0</v>
      </c>
      <c r="G7" t="s">
        <v>57</v>
      </c>
      <c r="H7" t="s">
        <v>58</v>
      </c>
    </row>
    <row r="8" spans="3:17" ht="13.8" thickBot="1" x14ac:dyDescent="0.25"/>
    <row r="9" spans="3:17" ht="13.8" thickBot="1" x14ac:dyDescent="0.25">
      <c r="C9" t="s">
        <v>59</v>
      </c>
      <c r="E9" s="8" t="s">
        <v>60</v>
      </c>
      <c r="F9" s="5">
        <f>Q22+Q50</f>
        <v>0</v>
      </c>
      <c r="G9" t="s">
        <v>47</v>
      </c>
    </row>
    <row r="10" spans="3:17" ht="13.8" thickBot="1" x14ac:dyDescent="0.25"/>
    <row r="11" spans="3:17" ht="13.8" thickBot="1" x14ac:dyDescent="0.25">
      <c r="C11" t="s">
        <v>61</v>
      </c>
      <c r="E11" s="8" t="s">
        <v>62</v>
      </c>
      <c r="F11" s="5">
        <f>F2-F9</f>
        <v>0</v>
      </c>
      <c r="G11" t="s">
        <v>47</v>
      </c>
    </row>
    <row r="12" spans="3:17" ht="13.8" thickBot="1" x14ac:dyDescent="0.25">
      <c r="E12" s="8"/>
      <c r="F12" s="5" t="e">
        <f>F11/F2*100</f>
        <v>#DIV/0!</v>
      </c>
      <c r="G12" t="s">
        <v>50</v>
      </c>
    </row>
    <row r="13" spans="3:17" ht="12.6" customHeight="1" x14ac:dyDescent="0.2"/>
    <row r="14" spans="3:17" x14ac:dyDescent="0.2">
      <c r="C14" t="s">
        <v>63</v>
      </c>
      <c r="P14" t="s">
        <v>64</v>
      </c>
    </row>
    <row r="15" spans="3:17" ht="13.8" thickBot="1" x14ac:dyDescent="0.25">
      <c r="C15" s="1"/>
      <c r="D15" s="1"/>
      <c r="E15" s="9" t="s">
        <v>44</v>
      </c>
      <c r="F15" s="9" t="s">
        <v>65</v>
      </c>
      <c r="G15" s="9" t="s">
        <v>3</v>
      </c>
      <c r="H15" s="9" t="s">
        <v>4</v>
      </c>
      <c r="I15" s="9" t="s">
        <v>5</v>
      </c>
      <c r="J15" s="9" t="s">
        <v>6</v>
      </c>
      <c r="K15" s="9" t="s">
        <v>7</v>
      </c>
      <c r="L15" s="9" t="s">
        <v>8</v>
      </c>
      <c r="M15" s="9" t="s">
        <v>9</v>
      </c>
      <c r="N15" s="9" t="s">
        <v>10</v>
      </c>
      <c r="O15" s="9" t="s">
        <v>11</v>
      </c>
      <c r="P15" s="9" t="s">
        <v>12</v>
      </c>
      <c r="Q15" s="4" t="s">
        <v>66</v>
      </c>
    </row>
    <row r="16" spans="3:17" x14ac:dyDescent="0.2">
      <c r="C16" s="1" t="s">
        <v>76</v>
      </c>
      <c r="D16" s="10" t="s">
        <v>67</v>
      </c>
      <c r="E16" s="12"/>
      <c r="F16" s="13"/>
      <c r="G16" s="13"/>
      <c r="H16" s="13"/>
      <c r="I16" s="13"/>
      <c r="J16" s="13"/>
      <c r="K16" s="13"/>
      <c r="L16" s="13"/>
      <c r="M16" s="13"/>
      <c r="N16" s="13"/>
      <c r="O16" s="13"/>
      <c r="P16" s="14"/>
      <c r="Q16" s="11">
        <f>SUM(E16:P16)</f>
        <v>0</v>
      </c>
    </row>
    <row r="17" spans="3:17" ht="13.8" thickBot="1" x14ac:dyDescent="0.25">
      <c r="C17" s="1" t="s">
        <v>77</v>
      </c>
      <c r="D17" s="10" t="s">
        <v>68</v>
      </c>
      <c r="E17" s="15"/>
      <c r="F17" s="16"/>
      <c r="G17" s="16"/>
      <c r="H17" s="16"/>
      <c r="I17" s="16"/>
      <c r="J17" s="16"/>
      <c r="K17" s="16"/>
      <c r="L17" s="16"/>
      <c r="M17" s="16"/>
      <c r="N17" s="16"/>
      <c r="O17" s="16"/>
      <c r="P17" s="17"/>
      <c r="Q17" s="11">
        <f>SUM(E17:P17)</f>
        <v>0</v>
      </c>
    </row>
    <row r="18" spans="3:17" x14ac:dyDescent="0.2">
      <c r="C18" s="2"/>
      <c r="D18" s="2"/>
      <c r="E18" s="3"/>
      <c r="F18" s="3"/>
      <c r="G18" s="3"/>
      <c r="H18" s="3"/>
      <c r="I18" s="3"/>
      <c r="J18" s="3"/>
      <c r="K18" s="3"/>
      <c r="L18" s="3"/>
      <c r="M18" s="3"/>
      <c r="N18" s="3"/>
      <c r="O18" s="3"/>
      <c r="P18" s="3"/>
    </row>
    <row r="19" spans="3:17" x14ac:dyDescent="0.2">
      <c r="C19" t="s">
        <v>69</v>
      </c>
      <c r="P19" t="s">
        <v>43</v>
      </c>
    </row>
    <row r="20" spans="3:17" x14ac:dyDescent="0.2">
      <c r="C20" s="1"/>
      <c r="D20" s="1" t="s">
        <v>70</v>
      </c>
      <c r="E20" s="1" t="s">
        <v>44</v>
      </c>
      <c r="F20" s="1" t="s">
        <v>65</v>
      </c>
      <c r="G20" s="1" t="s">
        <v>3</v>
      </c>
      <c r="H20" s="1" t="s">
        <v>4</v>
      </c>
      <c r="I20" s="1" t="s">
        <v>5</v>
      </c>
      <c r="J20" s="1" t="s">
        <v>6</v>
      </c>
      <c r="K20" s="1" t="s">
        <v>7</v>
      </c>
      <c r="L20" s="1" t="s">
        <v>8</v>
      </c>
      <c r="M20" s="1" t="s">
        <v>9</v>
      </c>
      <c r="N20" s="1" t="s">
        <v>10</v>
      </c>
      <c r="O20" s="1" t="s">
        <v>11</v>
      </c>
      <c r="P20" s="1" t="s">
        <v>12</v>
      </c>
      <c r="Q20" s="4" t="s">
        <v>66</v>
      </c>
    </row>
    <row r="21" spans="3:17" x14ac:dyDescent="0.2">
      <c r="C21" s="1" t="s">
        <v>76</v>
      </c>
      <c r="D21" s="1">
        <v>0.438</v>
      </c>
      <c r="E21" s="4">
        <f>E16*$D21</f>
        <v>0</v>
      </c>
      <c r="F21" s="4">
        <f t="shared" ref="F21:P22" si="0">F16*$D21</f>
        <v>0</v>
      </c>
      <c r="G21" s="4">
        <f t="shared" si="0"/>
        <v>0</v>
      </c>
      <c r="H21" s="4">
        <f t="shared" si="0"/>
        <v>0</v>
      </c>
      <c r="I21" s="4">
        <f t="shared" si="0"/>
        <v>0</v>
      </c>
      <c r="J21" s="4">
        <f t="shared" si="0"/>
        <v>0</v>
      </c>
      <c r="K21" s="4">
        <f t="shared" si="0"/>
        <v>0</v>
      </c>
      <c r="L21" s="4">
        <f t="shared" si="0"/>
        <v>0</v>
      </c>
      <c r="M21" s="4">
        <f t="shared" si="0"/>
        <v>0</v>
      </c>
      <c r="N21" s="4">
        <f t="shared" si="0"/>
        <v>0</v>
      </c>
      <c r="O21" s="4">
        <f t="shared" si="0"/>
        <v>0</v>
      </c>
      <c r="P21" s="4">
        <f t="shared" si="0"/>
        <v>0</v>
      </c>
      <c r="Q21" s="1">
        <f>SUM(E21:P21)</f>
        <v>0</v>
      </c>
    </row>
    <row r="22" spans="3:17" x14ac:dyDescent="0.2">
      <c r="C22" s="1" t="s">
        <v>77</v>
      </c>
      <c r="D22" s="1">
        <v>0.438</v>
      </c>
      <c r="E22" s="4">
        <f>E17*$D22</f>
        <v>0</v>
      </c>
      <c r="F22" s="4">
        <f t="shared" si="0"/>
        <v>0</v>
      </c>
      <c r="G22" s="4">
        <f t="shared" si="0"/>
        <v>0</v>
      </c>
      <c r="H22" s="4">
        <f t="shared" si="0"/>
        <v>0</v>
      </c>
      <c r="I22" s="4">
        <f t="shared" si="0"/>
        <v>0</v>
      </c>
      <c r="J22" s="4">
        <f t="shared" si="0"/>
        <v>0</v>
      </c>
      <c r="K22" s="4">
        <f t="shared" si="0"/>
        <v>0</v>
      </c>
      <c r="L22" s="4">
        <f t="shared" si="0"/>
        <v>0</v>
      </c>
      <c r="M22" s="4">
        <f t="shared" si="0"/>
        <v>0</v>
      </c>
      <c r="N22" s="4">
        <f t="shared" si="0"/>
        <v>0</v>
      </c>
      <c r="O22" s="4">
        <f t="shared" si="0"/>
        <v>0</v>
      </c>
      <c r="P22" s="4">
        <f t="shared" si="0"/>
        <v>0</v>
      </c>
      <c r="Q22" s="1">
        <f>SUM(E22:P22)</f>
        <v>0</v>
      </c>
    </row>
    <row r="42" spans="3:17" x14ac:dyDescent="0.2">
      <c r="C42" t="s">
        <v>71</v>
      </c>
      <c r="P42" t="s">
        <v>72</v>
      </c>
    </row>
    <row r="43" spans="3:17" ht="13.8" thickBot="1" x14ac:dyDescent="0.25">
      <c r="C43" s="1"/>
      <c r="D43" s="1"/>
      <c r="E43" s="9" t="s">
        <v>44</v>
      </c>
      <c r="F43" s="9" t="s">
        <v>65</v>
      </c>
      <c r="G43" s="9" t="s">
        <v>3</v>
      </c>
      <c r="H43" s="9" t="s">
        <v>4</v>
      </c>
      <c r="I43" s="9" t="s">
        <v>5</v>
      </c>
      <c r="J43" s="9" t="s">
        <v>6</v>
      </c>
      <c r="K43" s="9" t="s">
        <v>7</v>
      </c>
      <c r="L43" s="9" t="s">
        <v>8</v>
      </c>
      <c r="M43" s="9" t="s">
        <v>9</v>
      </c>
      <c r="N43" s="9" t="s">
        <v>10</v>
      </c>
      <c r="O43" s="9" t="s">
        <v>11</v>
      </c>
      <c r="P43" s="9" t="s">
        <v>12</v>
      </c>
      <c r="Q43" s="4" t="s">
        <v>66</v>
      </c>
    </row>
    <row r="44" spans="3:17" x14ac:dyDescent="0.2">
      <c r="C44" s="1" t="s">
        <v>76</v>
      </c>
      <c r="D44" s="10" t="s">
        <v>67</v>
      </c>
      <c r="E44" s="12"/>
      <c r="F44" s="13"/>
      <c r="G44" s="13"/>
      <c r="H44" s="13"/>
      <c r="I44" s="13"/>
      <c r="J44" s="13"/>
      <c r="K44" s="13"/>
      <c r="L44" s="13"/>
      <c r="M44" s="13"/>
      <c r="N44" s="13"/>
      <c r="O44" s="13"/>
      <c r="P44" s="14"/>
      <c r="Q44" s="11">
        <f>SUM(E44:P44)</f>
        <v>0</v>
      </c>
    </row>
    <row r="45" spans="3:17" ht="13.8" thickBot="1" x14ac:dyDescent="0.25">
      <c r="C45" s="1" t="s">
        <v>77</v>
      </c>
      <c r="D45" s="10" t="s">
        <v>68</v>
      </c>
      <c r="E45" s="15"/>
      <c r="F45" s="16"/>
      <c r="G45" s="16"/>
      <c r="H45" s="16"/>
      <c r="I45" s="16"/>
      <c r="J45" s="16"/>
      <c r="K45" s="16"/>
      <c r="L45" s="16"/>
      <c r="M45" s="16"/>
      <c r="N45" s="16"/>
      <c r="O45" s="16"/>
      <c r="P45" s="17"/>
      <c r="Q45" s="11">
        <f>SUM(E45:P45)</f>
        <v>0</v>
      </c>
    </row>
    <row r="47" spans="3:17" x14ac:dyDescent="0.2">
      <c r="C47" t="s">
        <v>73</v>
      </c>
      <c r="P47" t="s">
        <v>43</v>
      </c>
    </row>
    <row r="48" spans="3:17" x14ac:dyDescent="0.2">
      <c r="C48" s="1"/>
      <c r="D48" s="1" t="s">
        <v>70</v>
      </c>
      <c r="E48" s="4" t="s">
        <v>44</v>
      </c>
      <c r="F48" s="4" t="s">
        <v>65</v>
      </c>
      <c r="G48" s="4" t="s">
        <v>3</v>
      </c>
      <c r="H48" s="4" t="s">
        <v>4</v>
      </c>
      <c r="I48" s="4" t="s">
        <v>5</v>
      </c>
      <c r="J48" s="4" t="s">
        <v>6</v>
      </c>
      <c r="K48" s="4" t="s">
        <v>7</v>
      </c>
      <c r="L48" s="4" t="s">
        <v>8</v>
      </c>
      <c r="M48" s="4" t="s">
        <v>9</v>
      </c>
      <c r="N48" s="4" t="s">
        <v>10</v>
      </c>
      <c r="O48" s="4" t="s">
        <v>11</v>
      </c>
      <c r="P48" s="4" t="s">
        <v>12</v>
      </c>
      <c r="Q48" s="4" t="s">
        <v>66</v>
      </c>
    </row>
    <row r="49" spans="3:17" x14ac:dyDescent="0.2">
      <c r="C49" s="1" t="s">
        <v>76</v>
      </c>
      <c r="D49" s="1">
        <v>0.49</v>
      </c>
      <c r="E49" s="4">
        <f>E44*$D49</f>
        <v>0</v>
      </c>
      <c r="F49" s="4">
        <f t="shared" ref="F49:P50" si="1">F44*$D49</f>
        <v>0</v>
      </c>
      <c r="G49" s="4">
        <f t="shared" si="1"/>
        <v>0</v>
      </c>
      <c r="H49" s="4">
        <f t="shared" si="1"/>
        <v>0</v>
      </c>
      <c r="I49" s="4">
        <f t="shared" si="1"/>
        <v>0</v>
      </c>
      <c r="J49" s="4">
        <f t="shared" si="1"/>
        <v>0</v>
      </c>
      <c r="K49" s="4">
        <f t="shared" si="1"/>
        <v>0</v>
      </c>
      <c r="L49" s="4">
        <f t="shared" si="1"/>
        <v>0</v>
      </c>
      <c r="M49" s="4">
        <f t="shared" si="1"/>
        <v>0</v>
      </c>
      <c r="N49" s="4">
        <f t="shared" si="1"/>
        <v>0</v>
      </c>
      <c r="O49" s="4">
        <f t="shared" si="1"/>
        <v>0</v>
      </c>
      <c r="P49" s="4">
        <f t="shared" si="1"/>
        <v>0</v>
      </c>
      <c r="Q49" s="1">
        <f>SUM(E49:P49)</f>
        <v>0</v>
      </c>
    </row>
    <row r="50" spans="3:17" x14ac:dyDescent="0.2">
      <c r="C50" s="1" t="s">
        <v>77</v>
      </c>
      <c r="D50" s="1">
        <v>0.49</v>
      </c>
      <c r="E50" s="4">
        <f>E45*$D50</f>
        <v>0</v>
      </c>
      <c r="F50" s="4">
        <f t="shared" si="1"/>
        <v>0</v>
      </c>
      <c r="G50" s="4">
        <f t="shared" si="1"/>
        <v>0</v>
      </c>
      <c r="H50" s="4">
        <f t="shared" si="1"/>
        <v>0</v>
      </c>
      <c r="I50" s="4">
        <f t="shared" si="1"/>
        <v>0</v>
      </c>
      <c r="J50" s="4">
        <f t="shared" si="1"/>
        <v>0</v>
      </c>
      <c r="K50" s="4">
        <f t="shared" si="1"/>
        <v>0</v>
      </c>
      <c r="L50" s="4">
        <f t="shared" si="1"/>
        <v>0</v>
      </c>
      <c r="M50" s="4">
        <f t="shared" si="1"/>
        <v>0</v>
      </c>
      <c r="N50" s="4">
        <f t="shared" si="1"/>
        <v>0</v>
      </c>
      <c r="O50" s="4">
        <f t="shared" si="1"/>
        <v>0</v>
      </c>
      <c r="P50" s="4">
        <f t="shared" si="1"/>
        <v>0</v>
      </c>
      <c r="Q50" s="1">
        <f>SUM(E50:P50)</f>
        <v>0</v>
      </c>
    </row>
    <row r="70" spans="3:18" ht="13.8" thickBot="1" x14ac:dyDescent="0.25">
      <c r="C70" s="19"/>
      <c r="R70">
        <v>2023.4</v>
      </c>
    </row>
    <row r="71" spans="3:18" x14ac:dyDescent="0.2">
      <c r="C71" s="18" t="s">
        <v>74</v>
      </c>
      <c r="D71" s="20"/>
      <c r="E71" s="21"/>
      <c r="F71" s="21"/>
      <c r="G71" s="21"/>
      <c r="H71" s="21"/>
      <c r="I71" s="21"/>
      <c r="J71" s="21"/>
      <c r="K71" s="21"/>
      <c r="L71" s="21"/>
      <c r="M71" s="21"/>
      <c r="N71" s="21"/>
      <c r="O71" s="21"/>
      <c r="P71" s="21"/>
      <c r="Q71" s="21"/>
      <c r="R71" s="22"/>
    </row>
    <row r="72" spans="3:18" x14ac:dyDescent="0.2">
      <c r="C72" s="23" t="s">
        <v>75</v>
      </c>
      <c r="D72" s="25"/>
      <c r="E72" s="26"/>
      <c r="F72" s="26"/>
      <c r="G72" s="26"/>
      <c r="H72" s="26"/>
      <c r="I72" s="26"/>
      <c r="J72" s="26"/>
      <c r="K72" s="26"/>
      <c r="L72" s="26"/>
      <c r="M72" s="26"/>
      <c r="N72" s="26"/>
      <c r="O72" s="26"/>
      <c r="P72" s="26"/>
      <c r="Q72" s="26"/>
      <c r="R72" s="27"/>
    </row>
    <row r="73" spans="3:18" x14ac:dyDescent="0.2">
      <c r="C73" s="24"/>
      <c r="D73" s="28"/>
      <c r="E73" s="29"/>
      <c r="F73" s="29"/>
      <c r="G73" s="29"/>
      <c r="H73" s="29"/>
      <c r="I73" s="29"/>
      <c r="J73" s="29"/>
      <c r="K73" s="29"/>
      <c r="L73" s="29"/>
      <c r="M73" s="29"/>
      <c r="N73" s="29"/>
      <c r="O73" s="29"/>
      <c r="P73" s="29"/>
      <c r="Q73" s="29"/>
      <c r="R73" s="30"/>
    </row>
    <row r="74" spans="3:18" ht="13.8" thickBot="1" x14ac:dyDescent="0.25">
      <c r="C74" s="24"/>
      <c r="D74" s="31"/>
      <c r="E74" s="32"/>
      <c r="F74" s="32"/>
      <c r="G74" s="32"/>
      <c r="H74" s="32"/>
      <c r="I74" s="32"/>
      <c r="J74" s="32"/>
      <c r="K74" s="32"/>
      <c r="L74" s="32"/>
      <c r="M74" s="32"/>
      <c r="N74" s="32"/>
      <c r="O74" s="32"/>
      <c r="P74" s="32"/>
      <c r="Q74" s="32"/>
      <c r="R74" s="33"/>
    </row>
  </sheetData>
  <mergeCells count="5">
    <mergeCell ref="D71:R71"/>
    <mergeCell ref="C72:C74"/>
    <mergeCell ref="D72:R72"/>
    <mergeCell ref="D73:R73"/>
    <mergeCell ref="D74:R74"/>
  </mergeCells>
  <phoneticPr fontId="1"/>
  <pageMargins left="0.7" right="0.7" top="0.75" bottom="0.75" header="0.3" footer="0.3"/>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R74"/>
  <sheetViews>
    <sheetView tabSelected="1" zoomScale="120" zoomScaleNormal="120" workbookViewId="0">
      <selection activeCell="C49" sqref="C49:C50"/>
    </sheetView>
  </sheetViews>
  <sheetFormatPr defaultRowHeight="13.2" x14ac:dyDescent="0.2"/>
  <cols>
    <col min="3" max="3" width="14" customWidth="1"/>
    <col min="4" max="4" width="9.5546875" bestFit="1" customWidth="1"/>
    <col min="5" max="16" width="10.77734375" customWidth="1"/>
  </cols>
  <sheetData>
    <row r="1" spans="3:17" ht="13.8" thickBot="1" x14ac:dyDescent="0.25"/>
    <row r="2" spans="3:17" ht="13.8" thickBot="1" x14ac:dyDescent="0.25">
      <c r="C2" t="s">
        <v>21</v>
      </c>
      <c r="E2" s="7" t="s">
        <v>33</v>
      </c>
      <c r="F2" s="5">
        <f>Q21+Q49</f>
        <v>52313.54</v>
      </c>
      <c r="G2" t="s">
        <v>23</v>
      </c>
    </row>
    <row r="3" spans="3:17" ht="13.8" thickBot="1" x14ac:dyDescent="0.25">
      <c r="F3" s="2"/>
    </row>
    <row r="4" spans="3:17" ht="13.8" thickBot="1" x14ac:dyDescent="0.25">
      <c r="C4" t="s">
        <v>22</v>
      </c>
      <c r="E4" s="7" t="s">
        <v>34</v>
      </c>
      <c r="F4" s="6">
        <v>5</v>
      </c>
      <c r="G4" t="s">
        <v>24</v>
      </c>
    </row>
    <row r="5" spans="3:17" x14ac:dyDescent="0.2">
      <c r="F5" s="3"/>
    </row>
    <row r="6" spans="3:17" x14ac:dyDescent="0.2">
      <c r="C6" t="s">
        <v>25</v>
      </c>
      <c r="D6" t="s">
        <v>26</v>
      </c>
      <c r="E6" s="7" t="s">
        <v>35</v>
      </c>
      <c r="F6" s="3">
        <f>F2*F4/100/D22</f>
        <v>5971.8652968036531</v>
      </c>
      <c r="G6" t="s">
        <v>28</v>
      </c>
      <c r="H6" t="s">
        <v>31</v>
      </c>
    </row>
    <row r="7" spans="3:17" x14ac:dyDescent="0.2">
      <c r="D7" t="s">
        <v>27</v>
      </c>
      <c r="E7" s="7" t="s">
        <v>35</v>
      </c>
      <c r="F7" s="3">
        <f>F2*F4/100/D22</f>
        <v>5971.8652968036531</v>
      </c>
      <c r="G7" t="s">
        <v>29</v>
      </c>
      <c r="H7" t="s">
        <v>30</v>
      </c>
    </row>
    <row r="8" spans="3:17" ht="13.8" thickBot="1" x14ac:dyDescent="0.25"/>
    <row r="9" spans="3:17" ht="13.8" thickBot="1" x14ac:dyDescent="0.25">
      <c r="C9" t="s">
        <v>36</v>
      </c>
      <c r="E9" s="8" t="s">
        <v>37</v>
      </c>
      <c r="F9" s="5">
        <f>Q22+Q50</f>
        <v>44372.546000000002</v>
      </c>
      <c r="G9" t="s">
        <v>23</v>
      </c>
    </row>
    <row r="10" spans="3:17" ht="13.8" thickBot="1" x14ac:dyDescent="0.25"/>
    <row r="11" spans="3:17" ht="13.8" thickBot="1" x14ac:dyDescent="0.25">
      <c r="C11" t="s">
        <v>38</v>
      </c>
      <c r="E11" s="8" t="s">
        <v>39</v>
      </c>
      <c r="F11" s="5">
        <f>F2-F9</f>
        <v>7940.9939999999988</v>
      </c>
      <c r="G11" t="s">
        <v>23</v>
      </c>
    </row>
    <row r="12" spans="3:17" ht="13.8" thickBot="1" x14ac:dyDescent="0.25">
      <c r="E12" s="8"/>
      <c r="F12" s="5">
        <f>F11/F2*100</f>
        <v>15.179615067150873</v>
      </c>
      <c r="G12" t="s">
        <v>24</v>
      </c>
    </row>
    <row r="13" spans="3:17" ht="12.6" customHeight="1" x14ac:dyDescent="0.2"/>
    <row r="14" spans="3:17" x14ac:dyDescent="0.2">
      <c r="C14" t="s">
        <v>13</v>
      </c>
      <c r="P14" t="s">
        <v>16</v>
      </c>
    </row>
    <row r="15" spans="3:17" ht="13.8" thickBot="1" x14ac:dyDescent="0.25">
      <c r="C15" s="1"/>
      <c r="D15" s="1"/>
      <c r="E15" s="9" t="s">
        <v>1</v>
      </c>
      <c r="F15" s="9" t="s">
        <v>2</v>
      </c>
      <c r="G15" s="9" t="s">
        <v>3</v>
      </c>
      <c r="H15" s="9" t="s">
        <v>4</v>
      </c>
      <c r="I15" s="9" t="s">
        <v>5</v>
      </c>
      <c r="J15" s="9" t="s">
        <v>6</v>
      </c>
      <c r="K15" s="9" t="s">
        <v>7</v>
      </c>
      <c r="L15" s="9" t="s">
        <v>8</v>
      </c>
      <c r="M15" s="9" t="s">
        <v>9</v>
      </c>
      <c r="N15" s="9" t="s">
        <v>10</v>
      </c>
      <c r="O15" s="9" t="s">
        <v>11</v>
      </c>
      <c r="P15" s="9" t="s">
        <v>12</v>
      </c>
      <c r="Q15" s="4" t="s">
        <v>19</v>
      </c>
    </row>
    <row r="16" spans="3:17" x14ac:dyDescent="0.2">
      <c r="C16" s="1" t="s">
        <v>76</v>
      </c>
      <c r="D16" s="10" t="s">
        <v>32</v>
      </c>
      <c r="E16" s="12">
        <v>7500</v>
      </c>
      <c r="F16" s="13">
        <v>8100</v>
      </c>
      <c r="G16" s="13">
        <v>8500</v>
      </c>
      <c r="H16" s="13">
        <v>10000</v>
      </c>
      <c r="I16" s="13">
        <v>8000</v>
      </c>
      <c r="J16" s="13">
        <v>11450</v>
      </c>
      <c r="K16" s="13">
        <v>11160</v>
      </c>
      <c r="L16" s="13">
        <v>10000</v>
      </c>
      <c r="M16" s="13">
        <v>11000</v>
      </c>
      <c r="N16" s="13">
        <v>11000</v>
      </c>
      <c r="O16" s="13">
        <v>12000</v>
      </c>
      <c r="P16" s="14">
        <v>9000</v>
      </c>
      <c r="Q16" s="11">
        <f>SUM(E16:P16)</f>
        <v>117710</v>
      </c>
    </row>
    <row r="17" spans="3:17" ht="13.8" thickBot="1" x14ac:dyDescent="0.25">
      <c r="C17" s="1" t="s">
        <v>77</v>
      </c>
      <c r="D17" s="10" t="s">
        <v>40</v>
      </c>
      <c r="E17" s="15">
        <v>7400</v>
      </c>
      <c r="F17" s="16">
        <v>7500</v>
      </c>
      <c r="G17" s="16">
        <v>8000</v>
      </c>
      <c r="H17" s="16">
        <v>9800</v>
      </c>
      <c r="I17" s="16">
        <v>8100</v>
      </c>
      <c r="J17" s="16">
        <v>12077</v>
      </c>
      <c r="K17" s="16">
        <v>7670</v>
      </c>
      <c r="L17" s="16">
        <v>7500</v>
      </c>
      <c r="M17" s="16">
        <v>8000</v>
      </c>
      <c r="N17" s="16">
        <v>8100</v>
      </c>
      <c r="O17" s="16">
        <v>8500</v>
      </c>
      <c r="P17" s="17">
        <v>7000</v>
      </c>
      <c r="Q17" s="11">
        <f>SUM(E17:P17)</f>
        <v>99647</v>
      </c>
    </row>
    <row r="18" spans="3:17" x14ac:dyDescent="0.2">
      <c r="C18" s="2"/>
      <c r="D18" s="2"/>
      <c r="E18" s="3"/>
      <c r="F18" s="3"/>
      <c r="G18" s="3"/>
      <c r="H18" s="3"/>
      <c r="I18" s="3"/>
      <c r="J18" s="3"/>
      <c r="K18" s="3"/>
      <c r="L18" s="3"/>
      <c r="M18" s="3"/>
      <c r="N18" s="3"/>
      <c r="O18" s="3"/>
      <c r="P18" s="3"/>
    </row>
    <row r="19" spans="3:17" x14ac:dyDescent="0.2">
      <c r="C19" t="s">
        <v>15</v>
      </c>
      <c r="P19" t="s">
        <v>17</v>
      </c>
    </row>
    <row r="20" spans="3:17" x14ac:dyDescent="0.2">
      <c r="C20" s="1"/>
      <c r="D20" s="1" t="s">
        <v>0</v>
      </c>
      <c r="E20" s="1" t="s">
        <v>1</v>
      </c>
      <c r="F20" s="1" t="s">
        <v>2</v>
      </c>
      <c r="G20" s="1" t="s">
        <v>3</v>
      </c>
      <c r="H20" s="1" t="s">
        <v>4</v>
      </c>
      <c r="I20" s="1" t="s">
        <v>5</v>
      </c>
      <c r="J20" s="1" t="s">
        <v>6</v>
      </c>
      <c r="K20" s="1" t="s">
        <v>7</v>
      </c>
      <c r="L20" s="1" t="s">
        <v>8</v>
      </c>
      <c r="M20" s="1" t="s">
        <v>9</v>
      </c>
      <c r="N20" s="1" t="s">
        <v>10</v>
      </c>
      <c r="O20" s="1" t="s">
        <v>11</v>
      </c>
      <c r="P20" s="1" t="s">
        <v>12</v>
      </c>
      <c r="Q20" s="4" t="s">
        <v>19</v>
      </c>
    </row>
    <row r="21" spans="3:17" x14ac:dyDescent="0.2">
      <c r="C21" s="1" t="s">
        <v>76</v>
      </c>
      <c r="D21" s="1">
        <v>0.438</v>
      </c>
      <c r="E21" s="4">
        <f>E16*$D21</f>
        <v>3285</v>
      </c>
      <c r="F21" s="4">
        <f t="shared" ref="F21:P22" si="0">F16*$D21</f>
        <v>3547.8</v>
      </c>
      <c r="G21" s="4">
        <f t="shared" si="0"/>
        <v>3723</v>
      </c>
      <c r="H21" s="4">
        <f t="shared" si="0"/>
        <v>4380</v>
      </c>
      <c r="I21" s="4">
        <f t="shared" si="0"/>
        <v>3504</v>
      </c>
      <c r="J21" s="4">
        <f t="shared" si="0"/>
        <v>5015.1000000000004</v>
      </c>
      <c r="K21" s="4">
        <f t="shared" si="0"/>
        <v>4888.08</v>
      </c>
      <c r="L21" s="4">
        <f t="shared" si="0"/>
        <v>4380</v>
      </c>
      <c r="M21" s="4">
        <f t="shared" si="0"/>
        <v>4818</v>
      </c>
      <c r="N21" s="4">
        <f t="shared" si="0"/>
        <v>4818</v>
      </c>
      <c r="O21" s="4">
        <f t="shared" si="0"/>
        <v>5256</v>
      </c>
      <c r="P21" s="4">
        <f t="shared" si="0"/>
        <v>3942</v>
      </c>
      <c r="Q21" s="1">
        <f>SUM(E21:P21)</f>
        <v>51556.98</v>
      </c>
    </row>
    <row r="22" spans="3:17" x14ac:dyDescent="0.2">
      <c r="C22" s="1" t="s">
        <v>77</v>
      </c>
      <c r="D22" s="1">
        <v>0.438</v>
      </c>
      <c r="E22" s="4">
        <f>E17*$D22</f>
        <v>3241.2</v>
      </c>
      <c r="F22" s="4">
        <f t="shared" si="0"/>
        <v>3285</v>
      </c>
      <c r="G22" s="4">
        <f t="shared" si="0"/>
        <v>3504</v>
      </c>
      <c r="H22" s="4">
        <f t="shared" si="0"/>
        <v>4292.3999999999996</v>
      </c>
      <c r="I22" s="4">
        <f t="shared" si="0"/>
        <v>3547.8</v>
      </c>
      <c r="J22" s="4">
        <f t="shared" si="0"/>
        <v>5289.7259999999997</v>
      </c>
      <c r="K22" s="4">
        <f t="shared" si="0"/>
        <v>3359.46</v>
      </c>
      <c r="L22" s="4">
        <f t="shared" si="0"/>
        <v>3285</v>
      </c>
      <c r="M22" s="4">
        <f t="shared" si="0"/>
        <v>3504</v>
      </c>
      <c r="N22" s="4">
        <f t="shared" si="0"/>
        <v>3547.8</v>
      </c>
      <c r="O22" s="4">
        <f t="shared" si="0"/>
        <v>3723</v>
      </c>
      <c r="P22" s="4">
        <f t="shared" si="0"/>
        <v>3066</v>
      </c>
      <c r="Q22" s="1">
        <f>SUM(E22:P22)</f>
        <v>43645.385999999999</v>
      </c>
    </row>
    <row r="42" spans="3:17" x14ac:dyDescent="0.2">
      <c r="C42" t="s">
        <v>14</v>
      </c>
      <c r="P42" t="s">
        <v>20</v>
      </c>
    </row>
    <row r="43" spans="3:17" ht="13.8" thickBot="1" x14ac:dyDescent="0.25">
      <c r="C43" s="1"/>
      <c r="D43" s="1"/>
      <c r="E43" s="9" t="s">
        <v>1</v>
      </c>
      <c r="F43" s="9" t="s">
        <v>2</v>
      </c>
      <c r="G43" s="9" t="s">
        <v>3</v>
      </c>
      <c r="H43" s="9" t="s">
        <v>4</v>
      </c>
      <c r="I43" s="9" t="s">
        <v>5</v>
      </c>
      <c r="J43" s="9" t="s">
        <v>6</v>
      </c>
      <c r="K43" s="9" t="s">
        <v>7</v>
      </c>
      <c r="L43" s="9" t="s">
        <v>8</v>
      </c>
      <c r="M43" s="9" t="s">
        <v>9</v>
      </c>
      <c r="N43" s="9" t="s">
        <v>10</v>
      </c>
      <c r="O43" s="9" t="s">
        <v>11</v>
      </c>
      <c r="P43" s="9" t="s">
        <v>12</v>
      </c>
      <c r="Q43" s="4" t="s">
        <v>19</v>
      </c>
    </row>
    <row r="44" spans="3:17" x14ac:dyDescent="0.2">
      <c r="C44" s="1" t="s">
        <v>76</v>
      </c>
      <c r="D44" s="10" t="s">
        <v>32</v>
      </c>
      <c r="E44" s="12">
        <v>100</v>
      </c>
      <c r="F44" s="13">
        <v>105</v>
      </c>
      <c r="G44" s="13">
        <v>120</v>
      </c>
      <c r="H44" s="13">
        <v>150</v>
      </c>
      <c r="I44" s="13">
        <v>180</v>
      </c>
      <c r="J44" s="13">
        <v>170</v>
      </c>
      <c r="K44" s="13">
        <v>154</v>
      </c>
      <c r="L44" s="13">
        <v>120</v>
      </c>
      <c r="M44" s="13">
        <v>115</v>
      </c>
      <c r="N44" s="13">
        <v>120</v>
      </c>
      <c r="O44" s="13">
        <v>110</v>
      </c>
      <c r="P44" s="14">
        <v>100</v>
      </c>
      <c r="Q44" s="11">
        <f>SUM(E44:P44)</f>
        <v>1544</v>
      </c>
    </row>
    <row r="45" spans="3:17" ht="13.8" thickBot="1" x14ac:dyDescent="0.25">
      <c r="C45" s="1" t="s">
        <v>77</v>
      </c>
      <c r="D45" s="10" t="s">
        <v>40</v>
      </c>
      <c r="E45" s="15">
        <v>95</v>
      </c>
      <c r="F45" s="16">
        <v>98</v>
      </c>
      <c r="G45" s="16">
        <v>125</v>
      </c>
      <c r="H45" s="16">
        <v>160</v>
      </c>
      <c r="I45" s="16">
        <v>175</v>
      </c>
      <c r="J45" s="16">
        <v>163</v>
      </c>
      <c r="K45" s="16">
        <v>150</v>
      </c>
      <c r="L45" s="16">
        <v>130</v>
      </c>
      <c r="M45" s="16">
        <v>100</v>
      </c>
      <c r="N45" s="16">
        <v>100</v>
      </c>
      <c r="O45" s="16">
        <v>98</v>
      </c>
      <c r="P45" s="17">
        <v>90</v>
      </c>
      <c r="Q45" s="11">
        <f>SUM(E45:P45)</f>
        <v>1484</v>
      </c>
    </row>
    <row r="47" spans="3:17" x14ac:dyDescent="0.2">
      <c r="C47" t="s">
        <v>18</v>
      </c>
      <c r="P47" t="s">
        <v>17</v>
      </c>
    </row>
    <row r="48" spans="3:17" x14ac:dyDescent="0.2">
      <c r="C48" s="1"/>
      <c r="D48" s="1" t="s">
        <v>0</v>
      </c>
      <c r="E48" s="4" t="s">
        <v>1</v>
      </c>
      <c r="F48" s="4" t="s">
        <v>2</v>
      </c>
      <c r="G48" s="4" t="s">
        <v>3</v>
      </c>
      <c r="H48" s="4" t="s">
        <v>4</v>
      </c>
      <c r="I48" s="4" t="s">
        <v>5</v>
      </c>
      <c r="J48" s="4" t="s">
        <v>6</v>
      </c>
      <c r="K48" s="4" t="s">
        <v>7</v>
      </c>
      <c r="L48" s="4" t="s">
        <v>8</v>
      </c>
      <c r="M48" s="4" t="s">
        <v>9</v>
      </c>
      <c r="N48" s="4" t="s">
        <v>10</v>
      </c>
      <c r="O48" s="4" t="s">
        <v>11</v>
      </c>
      <c r="P48" s="4" t="s">
        <v>12</v>
      </c>
      <c r="Q48" s="4" t="s">
        <v>19</v>
      </c>
    </row>
    <row r="49" spans="3:17" x14ac:dyDescent="0.2">
      <c r="C49" s="1" t="s">
        <v>76</v>
      </c>
      <c r="D49" s="1">
        <v>0.49</v>
      </c>
      <c r="E49" s="4">
        <f>E44*$D49</f>
        <v>49</v>
      </c>
      <c r="F49" s="4">
        <f t="shared" ref="F49:P50" si="1">F44*$D49</f>
        <v>51.449999999999996</v>
      </c>
      <c r="G49" s="4">
        <f t="shared" si="1"/>
        <v>58.8</v>
      </c>
      <c r="H49" s="4">
        <f t="shared" si="1"/>
        <v>73.5</v>
      </c>
      <c r="I49" s="4">
        <f t="shared" si="1"/>
        <v>88.2</v>
      </c>
      <c r="J49" s="4">
        <f t="shared" si="1"/>
        <v>83.3</v>
      </c>
      <c r="K49" s="4">
        <f t="shared" si="1"/>
        <v>75.459999999999994</v>
      </c>
      <c r="L49" s="4">
        <f t="shared" si="1"/>
        <v>58.8</v>
      </c>
      <c r="M49" s="4">
        <f t="shared" si="1"/>
        <v>56.35</v>
      </c>
      <c r="N49" s="4">
        <f t="shared" si="1"/>
        <v>58.8</v>
      </c>
      <c r="O49" s="4">
        <f t="shared" si="1"/>
        <v>53.9</v>
      </c>
      <c r="P49" s="4">
        <f t="shared" si="1"/>
        <v>49</v>
      </c>
      <c r="Q49" s="1">
        <f>SUM(E49:P49)</f>
        <v>756.56</v>
      </c>
    </row>
    <row r="50" spans="3:17" x14ac:dyDescent="0.2">
      <c r="C50" s="1" t="s">
        <v>77</v>
      </c>
      <c r="D50" s="1">
        <v>0.49</v>
      </c>
      <c r="E50" s="4">
        <f>E45*$D50</f>
        <v>46.55</v>
      </c>
      <c r="F50" s="4">
        <f t="shared" si="1"/>
        <v>48.019999999999996</v>
      </c>
      <c r="G50" s="4">
        <f t="shared" si="1"/>
        <v>61.25</v>
      </c>
      <c r="H50" s="4">
        <f t="shared" si="1"/>
        <v>78.400000000000006</v>
      </c>
      <c r="I50" s="4">
        <f t="shared" si="1"/>
        <v>85.75</v>
      </c>
      <c r="J50" s="4">
        <f t="shared" si="1"/>
        <v>79.87</v>
      </c>
      <c r="K50" s="4">
        <f t="shared" si="1"/>
        <v>73.5</v>
      </c>
      <c r="L50" s="4">
        <f t="shared" si="1"/>
        <v>63.699999999999996</v>
      </c>
      <c r="M50" s="4">
        <f t="shared" si="1"/>
        <v>49</v>
      </c>
      <c r="N50" s="4">
        <f t="shared" si="1"/>
        <v>49</v>
      </c>
      <c r="O50" s="4">
        <f t="shared" si="1"/>
        <v>48.019999999999996</v>
      </c>
      <c r="P50" s="4">
        <f t="shared" si="1"/>
        <v>44.1</v>
      </c>
      <c r="Q50" s="1">
        <f>SUM(E50:P50)</f>
        <v>727.16000000000008</v>
      </c>
    </row>
    <row r="70" spans="3:18" ht="13.8" thickBot="1" x14ac:dyDescent="0.25">
      <c r="C70" s="19"/>
      <c r="R70">
        <v>2023.4</v>
      </c>
    </row>
    <row r="71" spans="3:18" x14ac:dyDescent="0.2">
      <c r="C71" s="18" t="s">
        <v>41</v>
      </c>
      <c r="D71" s="20"/>
      <c r="E71" s="21"/>
      <c r="F71" s="21"/>
      <c r="G71" s="21"/>
      <c r="H71" s="21"/>
      <c r="I71" s="21"/>
      <c r="J71" s="21"/>
      <c r="K71" s="21"/>
      <c r="L71" s="21"/>
      <c r="M71" s="21"/>
      <c r="N71" s="21"/>
      <c r="O71" s="21"/>
      <c r="P71" s="21"/>
      <c r="Q71" s="21"/>
      <c r="R71" s="22"/>
    </row>
    <row r="72" spans="3:18" x14ac:dyDescent="0.2">
      <c r="C72" s="23" t="s">
        <v>42</v>
      </c>
      <c r="D72" s="25"/>
      <c r="E72" s="26"/>
      <c r="F72" s="26"/>
      <c r="G72" s="26"/>
      <c r="H72" s="26"/>
      <c r="I72" s="26"/>
      <c r="J72" s="26"/>
      <c r="K72" s="26"/>
      <c r="L72" s="26"/>
      <c r="M72" s="26"/>
      <c r="N72" s="26"/>
      <c r="O72" s="26"/>
      <c r="P72" s="26"/>
      <c r="Q72" s="26"/>
      <c r="R72" s="27"/>
    </row>
    <row r="73" spans="3:18" x14ac:dyDescent="0.2">
      <c r="C73" s="24"/>
      <c r="D73" s="28"/>
      <c r="E73" s="29"/>
      <c r="F73" s="29"/>
      <c r="G73" s="29"/>
      <c r="H73" s="29"/>
      <c r="I73" s="29"/>
      <c r="J73" s="29"/>
      <c r="K73" s="29"/>
      <c r="L73" s="29"/>
      <c r="M73" s="29"/>
      <c r="N73" s="29"/>
      <c r="O73" s="29"/>
      <c r="P73" s="29"/>
      <c r="Q73" s="29"/>
      <c r="R73" s="30"/>
    </row>
    <row r="74" spans="3:18" ht="13.8" thickBot="1" x14ac:dyDescent="0.25">
      <c r="C74" s="24"/>
      <c r="D74" s="31"/>
      <c r="E74" s="32"/>
      <c r="F74" s="32"/>
      <c r="G74" s="32"/>
      <c r="H74" s="32"/>
      <c r="I74" s="32"/>
      <c r="J74" s="32"/>
      <c r="K74" s="32"/>
      <c r="L74" s="32"/>
      <c r="M74" s="32"/>
      <c r="N74" s="32"/>
      <c r="O74" s="32"/>
      <c r="P74" s="32"/>
      <c r="Q74" s="32"/>
      <c r="R74" s="33"/>
    </row>
  </sheetData>
  <mergeCells count="5">
    <mergeCell ref="D71:R71"/>
    <mergeCell ref="C72:C74"/>
    <mergeCell ref="D72:R72"/>
    <mergeCell ref="D73:R73"/>
    <mergeCell ref="D74:R74"/>
  </mergeCells>
  <phoneticPr fontId="1"/>
  <pageMargins left="0.7" right="0.7" top="0.75" bottom="0.75" header="0.3" footer="0.3"/>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CO2排出量見える化ツール</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真由</dc:creator>
  <cp:lastModifiedBy>宮田 茂朗</cp:lastModifiedBy>
  <cp:lastPrinted>2023-05-30T01:58:55Z</cp:lastPrinted>
  <dcterms:created xsi:type="dcterms:W3CDTF">2022-12-13T01:50:16Z</dcterms:created>
  <dcterms:modified xsi:type="dcterms:W3CDTF">2024-05-15T07:40:48Z</dcterms:modified>
</cp:coreProperties>
</file>