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2.51.34\地域医療再生\・電子処方箋の活用・普及に関すること\令和６年度\交付要綱\03_施行\"/>
    </mc:Choice>
  </mc:AlternateContent>
  <bookViews>
    <workbookView xWindow="0" yWindow="0" windowWidth="23040" windowHeight="9096"/>
  </bookViews>
  <sheets>
    <sheet name="第２号様式" sheetId="3" r:id="rId1"/>
    <sheet name="別紙１" sheetId="4" r:id="rId2"/>
  </sheets>
  <definedNames>
    <definedName name="_xlnm.Print_Area" localSheetId="0">第２号様式!$A$1:$M$52</definedName>
    <definedName name="_xlnm.Print_Area" localSheetId="1">別紙１!$A$1:$K$42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4" l="1"/>
  <c r="H4" i="4" l="1"/>
  <c r="H3"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J31" i="4"/>
  <c r="J4" i="4"/>
  <c r="J5" i="4"/>
  <c r="J6" i="4"/>
  <c r="J7" i="4"/>
  <c r="J8" i="4"/>
  <c r="J9" i="4"/>
  <c r="J10" i="4"/>
  <c r="J11" i="4"/>
  <c r="J12" i="4"/>
  <c r="J13" i="4"/>
  <c r="J14" i="4"/>
  <c r="J15" i="4"/>
  <c r="J16" i="4"/>
  <c r="J17" i="4"/>
  <c r="J18" i="4"/>
  <c r="J19" i="4"/>
  <c r="J20" i="4"/>
  <c r="J21" i="4"/>
  <c r="J22" i="4"/>
  <c r="J23" i="4"/>
  <c r="J24" i="4"/>
  <c r="J25" i="4"/>
  <c r="J26" i="4"/>
  <c r="J27" i="4"/>
  <c r="J28" i="4"/>
  <c r="J29" i="4"/>
  <c r="J30" i="4"/>
  <c r="J32" i="4"/>
  <c r="J33" i="4"/>
  <c r="J34" i="4"/>
  <c r="J35" i="4"/>
  <c r="J36" i="4"/>
  <c r="J37" i="4"/>
  <c r="J3" i="4"/>
  <c r="H25" i="3" l="1"/>
  <c r="G40" i="4" l="1"/>
  <c r="F26" i="3" s="1"/>
  <c r="H24" i="4"/>
  <c r="K24" i="4"/>
  <c r="L24" i="4"/>
  <c r="H25" i="4"/>
  <c r="K25" i="4"/>
  <c r="L25" i="4"/>
  <c r="H26" i="4"/>
  <c r="K26" i="4"/>
  <c r="L26" i="4"/>
  <c r="H27" i="4"/>
  <c r="K27" i="4"/>
  <c r="L27" i="4"/>
  <c r="H28" i="4"/>
  <c r="K28" i="4"/>
  <c r="L28" i="4"/>
  <c r="H29" i="4"/>
  <c r="K29" i="4"/>
  <c r="L29" i="4"/>
  <c r="H30" i="4"/>
  <c r="K30" i="4"/>
  <c r="L30" i="4"/>
  <c r="H31" i="4"/>
  <c r="K31" i="4"/>
  <c r="L31" i="4"/>
  <c r="H32" i="4"/>
  <c r="K32" i="4"/>
  <c r="L32" i="4"/>
  <c r="H33" i="4"/>
  <c r="K33" i="4"/>
  <c r="L33" i="4"/>
  <c r="H34" i="4"/>
  <c r="K34" i="4"/>
  <c r="L34" i="4"/>
  <c r="H35" i="4"/>
  <c r="K35" i="4"/>
  <c r="L35" i="4"/>
  <c r="H36" i="4"/>
  <c r="K36" i="4"/>
  <c r="L36" i="4"/>
  <c r="H37" i="4"/>
  <c r="L37" i="4"/>
  <c r="I37" i="4" s="1"/>
  <c r="K37" i="4" s="1"/>
  <c r="H5" i="4"/>
  <c r="H6" i="4"/>
  <c r="H7" i="4"/>
  <c r="H8" i="4"/>
  <c r="H9" i="4"/>
  <c r="H10" i="4"/>
  <c r="H11" i="4"/>
  <c r="H12" i="4"/>
  <c r="H13" i="4"/>
  <c r="H14" i="4"/>
  <c r="H15" i="4"/>
  <c r="H16" i="4"/>
  <c r="H17" i="4"/>
  <c r="H18" i="4"/>
  <c r="H19" i="4"/>
  <c r="H20" i="4"/>
  <c r="H21" i="4"/>
  <c r="H22" i="4"/>
  <c r="H23" i="4"/>
  <c r="L19" i="4"/>
  <c r="L5" i="4"/>
  <c r="L4" i="4"/>
  <c r="I4" i="4" s="1"/>
  <c r="L6" i="4"/>
  <c r="L7" i="4"/>
  <c r="L8" i="4"/>
  <c r="L9" i="4"/>
  <c r="L10" i="4"/>
  <c r="L11" i="4"/>
  <c r="L12" i="4"/>
  <c r="L13" i="4"/>
  <c r="L14" i="4"/>
  <c r="L15" i="4"/>
  <c r="L16" i="4"/>
  <c r="L17" i="4"/>
  <c r="L18" i="4"/>
  <c r="L20" i="4"/>
  <c r="L21" i="4"/>
  <c r="L22" i="4"/>
  <c r="L23" i="4"/>
  <c r="L3" i="4"/>
  <c r="I3" i="4" s="1"/>
  <c r="X18" i="4" l="1"/>
  <c r="X17" i="4"/>
  <c r="X16" i="4"/>
  <c r="X15" i="4"/>
  <c r="K4" i="4"/>
  <c r="K5" i="4"/>
  <c r="K6" i="4"/>
  <c r="K7" i="4"/>
  <c r="K8" i="4"/>
  <c r="K9" i="4"/>
  <c r="K10" i="4"/>
  <c r="K11" i="4"/>
  <c r="K12" i="4"/>
  <c r="K13" i="4"/>
  <c r="K14" i="4"/>
  <c r="K15" i="4"/>
  <c r="K16" i="4"/>
  <c r="K17" i="4"/>
  <c r="K18" i="4"/>
  <c r="K19" i="4"/>
  <c r="K20" i="4"/>
  <c r="K21" i="4"/>
  <c r="K22" i="4"/>
  <c r="K23" i="4"/>
  <c r="K3" i="4"/>
  <c r="G41" i="4" l="1"/>
  <c r="F27" i="3" s="1"/>
  <c r="G20" i="3" s="1"/>
</calcChain>
</file>

<file path=xl/sharedStrings.xml><?xml version="1.0" encoding="utf-8"?>
<sst xmlns="http://schemas.openxmlformats.org/spreadsheetml/2006/main" count="95" uniqueCount="77">
  <si>
    <t>金</t>
    <rPh sb="0" eb="1">
      <t>キン</t>
    </rPh>
    <phoneticPr fontId="1"/>
  </si>
  <si>
    <t>円</t>
    <rPh sb="0" eb="1">
      <t>エン</t>
    </rPh>
    <phoneticPr fontId="1"/>
  </si>
  <si>
    <t>ゆうちょ銀行</t>
    <rPh sb="4" eb="6">
      <t>ギンコウ</t>
    </rPh>
    <phoneticPr fontId="1"/>
  </si>
  <si>
    <t>店番</t>
    <rPh sb="0" eb="2">
      <t>ミセバン</t>
    </rPh>
    <phoneticPr fontId="1"/>
  </si>
  <si>
    <t>預金種別</t>
    <rPh sb="0" eb="2">
      <t>ヨキン</t>
    </rPh>
    <rPh sb="2" eb="4">
      <t>シュベツ</t>
    </rPh>
    <phoneticPr fontId="1"/>
  </si>
  <si>
    <t>支店・支所名</t>
    <rPh sb="0" eb="2">
      <t>シテン</t>
    </rPh>
    <rPh sb="3" eb="5">
      <t>シショ</t>
    </rPh>
    <rPh sb="5" eb="6">
      <t>メイ</t>
    </rPh>
    <phoneticPr fontId="1"/>
  </si>
  <si>
    <t>普通　・　当座　・その他（　　　　　　　　　）</t>
    <rPh sb="0" eb="2">
      <t>フツウ</t>
    </rPh>
    <rPh sb="5" eb="7">
      <t>トウザ</t>
    </rPh>
    <rPh sb="11" eb="12">
      <t>タ</t>
    </rPh>
    <phoneticPr fontId="1"/>
  </si>
  <si>
    <r>
      <t xml:space="preserve">金融機関名
</t>
    </r>
    <r>
      <rPr>
        <sz val="8"/>
        <color theme="1"/>
        <rFont val="ＭＳ 明朝"/>
        <family val="1"/>
        <charset val="128"/>
      </rPr>
      <t>（ゆうちょ以外）</t>
    </r>
    <rPh sb="0" eb="2">
      <t>キンユウ</t>
    </rPh>
    <rPh sb="2" eb="5">
      <t>キカンメイ</t>
    </rPh>
    <rPh sb="11" eb="13">
      <t>イガイ</t>
    </rPh>
    <phoneticPr fontId="1"/>
  </si>
  <si>
    <t>口座名義</t>
    <rPh sb="0" eb="2">
      <t>コウザ</t>
    </rPh>
    <rPh sb="2" eb="4">
      <t>メイギ</t>
    </rPh>
    <phoneticPr fontId="1"/>
  </si>
  <si>
    <t>フリガナ</t>
    <phoneticPr fontId="1"/>
  </si>
  <si>
    <t>※上記の太線内を記入してください。</t>
    <rPh sb="1" eb="3">
      <t>ジョウキ</t>
    </rPh>
    <rPh sb="4" eb="5">
      <t>フト</t>
    </rPh>
    <rPh sb="5" eb="6">
      <t>セン</t>
    </rPh>
    <rPh sb="6" eb="7">
      <t>ナイ</t>
    </rPh>
    <rPh sb="8" eb="10">
      <t>キニュウ</t>
    </rPh>
    <phoneticPr fontId="1"/>
  </si>
  <si>
    <t>　福島県知事　様</t>
    <rPh sb="1" eb="4">
      <t>フクシマケン</t>
    </rPh>
    <rPh sb="4" eb="6">
      <t>チジ</t>
    </rPh>
    <rPh sb="7" eb="8">
      <t>サマ</t>
    </rPh>
    <phoneticPr fontId="1"/>
  </si>
  <si>
    <t>　　令和　　年　　月　　日</t>
    <rPh sb="2" eb="4">
      <t>レイワ</t>
    </rPh>
    <rPh sb="6" eb="7">
      <t>ネン</t>
    </rPh>
    <rPh sb="9" eb="10">
      <t>ガツ</t>
    </rPh>
    <rPh sb="12" eb="13">
      <t>ニチ</t>
    </rPh>
    <phoneticPr fontId="1"/>
  </si>
  <si>
    <t>記</t>
    <rPh sb="0" eb="1">
      <t>キ</t>
    </rPh>
    <phoneticPr fontId="1"/>
  </si>
  <si>
    <t>　　なお、下記に記載した事項については事実と相違ありません。</t>
    <rPh sb="5" eb="7">
      <t>カキ</t>
    </rPh>
    <rPh sb="8" eb="10">
      <t>キサイ</t>
    </rPh>
    <rPh sb="12" eb="14">
      <t>ジコウ</t>
    </rPh>
    <rPh sb="19" eb="21">
      <t>ジジツ</t>
    </rPh>
    <rPh sb="22" eb="24">
      <t>ソウイ</t>
    </rPh>
    <phoneticPr fontId="1"/>
  </si>
  <si>
    <t>〒　　　　－</t>
    <phoneticPr fontId="1"/>
  </si>
  <si>
    <t>住所又は所在地</t>
    <rPh sb="0" eb="2">
      <t>ジュウショ</t>
    </rPh>
    <rPh sb="2" eb="3">
      <t>マタ</t>
    </rPh>
    <rPh sb="4" eb="7">
      <t>ショザイチ</t>
    </rPh>
    <phoneticPr fontId="1"/>
  </si>
  <si>
    <t>電話番号</t>
    <rPh sb="0" eb="2">
      <t>デンワ</t>
    </rPh>
    <rPh sb="2" eb="4">
      <t>バンゴウ</t>
    </rPh>
    <phoneticPr fontId="1"/>
  </si>
  <si>
    <t>共通</t>
    <rPh sb="0" eb="2">
      <t>キョウツウ</t>
    </rPh>
    <phoneticPr fontId="1"/>
  </si>
  <si>
    <t>※添付書類を確認のうえ、チェックマークを付けてください。</t>
    <rPh sb="1" eb="5">
      <t>テンプショルイ</t>
    </rPh>
    <rPh sb="6" eb="8">
      <t>カクニン</t>
    </rPh>
    <rPh sb="20" eb="21">
      <t>ツ</t>
    </rPh>
    <phoneticPr fontId="1"/>
  </si>
  <si>
    <t>　※誓約事項の全ての項目にチェックマークがついた場合にのみ補助金を交付します。</t>
    <rPh sb="2" eb="6">
      <t>セイヤクジコウ</t>
    </rPh>
    <rPh sb="7" eb="8">
      <t>スベ</t>
    </rPh>
    <rPh sb="10" eb="12">
      <t>コウモク</t>
    </rPh>
    <rPh sb="24" eb="26">
      <t>バアイ</t>
    </rPh>
    <rPh sb="29" eb="32">
      <t>ホジョキン</t>
    </rPh>
    <rPh sb="33" eb="35">
      <t>コウフ</t>
    </rPh>
    <phoneticPr fontId="1"/>
  </si>
  <si>
    <t>（振込口座は申請者本人の口座（法人の場合は当該法人又は施設の口座）に限る。）</t>
    <rPh sb="25" eb="26">
      <t>マタ</t>
    </rPh>
    <rPh sb="27" eb="29">
      <t>シセツ</t>
    </rPh>
    <phoneticPr fontId="1"/>
  </si>
  <si>
    <r>
      <t xml:space="preserve">口座番号
</t>
    </r>
    <r>
      <rPr>
        <sz val="8"/>
        <color theme="1"/>
        <rFont val="ＭＳ 明朝"/>
        <family val="1"/>
        <charset val="128"/>
      </rPr>
      <t>（右詰めで記入）</t>
    </r>
    <rPh sb="0" eb="2">
      <t>コウザ</t>
    </rPh>
    <rPh sb="2" eb="4">
      <t>バンゴウ</t>
    </rPh>
    <rPh sb="6" eb="8">
      <t>ミギヅ</t>
    </rPh>
    <rPh sb="10" eb="12">
      <t>キニュウ</t>
    </rPh>
    <phoneticPr fontId="1"/>
  </si>
  <si>
    <t>本件責任者氏名</t>
    <rPh sb="0" eb="2">
      <t>ホンケン</t>
    </rPh>
    <rPh sb="2" eb="5">
      <t>セキニンシャ</t>
    </rPh>
    <rPh sb="5" eb="7">
      <t>シメイ</t>
    </rPh>
    <phoneticPr fontId="1"/>
  </si>
  <si>
    <t>本件担当者氏名</t>
    <rPh sb="0" eb="2">
      <t>ホンケン</t>
    </rPh>
    <rPh sb="2" eb="5">
      <t>タントウシャ</t>
    </rPh>
    <rPh sb="5" eb="7">
      <t>シメイ</t>
    </rPh>
    <phoneticPr fontId="1"/>
  </si>
  <si>
    <t>メールアドレス</t>
    <phoneticPr fontId="1"/>
  </si>
  <si>
    <t>円</t>
    <rPh sb="0" eb="1">
      <t>エン</t>
    </rPh>
    <phoneticPr fontId="1"/>
  </si>
  <si>
    <t>虚偽その他不正な手段により補助金の交付を受けません。</t>
    <rPh sb="13" eb="16">
      <t>ホジョキン</t>
    </rPh>
    <phoneticPr fontId="1"/>
  </si>
  <si>
    <t>補助金受取口座の通帳の写し</t>
    <rPh sb="0" eb="3">
      <t>ホジョキン</t>
    </rPh>
    <rPh sb="3" eb="4">
      <t>ウ</t>
    </rPh>
    <rPh sb="4" eb="5">
      <t>ト</t>
    </rPh>
    <rPh sb="5" eb="7">
      <t>コウザ</t>
    </rPh>
    <rPh sb="8" eb="10">
      <t>ツウチョウ</t>
    </rPh>
    <rPh sb="11" eb="12">
      <t>ウツ</t>
    </rPh>
    <phoneticPr fontId="1"/>
  </si>
  <si>
    <t>１／６</t>
    <phoneticPr fontId="1"/>
  </si>
  <si>
    <t>１／４</t>
    <phoneticPr fontId="1"/>
  </si>
  <si>
    <t>※オの補助上限です</t>
    <rPh sb="3" eb="5">
      <t>ホジョ</t>
    </rPh>
    <rPh sb="5" eb="7">
      <t>ジョウゲン</t>
    </rPh>
    <phoneticPr fontId="1"/>
  </si>
  <si>
    <t>u</t>
    <phoneticPr fontId="1"/>
  </si>
  <si>
    <r>
      <t xml:space="preserve">代表者の職氏名
</t>
    </r>
    <r>
      <rPr>
        <sz val="8"/>
        <color theme="1"/>
        <rFont val="ＭＳ 明朝"/>
        <family val="1"/>
        <charset val="128"/>
      </rPr>
      <t>（個人の場合は申請者氏名）</t>
    </r>
    <rPh sb="0" eb="3">
      <t>ダイヒョウシャ</t>
    </rPh>
    <rPh sb="4" eb="5">
      <t>ショク</t>
    </rPh>
    <rPh sb="5" eb="7">
      <t>シメイ</t>
    </rPh>
    <rPh sb="9" eb="11">
      <t>コジン</t>
    </rPh>
    <rPh sb="12" eb="14">
      <t>バアイ</t>
    </rPh>
    <rPh sb="15" eb="18">
      <t>シンセイシャ</t>
    </rPh>
    <rPh sb="18" eb="20">
      <t>シメイ</t>
    </rPh>
    <phoneticPr fontId="1"/>
  </si>
  <si>
    <r>
      <t xml:space="preserve">法人名
</t>
    </r>
    <r>
      <rPr>
        <sz val="9"/>
        <color theme="1"/>
        <rFont val="ＭＳ 明朝"/>
        <family val="1"/>
        <charset val="128"/>
      </rPr>
      <t>(法人の場合のみ)</t>
    </r>
    <rPh sb="0" eb="3">
      <t>ホウジンメイ</t>
    </rPh>
    <rPh sb="5" eb="7">
      <t>ホウジン</t>
    </rPh>
    <rPh sb="8" eb="10">
      <t>バアイ</t>
    </rPh>
    <phoneticPr fontId="1"/>
  </si>
  <si>
    <t>福島県電子処方箋の活用・普及促進事業補助金
一括交付申請兼実績報告書</t>
    <rPh sb="0" eb="2">
      <t>フクシマ</t>
    </rPh>
    <rPh sb="2" eb="3">
      <t>ケン</t>
    </rPh>
    <rPh sb="3" eb="5">
      <t>デンシ</t>
    </rPh>
    <rPh sb="5" eb="8">
      <t>ショホウセン</t>
    </rPh>
    <rPh sb="9" eb="11">
      <t>カツヨウ</t>
    </rPh>
    <rPh sb="12" eb="14">
      <t>フキュウ</t>
    </rPh>
    <rPh sb="14" eb="16">
      <t>ソクシン</t>
    </rPh>
    <rPh sb="16" eb="18">
      <t>ジギョウ</t>
    </rPh>
    <rPh sb="18" eb="21">
      <t>ホジョキン</t>
    </rPh>
    <rPh sb="22" eb="24">
      <t>イッカツ</t>
    </rPh>
    <rPh sb="24" eb="26">
      <t>コウフ</t>
    </rPh>
    <rPh sb="26" eb="28">
      <t>シンセイ</t>
    </rPh>
    <rPh sb="28" eb="29">
      <t>ケン</t>
    </rPh>
    <rPh sb="29" eb="31">
      <t>ジッセキ</t>
    </rPh>
    <rPh sb="31" eb="34">
      <t>ホウコクショ</t>
    </rPh>
    <phoneticPr fontId="1"/>
  </si>
  <si>
    <t>医療機関コード</t>
    <rPh sb="0" eb="2">
      <t>イリョウ</t>
    </rPh>
    <rPh sb="2" eb="4">
      <t>キカン</t>
    </rPh>
    <phoneticPr fontId="1"/>
  </si>
  <si>
    <t>医療機関施設名</t>
    <rPh sb="0" eb="2">
      <t>イリョウ</t>
    </rPh>
    <rPh sb="2" eb="4">
      <t>キカン</t>
    </rPh>
    <rPh sb="4" eb="6">
      <t>シセツ</t>
    </rPh>
    <rPh sb="6" eb="7">
      <t>メイ</t>
    </rPh>
    <phoneticPr fontId="1"/>
  </si>
  <si>
    <t>施設住所</t>
    <rPh sb="0" eb="2">
      <t>シセツ</t>
    </rPh>
    <rPh sb="2" eb="4">
      <t>ジュウショ</t>
    </rPh>
    <phoneticPr fontId="1"/>
  </si>
  <si>
    <t>医療機関区分</t>
    <rPh sb="0" eb="2">
      <t>イリョウ</t>
    </rPh>
    <rPh sb="2" eb="4">
      <t>キカン</t>
    </rPh>
    <rPh sb="4" eb="6">
      <t>クブン</t>
    </rPh>
    <phoneticPr fontId="1"/>
  </si>
  <si>
    <t>総事業費</t>
    <rPh sb="0" eb="1">
      <t>ソウ</t>
    </rPh>
    <rPh sb="1" eb="4">
      <t>ジギョウヒ</t>
    </rPh>
    <phoneticPr fontId="1"/>
  </si>
  <si>
    <t>基準額</t>
    <rPh sb="0" eb="3">
      <t>キジュンガク</t>
    </rPh>
    <phoneticPr fontId="1"/>
  </si>
  <si>
    <t>補助金額</t>
    <rPh sb="0" eb="3">
      <t>ホジョキン</t>
    </rPh>
    <rPh sb="3" eb="4">
      <t>ガク</t>
    </rPh>
    <phoneticPr fontId="1"/>
  </si>
  <si>
    <t>大規模病院（病床数200床以上）</t>
    <rPh sb="0" eb="3">
      <t>ダイキボ</t>
    </rPh>
    <rPh sb="3" eb="5">
      <t>ビョウイン</t>
    </rPh>
    <rPh sb="6" eb="9">
      <t>ビョウショウスウ</t>
    </rPh>
    <rPh sb="12" eb="13">
      <t>ショウ</t>
    </rPh>
    <rPh sb="13" eb="15">
      <t>イジョウ</t>
    </rPh>
    <phoneticPr fontId="1"/>
  </si>
  <si>
    <t>病院（病床数200床未満）</t>
    <rPh sb="0" eb="2">
      <t>ビョウイン</t>
    </rPh>
    <rPh sb="3" eb="6">
      <t>ビョウショウスウ</t>
    </rPh>
    <rPh sb="9" eb="12">
      <t>ショウミマン</t>
    </rPh>
    <phoneticPr fontId="1"/>
  </si>
  <si>
    <t>診療所</t>
    <rPh sb="0" eb="3">
      <t>シンリョウジョ</t>
    </rPh>
    <phoneticPr fontId="1"/>
  </si>
  <si>
    <t>薬局</t>
    <rPh sb="0" eb="2">
      <t>ヤッキョク</t>
    </rPh>
    <phoneticPr fontId="1"/>
  </si>
  <si>
    <t>該当する申請区分</t>
    <rPh sb="0" eb="2">
      <t>ガイトウ</t>
    </rPh>
    <rPh sb="4" eb="6">
      <t>シンセイ</t>
    </rPh>
    <rPh sb="6" eb="8">
      <t>クブン</t>
    </rPh>
    <phoneticPr fontId="1"/>
  </si>
  <si>
    <t>初期導入のみ</t>
    <rPh sb="0" eb="2">
      <t>ショキ</t>
    </rPh>
    <rPh sb="2" eb="4">
      <t>ドウニュウ</t>
    </rPh>
    <phoneticPr fontId="1"/>
  </si>
  <si>
    <t>新機能導入のみ</t>
    <rPh sb="0" eb="3">
      <t>シンキノウ</t>
    </rPh>
    <rPh sb="3" eb="5">
      <t>ドウニュウ</t>
    </rPh>
    <phoneticPr fontId="1"/>
  </si>
  <si>
    <t>初期導入および新規導入の両方</t>
    <phoneticPr fontId="1"/>
  </si>
  <si>
    <t>補助率</t>
    <rPh sb="0" eb="3">
      <t>ホジョリツ</t>
    </rPh>
    <phoneticPr fontId="1"/>
  </si>
  <si>
    <t>補助率適用金額</t>
  </si>
  <si>
    <t>総事業費合計</t>
  </si>
  <si>
    <t>総事業費合計</t>
    <rPh sb="0" eb="1">
      <t>ソウ</t>
    </rPh>
    <rPh sb="1" eb="4">
      <t>ジギョウヒ</t>
    </rPh>
    <rPh sb="4" eb="6">
      <t>ゴウケイ</t>
    </rPh>
    <phoneticPr fontId="1"/>
  </si>
  <si>
    <t>補助金額合計</t>
    <rPh sb="0" eb="2">
      <t>ホジョ</t>
    </rPh>
    <rPh sb="2" eb="4">
      <t>キンガク</t>
    </rPh>
    <rPh sb="4" eb="6">
      <t>ゴウケイ</t>
    </rPh>
    <phoneticPr fontId="1"/>
  </si>
  <si>
    <t>※別紙１より自動入力</t>
    <rPh sb="1" eb="3">
      <t>ベッシ</t>
    </rPh>
    <rPh sb="6" eb="8">
      <t>ジドウ</t>
    </rPh>
    <rPh sb="8" eb="10">
      <t>ニュウリョク</t>
    </rPh>
    <phoneticPr fontId="1"/>
  </si>
  <si>
    <t>２　誓約事項</t>
    <rPh sb="2" eb="6">
      <t>セイヤクジコウ</t>
    </rPh>
    <phoneticPr fontId="1"/>
  </si>
  <si>
    <t>３　振込口座</t>
    <rPh sb="2" eb="4">
      <t>フリコミ</t>
    </rPh>
    <rPh sb="4" eb="6">
      <t>コウザ</t>
    </rPh>
    <phoneticPr fontId="1"/>
  </si>
  <si>
    <t>４　添付書類</t>
    <rPh sb="2" eb="4">
      <t>テンプ</t>
    </rPh>
    <rPh sb="4" eb="6">
      <t>ショルイ</t>
    </rPh>
    <phoneticPr fontId="1"/>
  </si>
  <si>
    <t>　　下記のとおり福島県電子処方箋の活用・普及促進事業補助金の交付を受けたいので、別紙１及び関係書類を添えて申請します。</t>
    <rPh sb="2" eb="4">
      <t>カキ</t>
    </rPh>
    <rPh sb="30" eb="32">
      <t>コウフ</t>
    </rPh>
    <rPh sb="40" eb="42">
      <t>ベッシ</t>
    </rPh>
    <rPh sb="43" eb="44">
      <t>オヨ</t>
    </rPh>
    <phoneticPr fontId="1"/>
  </si>
  <si>
    <t>番号</t>
    <rPh sb="0" eb="2">
      <t>バンゴウ</t>
    </rPh>
    <phoneticPr fontId="1"/>
  </si>
  <si>
    <t>件</t>
    <rPh sb="0" eb="1">
      <t>ケン</t>
    </rPh>
    <phoneticPr fontId="1"/>
  </si>
  <si>
    <t>件</t>
    <rPh sb="0" eb="1">
      <t>ケン</t>
    </rPh>
    <phoneticPr fontId="1"/>
  </si>
  <si>
    <t>補助金額合計</t>
    <rPh sb="0" eb="3">
      <t>ホジョキン</t>
    </rPh>
    <rPh sb="3" eb="4">
      <t>ガク</t>
    </rPh>
    <rPh sb="4" eb="6">
      <t>ゴウケイ</t>
    </rPh>
    <phoneticPr fontId="1"/>
  </si>
  <si>
    <t>１　補助事業内容</t>
    <rPh sb="2" eb="6">
      <t>ホジョジギョウ</t>
    </rPh>
    <rPh sb="6" eb="8">
      <t>ナイヨウ</t>
    </rPh>
    <phoneticPr fontId="1"/>
  </si>
  <si>
    <t>電子処方箋の活用・普及の推進のため、県からのアンケートやデータ提供等の依頼等があった場合は協力します。</t>
    <rPh sb="35" eb="37">
      <t>イライ</t>
    </rPh>
    <rPh sb="37" eb="38">
      <t>トウ</t>
    </rPh>
    <rPh sb="42" eb="44">
      <t>バアイ</t>
    </rPh>
    <phoneticPr fontId="1"/>
  </si>
  <si>
    <t>　　電子処方箋管理サービス導入にかかった金額のうち、補助金対象となる分の金額等を記入してください。</t>
    <phoneticPr fontId="1"/>
  </si>
  <si>
    <t>様式第２号別紙１</t>
    <rPh sb="0" eb="2">
      <t>ヨウシキ</t>
    </rPh>
    <rPh sb="2" eb="3">
      <t>ダイ</t>
    </rPh>
    <rPh sb="4" eb="5">
      <t>ゴウ</t>
    </rPh>
    <rPh sb="5" eb="7">
      <t>ベッシ</t>
    </rPh>
    <phoneticPr fontId="1"/>
  </si>
  <si>
    <t>基金が交付する「電子処方箋管理サービスの導入に必要となる端末の購入等に係る補助金交付決定通知書」の写し</t>
    <rPh sb="0" eb="2">
      <t>キキン</t>
    </rPh>
    <rPh sb="3" eb="5">
      <t>コウフ</t>
    </rPh>
    <rPh sb="8" eb="10">
      <t>デンシ</t>
    </rPh>
    <rPh sb="10" eb="13">
      <t>ショホウセン</t>
    </rPh>
    <rPh sb="13" eb="15">
      <t>カンリ</t>
    </rPh>
    <rPh sb="20" eb="22">
      <t>ドウニュウ</t>
    </rPh>
    <rPh sb="23" eb="25">
      <t>ヒツヨウ</t>
    </rPh>
    <rPh sb="28" eb="30">
      <t>タンマツ</t>
    </rPh>
    <rPh sb="31" eb="33">
      <t>コウニュウ</t>
    </rPh>
    <rPh sb="33" eb="34">
      <t>ナド</t>
    </rPh>
    <rPh sb="35" eb="36">
      <t>カカワ</t>
    </rPh>
    <rPh sb="37" eb="40">
      <t>ホジョキン</t>
    </rPh>
    <rPh sb="40" eb="42">
      <t>コウフ</t>
    </rPh>
    <rPh sb="42" eb="44">
      <t>ケッテイ</t>
    </rPh>
    <rPh sb="44" eb="47">
      <t>ツウチショ</t>
    </rPh>
    <rPh sb="49" eb="50">
      <t>ウツ</t>
    </rPh>
    <phoneticPr fontId="1"/>
  </si>
  <si>
    <t>基金に申請した際に提出した領収書の写し</t>
  </si>
  <si>
    <t>基金に申請した際に提出した領収書内訳書の写し</t>
    <rPh sb="0" eb="2">
      <t>キキン</t>
    </rPh>
    <rPh sb="3" eb="5">
      <t>シンセイ</t>
    </rPh>
    <rPh sb="7" eb="8">
      <t>サイ</t>
    </rPh>
    <rPh sb="9" eb="11">
      <t>テイシュツ</t>
    </rPh>
    <rPh sb="13" eb="16">
      <t>リョウシュウショ</t>
    </rPh>
    <rPh sb="16" eb="19">
      <t>ウチワケショ</t>
    </rPh>
    <rPh sb="20" eb="21">
      <t>ウツ</t>
    </rPh>
    <phoneticPr fontId="1"/>
  </si>
  <si>
    <t>交付申請兼実績報告額</t>
    <rPh sb="0" eb="2">
      <t>コウフ</t>
    </rPh>
    <rPh sb="2" eb="4">
      <t>シンセイ</t>
    </rPh>
    <rPh sb="4" eb="5">
      <t>ケン</t>
    </rPh>
    <rPh sb="5" eb="7">
      <t>ジッセキ</t>
    </rPh>
    <rPh sb="7" eb="9">
      <t>ホウコク</t>
    </rPh>
    <rPh sb="9" eb="10">
      <t>ガク</t>
    </rPh>
    <phoneticPr fontId="1"/>
  </si>
  <si>
    <t>申請施設数</t>
    <rPh sb="0" eb="2">
      <t>シンセイ</t>
    </rPh>
    <rPh sb="2" eb="5">
      <t>シセツスウ</t>
    </rPh>
    <phoneticPr fontId="1"/>
  </si>
  <si>
    <t>基金に申請した際に提出した「電子処方箋管理サービス等関係補助金交付一括申請書」及び「別添」の写し</t>
    <rPh sb="0" eb="2">
      <t>キキン</t>
    </rPh>
    <rPh sb="3" eb="5">
      <t>シンセイ</t>
    </rPh>
    <rPh sb="7" eb="8">
      <t>サイ</t>
    </rPh>
    <rPh sb="9" eb="11">
      <t>テイシュツ</t>
    </rPh>
    <rPh sb="14" eb="16">
      <t>デンシ</t>
    </rPh>
    <rPh sb="16" eb="19">
      <t>ショホウセン</t>
    </rPh>
    <rPh sb="19" eb="21">
      <t>カンリ</t>
    </rPh>
    <rPh sb="25" eb="26">
      <t>トウ</t>
    </rPh>
    <rPh sb="26" eb="28">
      <t>カンケイ</t>
    </rPh>
    <rPh sb="28" eb="31">
      <t>ホジョキン</t>
    </rPh>
    <rPh sb="31" eb="33">
      <t>コウフ</t>
    </rPh>
    <rPh sb="33" eb="35">
      <t>イッカツ</t>
    </rPh>
    <rPh sb="35" eb="38">
      <t>シンセイショ</t>
    </rPh>
    <rPh sb="39" eb="40">
      <t>オヨ</t>
    </rPh>
    <rPh sb="42" eb="44">
      <t>ベッテン</t>
    </rPh>
    <rPh sb="46" eb="47">
      <t>ウツ</t>
    </rPh>
    <phoneticPr fontId="1"/>
  </si>
  <si>
    <t>様式第２号（第３条第３項関係）</t>
    <rPh sb="0" eb="2">
      <t>ヨウシキ</t>
    </rPh>
    <rPh sb="2" eb="3">
      <t>ダイ</t>
    </rPh>
    <rPh sb="4" eb="5">
      <t>ゴウ</t>
    </rPh>
    <rPh sb="6" eb="7">
      <t>ダイ</t>
    </rPh>
    <rPh sb="8" eb="9">
      <t>ジョウ</t>
    </rPh>
    <rPh sb="9" eb="10">
      <t>ダイ</t>
    </rPh>
    <rPh sb="11" eb="12">
      <t>コウ</t>
    </rPh>
    <rPh sb="12" eb="14">
      <t>カンケイ</t>
    </rPh>
    <phoneticPr fontId="1"/>
  </si>
  <si>
    <t>補助事業者は、電子処方箋の周知広報のため、対象施設内に周知広報資材の掲示またはホームページに掲載等に協力します。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</si>
</sst>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General;\-General;0;@"/>
    <numFmt numFmtId="178" formatCode="#,##0.00000;[Red]\-#,##0.00000"/>
    <numFmt numFmtId="179" formatCode="0.0000_);[Red]\(0.0000\)"/>
  </numFmts>
  <fonts count="15" x14ac:knownFonts="1">
    <font>
      <sz val="11"/>
      <color theme="1"/>
      <name val="游ゴシック"/>
      <family val="2"/>
      <charset val="128"/>
      <scheme val="minor"/>
    </font>
    <font>
      <sz val="6"/>
      <name val="游ゴシック"/>
      <family val="2"/>
      <charset val="128"/>
      <scheme val="minor"/>
    </font>
    <font>
      <sz val="8"/>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theme="1"/>
      <name val="游ゴシック"/>
      <family val="2"/>
      <charset val="128"/>
      <scheme val="minor"/>
    </font>
    <font>
      <b/>
      <sz val="9"/>
      <color theme="1"/>
      <name val="ＭＳ 明朝"/>
      <family val="1"/>
      <charset val="128"/>
    </font>
    <font>
      <sz val="11"/>
      <color theme="1"/>
      <name val="ＭＳ 明朝"/>
      <family val="1"/>
      <charset val="128"/>
    </font>
    <font>
      <sz val="16"/>
      <color theme="1"/>
      <name val="ＭＳ 明朝"/>
      <family val="1"/>
      <charset val="128"/>
    </font>
    <font>
      <sz val="12"/>
      <color theme="1"/>
      <name val="游ゴシック"/>
      <family val="2"/>
      <charset val="128"/>
      <scheme val="minor"/>
    </font>
    <font>
      <sz val="9"/>
      <color theme="1"/>
      <name val="游ゴシック"/>
      <family val="2"/>
      <charset val="128"/>
      <scheme val="minor"/>
    </font>
    <font>
      <sz val="14"/>
      <color theme="1"/>
      <name val="游ゴシック"/>
      <family val="2"/>
      <charset val="128"/>
      <scheme val="minor"/>
    </font>
    <font>
      <sz val="11"/>
      <name val="游ゴシック"/>
      <family val="2"/>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bottom/>
      <diagonal/>
    </border>
    <border>
      <left/>
      <right style="thick">
        <color indexed="64"/>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right style="thin">
        <color indexed="64"/>
      </right>
      <top style="thick">
        <color indexed="64"/>
      </top>
      <bottom style="thick">
        <color indexed="64"/>
      </bottom>
      <diagonal/>
    </border>
    <border>
      <left/>
      <right style="thick">
        <color indexed="64"/>
      </right>
      <top/>
      <bottom style="thin">
        <color indexed="64"/>
      </bottom>
      <diagonal/>
    </border>
    <border diagonalDown="1">
      <left style="thick">
        <color indexed="64"/>
      </left>
      <right/>
      <top/>
      <bottom style="thick">
        <color indexed="64"/>
      </bottom>
      <diagonal style="thin">
        <color indexed="64"/>
      </diagonal>
    </border>
    <border diagonalDown="1">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Border="1">
      <alignment vertical="center"/>
    </xf>
    <xf numFmtId="0" fontId="3" fillId="0" borderId="20" xfId="0" applyFont="1" applyBorder="1">
      <alignment vertical="center"/>
    </xf>
    <xf numFmtId="0" fontId="3" fillId="0" borderId="20" xfId="0" applyFont="1" applyBorder="1" applyAlignment="1">
      <alignment vertical="center" wrapText="1"/>
    </xf>
    <xf numFmtId="0" fontId="3" fillId="0"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horizontal="center" vertical="center"/>
    </xf>
    <xf numFmtId="38" fontId="3" fillId="0" borderId="0" xfId="1" applyFont="1">
      <alignment vertical="center"/>
    </xf>
    <xf numFmtId="177" fontId="3" fillId="2" borderId="7" xfId="0" applyNumberFormat="1" applyFont="1" applyFill="1" applyBorder="1" applyAlignment="1" applyProtection="1">
      <alignment horizontal="center" vertical="center"/>
      <protection locked="0"/>
    </xf>
    <xf numFmtId="177" fontId="3" fillId="2" borderId="1" xfId="0" applyNumberFormat="1" applyFont="1" applyFill="1" applyBorder="1" applyAlignment="1" applyProtection="1">
      <alignment horizontal="center" vertical="center"/>
      <protection locked="0"/>
    </xf>
    <xf numFmtId="177" fontId="3" fillId="2" borderId="2" xfId="0" applyNumberFormat="1" applyFont="1" applyFill="1" applyBorder="1" applyAlignment="1" applyProtection="1">
      <alignment horizontal="center" vertical="center"/>
      <protection locked="0"/>
    </xf>
    <xf numFmtId="177" fontId="3" fillId="2" borderId="8" xfId="0" applyNumberFormat="1" applyFont="1" applyFill="1" applyBorder="1" applyAlignment="1" applyProtection="1">
      <alignment horizontal="center" vertical="center" wrapText="1"/>
      <protection locked="0"/>
    </xf>
    <xf numFmtId="0" fontId="3" fillId="0" borderId="0" xfId="0" applyFont="1" applyAlignment="1">
      <alignment horizontal="center" vertical="center"/>
    </xf>
    <xf numFmtId="0" fontId="3" fillId="2" borderId="1" xfId="0" applyFont="1" applyFill="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3" fillId="2" borderId="29" xfId="0" applyFont="1" applyFill="1" applyBorder="1" applyAlignment="1">
      <alignment horizontal="center" vertical="center"/>
    </xf>
    <xf numFmtId="0" fontId="3" fillId="0" borderId="0" xfId="0" applyFont="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5" fillId="0" borderId="3" xfId="0" applyFont="1" applyBorder="1" applyAlignment="1">
      <alignment horizontal="right" vertical="center"/>
    </xf>
    <xf numFmtId="0" fontId="5" fillId="0" borderId="4" xfId="0" applyFont="1" applyFill="1" applyBorder="1" applyAlignment="1">
      <alignment horizontal="center" vertical="center"/>
    </xf>
    <xf numFmtId="0" fontId="9" fillId="0" borderId="0" xfId="0" applyFont="1" applyBorder="1" applyAlignment="1">
      <alignment vertical="center" wrapText="1"/>
    </xf>
    <xf numFmtId="0" fontId="0"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vertical="center"/>
    </xf>
    <xf numFmtId="38" fontId="3" fillId="0" borderId="0" xfId="1" applyFont="1" applyFill="1">
      <alignment vertical="center"/>
    </xf>
    <xf numFmtId="178" fontId="3" fillId="0" borderId="0" xfId="1" applyNumberFormat="1" applyFont="1">
      <alignment vertical="center"/>
    </xf>
    <xf numFmtId="178" fontId="3" fillId="0" borderId="0" xfId="1" applyNumberFormat="1" applyFont="1" applyFill="1">
      <alignment vertical="center"/>
    </xf>
    <xf numFmtId="38" fontId="3" fillId="0" borderId="0" xfId="1" applyFont="1" applyAlignment="1">
      <alignment horizontal="center" vertical="center"/>
    </xf>
    <xf numFmtId="38" fontId="3" fillId="0" borderId="0" xfId="1" quotePrefix="1" applyFont="1">
      <alignment vertical="center"/>
    </xf>
    <xf numFmtId="38" fontId="3" fillId="0" borderId="29" xfId="1" applyFont="1" applyBorder="1" applyAlignment="1">
      <alignment horizontal="center" vertical="center"/>
    </xf>
    <xf numFmtId="38" fontId="3" fillId="0" borderId="0" xfId="1" applyFont="1" applyAlignment="1">
      <alignment horizontal="left" vertical="center"/>
    </xf>
    <xf numFmtId="179" fontId="3" fillId="0" borderId="0" xfId="0" quotePrefix="1" applyNumberFormat="1" applyFont="1">
      <alignment vertical="center"/>
    </xf>
    <xf numFmtId="0" fontId="3" fillId="0" borderId="0" xfId="0" applyFont="1" applyAlignment="1">
      <alignment vertical="center" wrapText="1"/>
    </xf>
    <xf numFmtId="0" fontId="12"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3" fillId="0" borderId="0" xfId="0" applyFont="1" applyAlignment="1">
      <alignment horizontal="right" vertical="center"/>
    </xf>
    <xf numFmtId="0" fontId="14" fillId="2" borderId="1" xfId="0" applyFont="1" applyFill="1" applyBorder="1" applyAlignment="1">
      <alignment horizontal="center" vertical="center"/>
    </xf>
    <xf numFmtId="38" fontId="4" fillId="0" borderId="0" xfId="1" applyFont="1" applyFill="1" applyBorder="1" applyAlignment="1">
      <alignment vertical="center"/>
    </xf>
    <xf numFmtId="38" fontId="11" fillId="0" borderId="0" xfId="1" applyFont="1" applyFill="1" applyAlignment="1">
      <alignment vertical="center"/>
    </xf>
    <xf numFmtId="38" fontId="4" fillId="0" borderId="0" xfId="1" applyFont="1" applyFill="1" applyAlignment="1">
      <alignment vertical="center"/>
    </xf>
    <xf numFmtId="38" fontId="5" fillId="0" borderId="0" xfId="0" applyNumberFormat="1" applyFont="1">
      <alignment vertical="center"/>
    </xf>
    <xf numFmtId="0" fontId="5" fillId="0" borderId="0" xfId="0" applyFont="1">
      <alignment vertical="center"/>
    </xf>
    <xf numFmtId="0" fontId="10" fillId="0" borderId="0" xfId="0" applyFont="1" applyAlignment="1">
      <alignment horizontal="center" vertical="center" wrapText="1"/>
    </xf>
    <xf numFmtId="0" fontId="3" fillId="0" borderId="20"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18"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2" borderId="17"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6" fillId="0" borderId="0" xfId="0" applyFont="1" applyAlignment="1">
      <alignment horizontal="left" vertical="center"/>
    </xf>
    <xf numFmtId="0" fontId="9" fillId="0" borderId="0" xfId="0" applyFont="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3" fillId="0" borderId="1" xfId="0" applyFont="1" applyBorder="1" applyAlignment="1">
      <alignment horizontal="left" vertical="center"/>
    </xf>
    <xf numFmtId="0" fontId="0" fillId="0" borderId="1" xfId="0" applyBorder="1" applyAlignment="1">
      <alignment vertical="center"/>
    </xf>
    <xf numFmtId="0" fontId="6" fillId="2" borderId="0" xfId="0" applyFont="1" applyFill="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vertical="center" wrapText="1"/>
      <protection locked="0"/>
    </xf>
    <xf numFmtId="0" fontId="3" fillId="2" borderId="3" xfId="0" applyFont="1" applyFill="1" applyBorder="1" applyAlignment="1" applyProtection="1">
      <alignment horizontal="left" vertical="center" wrapText="1"/>
      <protection locked="0"/>
    </xf>
    <xf numFmtId="0" fontId="3" fillId="0" borderId="0" xfId="0" applyFont="1" applyAlignment="1">
      <alignment vertical="center" wrapText="1"/>
    </xf>
    <xf numFmtId="0" fontId="12" fillId="0" borderId="0" xfId="0" applyFont="1" applyAlignment="1">
      <alignment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0" fillId="0" borderId="12" xfId="0" applyBorder="1" applyAlignment="1">
      <alignment horizontal="center" vertical="center" wrapText="1"/>
    </xf>
    <xf numFmtId="0" fontId="3" fillId="0" borderId="9" xfId="0" applyFont="1" applyBorder="1" applyAlignment="1">
      <alignment horizontal="center" vertical="center"/>
    </xf>
    <xf numFmtId="0" fontId="0" fillId="0" borderId="30" xfId="0" applyBorder="1" applyAlignment="1">
      <alignment vertical="center"/>
    </xf>
    <xf numFmtId="0" fontId="0" fillId="0" borderId="4" xfId="0" applyBorder="1" applyAlignment="1">
      <alignment vertical="center"/>
    </xf>
    <xf numFmtId="0" fontId="3" fillId="0" borderId="23" xfId="0" applyFont="1" applyBorder="1" applyAlignment="1">
      <alignment horizontal="left" vertical="center" wrapText="1"/>
    </xf>
    <xf numFmtId="0" fontId="0" fillId="0" borderId="31" xfId="0" applyBorder="1" applyAlignment="1">
      <alignment vertical="center"/>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wrapText="1"/>
    </xf>
    <xf numFmtId="38" fontId="4" fillId="0" borderId="0" xfId="1" applyFont="1" applyFill="1" applyBorder="1" applyAlignment="1">
      <alignment vertical="center"/>
    </xf>
    <xf numFmtId="38" fontId="11" fillId="0" borderId="0" xfId="1" applyFont="1" applyFill="1" applyAlignment="1">
      <alignment vertical="center"/>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38" fontId="4" fillId="0" borderId="0" xfId="1" applyFont="1" applyBorder="1" applyAlignment="1">
      <alignment vertical="center"/>
    </xf>
    <xf numFmtId="38" fontId="11" fillId="0" borderId="0" xfId="1" applyFont="1" applyAlignment="1">
      <alignment vertical="center"/>
    </xf>
    <xf numFmtId="0" fontId="3" fillId="2" borderId="10"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9" fillId="0" borderId="2" xfId="0" applyFont="1" applyBorder="1" applyAlignment="1">
      <alignment horizontal="center" vertical="center"/>
    </xf>
    <xf numFmtId="0" fontId="0" fillId="0" borderId="3" xfId="0" applyFont="1" applyBorder="1" applyAlignment="1">
      <alignment horizontal="center" vertical="center"/>
    </xf>
    <xf numFmtId="176" fontId="5" fillId="3" borderId="3" xfId="0" applyNumberFormat="1" applyFont="1" applyFill="1" applyBorder="1" applyAlignment="1">
      <alignment horizontal="right" vertical="center"/>
    </xf>
    <xf numFmtId="0" fontId="3" fillId="0" borderId="4" xfId="0" applyFont="1" applyBorder="1" applyAlignment="1">
      <alignment horizontal="center" vertical="center"/>
    </xf>
    <xf numFmtId="0" fontId="0" fillId="0" borderId="1" xfId="0" applyBorder="1" applyProtection="1">
      <alignment vertical="center"/>
      <protection locked="0"/>
    </xf>
    <xf numFmtId="0" fontId="9" fillId="0" borderId="1" xfId="0" applyFont="1" applyBorder="1" applyProtection="1">
      <alignment vertical="center"/>
      <protection locked="0"/>
    </xf>
    <xf numFmtId="0" fontId="9" fillId="0" borderId="1" xfId="0" applyFont="1" applyBorder="1" applyAlignment="1" applyProtection="1">
      <alignment horizontal="center" vertical="center"/>
      <protection locked="0"/>
    </xf>
    <xf numFmtId="38" fontId="9" fillId="0" borderId="1" xfId="1" applyFont="1" applyBorder="1" applyProtection="1">
      <alignment vertical="center"/>
      <protection locked="0"/>
    </xf>
    <xf numFmtId="0" fontId="9" fillId="4" borderId="1" xfId="0" applyFont="1" applyFill="1" applyBorder="1" applyAlignment="1">
      <alignment horizontal="center" vertical="center"/>
    </xf>
    <xf numFmtId="38" fontId="9" fillId="4" borderId="1" xfId="1" applyFont="1" applyFill="1" applyBorder="1">
      <alignment vertical="center"/>
    </xf>
    <xf numFmtId="0" fontId="3" fillId="3" borderId="4" xfId="0" applyFont="1" applyFill="1" applyBorder="1" applyAlignment="1">
      <alignment vertical="center"/>
    </xf>
    <xf numFmtId="0" fontId="0" fillId="3" borderId="1" xfId="0" applyFill="1" applyBorder="1" applyAlignment="1">
      <alignment vertical="center"/>
    </xf>
    <xf numFmtId="0" fontId="3" fillId="3" borderId="4" xfId="0" applyFont="1" applyFill="1" applyBorder="1" applyAlignment="1">
      <alignment vertical="center" wrapText="1"/>
    </xf>
    <xf numFmtId="0" fontId="8" fillId="3" borderId="4"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274320</xdr:colOff>
          <xdr:row>45</xdr:row>
          <xdr:rowOff>60960</xdr:rowOff>
        </xdr:from>
        <xdr:to>
          <xdr:col>1</xdr:col>
          <xdr:colOff>533400</xdr:colOff>
          <xdr:row>45</xdr:row>
          <xdr:rowOff>175260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29</xdr:row>
          <xdr:rowOff>213360</xdr:rowOff>
        </xdr:from>
        <xdr:to>
          <xdr:col>1</xdr:col>
          <xdr:colOff>601980</xdr:colOff>
          <xdr:row>31</xdr:row>
          <xdr:rowOff>22860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30</xdr:row>
          <xdr:rowOff>22860</xdr:rowOff>
        </xdr:from>
        <xdr:to>
          <xdr:col>1</xdr:col>
          <xdr:colOff>601980</xdr:colOff>
          <xdr:row>30</xdr:row>
          <xdr:rowOff>182880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32</xdr:row>
          <xdr:rowOff>22860</xdr:rowOff>
        </xdr:from>
        <xdr:to>
          <xdr:col>1</xdr:col>
          <xdr:colOff>601980</xdr:colOff>
          <xdr:row>32</xdr:row>
          <xdr:rowOff>182880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31</xdr:row>
          <xdr:rowOff>22860</xdr:rowOff>
        </xdr:from>
        <xdr:to>
          <xdr:col>1</xdr:col>
          <xdr:colOff>601980</xdr:colOff>
          <xdr:row>31</xdr:row>
          <xdr:rowOff>182880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46</xdr:row>
          <xdr:rowOff>99060</xdr:rowOff>
        </xdr:from>
        <xdr:to>
          <xdr:col>1</xdr:col>
          <xdr:colOff>533400</xdr:colOff>
          <xdr:row>46</xdr:row>
          <xdr:rowOff>220980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47</xdr:row>
          <xdr:rowOff>76200</xdr:rowOff>
        </xdr:from>
        <xdr:to>
          <xdr:col>1</xdr:col>
          <xdr:colOff>533400</xdr:colOff>
          <xdr:row>47</xdr:row>
          <xdr:rowOff>198120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49</xdr:row>
          <xdr:rowOff>60960</xdr:rowOff>
        </xdr:from>
        <xdr:to>
          <xdr:col>1</xdr:col>
          <xdr:colOff>533400</xdr:colOff>
          <xdr:row>49</xdr:row>
          <xdr:rowOff>175260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50</xdr:row>
          <xdr:rowOff>60960</xdr:rowOff>
        </xdr:from>
        <xdr:to>
          <xdr:col>1</xdr:col>
          <xdr:colOff>533400</xdr:colOff>
          <xdr:row>50</xdr:row>
          <xdr:rowOff>175260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48</xdr:row>
          <xdr:rowOff>76200</xdr:rowOff>
        </xdr:from>
        <xdr:to>
          <xdr:col>1</xdr:col>
          <xdr:colOff>533400</xdr:colOff>
          <xdr:row>48</xdr:row>
          <xdr:rowOff>198120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53"/>
  <sheetViews>
    <sheetView showZeros="0" tabSelected="1" view="pageBreakPreview" zoomScaleNormal="100" zoomScaleSheetLayoutView="100" workbookViewId="0">
      <selection activeCell="D13" sqref="D13"/>
    </sheetView>
  </sheetViews>
  <sheetFormatPr defaultColWidth="7.19921875" defaultRowHeight="19.95" customHeight="1" x14ac:dyDescent="0.45"/>
  <cols>
    <col min="1" max="1" width="8.09765625" style="1" customWidth="1"/>
    <col min="2" max="11" width="9.69921875" style="1" customWidth="1"/>
    <col min="12" max="12" width="9.69921875" style="12" customWidth="1"/>
    <col min="13" max="13" width="9.3984375" style="1" customWidth="1"/>
    <col min="14" max="15" width="7.19921875" style="1" customWidth="1"/>
    <col min="16" max="16" width="8.3984375" style="1" customWidth="1"/>
    <col min="17" max="17" width="7.19921875" style="1" customWidth="1"/>
    <col min="18" max="18" width="8.3984375" style="15" customWidth="1"/>
    <col min="19" max="21" width="7.19921875" style="15" customWidth="1"/>
    <col min="22" max="22" width="8.3984375" style="15" customWidth="1"/>
    <col min="23" max="23" width="9.59765625" style="38" customWidth="1"/>
    <col min="24" max="24" width="7.19921875" style="1" customWidth="1"/>
    <col min="25" max="16384" width="7.19921875" style="1"/>
  </cols>
  <sheetData>
    <row r="1" spans="2:23" ht="16.2" customHeight="1" x14ac:dyDescent="0.45">
      <c r="B1" s="10" t="s">
        <v>75</v>
      </c>
      <c r="C1" s="10"/>
    </row>
    <row r="2" spans="2:23" ht="34.200000000000003" customHeight="1" x14ac:dyDescent="0.45">
      <c r="B2" s="60" t="s">
        <v>35</v>
      </c>
      <c r="C2" s="60"/>
      <c r="D2" s="60"/>
      <c r="E2" s="60"/>
      <c r="F2" s="60"/>
      <c r="G2" s="60"/>
      <c r="H2" s="60"/>
      <c r="I2" s="60"/>
      <c r="J2" s="60"/>
      <c r="K2" s="60"/>
      <c r="L2" s="60"/>
      <c r="M2" s="24"/>
    </row>
    <row r="3" spans="2:23" ht="10.95" customHeight="1" x14ac:dyDescent="0.45"/>
    <row r="4" spans="2:23" ht="16.2" customHeight="1" x14ac:dyDescent="0.45">
      <c r="B4" s="30" t="s">
        <v>11</v>
      </c>
      <c r="C4" s="30"/>
      <c r="D4" s="10"/>
      <c r="E4" s="10"/>
      <c r="F4" s="10"/>
      <c r="G4" s="10"/>
      <c r="H4" s="10"/>
      <c r="I4" s="10"/>
      <c r="J4" s="10"/>
      <c r="K4" s="10"/>
      <c r="L4" s="11"/>
      <c r="M4" s="10"/>
    </row>
    <row r="5" spans="2:23" ht="16.2" customHeight="1" x14ac:dyDescent="0.45">
      <c r="B5" s="80" t="s">
        <v>60</v>
      </c>
      <c r="C5" s="80"/>
      <c r="D5" s="80"/>
      <c r="E5" s="80"/>
      <c r="F5" s="80"/>
      <c r="G5" s="80"/>
      <c r="H5" s="80"/>
      <c r="I5" s="80"/>
      <c r="J5" s="80"/>
      <c r="K5" s="80"/>
      <c r="L5" s="80"/>
      <c r="M5" s="80"/>
    </row>
    <row r="6" spans="2:23" ht="16.2" customHeight="1" x14ac:dyDescent="0.45">
      <c r="B6" s="80" t="s">
        <v>14</v>
      </c>
      <c r="C6" s="80"/>
      <c r="D6" s="80"/>
      <c r="E6" s="80"/>
      <c r="F6" s="80"/>
      <c r="G6" s="80"/>
      <c r="H6" s="80"/>
      <c r="I6" s="80"/>
      <c r="J6" s="80"/>
      <c r="K6" s="80"/>
      <c r="L6" s="80"/>
      <c r="M6" s="80"/>
    </row>
    <row r="7" spans="2:23" ht="10.95" customHeight="1" x14ac:dyDescent="0.45"/>
    <row r="8" spans="2:23" ht="16.2" customHeight="1" x14ac:dyDescent="0.45">
      <c r="B8" s="86" t="s">
        <v>12</v>
      </c>
      <c r="C8" s="86"/>
      <c r="D8" s="86"/>
      <c r="E8" s="86"/>
    </row>
    <row r="9" spans="2:23" s="4" customFormat="1" ht="15.9" customHeight="1" x14ac:dyDescent="0.45">
      <c r="B9" s="3"/>
      <c r="C9" s="3"/>
      <c r="D9" s="3"/>
      <c r="E9" s="3"/>
      <c r="F9" s="6"/>
      <c r="G9" s="6"/>
      <c r="H9" s="87" t="s">
        <v>15</v>
      </c>
      <c r="I9" s="87"/>
      <c r="J9" s="87"/>
      <c r="K9" s="9"/>
      <c r="R9" s="37"/>
      <c r="S9" s="37"/>
      <c r="T9" s="37"/>
      <c r="U9" s="37"/>
      <c r="V9" s="37"/>
      <c r="W9" s="39"/>
    </row>
    <row r="10" spans="2:23" s="4" customFormat="1" ht="22.95" customHeight="1" x14ac:dyDescent="0.45">
      <c r="B10" s="3"/>
      <c r="C10" s="3"/>
      <c r="D10" s="3"/>
      <c r="E10" s="3"/>
      <c r="F10" s="83" t="s">
        <v>16</v>
      </c>
      <c r="G10" s="83"/>
      <c r="H10" s="88"/>
      <c r="I10" s="88"/>
      <c r="J10" s="88"/>
      <c r="K10" s="88"/>
      <c r="L10" s="88"/>
      <c r="M10" s="88"/>
      <c r="R10" s="37"/>
      <c r="S10" s="37"/>
      <c r="T10" s="37"/>
      <c r="U10" s="37"/>
      <c r="V10" s="37"/>
      <c r="W10" s="39"/>
    </row>
    <row r="11" spans="2:23" s="4" customFormat="1" ht="22.95" customHeight="1" x14ac:dyDescent="0.45">
      <c r="B11" s="3"/>
      <c r="C11" s="3"/>
      <c r="D11" s="3"/>
      <c r="E11" s="3"/>
      <c r="F11" s="82" t="s">
        <v>34</v>
      </c>
      <c r="G11" s="83"/>
      <c r="H11" s="89"/>
      <c r="I11" s="89"/>
      <c r="J11" s="89"/>
      <c r="K11" s="89"/>
      <c r="L11" s="89"/>
      <c r="M11" s="89"/>
      <c r="R11" s="37"/>
      <c r="S11" s="37"/>
      <c r="T11" s="37"/>
      <c r="U11" s="37"/>
      <c r="V11" s="37"/>
      <c r="W11" s="39"/>
    </row>
    <row r="12" spans="2:23" s="4" customFormat="1" ht="22.95" customHeight="1" x14ac:dyDescent="0.45">
      <c r="B12" s="3"/>
      <c r="C12" s="3"/>
      <c r="D12" s="3"/>
      <c r="E12" s="3"/>
      <c r="F12" s="82" t="s">
        <v>33</v>
      </c>
      <c r="G12" s="83"/>
      <c r="H12" s="89"/>
      <c r="I12" s="89"/>
      <c r="J12" s="89"/>
      <c r="K12" s="89"/>
      <c r="L12" s="89"/>
      <c r="M12" s="89"/>
      <c r="R12" s="37"/>
      <c r="S12" s="37"/>
      <c r="T12" s="37"/>
      <c r="U12" s="37"/>
      <c r="V12" s="37"/>
      <c r="W12" s="39"/>
    </row>
    <row r="13" spans="2:23" s="4" customFormat="1" ht="22.95" customHeight="1" x14ac:dyDescent="0.45">
      <c r="B13" s="3"/>
      <c r="C13" s="3"/>
      <c r="D13" s="3"/>
      <c r="E13" s="3"/>
      <c r="F13" s="83" t="s">
        <v>23</v>
      </c>
      <c r="G13" s="83"/>
      <c r="H13" s="89"/>
      <c r="I13" s="89"/>
      <c r="J13" s="89"/>
      <c r="K13" s="89"/>
      <c r="L13" s="89"/>
      <c r="M13" s="89"/>
      <c r="R13" s="37"/>
      <c r="S13" s="37"/>
      <c r="T13" s="37"/>
      <c r="U13" s="37"/>
      <c r="V13" s="37"/>
      <c r="W13" s="39"/>
    </row>
    <row r="14" spans="2:23" s="4" customFormat="1" ht="22.95" customHeight="1" x14ac:dyDescent="0.45">
      <c r="B14" s="3"/>
      <c r="C14" s="3"/>
      <c r="D14" s="3"/>
      <c r="E14" s="3"/>
      <c r="F14" s="83" t="s">
        <v>24</v>
      </c>
      <c r="G14" s="83"/>
      <c r="H14" s="89"/>
      <c r="I14" s="89"/>
      <c r="J14" s="89"/>
      <c r="K14" s="89"/>
      <c r="L14" s="89"/>
      <c r="M14" s="89"/>
      <c r="R14" s="37"/>
      <c r="S14" s="37"/>
      <c r="T14" s="37"/>
      <c r="U14" s="37"/>
      <c r="V14" s="37"/>
      <c r="W14" s="39"/>
    </row>
    <row r="15" spans="2:23" s="4" customFormat="1" ht="22.95" customHeight="1" x14ac:dyDescent="0.45">
      <c r="B15" s="3"/>
      <c r="C15" s="3"/>
      <c r="D15" s="3"/>
      <c r="E15" s="3"/>
      <c r="F15" s="82" t="s">
        <v>17</v>
      </c>
      <c r="G15" s="83"/>
      <c r="H15" s="89"/>
      <c r="I15" s="89"/>
      <c r="J15" s="89"/>
      <c r="K15" s="89"/>
      <c r="L15" s="89"/>
      <c r="M15" s="89"/>
      <c r="R15" s="37"/>
      <c r="S15" s="37"/>
      <c r="T15" s="37"/>
      <c r="U15" s="37"/>
      <c r="V15" s="37"/>
      <c r="W15" s="39"/>
    </row>
    <row r="16" spans="2:23" s="4" customFormat="1" ht="22.95" customHeight="1" x14ac:dyDescent="0.45">
      <c r="B16" s="3"/>
      <c r="C16" s="3"/>
      <c r="D16" s="3"/>
      <c r="E16" s="3"/>
      <c r="F16" s="82" t="s">
        <v>25</v>
      </c>
      <c r="G16" s="83"/>
      <c r="H16" s="89"/>
      <c r="I16" s="89"/>
      <c r="J16" s="89"/>
      <c r="K16" s="89"/>
      <c r="L16" s="89"/>
      <c r="M16" s="89"/>
      <c r="V16" s="37"/>
      <c r="W16" s="39"/>
    </row>
    <row r="17" spans="1:23" s="4" customFormat="1" ht="10.95" customHeight="1" x14ac:dyDescent="0.45">
      <c r="B17" s="3"/>
      <c r="C17" s="3"/>
      <c r="D17" s="3"/>
      <c r="E17" s="3"/>
      <c r="L17" s="5"/>
      <c r="V17" s="37"/>
      <c r="W17" s="39"/>
    </row>
    <row r="18" spans="1:23" ht="16.2" customHeight="1" x14ac:dyDescent="0.45">
      <c r="B18" s="81" t="s">
        <v>13</v>
      </c>
      <c r="C18" s="81"/>
      <c r="D18" s="81"/>
      <c r="E18" s="81"/>
      <c r="F18" s="81"/>
      <c r="G18" s="81"/>
      <c r="H18" s="81"/>
      <c r="I18" s="81"/>
      <c r="J18" s="81"/>
      <c r="K18" s="81"/>
      <c r="L18" s="81"/>
      <c r="V18" s="40"/>
    </row>
    <row r="19" spans="1:23" ht="10.95" customHeight="1" x14ac:dyDescent="0.45">
      <c r="P19" s="15"/>
    </row>
    <row r="20" spans="1:23" ht="30" customHeight="1" x14ac:dyDescent="0.45">
      <c r="D20" s="114" t="s">
        <v>72</v>
      </c>
      <c r="E20" s="115"/>
      <c r="F20" s="31" t="s">
        <v>0</v>
      </c>
      <c r="G20" s="116" t="e">
        <f>F27</f>
        <v>#N/A</v>
      </c>
      <c r="H20" s="116"/>
      <c r="I20" s="116"/>
      <c r="J20" s="32" t="s">
        <v>1</v>
      </c>
      <c r="L20" s="1"/>
    </row>
    <row r="21" spans="1:23" ht="10.95" customHeight="1" x14ac:dyDescent="0.45"/>
    <row r="22" spans="1:23" ht="10.95" customHeight="1" x14ac:dyDescent="0.45">
      <c r="L22" s="20"/>
    </row>
    <row r="23" spans="1:23" ht="16.95" customHeight="1" x14ac:dyDescent="0.45">
      <c r="A23" s="29" t="s">
        <v>65</v>
      </c>
      <c r="B23" s="30"/>
      <c r="C23" s="27"/>
      <c r="L23" s="20"/>
    </row>
    <row r="24" spans="1:23" ht="16.95" customHeight="1" x14ac:dyDescent="0.45">
      <c r="A24" s="29"/>
      <c r="B24" s="1" t="s">
        <v>67</v>
      </c>
      <c r="C24" s="49"/>
      <c r="L24" s="20"/>
    </row>
    <row r="25" spans="1:23" ht="35.4" customHeight="1" x14ac:dyDescent="0.45">
      <c r="B25" s="2"/>
      <c r="C25" s="33"/>
      <c r="D25" s="34" t="s">
        <v>73</v>
      </c>
      <c r="F25" s="55"/>
      <c r="G25" s="56"/>
      <c r="H25" s="57">
        <f>別紙１!G39</f>
        <v>0</v>
      </c>
      <c r="I25" s="35" t="s">
        <v>62</v>
      </c>
      <c r="J25" s="90" t="s">
        <v>56</v>
      </c>
      <c r="K25" s="91"/>
      <c r="L25" s="91"/>
    </row>
    <row r="26" spans="1:23" ht="35.4" customHeight="1" x14ac:dyDescent="0.45">
      <c r="B26" s="2"/>
      <c r="C26" s="33"/>
      <c r="D26" s="34" t="s">
        <v>53</v>
      </c>
      <c r="F26" s="103">
        <f>別紙１!G40</f>
        <v>0</v>
      </c>
      <c r="G26" s="104"/>
      <c r="H26" s="104"/>
      <c r="I26" s="35" t="s">
        <v>26</v>
      </c>
      <c r="J26" s="45"/>
      <c r="K26" s="46"/>
      <c r="L26" s="46"/>
    </row>
    <row r="27" spans="1:23" ht="35.4" customHeight="1" x14ac:dyDescent="0.45">
      <c r="B27" s="2"/>
      <c r="C27" s="33"/>
      <c r="D27" t="s">
        <v>55</v>
      </c>
      <c r="F27" s="108" t="e">
        <f>別紙１!G41</f>
        <v>#N/A</v>
      </c>
      <c r="G27" s="109"/>
      <c r="H27" s="109"/>
      <c r="I27" s="35" t="s">
        <v>26</v>
      </c>
      <c r="K27" s="2"/>
      <c r="L27" s="28"/>
    </row>
    <row r="28" spans="1:23" ht="9" customHeight="1" x14ac:dyDescent="0.45">
      <c r="B28" s="13"/>
      <c r="C28" s="13"/>
      <c r="L28" s="14"/>
    </row>
    <row r="29" spans="1:23" ht="10.8" x14ac:dyDescent="0.45">
      <c r="B29" s="25"/>
      <c r="C29" s="27"/>
      <c r="D29" s="25"/>
      <c r="E29" s="25"/>
      <c r="F29" s="25"/>
      <c r="G29" s="25"/>
      <c r="H29" s="25"/>
      <c r="I29" s="25"/>
      <c r="J29" s="25"/>
      <c r="K29" s="25"/>
      <c r="L29" s="25"/>
      <c r="M29" s="25"/>
    </row>
    <row r="30" spans="1:23" ht="16.95" customHeight="1" x14ac:dyDescent="0.45">
      <c r="A30" s="36" t="s">
        <v>57</v>
      </c>
      <c r="C30" s="13"/>
      <c r="L30" s="20"/>
    </row>
    <row r="31" spans="1:23" ht="18" customHeight="1" x14ac:dyDescent="0.45">
      <c r="B31" s="21"/>
      <c r="C31" s="92" t="s">
        <v>76</v>
      </c>
      <c r="D31" s="85"/>
      <c r="E31" s="85"/>
      <c r="F31" s="85"/>
      <c r="G31" s="85"/>
      <c r="H31" s="85"/>
      <c r="I31" s="85"/>
      <c r="J31" s="85"/>
      <c r="K31" s="85"/>
      <c r="L31" s="85"/>
    </row>
    <row r="32" spans="1:23" ht="18" customHeight="1" x14ac:dyDescent="0.45">
      <c r="B32" s="21"/>
      <c r="C32" s="84" t="s">
        <v>66</v>
      </c>
      <c r="D32" s="85"/>
      <c r="E32" s="85"/>
      <c r="F32" s="85"/>
      <c r="G32" s="85"/>
      <c r="H32" s="85"/>
      <c r="I32" s="85"/>
      <c r="J32" s="85"/>
      <c r="K32" s="85"/>
      <c r="L32" s="85"/>
    </row>
    <row r="33" spans="1:13" ht="18" customHeight="1" x14ac:dyDescent="0.45">
      <c r="B33" s="21"/>
      <c r="C33" s="84" t="s">
        <v>27</v>
      </c>
      <c r="D33" s="85"/>
      <c r="E33" s="85"/>
      <c r="F33" s="85"/>
      <c r="G33" s="85"/>
      <c r="H33" s="85"/>
      <c r="I33" s="85"/>
      <c r="J33" s="85"/>
      <c r="K33" s="85"/>
      <c r="L33" s="85"/>
    </row>
    <row r="34" spans="1:13" ht="17.25" customHeight="1" x14ac:dyDescent="0.45">
      <c r="B34" s="23" t="s">
        <v>20</v>
      </c>
      <c r="C34" s="23"/>
      <c r="D34" s="22"/>
      <c r="E34" s="22"/>
      <c r="F34" s="22"/>
      <c r="G34" s="22"/>
      <c r="H34" s="22"/>
      <c r="I34" s="22"/>
      <c r="J34" s="22"/>
      <c r="K34" s="22"/>
      <c r="L34" s="22"/>
    </row>
    <row r="35" spans="1:13" ht="12" customHeight="1" x14ac:dyDescent="0.45">
      <c r="B35" s="13"/>
      <c r="C35" s="13"/>
      <c r="L35" s="20"/>
    </row>
    <row r="36" spans="1:13" ht="16.95" customHeight="1" thickBot="1" x14ac:dyDescent="0.5">
      <c r="A36" s="30" t="s">
        <v>58</v>
      </c>
    </row>
    <row r="37" spans="1:13" ht="22.2" customHeight="1" thickTop="1" thickBot="1" x14ac:dyDescent="0.5">
      <c r="B37" s="93" t="s">
        <v>7</v>
      </c>
      <c r="C37" s="94"/>
      <c r="D37" s="110"/>
      <c r="E37" s="111"/>
      <c r="F37" s="112"/>
      <c r="G37" s="113"/>
      <c r="H37" s="117" t="s">
        <v>5</v>
      </c>
      <c r="I37" s="63"/>
      <c r="J37" s="105"/>
      <c r="K37" s="106"/>
      <c r="L37" s="107"/>
      <c r="M37" s="2"/>
    </row>
    <row r="38" spans="1:13" ht="22.2" customHeight="1" thickTop="1" thickBot="1" x14ac:dyDescent="0.5">
      <c r="B38" s="95" t="s">
        <v>2</v>
      </c>
      <c r="C38" s="96"/>
      <c r="D38" s="67" t="s">
        <v>3</v>
      </c>
      <c r="E38" s="68"/>
      <c r="F38" s="69"/>
      <c r="G38" s="70"/>
      <c r="H38" s="71"/>
      <c r="I38" s="72"/>
      <c r="J38" s="72"/>
      <c r="K38" s="72"/>
      <c r="L38" s="73"/>
      <c r="M38" s="2"/>
    </row>
    <row r="39" spans="1:13" ht="22.2" customHeight="1" thickTop="1" x14ac:dyDescent="0.45">
      <c r="B39" s="93" t="s">
        <v>18</v>
      </c>
      <c r="C39" s="97"/>
      <c r="D39" s="62" t="s">
        <v>4</v>
      </c>
      <c r="E39" s="63"/>
      <c r="F39" s="74" t="s">
        <v>6</v>
      </c>
      <c r="G39" s="75"/>
      <c r="H39" s="75"/>
      <c r="I39" s="75"/>
      <c r="J39" s="75"/>
      <c r="K39" s="75"/>
      <c r="L39" s="76"/>
      <c r="M39" s="7"/>
    </row>
    <row r="40" spans="1:13" ht="22.2" customHeight="1" x14ac:dyDescent="0.45">
      <c r="B40" s="98" t="s">
        <v>21</v>
      </c>
      <c r="C40" s="99"/>
      <c r="D40" s="102" t="s">
        <v>22</v>
      </c>
      <c r="E40" s="93"/>
      <c r="F40" s="16"/>
      <c r="G40" s="17"/>
      <c r="H40" s="17"/>
      <c r="I40" s="17"/>
      <c r="J40" s="17"/>
      <c r="K40" s="18"/>
      <c r="L40" s="19"/>
      <c r="M40" s="8"/>
    </row>
    <row r="41" spans="1:13" ht="22.2" customHeight="1" x14ac:dyDescent="0.45">
      <c r="B41" s="100"/>
      <c r="C41" s="99"/>
      <c r="D41" s="62" t="s">
        <v>9</v>
      </c>
      <c r="E41" s="63"/>
      <c r="F41" s="77"/>
      <c r="G41" s="78"/>
      <c r="H41" s="78"/>
      <c r="I41" s="78"/>
      <c r="J41" s="78"/>
      <c r="K41" s="78"/>
      <c r="L41" s="79"/>
      <c r="M41" s="61"/>
    </row>
    <row r="42" spans="1:13" ht="22.2" customHeight="1" thickBot="1" x14ac:dyDescent="0.5">
      <c r="B42" s="101"/>
      <c r="C42" s="96"/>
      <c r="D42" s="62" t="s">
        <v>8</v>
      </c>
      <c r="E42" s="63"/>
      <c r="F42" s="64"/>
      <c r="G42" s="65"/>
      <c r="H42" s="65"/>
      <c r="I42" s="65"/>
      <c r="J42" s="65"/>
      <c r="K42" s="65"/>
      <c r="L42" s="66"/>
      <c r="M42" s="61"/>
    </row>
    <row r="43" spans="1:13" ht="17.399999999999999" customHeight="1" thickTop="1" x14ac:dyDescent="0.45">
      <c r="B43" s="1" t="s">
        <v>10</v>
      </c>
    </row>
    <row r="44" spans="1:13" ht="13.5" customHeight="1" x14ac:dyDescent="0.45">
      <c r="L44" s="20"/>
    </row>
    <row r="45" spans="1:13" ht="16.95" customHeight="1" thickBot="1" x14ac:dyDescent="0.5">
      <c r="A45" s="30" t="s">
        <v>59</v>
      </c>
      <c r="L45" s="20"/>
    </row>
    <row r="46" spans="1:13" ht="18" customHeight="1" thickBot="1" x14ac:dyDescent="0.5">
      <c r="B46" s="26"/>
      <c r="C46" s="124" t="s">
        <v>69</v>
      </c>
      <c r="D46" s="125"/>
      <c r="E46" s="125"/>
      <c r="F46" s="125"/>
      <c r="G46" s="125"/>
      <c r="H46" s="125"/>
      <c r="I46" s="125"/>
      <c r="J46" s="125"/>
      <c r="K46" s="125"/>
      <c r="L46" s="125"/>
      <c r="M46" s="2"/>
    </row>
    <row r="47" spans="1:13" ht="25.2" customHeight="1" thickBot="1" x14ac:dyDescent="0.5">
      <c r="B47" s="26"/>
      <c r="C47" s="126" t="s">
        <v>70</v>
      </c>
      <c r="D47" s="125"/>
      <c r="E47" s="125"/>
      <c r="F47" s="125"/>
      <c r="G47" s="125"/>
      <c r="H47" s="125"/>
      <c r="I47" s="125"/>
      <c r="J47" s="125"/>
      <c r="K47" s="125"/>
      <c r="L47" s="125"/>
      <c r="M47" s="2"/>
    </row>
    <row r="48" spans="1:13" ht="25.2" customHeight="1" thickBot="1" x14ac:dyDescent="0.5">
      <c r="B48" s="26"/>
      <c r="C48" s="124" t="s">
        <v>71</v>
      </c>
      <c r="D48" s="125"/>
      <c r="E48" s="125"/>
      <c r="F48" s="125"/>
      <c r="G48" s="125"/>
      <c r="H48" s="125"/>
      <c r="I48" s="125"/>
      <c r="J48" s="125"/>
      <c r="K48" s="125"/>
      <c r="L48" s="125"/>
      <c r="M48" s="2"/>
    </row>
    <row r="49" spans="2:13" ht="25.2" customHeight="1" thickBot="1" x14ac:dyDescent="0.5">
      <c r="B49" s="26"/>
      <c r="C49" s="124" t="s">
        <v>74</v>
      </c>
      <c r="D49" s="125"/>
      <c r="E49" s="125"/>
      <c r="F49" s="125"/>
      <c r="G49" s="125"/>
      <c r="H49" s="125"/>
      <c r="I49" s="125"/>
      <c r="J49" s="125"/>
      <c r="K49" s="125"/>
      <c r="L49" s="125"/>
      <c r="M49" s="2"/>
    </row>
    <row r="50" spans="2:13" ht="18" customHeight="1" thickBot="1" x14ac:dyDescent="0.5">
      <c r="B50" s="26"/>
      <c r="C50" s="124" t="s">
        <v>28</v>
      </c>
      <c r="D50" s="125"/>
      <c r="E50" s="125"/>
      <c r="F50" s="125"/>
      <c r="G50" s="125"/>
      <c r="H50" s="125"/>
      <c r="I50" s="125"/>
      <c r="J50" s="125"/>
      <c r="K50" s="125"/>
      <c r="L50" s="125"/>
      <c r="M50" s="2"/>
    </row>
    <row r="51" spans="2:13" ht="18" customHeight="1" thickBot="1" x14ac:dyDescent="0.5">
      <c r="B51" s="26"/>
      <c r="C51" s="127" t="s">
        <v>68</v>
      </c>
      <c r="D51" s="125"/>
      <c r="E51" s="125"/>
      <c r="F51" s="125"/>
      <c r="G51" s="125"/>
      <c r="H51" s="125"/>
      <c r="I51" s="125"/>
      <c r="J51" s="125"/>
      <c r="K51" s="125"/>
      <c r="L51" s="125"/>
      <c r="M51" s="2"/>
    </row>
    <row r="52" spans="2:13" ht="19.95" customHeight="1" x14ac:dyDescent="0.45">
      <c r="B52" s="1" t="s">
        <v>19</v>
      </c>
      <c r="M52" s="2"/>
    </row>
    <row r="53" spans="2:13" ht="13.2" customHeight="1" x14ac:dyDescent="0.45">
      <c r="L53" s="20"/>
      <c r="M53" s="2"/>
    </row>
  </sheetData>
  <sheetProtection algorithmName="SHA-512" hashValue="yL81SCLWlHDNWi1jd0zAqSAOuGDoN+8JQNy+GrdcTyCbSZE6ksEzr/MbOxHJ7yOXWRm80yXNAWpreJR2QLyyjQ==" saltValue="lrtG2Sxl9FGSxjMMKnh2Lw==" spinCount="100000" sheet="1" objects="1" scenarios="1"/>
  <mergeCells count="52">
    <mergeCell ref="C46:L46"/>
    <mergeCell ref="C48:L48"/>
    <mergeCell ref="C47:L47"/>
    <mergeCell ref="D20:E20"/>
    <mergeCell ref="G20:I20"/>
    <mergeCell ref="H37:I37"/>
    <mergeCell ref="C51:L51"/>
    <mergeCell ref="C50:L50"/>
    <mergeCell ref="J25:L25"/>
    <mergeCell ref="C31:L31"/>
    <mergeCell ref="C33:L33"/>
    <mergeCell ref="B37:C37"/>
    <mergeCell ref="B38:C38"/>
    <mergeCell ref="B39:C39"/>
    <mergeCell ref="B40:C42"/>
    <mergeCell ref="D40:E40"/>
    <mergeCell ref="D41:E41"/>
    <mergeCell ref="F26:H26"/>
    <mergeCell ref="J37:L37"/>
    <mergeCell ref="F27:H27"/>
    <mergeCell ref="D37:G37"/>
    <mergeCell ref="C49:L49"/>
    <mergeCell ref="F16:G16"/>
    <mergeCell ref="B8:E8"/>
    <mergeCell ref="H9:J9"/>
    <mergeCell ref="F10:G10"/>
    <mergeCell ref="F14:G14"/>
    <mergeCell ref="F11:G11"/>
    <mergeCell ref="H10:M10"/>
    <mergeCell ref="H11:M11"/>
    <mergeCell ref="H12:M12"/>
    <mergeCell ref="H13:M13"/>
    <mergeCell ref="H16:M16"/>
    <mergeCell ref="F15:G15"/>
    <mergeCell ref="H14:M14"/>
    <mergeCell ref="H15:M15"/>
    <mergeCell ref="B2:L2"/>
    <mergeCell ref="M41:M42"/>
    <mergeCell ref="D42:E42"/>
    <mergeCell ref="F42:L42"/>
    <mergeCell ref="D38:E38"/>
    <mergeCell ref="F38:G38"/>
    <mergeCell ref="H38:L38"/>
    <mergeCell ref="D39:E39"/>
    <mergeCell ref="F39:L39"/>
    <mergeCell ref="F41:L41"/>
    <mergeCell ref="B5:M5"/>
    <mergeCell ref="B6:M6"/>
    <mergeCell ref="B18:L18"/>
    <mergeCell ref="F12:G12"/>
    <mergeCell ref="F13:G13"/>
    <mergeCell ref="C32:L32"/>
  </mergeCells>
  <phoneticPr fontId="1"/>
  <printOptions horizontalCentered="1"/>
  <pageMargins left="0.59055118110236227" right="0.59055118110236227" top="0.59055118110236227" bottom="0.19685039370078741" header="0.31496062992125984" footer="0.31496062992125984"/>
  <pageSetup paperSize="9" scale="6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274320</xdr:colOff>
                    <xdr:row>45</xdr:row>
                    <xdr:rowOff>60960</xdr:rowOff>
                  </from>
                  <to>
                    <xdr:col>1</xdr:col>
                    <xdr:colOff>533400</xdr:colOff>
                    <xdr:row>45</xdr:row>
                    <xdr:rowOff>175260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1</xdr:col>
                    <xdr:colOff>297180</xdr:colOff>
                    <xdr:row>29</xdr:row>
                    <xdr:rowOff>213360</xdr:rowOff>
                  </from>
                  <to>
                    <xdr:col>1</xdr:col>
                    <xdr:colOff>601980</xdr:colOff>
                    <xdr:row>31</xdr:row>
                    <xdr:rowOff>22860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1</xdr:col>
                    <xdr:colOff>297180</xdr:colOff>
                    <xdr:row>30</xdr:row>
                    <xdr:rowOff>22860</xdr:rowOff>
                  </from>
                  <to>
                    <xdr:col>1</xdr:col>
                    <xdr:colOff>601980</xdr:colOff>
                    <xdr:row>30</xdr:row>
                    <xdr:rowOff>182880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1</xdr:col>
                    <xdr:colOff>297180</xdr:colOff>
                    <xdr:row>32</xdr:row>
                    <xdr:rowOff>22860</xdr:rowOff>
                  </from>
                  <to>
                    <xdr:col>1</xdr:col>
                    <xdr:colOff>601980</xdr:colOff>
                    <xdr:row>32</xdr:row>
                    <xdr:rowOff>182880</xdr:rowOff>
                  </to>
                </anchor>
              </controlPr>
            </control>
          </mc:Choice>
        </mc:AlternateContent>
        <mc:AlternateContent xmlns:mc="http://schemas.openxmlformats.org/markup-compatibility/2006">
          <mc:Choice Requires="x14">
            <control shapeId="1278" r:id="rId8" name="Check Box 254">
              <controlPr defaultSize="0" autoFill="0" autoLine="0" autoPict="0">
                <anchor moveWithCells="1">
                  <from>
                    <xdr:col>1</xdr:col>
                    <xdr:colOff>297180</xdr:colOff>
                    <xdr:row>31</xdr:row>
                    <xdr:rowOff>22860</xdr:rowOff>
                  </from>
                  <to>
                    <xdr:col>1</xdr:col>
                    <xdr:colOff>601980</xdr:colOff>
                    <xdr:row>31</xdr:row>
                    <xdr:rowOff>182880</xdr:rowOff>
                  </to>
                </anchor>
              </controlPr>
            </control>
          </mc:Choice>
        </mc:AlternateContent>
        <mc:AlternateContent xmlns:mc="http://schemas.openxmlformats.org/markup-compatibility/2006">
          <mc:Choice Requires="x14">
            <control shapeId="1283" r:id="rId9" name="Check Box 259">
              <controlPr defaultSize="0" autoFill="0" autoLine="0" autoPict="0">
                <anchor moveWithCells="1">
                  <from>
                    <xdr:col>1</xdr:col>
                    <xdr:colOff>274320</xdr:colOff>
                    <xdr:row>46</xdr:row>
                    <xdr:rowOff>99060</xdr:rowOff>
                  </from>
                  <to>
                    <xdr:col>1</xdr:col>
                    <xdr:colOff>533400</xdr:colOff>
                    <xdr:row>46</xdr:row>
                    <xdr:rowOff>220980</xdr:rowOff>
                  </to>
                </anchor>
              </controlPr>
            </control>
          </mc:Choice>
        </mc:AlternateContent>
        <mc:AlternateContent xmlns:mc="http://schemas.openxmlformats.org/markup-compatibility/2006">
          <mc:Choice Requires="x14">
            <control shapeId="1284" r:id="rId10" name="Check Box 260">
              <controlPr defaultSize="0" autoFill="0" autoLine="0" autoPict="0">
                <anchor moveWithCells="1">
                  <from>
                    <xdr:col>1</xdr:col>
                    <xdr:colOff>274320</xdr:colOff>
                    <xdr:row>47</xdr:row>
                    <xdr:rowOff>76200</xdr:rowOff>
                  </from>
                  <to>
                    <xdr:col>1</xdr:col>
                    <xdr:colOff>533400</xdr:colOff>
                    <xdr:row>47</xdr:row>
                    <xdr:rowOff>198120</xdr:rowOff>
                  </to>
                </anchor>
              </controlPr>
            </control>
          </mc:Choice>
        </mc:AlternateContent>
        <mc:AlternateContent xmlns:mc="http://schemas.openxmlformats.org/markup-compatibility/2006">
          <mc:Choice Requires="x14">
            <control shapeId="1285" r:id="rId11" name="Check Box 261">
              <controlPr defaultSize="0" autoFill="0" autoLine="0" autoPict="0">
                <anchor moveWithCells="1">
                  <from>
                    <xdr:col>1</xdr:col>
                    <xdr:colOff>274320</xdr:colOff>
                    <xdr:row>49</xdr:row>
                    <xdr:rowOff>60960</xdr:rowOff>
                  </from>
                  <to>
                    <xdr:col>1</xdr:col>
                    <xdr:colOff>533400</xdr:colOff>
                    <xdr:row>49</xdr:row>
                    <xdr:rowOff>175260</xdr:rowOff>
                  </to>
                </anchor>
              </controlPr>
            </control>
          </mc:Choice>
        </mc:AlternateContent>
        <mc:AlternateContent xmlns:mc="http://schemas.openxmlformats.org/markup-compatibility/2006">
          <mc:Choice Requires="x14">
            <control shapeId="1287" r:id="rId12" name="Check Box 263">
              <controlPr defaultSize="0" autoFill="0" autoLine="0" autoPict="0">
                <anchor moveWithCells="1">
                  <from>
                    <xdr:col>1</xdr:col>
                    <xdr:colOff>274320</xdr:colOff>
                    <xdr:row>50</xdr:row>
                    <xdr:rowOff>60960</xdr:rowOff>
                  </from>
                  <to>
                    <xdr:col>1</xdr:col>
                    <xdr:colOff>533400</xdr:colOff>
                    <xdr:row>50</xdr:row>
                    <xdr:rowOff>175260</xdr:rowOff>
                  </to>
                </anchor>
              </controlPr>
            </control>
          </mc:Choice>
        </mc:AlternateContent>
        <mc:AlternateContent xmlns:mc="http://schemas.openxmlformats.org/markup-compatibility/2006">
          <mc:Choice Requires="x14">
            <control shapeId="1289" r:id="rId13" name="Check Box 265">
              <controlPr defaultSize="0" autoFill="0" autoLine="0" autoPict="0">
                <anchor moveWithCells="1">
                  <from>
                    <xdr:col>1</xdr:col>
                    <xdr:colOff>274320</xdr:colOff>
                    <xdr:row>48</xdr:row>
                    <xdr:rowOff>76200</xdr:rowOff>
                  </from>
                  <to>
                    <xdr:col>1</xdr:col>
                    <xdr:colOff>533400</xdr:colOff>
                    <xdr:row>48</xdr:row>
                    <xdr:rowOff>198120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showZeros="0" view="pageBreakPreview" topLeftCell="C1" zoomScaleNormal="100" zoomScaleSheetLayoutView="100" workbookViewId="0">
      <selection activeCell="G3" sqref="G3"/>
    </sheetView>
  </sheetViews>
  <sheetFormatPr defaultRowHeight="18" x14ac:dyDescent="0.45"/>
  <cols>
    <col min="1" max="1" width="5.59765625" style="50" bestFit="1" customWidth="1"/>
    <col min="2" max="2" width="13.796875" customWidth="1"/>
    <col min="3" max="3" width="15.5" customWidth="1"/>
    <col min="4" max="4" width="25.19921875" customWidth="1"/>
    <col min="5" max="5" width="31.3984375" bestFit="1" customWidth="1"/>
    <col min="6" max="6" width="31.3984375" customWidth="1"/>
    <col min="7" max="11" width="15.5" customWidth="1"/>
    <col min="12" max="24" width="8.796875" hidden="1" customWidth="1"/>
  </cols>
  <sheetData>
    <row r="1" spans="1:24" x14ac:dyDescent="0.45">
      <c r="B1" t="s">
        <v>68</v>
      </c>
    </row>
    <row r="2" spans="1:24" s="50" customFormat="1" x14ac:dyDescent="0.45">
      <c r="A2" s="54" t="s">
        <v>61</v>
      </c>
      <c r="B2" s="52" t="s">
        <v>36</v>
      </c>
      <c r="C2" s="52" t="s">
        <v>37</v>
      </c>
      <c r="D2" s="52" t="s">
        <v>38</v>
      </c>
      <c r="E2" s="52" t="s">
        <v>39</v>
      </c>
      <c r="F2" s="52" t="s">
        <v>47</v>
      </c>
      <c r="G2" s="52" t="s">
        <v>40</v>
      </c>
      <c r="H2" s="52" t="s">
        <v>51</v>
      </c>
      <c r="I2" s="52" t="s">
        <v>52</v>
      </c>
      <c r="J2" s="52" t="s">
        <v>41</v>
      </c>
      <c r="K2" s="52" t="s">
        <v>42</v>
      </c>
      <c r="M2" s="50" t="s">
        <v>43</v>
      </c>
      <c r="N2" s="50" t="s">
        <v>48</v>
      </c>
    </row>
    <row r="3" spans="1:24" x14ac:dyDescent="0.45">
      <c r="A3" s="51">
        <v>1</v>
      </c>
      <c r="B3" s="118"/>
      <c r="C3" s="119"/>
      <c r="D3" s="119"/>
      <c r="E3" s="120"/>
      <c r="F3" s="120"/>
      <c r="G3" s="121"/>
      <c r="H3" s="122" t="e">
        <f>VLOOKUP(E3,V$15:W$18,2,0)</f>
        <v>#N/A</v>
      </c>
      <c r="I3" s="123" t="e">
        <f>ROUNDDOWN(G3*L3,-3)</f>
        <v>#N/A</v>
      </c>
      <c r="J3" s="123" t="str">
        <f>IFERROR(VLOOKUP(F3,Q$23:U$27,MATCH(E3,Q$24:U$24,0),FALSE),"")</f>
        <v/>
      </c>
      <c r="K3" s="123" t="e">
        <f>MIN(I3,J3)</f>
        <v>#N/A</v>
      </c>
      <c r="L3" t="e">
        <f>VLOOKUP(E3,V$15:X$18,3,0)</f>
        <v>#N/A</v>
      </c>
      <c r="M3" t="s">
        <v>44</v>
      </c>
      <c r="N3" t="s">
        <v>49</v>
      </c>
    </row>
    <row r="4" spans="1:24" x14ac:dyDescent="0.45">
      <c r="A4" s="51">
        <v>2</v>
      </c>
      <c r="B4" s="118"/>
      <c r="C4" s="119"/>
      <c r="D4" s="119"/>
      <c r="E4" s="120"/>
      <c r="F4" s="120"/>
      <c r="G4" s="121"/>
      <c r="H4" s="122" t="e">
        <f>VLOOKUP(E4,V$15:W$18,2,0)</f>
        <v>#N/A</v>
      </c>
      <c r="I4" s="123" t="e">
        <f>ROUNDDOWN(G4*L4,-3)</f>
        <v>#N/A</v>
      </c>
      <c r="J4" s="123" t="str">
        <f t="shared" ref="J4:J37" si="0">IFERROR(VLOOKUP(F4,Q$23:U$27,MATCH(E4,Q$24:U$24,0),FALSE),"")</f>
        <v/>
      </c>
      <c r="K4" s="123" t="e">
        <f t="shared" ref="K4:K23" si="1">MIN(I4,J4)</f>
        <v>#N/A</v>
      </c>
      <c r="L4" t="e">
        <f t="shared" ref="L4:L23" si="2">VLOOKUP(E4,V$15:X$18,3,0)</f>
        <v>#N/A</v>
      </c>
      <c r="M4" t="s">
        <v>45</v>
      </c>
      <c r="N4" t="s">
        <v>50</v>
      </c>
    </row>
    <row r="5" spans="1:24" x14ac:dyDescent="0.45">
      <c r="A5" s="51">
        <v>3</v>
      </c>
      <c r="B5" s="118"/>
      <c r="C5" s="119"/>
      <c r="D5" s="119"/>
      <c r="E5" s="120"/>
      <c r="F5" s="120"/>
      <c r="G5" s="121"/>
      <c r="H5" s="122" t="str">
        <f t="shared" ref="H5:H23" si="3">IFERROR(VLOOKUP(E5,V$15:W$18,2,0),"")</f>
        <v/>
      </c>
      <c r="I5" s="123" t="str">
        <f t="shared" ref="I5:I37" si="4">IFERROR(ROUNDDOWN(G5*L5,-3),"")</f>
        <v/>
      </c>
      <c r="J5" s="123" t="str">
        <f t="shared" si="0"/>
        <v/>
      </c>
      <c r="K5" s="123">
        <f t="shared" si="1"/>
        <v>0</v>
      </c>
      <c r="L5" t="e">
        <f>VLOOKUP(E5,V$15:X$18,3,0)</f>
        <v>#N/A</v>
      </c>
      <c r="M5" t="s">
        <v>46</v>
      </c>
    </row>
    <row r="6" spans="1:24" x14ac:dyDescent="0.45">
      <c r="A6" s="51">
        <v>4</v>
      </c>
      <c r="B6" s="118"/>
      <c r="C6" s="119"/>
      <c r="D6" s="119"/>
      <c r="E6" s="120"/>
      <c r="F6" s="120"/>
      <c r="G6" s="121"/>
      <c r="H6" s="122" t="str">
        <f t="shared" si="3"/>
        <v/>
      </c>
      <c r="I6" s="123" t="str">
        <f t="shared" si="4"/>
        <v/>
      </c>
      <c r="J6" s="123" t="str">
        <f t="shared" si="0"/>
        <v/>
      </c>
      <c r="K6" s="123">
        <f t="shared" si="1"/>
        <v>0</v>
      </c>
      <c r="L6" t="e">
        <f t="shared" si="2"/>
        <v>#N/A</v>
      </c>
    </row>
    <row r="7" spans="1:24" x14ac:dyDescent="0.45">
      <c r="A7" s="51">
        <v>5</v>
      </c>
      <c r="B7" s="118"/>
      <c r="C7" s="119"/>
      <c r="D7" s="119"/>
      <c r="E7" s="120"/>
      <c r="F7" s="120"/>
      <c r="G7" s="121"/>
      <c r="H7" s="122" t="str">
        <f t="shared" si="3"/>
        <v/>
      </c>
      <c r="I7" s="123" t="str">
        <f t="shared" si="4"/>
        <v/>
      </c>
      <c r="J7" s="123" t="str">
        <f t="shared" si="0"/>
        <v/>
      </c>
      <c r="K7" s="123">
        <f t="shared" si="1"/>
        <v>0</v>
      </c>
      <c r="L7" t="e">
        <f t="shared" si="2"/>
        <v>#N/A</v>
      </c>
    </row>
    <row r="8" spans="1:24" x14ac:dyDescent="0.45">
      <c r="A8" s="51">
        <v>6</v>
      </c>
      <c r="B8" s="118"/>
      <c r="C8" s="119"/>
      <c r="D8" s="119"/>
      <c r="E8" s="120"/>
      <c r="F8" s="120"/>
      <c r="G8" s="121"/>
      <c r="H8" s="122" t="str">
        <f t="shared" si="3"/>
        <v/>
      </c>
      <c r="I8" s="123" t="str">
        <f t="shared" si="4"/>
        <v/>
      </c>
      <c r="J8" s="123" t="str">
        <f t="shared" si="0"/>
        <v/>
      </c>
      <c r="K8" s="123">
        <f t="shared" si="1"/>
        <v>0</v>
      </c>
      <c r="L8" t="e">
        <f t="shared" si="2"/>
        <v>#N/A</v>
      </c>
    </row>
    <row r="9" spans="1:24" x14ac:dyDescent="0.45">
      <c r="A9" s="51">
        <v>7</v>
      </c>
      <c r="B9" s="118"/>
      <c r="C9" s="119"/>
      <c r="D9" s="119"/>
      <c r="E9" s="120"/>
      <c r="F9" s="120"/>
      <c r="G9" s="121"/>
      <c r="H9" s="122" t="str">
        <f t="shared" si="3"/>
        <v/>
      </c>
      <c r="I9" s="123" t="str">
        <f t="shared" si="4"/>
        <v/>
      </c>
      <c r="J9" s="123" t="str">
        <f t="shared" si="0"/>
        <v/>
      </c>
      <c r="K9" s="123">
        <f t="shared" si="1"/>
        <v>0</v>
      </c>
      <c r="L9" t="e">
        <f t="shared" si="2"/>
        <v>#N/A</v>
      </c>
    </row>
    <row r="10" spans="1:24" x14ac:dyDescent="0.45">
      <c r="A10" s="51">
        <v>8</v>
      </c>
      <c r="B10" s="118"/>
      <c r="C10" s="119"/>
      <c r="D10" s="119"/>
      <c r="E10" s="120"/>
      <c r="F10" s="120"/>
      <c r="G10" s="121"/>
      <c r="H10" s="122" t="str">
        <f t="shared" si="3"/>
        <v/>
      </c>
      <c r="I10" s="123" t="str">
        <f t="shared" si="4"/>
        <v/>
      </c>
      <c r="J10" s="123" t="str">
        <f t="shared" si="0"/>
        <v/>
      </c>
      <c r="K10" s="123">
        <f t="shared" si="1"/>
        <v>0</v>
      </c>
      <c r="L10" t="e">
        <f t="shared" si="2"/>
        <v>#N/A</v>
      </c>
    </row>
    <row r="11" spans="1:24" ht="16.8" customHeight="1" x14ac:dyDescent="0.45">
      <c r="A11" s="51">
        <v>9</v>
      </c>
      <c r="B11" s="118"/>
      <c r="C11" s="119"/>
      <c r="D11" s="119"/>
      <c r="E11" s="120"/>
      <c r="F11" s="120"/>
      <c r="G11" s="121"/>
      <c r="H11" s="122" t="str">
        <f t="shared" si="3"/>
        <v/>
      </c>
      <c r="I11" s="123" t="str">
        <f t="shared" si="4"/>
        <v/>
      </c>
      <c r="J11" s="123" t="str">
        <f t="shared" si="0"/>
        <v/>
      </c>
      <c r="K11" s="123">
        <f t="shared" si="1"/>
        <v>0</v>
      </c>
      <c r="L11" t="e">
        <f t="shared" si="2"/>
        <v>#N/A</v>
      </c>
    </row>
    <row r="12" spans="1:24" x14ac:dyDescent="0.45">
      <c r="A12" s="51">
        <v>10</v>
      </c>
      <c r="B12" s="118"/>
      <c r="C12" s="119"/>
      <c r="D12" s="119"/>
      <c r="E12" s="120"/>
      <c r="F12" s="120"/>
      <c r="G12" s="121"/>
      <c r="H12" s="122" t="str">
        <f t="shared" si="3"/>
        <v/>
      </c>
      <c r="I12" s="123" t="str">
        <f t="shared" si="4"/>
        <v/>
      </c>
      <c r="J12" s="123" t="str">
        <f t="shared" si="0"/>
        <v/>
      </c>
      <c r="K12" s="123">
        <f t="shared" si="1"/>
        <v>0</v>
      </c>
      <c r="L12" t="e">
        <f t="shared" si="2"/>
        <v>#N/A</v>
      </c>
    </row>
    <row r="13" spans="1:24" x14ac:dyDescent="0.45">
      <c r="A13" s="51">
        <v>11</v>
      </c>
      <c r="B13" s="118"/>
      <c r="C13" s="119"/>
      <c r="D13" s="119"/>
      <c r="E13" s="120"/>
      <c r="F13" s="120"/>
      <c r="G13" s="121"/>
      <c r="H13" s="122" t="str">
        <f t="shared" si="3"/>
        <v/>
      </c>
      <c r="I13" s="123" t="str">
        <f t="shared" si="4"/>
        <v/>
      </c>
      <c r="J13" s="123" t="str">
        <f t="shared" si="0"/>
        <v/>
      </c>
      <c r="K13" s="123">
        <f t="shared" si="1"/>
        <v>0</v>
      </c>
      <c r="L13" t="e">
        <f t="shared" si="2"/>
        <v>#N/A</v>
      </c>
    </row>
    <row r="14" spans="1:24" ht="18.600000000000001" thickBot="1" x14ac:dyDescent="0.5">
      <c r="A14" s="51">
        <v>12</v>
      </c>
      <c r="B14" s="118"/>
      <c r="C14" s="119"/>
      <c r="D14" s="119"/>
      <c r="E14" s="120"/>
      <c r="F14" s="120"/>
      <c r="G14" s="121"/>
      <c r="H14" s="122" t="str">
        <f t="shared" si="3"/>
        <v/>
      </c>
      <c r="I14" s="123" t="str">
        <f t="shared" si="4"/>
        <v/>
      </c>
      <c r="J14" s="123" t="str">
        <f t="shared" si="0"/>
        <v/>
      </c>
      <c r="K14" s="123">
        <f t="shared" si="1"/>
        <v>0</v>
      </c>
      <c r="L14" t="e">
        <f t="shared" si="2"/>
        <v>#N/A</v>
      </c>
      <c r="P14" s="1"/>
      <c r="Q14" s="1"/>
      <c r="R14" s="15"/>
      <c r="S14" s="15"/>
      <c r="T14" s="15"/>
      <c r="U14" s="15"/>
      <c r="V14" s="15" t="s">
        <v>32</v>
      </c>
      <c r="W14" s="38"/>
      <c r="X14" s="1"/>
    </row>
    <row r="15" spans="1:24" ht="18.600000000000001" thickBot="1" x14ac:dyDescent="0.5">
      <c r="A15" s="51">
        <v>13</v>
      </c>
      <c r="B15" s="118"/>
      <c r="C15" s="119"/>
      <c r="D15" s="119"/>
      <c r="E15" s="120"/>
      <c r="F15" s="120"/>
      <c r="G15" s="121"/>
      <c r="H15" s="122" t="str">
        <f t="shared" si="3"/>
        <v/>
      </c>
      <c r="I15" s="123" t="str">
        <f t="shared" si="4"/>
        <v/>
      </c>
      <c r="J15" s="123" t="str">
        <f t="shared" si="0"/>
        <v/>
      </c>
      <c r="K15" s="123">
        <f t="shared" si="1"/>
        <v>0</v>
      </c>
      <c r="L15" t="e">
        <f t="shared" si="2"/>
        <v>#N/A</v>
      </c>
      <c r="P15" s="47"/>
      <c r="Q15" s="47"/>
      <c r="R15" s="47"/>
      <c r="S15" s="48"/>
      <c r="T15" s="42"/>
      <c r="U15" s="15"/>
      <c r="V15" s="50" t="s">
        <v>43</v>
      </c>
      <c r="W15" s="41" t="s">
        <v>29</v>
      </c>
      <c r="X15" s="44">
        <f>1/6</f>
        <v>0.16666666666666666</v>
      </c>
    </row>
    <row r="16" spans="1:24" x14ac:dyDescent="0.45">
      <c r="A16" s="51">
        <v>14</v>
      </c>
      <c r="B16" s="118"/>
      <c r="C16" s="119"/>
      <c r="D16" s="119"/>
      <c r="E16" s="120"/>
      <c r="F16" s="120"/>
      <c r="G16" s="121"/>
      <c r="H16" s="122" t="str">
        <f t="shared" si="3"/>
        <v/>
      </c>
      <c r="I16" s="123" t="str">
        <f t="shared" si="4"/>
        <v/>
      </c>
      <c r="J16" s="123" t="str">
        <f t="shared" si="0"/>
        <v/>
      </c>
      <c r="K16" s="123">
        <f t="shared" si="1"/>
        <v>0</v>
      </c>
      <c r="L16" t="e">
        <f t="shared" si="2"/>
        <v>#N/A</v>
      </c>
      <c r="P16" s="1"/>
      <c r="Q16" s="1"/>
      <c r="R16" s="15"/>
      <c r="S16" s="15"/>
      <c r="T16" s="15"/>
      <c r="U16" s="15"/>
      <c r="V16" t="s">
        <v>44</v>
      </c>
      <c r="W16" s="41" t="s">
        <v>29</v>
      </c>
      <c r="X16" s="44">
        <f t="shared" ref="X16" si="5">1/6</f>
        <v>0.16666666666666666</v>
      </c>
    </row>
    <row r="17" spans="1:24" ht="18.600000000000001" thickBot="1" x14ac:dyDescent="0.5">
      <c r="A17" s="51">
        <v>15</v>
      </c>
      <c r="B17" s="118"/>
      <c r="C17" s="119"/>
      <c r="D17" s="119"/>
      <c r="E17" s="120"/>
      <c r="F17" s="120"/>
      <c r="G17" s="121"/>
      <c r="H17" s="122" t="str">
        <f t="shared" si="3"/>
        <v/>
      </c>
      <c r="I17" s="123" t="str">
        <f t="shared" si="4"/>
        <v/>
      </c>
      <c r="J17" s="123" t="str">
        <f t="shared" si="0"/>
        <v/>
      </c>
      <c r="K17" s="123">
        <f t="shared" si="1"/>
        <v>0</v>
      </c>
      <c r="L17" t="e">
        <f t="shared" si="2"/>
        <v>#N/A</v>
      </c>
      <c r="P17" s="1"/>
      <c r="Q17" s="1"/>
      <c r="R17" s="15"/>
      <c r="S17" s="15"/>
      <c r="T17" s="15"/>
      <c r="U17" s="15"/>
      <c r="V17" t="s">
        <v>45</v>
      </c>
      <c r="W17" s="41" t="s">
        <v>30</v>
      </c>
      <c r="X17" s="44">
        <f>1/4</f>
        <v>0.25</v>
      </c>
    </row>
    <row r="18" spans="1:24" ht="18.600000000000001" thickBot="1" x14ac:dyDescent="0.5">
      <c r="A18" s="51">
        <v>16</v>
      </c>
      <c r="B18" s="118"/>
      <c r="C18" s="119"/>
      <c r="D18" s="119"/>
      <c r="E18" s="120"/>
      <c r="F18" s="120"/>
      <c r="G18" s="121"/>
      <c r="H18" s="122" t="str">
        <f t="shared" si="3"/>
        <v/>
      </c>
      <c r="I18" s="123" t="str">
        <f t="shared" si="4"/>
        <v/>
      </c>
      <c r="J18" s="123" t="str">
        <f t="shared" si="0"/>
        <v/>
      </c>
      <c r="K18" s="123">
        <f t="shared" si="1"/>
        <v>0</v>
      </c>
      <c r="L18" t="e">
        <f t="shared" si="2"/>
        <v>#N/A</v>
      </c>
      <c r="P18" s="47"/>
      <c r="Q18" s="47"/>
      <c r="R18" s="47"/>
      <c r="S18" s="48"/>
      <c r="T18" s="42"/>
      <c r="U18" s="15"/>
      <c r="V18" t="s">
        <v>46</v>
      </c>
      <c r="W18" s="41" t="s">
        <v>30</v>
      </c>
      <c r="X18" s="44">
        <f>1/4</f>
        <v>0.25</v>
      </c>
    </row>
    <row r="19" spans="1:24" x14ac:dyDescent="0.45">
      <c r="A19" s="51">
        <v>17</v>
      </c>
      <c r="B19" s="118"/>
      <c r="C19" s="119"/>
      <c r="D19" s="119"/>
      <c r="E19" s="120"/>
      <c r="F19" s="120"/>
      <c r="G19" s="121"/>
      <c r="H19" s="122" t="str">
        <f t="shared" si="3"/>
        <v/>
      </c>
      <c r="I19" s="123" t="str">
        <f t="shared" si="4"/>
        <v/>
      </c>
      <c r="J19" s="123" t="str">
        <f t="shared" si="0"/>
        <v/>
      </c>
      <c r="K19" s="123">
        <f t="shared" si="1"/>
        <v>0</v>
      </c>
      <c r="L19" t="e">
        <f>VLOOKUP(E19,V$15:X$18,3,0)</f>
        <v>#N/A</v>
      </c>
      <c r="P19" s="1"/>
      <c r="Q19" s="1"/>
      <c r="R19" s="15"/>
      <c r="S19" s="15"/>
      <c r="T19" s="15"/>
      <c r="U19" s="15"/>
      <c r="V19" s="15"/>
      <c r="W19" s="38"/>
      <c r="X19" s="1"/>
    </row>
    <row r="20" spans="1:24" x14ac:dyDescent="0.45">
      <c r="A20" s="51">
        <v>18</v>
      </c>
      <c r="B20" s="118"/>
      <c r="C20" s="119"/>
      <c r="D20" s="119"/>
      <c r="E20" s="120"/>
      <c r="F20" s="120"/>
      <c r="G20" s="121"/>
      <c r="H20" s="122" t="str">
        <f t="shared" si="3"/>
        <v/>
      </c>
      <c r="I20" s="123" t="str">
        <f t="shared" si="4"/>
        <v/>
      </c>
      <c r="J20" s="123" t="str">
        <f t="shared" si="0"/>
        <v/>
      </c>
      <c r="K20" s="123">
        <f t="shared" si="1"/>
        <v>0</v>
      </c>
      <c r="L20" t="e">
        <f t="shared" si="2"/>
        <v>#N/A</v>
      </c>
      <c r="P20" s="1"/>
      <c r="Q20" s="1"/>
      <c r="R20" s="15"/>
      <c r="S20" s="15"/>
      <c r="T20" s="15"/>
      <c r="U20" s="15"/>
      <c r="V20" s="15"/>
      <c r="W20" s="38"/>
      <c r="X20" s="1"/>
    </row>
    <row r="21" spans="1:24" x14ac:dyDescent="0.45">
      <c r="A21" s="51">
        <v>19</v>
      </c>
      <c r="B21" s="118"/>
      <c r="C21" s="119"/>
      <c r="D21" s="119"/>
      <c r="E21" s="120"/>
      <c r="F21" s="120"/>
      <c r="G21" s="121"/>
      <c r="H21" s="122" t="str">
        <f t="shared" si="3"/>
        <v/>
      </c>
      <c r="I21" s="123" t="str">
        <f t="shared" si="4"/>
        <v/>
      </c>
      <c r="J21" s="123" t="str">
        <f t="shared" si="0"/>
        <v/>
      </c>
      <c r="K21" s="123">
        <f t="shared" si="1"/>
        <v>0</v>
      </c>
      <c r="L21" t="e">
        <f t="shared" si="2"/>
        <v>#N/A</v>
      </c>
      <c r="P21" s="1"/>
      <c r="Q21" s="1"/>
      <c r="R21" s="15"/>
      <c r="S21" s="15"/>
      <c r="T21" s="15"/>
      <c r="U21" s="15"/>
      <c r="V21" s="15"/>
      <c r="W21" s="38"/>
      <c r="X21" s="1"/>
    </row>
    <row r="22" spans="1:24" x14ac:dyDescent="0.45">
      <c r="A22" s="51">
        <v>20</v>
      </c>
      <c r="B22" s="118"/>
      <c r="C22" s="119"/>
      <c r="D22" s="119"/>
      <c r="E22" s="120"/>
      <c r="F22" s="120"/>
      <c r="G22" s="121"/>
      <c r="H22" s="122" t="str">
        <f t="shared" si="3"/>
        <v/>
      </c>
      <c r="I22" s="123" t="str">
        <f t="shared" si="4"/>
        <v/>
      </c>
      <c r="J22" s="123" t="str">
        <f t="shared" si="0"/>
        <v/>
      </c>
      <c r="K22" s="123">
        <f t="shared" si="1"/>
        <v>0</v>
      </c>
      <c r="L22" t="e">
        <f t="shared" si="2"/>
        <v>#N/A</v>
      </c>
      <c r="P22" s="1"/>
      <c r="Q22" s="1"/>
      <c r="R22" s="15"/>
      <c r="S22" s="15"/>
      <c r="T22" s="15"/>
      <c r="U22" s="15"/>
      <c r="V22" s="43"/>
      <c r="W22" s="38"/>
      <c r="X22" s="1"/>
    </row>
    <row r="23" spans="1:24" x14ac:dyDescent="0.45">
      <c r="A23" s="51">
        <v>21</v>
      </c>
      <c r="B23" s="118"/>
      <c r="C23" s="119"/>
      <c r="D23" s="119"/>
      <c r="E23" s="120"/>
      <c r="F23" s="120"/>
      <c r="G23" s="121"/>
      <c r="H23" s="122" t="str">
        <f t="shared" si="3"/>
        <v/>
      </c>
      <c r="I23" s="123" t="str">
        <f t="shared" si="4"/>
        <v/>
      </c>
      <c r="J23" s="123" t="str">
        <f t="shared" si="0"/>
        <v/>
      </c>
      <c r="K23" s="123">
        <f t="shared" si="1"/>
        <v>0</v>
      </c>
      <c r="L23" t="e">
        <f t="shared" si="2"/>
        <v>#N/A</v>
      </c>
      <c r="P23" s="1"/>
      <c r="Q23" s="1"/>
      <c r="R23" s="15" t="s">
        <v>31</v>
      </c>
      <c r="S23" s="15"/>
      <c r="T23" s="15"/>
      <c r="U23" s="15"/>
      <c r="V23" s="43"/>
      <c r="W23" s="38"/>
      <c r="X23" s="1"/>
    </row>
    <row r="24" spans="1:24" x14ac:dyDescent="0.45">
      <c r="A24" s="51">
        <v>22</v>
      </c>
      <c r="B24" s="118"/>
      <c r="C24" s="119"/>
      <c r="D24" s="119"/>
      <c r="E24" s="120"/>
      <c r="F24" s="120"/>
      <c r="G24" s="121"/>
      <c r="H24" s="122" t="str">
        <f t="shared" ref="H24:H37" si="6">IFERROR(VLOOKUP(E24,V$15:W$18,2,0),"")</f>
        <v/>
      </c>
      <c r="I24" s="123" t="str">
        <f t="shared" si="4"/>
        <v/>
      </c>
      <c r="J24" s="123" t="str">
        <f t="shared" si="0"/>
        <v/>
      </c>
      <c r="K24" s="123">
        <f t="shared" ref="K24:K37" si="7">MIN(I24,J24)</f>
        <v>0</v>
      </c>
      <c r="L24" t="e">
        <f t="shared" ref="L24:L37" si="8">VLOOKUP(E24,V$15:X$18,3,0)</f>
        <v>#N/A</v>
      </c>
      <c r="P24" s="1"/>
      <c r="Q24" s="1"/>
      <c r="R24" s="50" t="s">
        <v>43</v>
      </c>
      <c r="S24" t="s">
        <v>44</v>
      </c>
      <c r="T24" t="s">
        <v>45</v>
      </c>
      <c r="U24" t="s">
        <v>46</v>
      </c>
      <c r="V24" s="43"/>
      <c r="W24" s="38"/>
      <c r="X24" s="1"/>
    </row>
    <row r="25" spans="1:24" x14ac:dyDescent="0.45">
      <c r="A25" s="51">
        <v>23</v>
      </c>
      <c r="B25" s="118"/>
      <c r="C25" s="119"/>
      <c r="D25" s="119"/>
      <c r="E25" s="120"/>
      <c r="F25" s="120"/>
      <c r="G25" s="121"/>
      <c r="H25" s="122" t="str">
        <f t="shared" si="6"/>
        <v/>
      </c>
      <c r="I25" s="123" t="str">
        <f t="shared" si="4"/>
        <v/>
      </c>
      <c r="J25" s="123" t="str">
        <f t="shared" si="0"/>
        <v/>
      </c>
      <c r="K25" s="123">
        <f t="shared" si="7"/>
        <v>0</v>
      </c>
      <c r="L25" t="e">
        <f t="shared" si="8"/>
        <v>#N/A</v>
      </c>
      <c r="P25" s="1"/>
      <c r="Q25" s="50" t="s">
        <v>48</v>
      </c>
      <c r="R25" s="15">
        <v>811000</v>
      </c>
      <c r="S25" s="15">
        <v>543000</v>
      </c>
      <c r="T25" s="15">
        <v>97000</v>
      </c>
      <c r="U25" s="15">
        <v>97000</v>
      </c>
      <c r="V25" s="15"/>
      <c r="W25" s="38"/>
      <c r="X25" s="1"/>
    </row>
    <row r="26" spans="1:24" x14ac:dyDescent="0.45">
      <c r="A26" s="51">
        <v>24</v>
      </c>
      <c r="B26" s="118"/>
      <c r="C26" s="119"/>
      <c r="D26" s="119"/>
      <c r="E26" s="120"/>
      <c r="F26" s="120"/>
      <c r="G26" s="121"/>
      <c r="H26" s="122" t="str">
        <f t="shared" si="6"/>
        <v/>
      </c>
      <c r="I26" s="123" t="str">
        <f t="shared" si="4"/>
        <v/>
      </c>
      <c r="J26" s="123" t="str">
        <f t="shared" si="0"/>
        <v/>
      </c>
      <c r="K26" s="123">
        <f t="shared" si="7"/>
        <v>0</v>
      </c>
      <c r="L26" t="e">
        <f t="shared" si="8"/>
        <v>#N/A</v>
      </c>
      <c r="P26" s="1"/>
      <c r="Q26" t="s">
        <v>49</v>
      </c>
      <c r="R26" s="15">
        <v>226000</v>
      </c>
      <c r="S26" s="15">
        <v>167000</v>
      </c>
      <c r="T26" s="15">
        <v>61000</v>
      </c>
      <c r="U26" s="15">
        <v>64000</v>
      </c>
      <c r="V26" s="15"/>
      <c r="W26" s="38"/>
      <c r="X26" s="1"/>
    </row>
    <row r="27" spans="1:24" x14ac:dyDescent="0.45">
      <c r="A27" s="51">
        <v>25</v>
      </c>
      <c r="B27" s="118"/>
      <c r="C27" s="119"/>
      <c r="D27" s="119"/>
      <c r="E27" s="120"/>
      <c r="F27" s="120"/>
      <c r="G27" s="121"/>
      <c r="H27" s="122" t="str">
        <f t="shared" si="6"/>
        <v/>
      </c>
      <c r="I27" s="123" t="str">
        <f t="shared" si="4"/>
        <v/>
      </c>
      <c r="J27" s="123" t="str">
        <f t="shared" si="0"/>
        <v/>
      </c>
      <c r="K27" s="123">
        <f t="shared" si="7"/>
        <v>0</v>
      </c>
      <c r="L27" t="e">
        <f t="shared" si="8"/>
        <v>#N/A</v>
      </c>
      <c r="P27" s="1"/>
      <c r="Q27" t="s">
        <v>50</v>
      </c>
      <c r="R27" s="15">
        <v>1003000</v>
      </c>
      <c r="S27" s="15">
        <v>676000</v>
      </c>
      <c r="T27" s="15">
        <v>135000</v>
      </c>
      <c r="U27" s="15">
        <v>138000</v>
      </c>
      <c r="V27" s="15"/>
      <c r="W27" s="38"/>
      <c r="X27" s="1"/>
    </row>
    <row r="28" spans="1:24" x14ac:dyDescent="0.45">
      <c r="A28" s="51">
        <v>26</v>
      </c>
      <c r="B28" s="118"/>
      <c r="C28" s="119"/>
      <c r="D28" s="119"/>
      <c r="E28" s="120"/>
      <c r="F28" s="120"/>
      <c r="G28" s="121"/>
      <c r="H28" s="122" t="str">
        <f t="shared" si="6"/>
        <v/>
      </c>
      <c r="I28" s="123" t="str">
        <f t="shared" si="4"/>
        <v/>
      </c>
      <c r="J28" s="123" t="str">
        <f t="shared" si="0"/>
        <v/>
      </c>
      <c r="K28" s="123">
        <f t="shared" si="7"/>
        <v>0</v>
      </c>
      <c r="L28" t="e">
        <f t="shared" si="8"/>
        <v>#N/A</v>
      </c>
    </row>
    <row r="29" spans="1:24" x14ac:dyDescent="0.45">
      <c r="A29" s="51">
        <v>27</v>
      </c>
      <c r="B29" s="118"/>
      <c r="C29" s="119"/>
      <c r="D29" s="119"/>
      <c r="E29" s="120"/>
      <c r="F29" s="120"/>
      <c r="G29" s="121"/>
      <c r="H29" s="122" t="str">
        <f t="shared" si="6"/>
        <v/>
      </c>
      <c r="I29" s="123" t="str">
        <f t="shared" si="4"/>
        <v/>
      </c>
      <c r="J29" s="123" t="str">
        <f t="shared" si="0"/>
        <v/>
      </c>
      <c r="K29" s="123">
        <f t="shared" si="7"/>
        <v>0</v>
      </c>
      <c r="L29" t="e">
        <f t="shared" si="8"/>
        <v>#N/A</v>
      </c>
    </row>
    <row r="30" spans="1:24" x14ac:dyDescent="0.45">
      <c r="A30" s="51">
        <v>28</v>
      </c>
      <c r="B30" s="118"/>
      <c r="C30" s="119"/>
      <c r="D30" s="119"/>
      <c r="E30" s="120"/>
      <c r="F30" s="120"/>
      <c r="G30" s="121"/>
      <c r="H30" s="122" t="str">
        <f t="shared" si="6"/>
        <v/>
      </c>
      <c r="I30" s="123" t="str">
        <f t="shared" si="4"/>
        <v/>
      </c>
      <c r="J30" s="123" t="str">
        <f t="shared" si="0"/>
        <v/>
      </c>
      <c r="K30" s="123">
        <f t="shared" si="7"/>
        <v>0</v>
      </c>
      <c r="L30" t="e">
        <f t="shared" si="8"/>
        <v>#N/A</v>
      </c>
    </row>
    <row r="31" spans="1:24" x14ac:dyDescent="0.45">
      <c r="A31" s="51">
        <v>29</v>
      </c>
      <c r="B31" s="118"/>
      <c r="C31" s="119"/>
      <c r="D31" s="119"/>
      <c r="E31" s="120"/>
      <c r="F31" s="120"/>
      <c r="G31" s="121"/>
      <c r="H31" s="122" t="str">
        <f t="shared" si="6"/>
        <v/>
      </c>
      <c r="I31" s="123" t="str">
        <f t="shared" si="4"/>
        <v/>
      </c>
      <c r="J31" s="123" t="str">
        <f>IFERROR(VLOOKUP(F31,Q$23:U$27,MATCH(E31,Q$24:U$24,0),FALSE),"")</f>
        <v/>
      </c>
      <c r="K31" s="123">
        <f t="shared" si="7"/>
        <v>0</v>
      </c>
      <c r="L31" t="e">
        <f t="shared" si="8"/>
        <v>#N/A</v>
      </c>
    </row>
    <row r="32" spans="1:24" x14ac:dyDescent="0.45">
      <c r="A32" s="51">
        <v>30</v>
      </c>
      <c r="B32" s="118"/>
      <c r="C32" s="119"/>
      <c r="D32" s="119"/>
      <c r="E32" s="120"/>
      <c r="F32" s="120"/>
      <c r="G32" s="121"/>
      <c r="H32" s="122" t="str">
        <f t="shared" si="6"/>
        <v/>
      </c>
      <c r="I32" s="123" t="str">
        <f t="shared" si="4"/>
        <v/>
      </c>
      <c r="J32" s="123" t="str">
        <f t="shared" si="0"/>
        <v/>
      </c>
      <c r="K32" s="123">
        <f t="shared" si="7"/>
        <v>0</v>
      </c>
      <c r="L32" t="e">
        <f t="shared" si="8"/>
        <v>#N/A</v>
      </c>
    </row>
    <row r="33" spans="1:12" x14ac:dyDescent="0.45">
      <c r="A33" s="51">
        <v>31</v>
      </c>
      <c r="B33" s="118"/>
      <c r="C33" s="119"/>
      <c r="D33" s="119"/>
      <c r="E33" s="120"/>
      <c r="F33" s="120"/>
      <c r="G33" s="121"/>
      <c r="H33" s="122" t="str">
        <f t="shared" si="6"/>
        <v/>
      </c>
      <c r="I33" s="123" t="str">
        <f t="shared" si="4"/>
        <v/>
      </c>
      <c r="J33" s="123" t="str">
        <f t="shared" si="0"/>
        <v/>
      </c>
      <c r="K33" s="123">
        <f t="shared" si="7"/>
        <v>0</v>
      </c>
      <c r="L33" t="e">
        <f t="shared" si="8"/>
        <v>#N/A</v>
      </c>
    </row>
    <row r="34" spans="1:12" x14ac:dyDescent="0.45">
      <c r="A34" s="51">
        <v>32</v>
      </c>
      <c r="B34" s="118"/>
      <c r="C34" s="119"/>
      <c r="D34" s="119"/>
      <c r="E34" s="120"/>
      <c r="F34" s="120"/>
      <c r="G34" s="121"/>
      <c r="H34" s="122" t="str">
        <f t="shared" si="6"/>
        <v/>
      </c>
      <c r="I34" s="123" t="str">
        <f t="shared" si="4"/>
        <v/>
      </c>
      <c r="J34" s="123" t="str">
        <f t="shared" si="0"/>
        <v/>
      </c>
      <c r="K34" s="123">
        <f t="shared" si="7"/>
        <v>0</v>
      </c>
      <c r="L34" t="e">
        <f t="shared" si="8"/>
        <v>#N/A</v>
      </c>
    </row>
    <row r="35" spans="1:12" x14ac:dyDescent="0.45">
      <c r="A35" s="51">
        <v>33</v>
      </c>
      <c r="B35" s="118"/>
      <c r="C35" s="119"/>
      <c r="D35" s="119"/>
      <c r="E35" s="120"/>
      <c r="F35" s="120"/>
      <c r="G35" s="121"/>
      <c r="H35" s="122" t="str">
        <f t="shared" si="6"/>
        <v/>
      </c>
      <c r="I35" s="123" t="str">
        <f t="shared" si="4"/>
        <v/>
      </c>
      <c r="J35" s="123" t="str">
        <f t="shared" si="0"/>
        <v/>
      </c>
      <c r="K35" s="123">
        <f t="shared" si="7"/>
        <v>0</v>
      </c>
      <c r="L35" t="e">
        <f t="shared" si="8"/>
        <v>#N/A</v>
      </c>
    </row>
    <row r="36" spans="1:12" x14ac:dyDescent="0.45">
      <c r="A36" s="51">
        <v>34</v>
      </c>
      <c r="B36" s="118"/>
      <c r="C36" s="119"/>
      <c r="D36" s="119"/>
      <c r="E36" s="120"/>
      <c r="F36" s="120"/>
      <c r="G36" s="121"/>
      <c r="H36" s="122" t="str">
        <f t="shared" si="6"/>
        <v/>
      </c>
      <c r="I36" s="123" t="str">
        <f t="shared" si="4"/>
        <v/>
      </c>
      <c r="J36" s="123" t="str">
        <f t="shared" si="0"/>
        <v/>
      </c>
      <c r="K36" s="123">
        <f t="shared" si="7"/>
        <v>0</v>
      </c>
      <c r="L36" t="e">
        <f t="shared" si="8"/>
        <v>#N/A</v>
      </c>
    </row>
    <row r="37" spans="1:12" x14ac:dyDescent="0.45">
      <c r="A37" s="51">
        <v>35</v>
      </c>
      <c r="B37" s="118"/>
      <c r="C37" s="119"/>
      <c r="D37" s="119"/>
      <c r="E37" s="120"/>
      <c r="F37" s="120"/>
      <c r="G37" s="121"/>
      <c r="H37" s="122" t="str">
        <f t="shared" si="6"/>
        <v/>
      </c>
      <c r="I37" s="123" t="str">
        <f t="shared" si="4"/>
        <v/>
      </c>
      <c r="J37" s="123" t="str">
        <f t="shared" si="0"/>
        <v/>
      </c>
      <c r="K37" s="123">
        <f t="shared" si="7"/>
        <v>0</v>
      </c>
      <c r="L37" t="e">
        <f t="shared" si="8"/>
        <v>#N/A</v>
      </c>
    </row>
    <row r="39" spans="1:12" ht="22.2" x14ac:dyDescent="0.45">
      <c r="F39" s="53" t="s">
        <v>73</v>
      </c>
      <c r="G39" s="59">
        <f>COUNTA(B3:B37)</f>
        <v>0</v>
      </c>
      <c r="H39" t="s">
        <v>63</v>
      </c>
    </row>
    <row r="40" spans="1:12" ht="22.2" x14ac:dyDescent="0.45">
      <c r="F40" s="53" t="s">
        <v>54</v>
      </c>
      <c r="G40" s="58">
        <f>SUM(G3:G37)</f>
        <v>0</v>
      </c>
      <c r="H40" t="s">
        <v>1</v>
      </c>
    </row>
    <row r="41" spans="1:12" ht="22.2" x14ac:dyDescent="0.45">
      <c r="F41" s="53" t="s">
        <v>64</v>
      </c>
      <c r="G41" s="58" t="e">
        <f>SUM(K3:K37)</f>
        <v>#N/A</v>
      </c>
      <c r="H41" t="s">
        <v>1</v>
      </c>
    </row>
  </sheetData>
  <phoneticPr fontId="1"/>
  <dataValidations count="2">
    <dataValidation type="list" allowBlank="1" showInputMessage="1" showErrorMessage="1" sqref="E3:E37">
      <formula1>$M$2:$M$5</formula1>
    </dataValidation>
    <dataValidation type="list" allowBlank="1" showInputMessage="1" showErrorMessage="1" sqref="F3:F37">
      <formula1>$N$2:$N$4</formula1>
    </dataValidation>
  </dataValidation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第２号様式</vt:lpstr>
      <vt:lpstr>別紙１</vt:lpstr>
      <vt:lpstr>第２号様式!Print_Area</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新型コロナウイルス対策本部</dc:creator>
  <cp:lastModifiedBy>半田 亮人</cp:lastModifiedBy>
  <cp:lastPrinted>2024-08-14T04:29:03Z</cp:lastPrinted>
  <dcterms:created xsi:type="dcterms:W3CDTF">2021-01-11T01:50:45Z</dcterms:created>
  <dcterms:modified xsi:type="dcterms:W3CDTF">2024-09-03T01:52:43Z</dcterms:modified>
</cp:coreProperties>
</file>