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10.12.64.110\disk1\04雇用労政課\04 助成金\60 ホームページ\01-6 R6 HP掲載用\03_住宅支援費実績報告HP掲載\R6実績報告様式(住宅支援費)(Word,Excel形式)\"/>
    </mc:Choice>
  </mc:AlternateContent>
  <xr:revisionPtr revIDLastSave="0" documentId="13_ncr:1_{C54856AB-D951-4D87-9783-F62D22B31297}" xr6:coauthVersionLast="47" xr6:coauthVersionMax="47" xr10:uidLastSave="{00000000-0000-0000-0000-000000000000}"/>
  <bookViews>
    <workbookView xWindow="-108" yWindow="-108" windowWidth="23256" windowHeight="13896" firstSheet="1" activeTab="1" xr2:uid="{00000000-000D-0000-FFFF-FFFF00000000}"/>
  </bookViews>
  <sheets>
    <sheet name="記入上の注意" sheetId="3" state="hidden" r:id="rId1"/>
    <sheet name="はじめにお読みください" sheetId="10" r:id="rId2"/>
    <sheet name="入力用" sheetId="6" r:id="rId3"/>
    <sheet name="【提出用】申請書（着色あり）" sheetId="2" r:id="rId4"/>
    <sheet name="【提出用】申請書（直接入力用）" sheetId="18" r:id="rId5"/>
    <sheet name="入力例" sheetId="17" r:id="rId6"/>
    <sheet name="記載例" sheetId="16" r:id="rId7"/>
    <sheet name="見づらい場合" sheetId="4" state="hidden" r:id="rId8"/>
  </sheets>
  <definedNames>
    <definedName name="_xlnm.Print_Area" localSheetId="3">'【提出用】申請書（着色あり）'!$A$1:$BO$45</definedName>
    <definedName name="_xlnm.Print_Area" localSheetId="4">'【提出用】申請書（直接入力用）'!$A$1:$BO$46</definedName>
    <definedName name="_xlnm.Print_Area" localSheetId="2">入力用!$A$1:$AN$62</definedName>
    <definedName name="関連債権者_債権者コード">入力用!$J$45</definedName>
    <definedName name="関連債権者_債権者コード_枝番">入力用!$O$45</definedName>
    <definedName name="関連債権者_氏名">入力用!$J$44</definedName>
    <definedName name="金融機関コード">入力用!$J$33</definedName>
    <definedName name="金融機関コード_前払金">入力用!$J$39</definedName>
    <definedName name="金融機関名">入力用!$J$31</definedName>
    <definedName name="金融機関名_前払金">入力用!$J$37</definedName>
    <definedName name="区市町村">入力用!$J$21</definedName>
    <definedName name="区市町村フリガナ">入力用!$J$22</definedName>
    <definedName name="口座番号">入力用!$J$35</definedName>
    <definedName name="口座番号_前払金">入力用!$J$41</definedName>
    <definedName name="口座名義人カナ">入力用!$J$36</definedName>
    <definedName name="債権者コード">入力用!$J$5</definedName>
    <definedName name="債権者コード_枝番">入力用!$O$5</definedName>
    <definedName name="支払方法">入力用!$J$30</definedName>
    <definedName name="氏名１">入力用!$J$12</definedName>
    <definedName name="氏名１フリガナ">入力用!$J$13</definedName>
    <definedName name="氏名２">入力用!$J$14</definedName>
    <definedName name="氏名２フリガナ">入力用!$J$15</definedName>
    <definedName name="執行機関名">入力用!$J$7</definedName>
    <definedName name="住所コード">入力用!$J$18</definedName>
    <definedName name="処理区分">入力用!$J$6</definedName>
    <definedName name="申請者_氏名">入力用!$J$53</definedName>
    <definedName name="申請者_住所">入力用!$J$52</definedName>
    <definedName name="申請者_電話番号">入力用!$J$54</definedName>
    <definedName name="申請年月日_月">入力用!$O$51</definedName>
    <definedName name="申請年月日_元号">入力用!$J$51</definedName>
    <definedName name="申請年月日_日">入力用!$R$51</definedName>
    <definedName name="申請年月日_年">入力用!$L$51</definedName>
    <definedName name="担当者名">入力用!$J$9</definedName>
    <definedName name="店舗名">入力用!$J$32</definedName>
    <definedName name="店舗名_前払金">入力用!$J$38</definedName>
    <definedName name="電話番号">入力用!$J$27</definedName>
    <definedName name="電話番号内線">入力用!$J$8</definedName>
    <definedName name="都道府県">入力用!$J$20</definedName>
    <definedName name="番地">入力用!$J$23</definedName>
    <definedName name="番地フリガナ">入力用!$J$24</definedName>
    <definedName name="備考">入力用!$J$48</definedName>
    <definedName name="方書">入力用!$J$25</definedName>
    <definedName name="方書フリガナ">入力用!$J$26</definedName>
    <definedName name="法人担当者_Email">入力用!$J$59</definedName>
    <definedName name="法人担当者_所属氏名">入力用!$J$57</definedName>
    <definedName name="法人担当者_電話番号">入力用!$J$58</definedName>
    <definedName name="郵便番号">入力用!$J$19</definedName>
    <definedName name="預金種別">入力用!$J$34</definedName>
    <definedName name="預金種別_前払金">入力用!$J$40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44" i="2" l="1"/>
  <c r="AY40" i="2"/>
  <c r="AY42" i="2"/>
  <c r="AV35" i="2"/>
  <c r="AV33" i="2"/>
  <c r="AV31" i="2"/>
  <c r="I20" i="2"/>
  <c r="I23" i="2"/>
  <c r="AO42" i="2" l="1"/>
  <c r="AN42" i="2"/>
  <c r="O5" i="2"/>
  <c r="N5" i="2"/>
  <c r="P18" i="2" l="1"/>
  <c r="AF30" i="2" l="1"/>
  <c r="BG29" i="2"/>
  <c r="BD29" i="2"/>
  <c r="BA29" i="2"/>
  <c r="I9" i="2"/>
  <c r="J9" i="2"/>
  <c r="BM18" i="2" l="1"/>
  <c r="BL18" i="2"/>
  <c r="R17" i="2"/>
  <c r="AY29" i="2" l="1"/>
  <c r="H44" i="2"/>
  <c r="B42" i="2"/>
  <c r="R18" i="2"/>
  <c r="I18" i="2"/>
  <c r="BF2" i="2"/>
  <c r="BF6" i="2"/>
  <c r="BF4" i="2"/>
  <c r="AL42" i="2" l="1"/>
  <c r="AK42" i="2"/>
  <c r="AJ42" i="2"/>
  <c r="AI42" i="2"/>
  <c r="AH42" i="2"/>
  <c r="AG42" i="2"/>
  <c r="AF42" i="2"/>
  <c r="AE42" i="2"/>
  <c r="AD42" i="2"/>
  <c r="AC42" i="2"/>
  <c r="AB42" i="2"/>
  <c r="L5" i="2"/>
  <c r="K5" i="2"/>
  <c r="J5" i="2"/>
  <c r="I5" i="2"/>
  <c r="H5" i="2"/>
  <c r="G5" i="2"/>
  <c r="F5" i="2"/>
  <c r="E5" i="2"/>
  <c r="D5" i="2"/>
  <c r="C5" i="2"/>
  <c r="B5" i="2"/>
  <c r="AL39" i="2" l="1"/>
  <c r="AK39" i="2"/>
  <c r="AJ39" i="2"/>
  <c r="AI39" i="2"/>
  <c r="AH39" i="2"/>
  <c r="AG39" i="2"/>
  <c r="AF39" i="2"/>
  <c r="B39" i="2"/>
  <c r="AL36" i="2"/>
  <c r="AK36" i="2"/>
  <c r="AJ36" i="2"/>
  <c r="AI36" i="2"/>
  <c r="AH36" i="2"/>
  <c r="AG36" i="2"/>
  <c r="AF36" i="2"/>
  <c r="Q36" i="2"/>
  <c r="B36" i="2"/>
  <c r="Q28" i="2"/>
  <c r="B28" i="2"/>
  <c r="AL30" i="2"/>
  <c r="AK30" i="2"/>
  <c r="AJ30" i="2"/>
  <c r="AI30" i="2"/>
  <c r="AH30" i="2"/>
  <c r="AG30" i="2"/>
  <c r="B30" i="2"/>
  <c r="AL28" i="2"/>
  <c r="AK28" i="2"/>
  <c r="AJ28" i="2"/>
  <c r="AI28" i="2"/>
  <c r="AH28" i="2"/>
  <c r="AF28" i="2"/>
  <c r="AG28" i="2"/>
  <c r="B26" i="2"/>
  <c r="BC24" i="2"/>
  <c r="BA24" i="2"/>
  <c r="AY24" i="2"/>
  <c r="AW24" i="2"/>
  <c r="AU24" i="2"/>
  <c r="AS24" i="2"/>
  <c r="AQ24" i="2"/>
  <c r="AO24" i="2"/>
  <c r="AM24" i="2"/>
  <c r="AK24" i="2"/>
  <c r="AI24" i="2"/>
  <c r="AG24" i="2"/>
  <c r="AE24" i="2"/>
  <c r="AC24" i="2"/>
  <c r="AA24" i="2"/>
  <c r="Y24" i="2"/>
  <c r="W24" i="2"/>
  <c r="U24" i="2"/>
  <c r="S24" i="2"/>
  <c r="Q24" i="2"/>
  <c r="O24" i="2"/>
  <c r="M24" i="2"/>
  <c r="K24" i="2"/>
  <c r="I24" i="2"/>
  <c r="BC21" i="2"/>
  <c r="BA21" i="2"/>
  <c r="AY21" i="2"/>
  <c r="AW21" i="2"/>
  <c r="AU21" i="2"/>
  <c r="AS21" i="2"/>
  <c r="AQ21" i="2"/>
  <c r="AO21" i="2"/>
  <c r="AM21" i="2"/>
  <c r="AK21" i="2"/>
  <c r="AI21" i="2"/>
  <c r="AG21" i="2"/>
  <c r="AE21" i="2"/>
  <c r="AC21" i="2"/>
  <c r="AA21" i="2"/>
  <c r="Y21" i="2"/>
  <c r="W21" i="2"/>
  <c r="U21" i="2"/>
  <c r="S21" i="2"/>
  <c r="Q21" i="2"/>
  <c r="O21" i="2"/>
  <c r="M21" i="2"/>
  <c r="K21" i="2"/>
  <c r="I21" i="2"/>
  <c r="BK18" i="2"/>
  <c r="BJ18" i="2"/>
  <c r="BI18" i="2"/>
  <c r="BH18" i="2"/>
  <c r="BG18" i="2"/>
  <c r="BF18" i="2"/>
  <c r="BE18" i="2"/>
  <c r="BD18" i="2"/>
  <c r="BC18" i="2"/>
  <c r="BB18" i="2"/>
  <c r="BA18" i="2"/>
  <c r="AZ18" i="2"/>
  <c r="Y15" i="2"/>
  <c r="X15" i="2"/>
  <c r="W15" i="2"/>
  <c r="V15" i="2"/>
  <c r="T15" i="2"/>
  <c r="S15" i="2"/>
  <c r="R15" i="2"/>
  <c r="Q15" i="2"/>
  <c r="P15" i="2"/>
  <c r="O15" i="2"/>
  <c r="N15" i="2"/>
  <c r="M15" i="2"/>
  <c r="L15" i="2"/>
  <c r="K15" i="2"/>
  <c r="J15" i="2"/>
  <c r="I15" i="2"/>
  <c r="H15" i="2"/>
  <c r="G15" i="2"/>
  <c r="AU13" i="2"/>
  <c r="AS13" i="2"/>
  <c r="AQ13" i="2"/>
  <c r="AO13" i="2"/>
  <c r="AM13" i="2"/>
  <c r="AK13" i="2"/>
  <c r="AI13" i="2"/>
  <c r="AG13" i="2"/>
  <c r="AE13" i="2"/>
  <c r="AC13" i="2"/>
  <c r="AA13" i="2"/>
  <c r="Y13" i="2"/>
  <c r="W13" i="2"/>
  <c r="U13" i="2"/>
  <c r="S13" i="2"/>
  <c r="Q13" i="2"/>
  <c r="O13" i="2"/>
  <c r="M13" i="2"/>
  <c r="K13" i="2"/>
  <c r="I13" i="2"/>
  <c r="AU10" i="2"/>
  <c r="AS10" i="2"/>
  <c r="AQ10" i="2"/>
  <c r="AO10" i="2"/>
  <c r="AM10" i="2"/>
  <c r="AK10" i="2"/>
  <c r="AI10" i="2"/>
  <c r="AG10" i="2"/>
  <c r="AE10" i="2"/>
  <c r="AC10" i="2"/>
  <c r="AA10" i="2"/>
  <c r="Y10" i="2"/>
  <c r="W10" i="2"/>
  <c r="U10" i="2"/>
  <c r="S10" i="2"/>
  <c r="Q10" i="2"/>
  <c r="O10" i="2"/>
  <c r="M10" i="2"/>
  <c r="K10" i="2"/>
  <c r="I10" i="2"/>
  <c r="R5" i="2"/>
  <c r="AA9" i="2"/>
  <c r="AH33" i="2"/>
  <c r="X12" i="2"/>
  <c r="E33" i="2"/>
  <c r="W33" i="2"/>
  <c r="AM9" i="2"/>
  <c r="AA33" i="2"/>
  <c r="H33" i="2"/>
  <c r="F33" i="2"/>
  <c r="B33" i="2"/>
  <c r="Y33" i="2"/>
  <c r="K33" i="2"/>
  <c r="AI33" i="2"/>
  <c r="R12" i="2"/>
  <c r="P33" i="2"/>
  <c r="AH9" i="2"/>
  <c r="Y9" i="2"/>
  <c r="R33" i="2"/>
  <c r="AD33" i="2"/>
  <c r="K9" i="2"/>
  <c r="AB33" i="2"/>
  <c r="J33" i="2"/>
  <c r="AF33" i="2"/>
  <c r="AI12" i="2"/>
  <c r="O33" i="2"/>
  <c r="AE12" i="2"/>
  <c r="Q9" i="2"/>
  <c r="AT12" i="2"/>
  <c r="Q33" i="2"/>
  <c r="AI9" i="2"/>
  <c r="V33" i="2"/>
  <c r="AC33" i="2"/>
  <c r="U33" i="2"/>
  <c r="N12" i="2"/>
  <c r="W12" i="2"/>
  <c r="S12" i="2"/>
  <c r="T12" i="2"/>
  <c r="X9" i="2"/>
  <c r="L12" i="2"/>
  <c r="R9" i="2"/>
  <c r="L9" i="2"/>
  <c r="W9" i="2"/>
  <c r="AH12" i="2"/>
  <c r="Z9" i="2"/>
  <c r="AL12" i="2"/>
  <c r="AC9" i="2"/>
  <c r="AO12" i="2"/>
  <c r="P9" i="2"/>
  <c r="AN33" i="2"/>
  <c r="AR9" i="2"/>
  <c r="G33" i="2"/>
  <c r="AA12" i="2"/>
  <c r="AB12" i="2"/>
  <c r="AO9" i="2"/>
  <c r="O12" i="2"/>
  <c r="J12" i="2"/>
  <c r="U12" i="2"/>
  <c r="AK12" i="2"/>
  <c r="AC12" i="2"/>
  <c r="AK33" i="2"/>
  <c r="AP9" i="2"/>
  <c r="AN12" i="2"/>
  <c r="AG9" i="2"/>
  <c r="AL9" i="2"/>
  <c r="AM33" i="2"/>
  <c r="C33" i="2"/>
  <c r="I33" i="2"/>
  <c r="AB9" i="2"/>
  <c r="AP12" i="2"/>
  <c r="AN9" i="2"/>
  <c r="AG33" i="2"/>
  <c r="AR12" i="2"/>
  <c r="S9" i="2"/>
  <c r="AQ12" i="2"/>
  <c r="AJ12" i="2"/>
  <c r="AM12" i="2"/>
  <c r="AV9" i="2"/>
  <c r="M12" i="2"/>
  <c r="AD9" i="2"/>
  <c r="M9" i="2"/>
  <c r="M33" i="2"/>
  <c r="U9" i="2"/>
  <c r="AJ9" i="2"/>
  <c r="AE33" i="2"/>
  <c r="Q12" i="2"/>
  <c r="N33" i="2"/>
  <c r="L33" i="2"/>
  <c r="AK9" i="2"/>
  <c r="D33" i="2"/>
  <c r="X33" i="2"/>
  <c r="AL33" i="2"/>
  <c r="T33" i="2"/>
  <c r="Z33" i="2"/>
  <c r="V12" i="2"/>
  <c r="I12" i="2"/>
  <c r="O9" i="2"/>
  <c r="P12" i="2"/>
  <c r="K12" i="2"/>
  <c r="V9" i="2"/>
  <c r="S33" i="2"/>
  <c r="AG12" i="2"/>
  <c r="N9" i="2"/>
  <c r="AU9" i="2"/>
  <c r="AQ9" i="2"/>
  <c r="AU12" i="2"/>
  <c r="AT9" i="2"/>
  <c r="AS9" i="2"/>
  <c r="AF9" i="2"/>
  <c r="AF12" i="2"/>
  <c r="AD12" i="2"/>
  <c r="T9" i="2"/>
  <c r="AJ33" i="2"/>
  <c r="AV12" i="2"/>
  <c r="Z12" i="2"/>
  <c r="AS12" i="2"/>
  <c r="Y12" i="2"/>
  <c r="AO33" i="2"/>
  <c r="AE9" i="2"/>
</calcChain>
</file>

<file path=xl/sharedStrings.xml><?xml version="1.0" encoding="utf-8"?>
<sst xmlns="http://schemas.openxmlformats.org/spreadsheetml/2006/main" count="327" uniqueCount="199">
  <si>
    <t>債　権　者　コ　ー　ド</t>
    <rPh sb="0" eb="1">
      <t>サイ</t>
    </rPh>
    <rPh sb="2" eb="3">
      <t>ケン</t>
    </rPh>
    <rPh sb="4" eb="5">
      <t>シャ</t>
    </rPh>
    <phoneticPr fontId="1"/>
  </si>
  <si>
    <t>福　島　県　財　務</t>
    <rPh sb="0" eb="1">
      <t>フク</t>
    </rPh>
    <rPh sb="2" eb="3">
      <t>シマ</t>
    </rPh>
    <rPh sb="4" eb="5">
      <t>ケン</t>
    </rPh>
    <rPh sb="6" eb="7">
      <t>ザイ</t>
    </rPh>
    <rPh sb="8" eb="9">
      <t>ツトム</t>
    </rPh>
    <phoneticPr fontId="1"/>
  </si>
  <si>
    <t>氏　名　１</t>
    <rPh sb="0" eb="1">
      <t>シ</t>
    </rPh>
    <rPh sb="2" eb="3">
      <t>ナ</t>
    </rPh>
    <phoneticPr fontId="1"/>
  </si>
  <si>
    <t>氏　名　２</t>
    <rPh sb="0" eb="1">
      <t>シ</t>
    </rPh>
    <rPh sb="2" eb="3">
      <t>ナ</t>
    </rPh>
    <phoneticPr fontId="1"/>
  </si>
  <si>
    <t>フ リ ガ ナ</t>
  </si>
  <si>
    <t>フ リ ガ ナ</t>
    <phoneticPr fontId="1"/>
  </si>
  <si>
    <t>　注：個人名又は法人名を記入してください</t>
    <rPh sb="1" eb="2">
      <t>チュウ</t>
    </rPh>
    <rPh sb="3" eb="6">
      <t>コジンメイ</t>
    </rPh>
    <rPh sb="6" eb="7">
      <t>マタ</t>
    </rPh>
    <rPh sb="8" eb="10">
      <t>ホウジン</t>
    </rPh>
    <rPh sb="10" eb="11">
      <t>メイ</t>
    </rPh>
    <rPh sb="12" eb="14">
      <t>キニュウ</t>
    </rPh>
    <phoneticPr fontId="1"/>
  </si>
  <si>
    <t>　注：法人の場合は、代表者名を記入してください（役職名と氏名の間、氏名の姓と名の間は１文字あけてください）</t>
    <rPh sb="1" eb="2">
      <t>チュウ</t>
    </rPh>
    <rPh sb="3" eb="5">
      <t>ホウジン</t>
    </rPh>
    <rPh sb="6" eb="8">
      <t>バアイ</t>
    </rPh>
    <rPh sb="10" eb="13">
      <t>ダイヒョウシャ</t>
    </rPh>
    <rPh sb="13" eb="14">
      <t>メイ</t>
    </rPh>
    <rPh sb="15" eb="17">
      <t>キニュウ</t>
    </rPh>
    <rPh sb="24" eb="27">
      <t>ヤクショクメイ</t>
    </rPh>
    <rPh sb="28" eb="30">
      <t>シメイ</t>
    </rPh>
    <rPh sb="31" eb="32">
      <t>アイダ</t>
    </rPh>
    <rPh sb="33" eb="35">
      <t>シメイ</t>
    </rPh>
    <rPh sb="36" eb="37">
      <t>セイ</t>
    </rPh>
    <rPh sb="38" eb="39">
      <t>ナ</t>
    </rPh>
    <rPh sb="40" eb="41">
      <t>アイダ</t>
    </rPh>
    <rPh sb="43" eb="45">
      <t>モジ</t>
    </rPh>
    <phoneticPr fontId="1"/>
  </si>
  <si>
    <t>住　所　コ　ー　ド</t>
    <rPh sb="0" eb="1">
      <t>ジュウ</t>
    </rPh>
    <rPh sb="2" eb="3">
      <t>ショ</t>
    </rPh>
    <phoneticPr fontId="1"/>
  </si>
  <si>
    <t>－</t>
    <phoneticPr fontId="1"/>
  </si>
  <si>
    <t>　注：都道府県・区市町村・大字・通称名・町・字・丁目（県外の場合は区市町村まで）を記入してください</t>
    <rPh sb="1" eb="2">
      <t>チュウ</t>
    </rPh>
    <rPh sb="3" eb="7">
      <t>トドウフケン</t>
    </rPh>
    <rPh sb="8" eb="9">
      <t>ク</t>
    </rPh>
    <rPh sb="9" eb="12">
      <t>シチョウソン</t>
    </rPh>
    <rPh sb="13" eb="15">
      <t>オオアザ</t>
    </rPh>
    <rPh sb="16" eb="18">
      <t>ツウショウ</t>
    </rPh>
    <rPh sb="18" eb="19">
      <t>メイ</t>
    </rPh>
    <rPh sb="20" eb="21">
      <t>マチ</t>
    </rPh>
    <rPh sb="22" eb="23">
      <t>アザ</t>
    </rPh>
    <rPh sb="24" eb="26">
      <t>チョウメ</t>
    </rPh>
    <rPh sb="27" eb="29">
      <t>ケンガイ</t>
    </rPh>
    <rPh sb="30" eb="32">
      <t>バアイ</t>
    </rPh>
    <rPh sb="33" eb="34">
      <t>ク</t>
    </rPh>
    <rPh sb="34" eb="37">
      <t>シチョウソン</t>
    </rPh>
    <rPh sb="41" eb="43">
      <t>キニュウ</t>
    </rPh>
    <phoneticPr fontId="1"/>
  </si>
  <si>
    <t>住　　　所</t>
    <rPh sb="0" eb="1">
      <t>ジュウ</t>
    </rPh>
    <rPh sb="4" eb="5">
      <t>ショ</t>
    </rPh>
    <phoneticPr fontId="1"/>
  </si>
  <si>
    <t>電話番号</t>
    <rPh sb="0" eb="2">
      <t>デンワ</t>
    </rPh>
    <rPh sb="2" eb="4">
      <t>バンゴウ</t>
    </rPh>
    <phoneticPr fontId="1"/>
  </si>
  <si>
    <t>番　　　地</t>
    <rPh sb="0" eb="1">
      <t>バン</t>
    </rPh>
    <rPh sb="4" eb="5">
      <t>チ</t>
    </rPh>
    <phoneticPr fontId="1"/>
  </si>
  <si>
    <t>　注：番地を記入してください（県外の場合は大字以下の住所を記入願います）</t>
    <rPh sb="1" eb="2">
      <t>チュウ</t>
    </rPh>
    <rPh sb="3" eb="5">
      <t>バンチ</t>
    </rPh>
    <rPh sb="6" eb="8">
      <t>キニュウ</t>
    </rPh>
    <rPh sb="15" eb="17">
      <t>ケンガイ</t>
    </rPh>
    <rPh sb="18" eb="20">
      <t>バアイ</t>
    </rPh>
    <rPh sb="21" eb="23">
      <t>オオアザ</t>
    </rPh>
    <rPh sb="23" eb="25">
      <t>イカ</t>
    </rPh>
    <rPh sb="26" eb="28">
      <t>ジュウショ</t>
    </rPh>
    <rPh sb="29" eb="31">
      <t>キニュウ</t>
    </rPh>
    <rPh sb="31" eb="32">
      <t>ネガ</t>
    </rPh>
    <phoneticPr fontId="1"/>
  </si>
  <si>
    <t>　注：ビル名、アパート名等を記入してください</t>
    <rPh sb="1" eb="2">
      <t>チュウ</t>
    </rPh>
    <rPh sb="5" eb="6">
      <t>メイ</t>
    </rPh>
    <rPh sb="11" eb="12">
      <t>メイ</t>
    </rPh>
    <rPh sb="12" eb="13">
      <t>トウ</t>
    </rPh>
    <rPh sb="14" eb="16">
      <t>キニュウ</t>
    </rPh>
    <phoneticPr fontId="1"/>
  </si>
  <si>
    <t>金融機関コード</t>
    <rPh sb="0" eb="2">
      <t>キンユウ</t>
    </rPh>
    <rPh sb="2" eb="4">
      <t>キカン</t>
    </rPh>
    <phoneticPr fontId="1"/>
  </si>
  <si>
    <t>金　融　機　関　名</t>
    <rPh sb="0" eb="1">
      <t>キン</t>
    </rPh>
    <rPh sb="2" eb="3">
      <t>トオル</t>
    </rPh>
    <rPh sb="4" eb="5">
      <t>キ</t>
    </rPh>
    <rPh sb="6" eb="7">
      <t>セキ</t>
    </rPh>
    <rPh sb="8" eb="9">
      <t>メイ</t>
    </rPh>
    <phoneticPr fontId="1"/>
  </si>
  <si>
    <t>店　　　舗　　　名</t>
    <rPh sb="0" eb="1">
      <t>ミセ</t>
    </rPh>
    <rPh sb="4" eb="5">
      <t>ホ</t>
    </rPh>
    <rPh sb="8" eb="9">
      <t>メイ</t>
    </rPh>
    <phoneticPr fontId="1"/>
  </si>
  <si>
    <t>方　　　書</t>
    <rPh sb="0" eb="1">
      <t>カタ</t>
    </rPh>
    <rPh sb="4" eb="5">
      <t>ガ</t>
    </rPh>
    <phoneticPr fontId="1"/>
  </si>
  <si>
    <t>　公共工事の前払金預託口座の種別（通常は1になります）</t>
    <rPh sb="1" eb="3">
      <t>コウキョウ</t>
    </rPh>
    <rPh sb="3" eb="5">
      <t>コウジ</t>
    </rPh>
    <rPh sb="6" eb="9">
      <t>マエバライキン</t>
    </rPh>
    <rPh sb="9" eb="11">
      <t>ヨタク</t>
    </rPh>
    <rPh sb="11" eb="13">
      <t>コウザ</t>
    </rPh>
    <rPh sb="14" eb="16">
      <t>シュベツ</t>
    </rPh>
    <rPh sb="17" eb="19">
      <t>ツウジョウ</t>
    </rPh>
    <phoneticPr fontId="1"/>
  </si>
  <si>
    <t>関　　　連　　　債　　　権　　　者</t>
    <rPh sb="0" eb="1">
      <t>セキ</t>
    </rPh>
    <rPh sb="4" eb="5">
      <t>レン</t>
    </rPh>
    <rPh sb="8" eb="9">
      <t>サイ</t>
    </rPh>
    <rPh sb="12" eb="13">
      <t>ケン</t>
    </rPh>
    <rPh sb="16" eb="17">
      <t>シャ</t>
    </rPh>
    <phoneticPr fontId="1"/>
  </si>
  <si>
    <t>関連債権者コード</t>
    <rPh sb="0" eb="2">
      <t>カンレン</t>
    </rPh>
    <rPh sb="2" eb="5">
      <t>サイケンシャ</t>
    </rPh>
    <phoneticPr fontId="1"/>
  </si>
  <si>
    <t>備　　　考</t>
    <rPh sb="0" eb="1">
      <t>ソノウ</t>
    </rPh>
    <rPh sb="4" eb="5">
      <t>コウ</t>
    </rPh>
    <phoneticPr fontId="1"/>
  </si>
  <si>
    <t>執行機関名</t>
    <rPh sb="0" eb="2">
      <t>シッコウ</t>
    </rPh>
    <rPh sb="2" eb="5">
      <t>キカンメイ</t>
    </rPh>
    <phoneticPr fontId="1"/>
  </si>
  <si>
    <t>債権者登録（変更）申請書</t>
    <rPh sb="0" eb="3">
      <t>サイケンシャ</t>
    </rPh>
    <rPh sb="3" eb="5">
      <t>トウロク</t>
    </rPh>
    <rPh sb="6" eb="8">
      <t>ヘンコウ</t>
    </rPh>
    <rPh sb="9" eb="12">
      <t>シンセイショ</t>
    </rPh>
    <phoneticPr fontId="1"/>
  </si>
  <si>
    <t>福　島　県　知　事</t>
    <rPh sb="0" eb="1">
      <t>フク</t>
    </rPh>
    <rPh sb="2" eb="3">
      <t>シマ</t>
    </rPh>
    <rPh sb="4" eb="5">
      <t>ケン</t>
    </rPh>
    <rPh sb="6" eb="7">
      <t>チ</t>
    </rPh>
    <rPh sb="8" eb="9">
      <t>コト</t>
    </rPh>
    <phoneticPr fontId="1"/>
  </si>
  <si>
    <t>日</t>
    <rPh sb="0" eb="1">
      <t>ニチ</t>
    </rPh>
    <phoneticPr fontId="1"/>
  </si>
  <si>
    <t>月</t>
    <rPh sb="0" eb="1">
      <t>ツキ</t>
    </rPh>
    <phoneticPr fontId="1"/>
  </si>
  <si>
    <t>年</t>
    <rPh sb="0" eb="1">
      <t>ネン</t>
    </rPh>
    <phoneticPr fontId="1"/>
  </si>
  <si>
    <t>上記のとおり申請します。</t>
    <rPh sb="0" eb="2">
      <t>ジョウキ</t>
    </rPh>
    <rPh sb="6" eb="8">
      <t>シンセイ</t>
    </rPh>
    <phoneticPr fontId="1"/>
  </si>
  <si>
    <t>氏名</t>
    <rPh sb="0" eb="2">
      <t>シメイ</t>
    </rPh>
    <phoneticPr fontId="1"/>
  </si>
  <si>
    <t>公共工事の前払金預託金融機関名・店舗名（保証事業会社に登録した口座）</t>
    <rPh sb="0" eb="2">
      <t>コウキョウ</t>
    </rPh>
    <rPh sb="2" eb="4">
      <t>コウジ</t>
    </rPh>
    <rPh sb="5" eb="6">
      <t>マエ</t>
    </rPh>
    <rPh sb="6" eb="7">
      <t>バライ</t>
    </rPh>
    <rPh sb="7" eb="8">
      <t>キン</t>
    </rPh>
    <rPh sb="8" eb="10">
      <t>ヨタク</t>
    </rPh>
    <rPh sb="10" eb="12">
      <t>キンユウ</t>
    </rPh>
    <rPh sb="12" eb="14">
      <t>キカン</t>
    </rPh>
    <rPh sb="14" eb="15">
      <t>メイ</t>
    </rPh>
    <rPh sb="16" eb="18">
      <t>テンポ</t>
    </rPh>
    <rPh sb="18" eb="19">
      <t>メイ</t>
    </rPh>
    <rPh sb="20" eb="22">
      <t>ホショウ</t>
    </rPh>
    <rPh sb="22" eb="24">
      <t>ジギョウ</t>
    </rPh>
    <rPh sb="24" eb="26">
      <t>カイシャ</t>
    </rPh>
    <rPh sb="27" eb="29">
      <t>トウロク</t>
    </rPh>
    <rPh sb="31" eb="33">
      <t>コウザ</t>
    </rPh>
    <phoneticPr fontId="1"/>
  </si>
  <si>
    <t>　・申請者は、緑色の欄（太枠の中）のみ記入してください。</t>
  </si>
  <si>
    <t>　・本申請書を受理した執行機関は、黄色の欄（債権者コード、執行機関名、電話番号（内線）、処理区分）を追記してください。</t>
  </si>
  <si>
    <t>※記入上の注意</t>
    <phoneticPr fontId="3"/>
  </si>
  <si>
    <t>記入する文字が見づらい場合は、次ページの着色しない様式を使用してください。</t>
    <phoneticPr fontId="3"/>
  </si>
  <si>
    <t>－</t>
    <phoneticPr fontId="2"/>
  </si>
  <si>
    <t>処　理　区　分</t>
    <rPh sb="0" eb="1">
      <t>トコロ</t>
    </rPh>
    <rPh sb="2" eb="3">
      <t>リ</t>
    </rPh>
    <rPh sb="4" eb="5">
      <t>ク</t>
    </rPh>
    <rPh sb="6" eb="7">
      <t>ブン</t>
    </rPh>
    <phoneticPr fontId="2"/>
  </si>
  <si>
    <t>担当者名</t>
    <rPh sb="0" eb="4">
      <t>タントウシャメイ</t>
    </rPh>
    <phoneticPr fontId="1"/>
  </si>
  <si>
    <t>会社区分</t>
    <phoneticPr fontId="2"/>
  </si>
  <si>
    <t>郵　便　番　号</t>
    <phoneticPr fontId="2"/>
  </si>
  <si>
    <t>　注：市外局番から記入してください</t>
    <phoneticPr fontId="2"/>
  </si>
  <si>
    <t>口　　　座　　　名　　　義　　　人　　　（　　　カ　　　ナ　　　）</t>
    <phoneticPr fontId="2"/>
  </si>
  <si>
    <t>口　座　番　号</t>
    <phoneticPr fontId="2"/>
  </si>
  <si>
    <t>前払金預託口座番号</t>
    <phoneticPr fontId="2"/>
  </si>
  <si>
    <t>－</t>
    <phoneticPr fontId="2"/>
  </si>
  <si>
    <t>電話番号
（内線）</t>
    <rPh sb="0" eb="2">
      <t>デンワ</t>
    </rPh>
    <rPh sb="2" eb="4">
      <t>バンゴウ</t>
    </rPh>
    <rPh sb="6" eb="8">
      <t>ナイセン</t>
    </rPh>
    <phoneticPr fontId="1"/>
  </si>
  <si>
    <t xml:space="preserve"> 1.普通預金　2.当座預金　9.別段・別口</t>
    <rPh sb="3" eb="5">
      <t>フツウ</t>
    </rPh>
    <rPh sb="5" eb="7">
      <t>ヨキン</t>
    </rPh>
    <rPh sb="10" eb="12">
      <t>トウザ</t>
    </rPh>
    <rPh sb="12" eb="14">
      <t>ヨキン</t>
    </rPh>
    <rPh sb="17" eb="19">
      <t>ベツダン</t>
    </rPh>
    <rPh sb="20" eb="22">
      <t>ベツクチ</t>
    </rPh>
    <phoneticPr fontId="1"/>
  </si>
  <si>
    <t xml:space="preserve"> 1.新規登録　2.変　更</t>
    <rPh sb="3" eb="5">
      <t>シンキ</t>
    </rPh>
    <rPh sb="5" eb="7">
      <t>トウロク</t>
    </rPh>
    <rPh sb="10" eb="11">
      <t>ヘン</t>
    </rPh>
    <rPh sb="12" eb="13">
      <t>サラ</t>
    </rPh>
    <phoneticPr fontId="2"/>
  </si>
  <si>
    <t>債権者コード</t>
  </si>
  <si>
    <t>処理区分</t>
  </si>
  <si>
    <t>執行機関名</t>
  </si>
  <si>
    <t>電話番号（内線）</t>
  </si>
  <si>
    <t>担当者名</t>
  </si>
  <si>
    <t>住所コード</t>
  </si>
  <si>
    <t>都道府県</t>
  </si>
  <si>
    <t>方書</t>
  </si>
  <si>
    <t>【支払情報】</t>
  </si>
  <si>
    <t>支払方法</t>
  </si>
  <si>
    <t>金融機関名</t>
  </si>
  <si>
    <t>店舗名</t>
  </si>
  <si>
    <t>金融機関コード</t>
  </si>
  <si>
    <t>預金種別</t>
  </si>
  <si>
    <t>口座番号</t>
  </si>
  <si>
    <t>金融機関名(前払金)</t>
  </si>
  <si>
    <t>店舗名(前払金)</t>
  </si>
  <si>
    <t>金融機関コード(前払金)</t>
  </si>
  <si>
    <t>預金種別(前払金)</t>
  </si>
  <si>
    <t>口座番号(前払金)</t>
  </si>
  <si>
    <t>郵便番号</t>
    <phoneticPr fontId="10"/>
  </si>
  <si>
    <t>【申請者】</t>
    <rPh sb="1" eb="4">
      <t>シンセイシャ</t>
    </rPh>
    <phoneticPr fontId="10"/>
  </si>
  <si>
    <t>申請年月日</t>
    <rPh sb="0" eb="2">
      <t>シンセイ</t>
    </rPh>
    <rPh sb="2" eb="5">
      <t>ネンガッピ</t>
    </rPh>
    <phoneticPr fontId="10"/>
  </si>
  <si>
    <t>【氏名】</t>
    <phoneticPr fontId="10"/>
  </si>
  <si>
    <t>【住所、電話番号】</t>
    <rPh sb="4" eb="6">
      <t>デンワ</t>
    </rPh>
    <rPh sb="6" eb="8">
      <t>バンゴウ</t>
    </rPh>
    <phoneticPr fontId="10"/>
  </si>
  <si>
    <t>区市町村・大字・通称名・町・字・丁目</t>
    <phoneticPr fontId="10"/>
  </si>
  <si>
    <t>番地</t>
    <phoneticPr fontId="10"/>
  </si>
  <si>
    <t>電話番号</t>
    <phoneticPr fontId="10"/>
  </si>
  <si>
    <t>氏 名 １</t>
    <phoneticPr fontId="10"/>
  </si>
  <si>
    <t>氏 名 ２</t>
    <phoneticPr fontId="10"/>
  </si>
  <si>
    <t>年</t>
    <rPh sb="0" eb="1">
      <t>ネン</t>
    </rPh>
    <phoneticPr fontId="10"/>
  </si>
  <si>
    <t>月</t>
    <rPh sb="0" eb="1">
      <t>ガツ</t>
    </rPh>
    <phoneticPr fontId="10"/>
  </si>
  <si>
    <t>日</t>
    <rPh sb="0" eb="1">
      <t>ヒ</t>
    </rPh>
    <phoneticPr fontId="10"/>
  </si>
  <si>
    <t>口座名義人（カナ）</t>
    <phoneticPr fontId="10"/>
  </si>
  <si>
    <t>【関連債権者】</t>
    <phoneticPr fontId="10"/>
  </si>
  <si>
    <t>【備考】</t>
    <rPh sb="1" eb="3">
      <t>ビコウ</t>
    </rPh>
    <phoneticPr fontId="10"/>
  </si>
  <si>
    <t>－</t>
    <phoneticPr fontId="10"/>
  </si>
  <si>
    <t xml:space="preserve"> ← リストから選択してください。</t>
  </si>
  <si>
    <t xml:space="preserve"> ← リストから選択してください。</t>
    <rPh sb="8" eb="10">
      <t>センタク</t>
    </rPh>
    <phoneticPr fontId="10"/>
  </si>
  <si>
    <t xml:space="preserve"> ← 県外の場合は入力してください。</t>
    <rPh sb="9" eb="11">
      <t>ニュウリョク</t>
    </rPh>
    <phoneticPr fontId="10"/>
  </si>
  <si>
    <t xml:space="preserve"> ← 県外の場合は区市町村まで入力してください。</t>
    <rPh sb="15" eb="17">
      <t>ニュウリョク</t>
    </rPh>
    <phoneticPr fontId="10"/>
  </si>
  <si>
    <t xml:space="preserve"> ← 県外の場合は大字以下の住所を入力してください。</t>
  </si>
  <si>
    <t xml:space="preserve"> ← リストから選択してください。通常は１になります。</t>
    <rPh sb="17" eb="19">
      <t>ツウジョウ</t>
    </rPh>
    <phoneticPr fontId="10"/>
  </si>
  <si>
    <t>令和</t>
    <rPh sb="0" eb="2">
      <t>レイワ</t>
    </rPh>
    <phoneticPr fontId="10"/>
  </si>
  <si>
    <t>氏 　名</t>
    <phoneticPr fontId="10"/>
  </si>
  <si>
    <t>備  考</t>
    <rPh sb="0" eb="1">
      <t>ビ</t>
    </rPh>
    <rPh sb="3" eb="4">
      <t>コウ</t>
    </rPh>
    <phoneticPr fontId="10"/>
  </si>
  <si>
    <t>　フリガナ(氏名１)</t>
    <rPh sb="6" eb="8">
      <t>シメイ</t>
    </rPh>
    <phoneticPr fontId="10"/>
  </si>
  <si>
    <t>　フリガナ(氏名２)</t>
    <phoneticPr fontId="10"/>
  </si>
  <si>
    <t>　フリガナ(区市町村～丁目)</t>
    <rPh sb="6" eb="10">
      <t>クシチョウソン</t>
    </rPh>
    <rPh sb="11" eb="13">
      <t>チョウメ</t>
    </rPh>
    <phoneticPr fontId="10"/>
  </si>
  <si>
    <t>　フリガナ(番地)</t>
    <rPh sb="6" eb="8">
      <t>バンチ</t>
    </rPh>
    <phoneticPr fontId="10"/>
  </si>
  <si>
    <t>　フリガナ(方書)</t>
    <rPh sb="6" eb="8">
      <t>カタガキ</t>
    </rPh>
    <phoneticPr fontId="10"/>
  </si>
  <si>
    <t xml:space="preserve"> ← 公共工事の前払金預託金融機関名・店舗名</t>
    <phoneticPr fontId="10"/>
  </si>
  <si>
    <t>　（役職名と氏名の間、氏名の姓と名の間は１文字あけて</t>
    <phoneticPr fontId="10"/>
  </si>
  <si>
    <t>　　ください）</t>
    <phoneticPr fontId="10"/>
  </si>
  <si>
    <t>　支払方法（1～5のいずれか１つを記入してください）</t>
    <rPh sb="1" eb="3">
      <t>シハライ</t>
    </rPh>
    <rPh sb="3" eb="5">
      <t>ホウホウ</t>
    </rPh>
    <rPh sb="17" eb="19">
      <t>キニュウ</t>
    </rPh>
    <phoneticPr fontId="1"/>
  </si>
  <si>
    <t>　預金種別（1、2、9のいずれか１つを記入してください）</t>
    <rPh sb="1" eb="3">
      <t>ヨキン</t>
    </rPh>
    <rPh sb="3" eb="5">
      <t>シュベツ</t>
    </rPh>
    <rPh sb="19" eb="21">
      <t>キニュウ</t>
    </rPh>
    <phoneticPr fontId="1"/>
  </si>
  <si>
    <t xml:space="preserve"> ← 市外局番から入力してください。携帯電話の場合、「－」は不要です。</t>
    <phoneticPr fontId="10"/>
  </si>
  <si>
    <t>はじめに</t>
    <phoneticPr fontId="10"/>
  </si>
  <si>
    <t xml:space="preserve"> ← 右の欄には、枝番(01～99)を入力してください。</t>
    <rPh sb="3" eb="4">
      <t>ミギ</t>
    </rPh>
    <rPh sb="5" eb="6">
      <t>ラン</t>
    </rPh>
    <rPh sb="9" eb="11">
      <t>エダバン</t>
    </rPh>
    <rPh sb="19" eb="21">
      <t>ニュウリョク</t>
    </rPh>
    <phoneticPr fontId="10"/>
  </si>
  <si>
    <t xml:space="preserve"> ← 右の欄には、枝番(01～99)を入力してください。</t>
    <phoneticPr fontId="10"/>
  </si>
  <si>
    <t xml:space="preserve"> ← 法人の場合は、代表者名を入力してください。</t>
    <rPh sb="15" eb="17">
      <t>ニュウリョク</t>
    </rPh>
    <phoneticPr fontId="10"/>
  </si>
  <si>
    <t>　　（保証事業会社に登録した口座）を入力してください。</t>
    <rPh sb="18" eb="20">
      <t>ニュウリョク</t>
    </rPh>
    <phoneticPr fontId="10"/>
  </si>
  <si>
    <t xml:space="preserve"> ← 個人名（氏名）又は法人名を入力してください。</t>
    <rPh sb="7" eb="9">
      <t>シメイ</t>
    </rPh>
    <rPh sb="16" eb="18">
      <t>ニュウリョク</t>
    </rPh>
    <phoneticPr fontId="10"/>
  </si>
  <si>
    <t>担当者</t>
    <rPh sb="0" eb="3">
      <t>タントウシャ</t>
    </rPh>
    <phoneticPr fontId="2"/>
  </si>
  <si>
    <t>E-mail</t>
    <phoneticPr fontId="2"/>
  </si>
  <si>
    <t>住所</t>
    <rPh sb="0" eb="2">
      <t>ジュウショ</t>
    </rPh>
    <phoneticPr fontId="1"/>
  </si>
  <si>
    <t>法人の場合は、以下も記入してください。</t>
    <rPh sb="0" eb="2">
      <t>ホウジン</t>
    </rPh>
    <rPh sb="3" eb="5">
      <t>バアイ</t>
    </rPh>
    <rPh sb="7" eb="9">
      <t>イカ</t>
    </rPh>
    <rPh sb="10" eb="12">
      <t>キニュウ</t>
    </rPh>
    <phoneticPr fontId="2"/>
  </si>
  <si>
    <t>電話番号</t>
    <rPh sb="0" eb="2">
      <t>デンワ</t>
    </rPh>
    <rPh sb="2" eb="4">
      <t>バンゴウ</t>
    </rPh>
    <phoneticPr fontId="10"/>
  </si>
  <si>
    <t>（所属・氏名）</t>
    <phoneticPr fontId="2"/>
  </si>
  <si>
    <t>電話番号</t>
    <rPh sb="0" eb="2">
      <t>デンワ</t>
    </rPh>
    <rPh sb="2" eb="4">
      <t>バンゴウ</t>
    </rPh>
    <phoneticPr fontId="2"/>
  </si>
  <si>
    <t>担当者（所属・氏名）</t>
    <rPh sb="0" eb="3">
      <t>タントウシャ</t>
    </rPh>
    <rPh sb="4" eb="6">
      <t>ショゾク</t>
    </rPh>
    <rPh sb="7" eb="9">
      <t>シメイ</t>
    </rPh>
    <phoneticPr fontId="10"/>
  </si>
  <si>
    <t>【担当者（法人の場合のみ入力）】</t>
    <rPh sb="1" eb="4">
      <t>タントウシャ</t>
    </rPh>
    <rPh sb="5" eb="7">
      <t>ホウジン</t>
    </rPh>
    <rPh sb="8" eb="10">
      <t>バアイ</t>
    </rPh>
    <rPh sb="12" eb="14">
      <t>ニュウリョク</t>
    </rPh>
    <phoneticPr fontId="10"/>
  </si>
  <si>
    <t>E-mail</t>
    <phoneticPr fontId="10"/>
  </si>
  <si>
    <t>電話番号</t>
    <rPh sb="0" eb="2">
      <t>デンワ</t>
    </rPh>
    <rPh sb="2" eb="4">
      <t>バンゴウ</t>
    </rPh>
    <phoneticPr fontId="2"/>
  </si>
  <si>
    <t>県記入欄</t>
    <rPh sb="0" eb="1">
      <t>ケン</t>
    </rPh>
    <rPh sb="1" eb="2">
      <t>キ</t>
    </rPh>
    <rPh sb="2" eb="3">
      <t>イ</t>
    </rPh>
    <rPh sb="3" eb="4">
      <t>ラン</t>
    </rPh>
    <phoneticPr fontId="2"/>
  </si>
  <si>
    <t>住　所</t>
    <rPh sb="0" eb="1">
      <t>ジュウ</t>
    </rPh>
    <rPh sb="2" eb="3">
      <t>ショ</t>
    </rPh>
    <phoneticPr fontId="10"/>
  </si>
  <si>
    <t xml:space="preserve"> ← 法人の場合は、担当者（所属・氏名）を入力してください。</t>
    <rPh sb="3" eb="5">
      <t>ホウジン</t>
    </rPh>
    <rPh sb="6" eb="8">
      <t>バアイ</t>
    </rPh>
    <rPh sb="10" eb="13">
      <t>タントウシャ</t>
    </rPh>
    <rPh sb="14" eb="16">
      <t>ショゾク</t>
    </rPh>
    <rPh sb="17" eb="19">
      <t>シメイ</t>
    </rPh>
    <rPh sb="21" eb="23">
      <t>ニュウリョク</t>
    </rPh>
    <phoneticPr fontId="10"/>
  </si>
  <si>
    <t xml:space="preserve"> ← 担当者の電話番号を入力してください。</t>
    <rPh sb="3" eb="6">
      <t>タントウシャ</t>
    </rPh>
    <rPh sb="7" eb="9">
      <t>デンワ</t>
    </rPh>
    <rPh sb="9" eb="11">
      <t>バンゴウ</t>
    </rPh>
    <rPh sb="12" eb="14">
      <t>ニュウリョク</t>
    </rPh>
    <phoneticPr fontId="10"/>
  </si>
  <si>
    <t xml:space="preserve"> ← 担当者のE-mailを入力してください。</t>
    <rPh sb="3" eb="6">
      <t>タントウシャ</t>
    </rPh>
    <rPh sb="14" eb="16">
      <t>ニュウリョク</t>
    </rPh>
    <phoneticPr fontId="10"/>
  </si>
  <si>
    <t>【県(執行機関) 入力欄】</t>
    <rPh sb="1" eb="2">
      <t>ケン</t>
    </rPh>
    <rPh sb="3" eb="5">
      <t>シッコウ</t>
    </rPh>
    <rPh sb="5" eb="7">
      <t>キカン</t>
    </rPh>
    <rPh sb="9" eb="12">
      <t>ニュウリョクラン</t>
    </rPh>
    <phoneticPr fontId="10"/>
  </si>
  <si>
    <t>氏　名</t>
    <rPh sb="0" eb="1">
      <t>シ</t>
    </rPh>
    <rPh sb="2" eb="3">
      <t>ナ</t>
    </rPh>
    <phoneticPr fontId="10"/>
  </si>
  <si>
    <t>※　申請者（債権者）の方は、太字（太枠）の部分のみ入力してください。なお、本シートの提出は不要です。</t>
    <rPh sb="2" eb="5">
      <t>シンセイシャ</t>
    </rPh>
    <rPh sb="6" eb="9">
      <t>サイケンシャ</t>
    </rPh>
    <rPh sb="11" eb="12">
      <t>カタ</t>
    </rPh>
    <rPh sb="14" eb="16">
      <t>フトジ</t>
    </rPh>
    <rPh sb="17" eb="19">
      <t>フトワク</t>
    </rPh>
    <rPh sb="21" eb="23">
      <t>ブブン</t>
    </rPh>
    <rPh sb="25" eb="27">
      <t>ニュウリョク</t>
    </rPh>
    <rPh sb="37" eb="38">
      <t>ホン</t>
    </rPh>
    <rPh sb="42" eb="44">
      <t>テイシュツ</t>
    </rPh>
    <rPh sb="45" eb="47">
      <t>フヨウ</t>
    </rPh>
    <phoneticPr fontId="10"/>
  </si>
  <si>
    <t xml:space="preserve"> ← 申請者（債権者）名を入力してください。
　　なお、法人の場合は、法人名及び代表者職・氏名を
　　入力してください。
　　また、県（執行機関）が代理申請する場合は、担当者
　　名を入力してください。</t>
    <rPh sb="3" eb="6">
      <t>シンセイシャ</t>
    </rPh>
    <rPh sb="7" eb="10">
      <t>サイケンシャ</t>
    </rPh>
    <rPh sb="11" eb="12">
      <t>メイ</t>
    </rPh>
    <rPh sb="13" eb="15">
      <t>ニュウリョク</t>
    </rPh>
    <rPh sb="28" eb="30">
      <t>ホウジン</t>
    </rPh>
    <rPh sb="51" eb="53">
      <t>ニュウリョク</t>
    </rPh>
    <rPh sb="66" eb="67">
      <t>ケン</t>
    </rPh>
    <rPh sb="68" eb="72">
      <t>シッコウキカン</t>
    </rPh>
    <rPh sb="74" eb="76">
      <t>ダイリ</t>
    </rPh>
    <rPh sb="76" eb="78">
      <t>シンセイ</t>
    </rPh>
    <rPh sb="80" eb="82">
      <t>バアイ</t>
    </rPh>
    <rPh sb="92" eb="94">
      <t>ニュウリョク</t>
    </rPh>
    <phoneticPr fontId="10"/>
  </si>
  <si>
    <t>特記事項</t>
    <rPh sb="0" eb="2">
      <t>トッキ</t>
    </rPh>
    <rPh sb="2" eb="4">
      <t>ジコウ</t>
    </rPh>
    <phoneticPr fontId="10"/>
  </si>
  <si>
    <t>※　申請者（債権者）の方は、太字（太枠）の部分のみ入力してください。</t>
    <rPh sb="2" eb="5">
      <t>シンセイシャ</t>
    </rPh>
    <rPh sb="6" eb="9">
      <t>サイケンシャ</t>
    </rPh>
    <rPh sb="11" eb="12">
      <t>カタ</t>
    </rPh>
    <rPh sb="14" eb="16">
      <t>フトジ</t>
    </rPh>
    <rPh sb="17" eb="19">
      <t>フトワク</t>
    </rPh>
    <rPh sb="21" eb="23">
      <t>ブブン</t>
    </rPh>
    <rPh sb="25" eb="27">
      <t>ニュウリョク</t>
    </rPh>
    <phoneticPr fontId="10"/>
  </si>
  <si>
    <t>【執行機関】</t>
    <rPh sb="1" eb="3">
      <t>シッコウ</t>
    </rPh>
    <rPh sb="3" eb="5">
      <t>キカン</t>
    </rPh>
    <phoneticPr fontId="10"/>
  </si>
  <si>
    <t>（株）福島出納建設</t>
    <rPh sb="3" eb="5">
      <t>フクシマ</t>
    </rPh>
    <rPh sb="5" eb="7">
      <t>スイトウ</t>
    </rPh>
    <rPh sb="7" eb="9">
      <t>ケンセツ</t>
    </rPh>
    <phoneticPr fontId="10"/>
  </si>
  <si>
    <t>ｶ)ﾌｸｼﾏｽｲﾄｳｹﾝｾﾂ</t>
    <phoneticPr fontId="10"/>
  </si>
  <si>
    <t>代表取締役　出納　一郎</t>
    <rPh sb="0" eb="5">
      <t>ダイヒョウトリシマリヤク</t>
    </rPh>
    <rPh sb="6" eb="8">
      <t>スイトウ</t>
    </rPh>
    <rPh sb="9" eb="11">
      <t>イチロウ</t>
    </rPh>
    <phoneticPr fontId="10"/>
  </si>
  <si>
    <t>ﾀﾞｲﾋｮｳﾄﾘｼﾏﾘﾔｸ ｽｲﾄｳ ｲﾁﾛｳ</t>
  </si>
  <si>
    <t>福島県</t>
    <rPh sb="0" eb="3">
      <t>フクシマケン</t>
    </rPh>
    <phoneticPr fontId="10"/>
  </si>
  <si>
    <t>福島市杉妻町</t>
    <rPh sb="0" eb="3">
      <t>フクシマシ</t>
    </rPh>
    <rPh sb="3" eb="6">
      <t>スギツマチョウ</t>
    </rPh>
    <phoneticPr fontId="10"/>
  </si>
  <si>
    <t>ﾌｸｼﾏｼｽｷﾞﾂﾏﾁｮｳ</t>
  </si>
  <si>
    <t>２－１６</t>
  </si>
  <si>
    <t>出納ビル</t>
    <rPh sb="0" eb="2">
      <t>スイトウ</t>
    </rPh>
    <phoneticPr fontId="10"/>
  </si>
  <si>
    <t>ｽｲﾄｳﾋﾞﾙ</t>
  </si>
  <si>
    <t>024-521-XXXX</t>
  </si>
  <si>
    <t>1.口座振替</t>
  </si>
  <si>
    <t>東邦銀行</t>
    <rPh sb="0" eb="4">
      <t>トウホウギンコウ</t>
    </rPh>
    <phoneticPr fontId="10"/>
  </si>
  <si>
    <t>県庁支店</t>
    <rPh sb="0" eb="2">
      <t>ケンチョウ</t>
    </rPh>
    <rPh sb="2" eb="4">
      <t>シテン</t>
    </rPh>
    <phoneticPr fontId="10"/>
  </si>
  <si>
    <t>2.当座預金</t>
  </si>
  <si>
    <t>1234567</t>
  </si>
  <si>
    <t>1.普通預金</t>
  </si>
  <si>
    <t>1234</t>
  </si>
  <si>
    <t>元号</t>
    <rPh sb="0" eb="2">
      <t>ゲンゴウ</t>
    </rPh>
    <phoneticPr fontId="10"/>
  </si>
  <si>
    <t>住所</t>
    <rPh sb="0" eb="2">
      <t>ジュウショ</t>
    </rPh>
    <phoneticPr fontId="10"/>
  </si>
  <si>
    <t>福島県福島市杉妻町２－１６出納ビル</t>
    <rPh sb="0" eb="3">
      <t>フクシマケン</t>
    </rPh>
    <rPh sb="3" eb="6">
      <t>フクシマシ</t>
    </rPh>
    <rPh sb="6" eb="9">
      <t>スギツマチョウ</t>
    </rPh>
    <rPh sb="13" eb="15">
      <t>スイトウ</t>
    </rPh>
    <phoneticPr fontId="10"/>
  </si>
  <si>
    <t>氏 　名</t>
    <rPh sb="0" eb="1">
      <t>シ</t>
    </rPh>
    <rPh sb="3" eb="4">
      <t>ナ</t>
    </rPh>
    <phoneticPr fontId="10"/>
  </si>
  <si>
    <t>株式会社福島出納建設
代表取締役　出納　一郎</t>
    <phoneticPr fontId="10"/>
  </si>
  <si>
    <t xml:space="preserve"> ← 法人の場合は、法人名及び代表者職・氏名を入力</t>
    <rPh sb="23" eb="25">
      <t>ニュウリョク</t>
    </rPh>
    <phoneticPr fontId="10"/>
  </si>
  <si>
    <t>024-521-XXXX</t>
    <phoneticPr fontId="10"/>
  </si>
  <si>
    <t>してください</t>
    <phoneticPr fontId="10"/>
  </si>
  <si>
    <t>総務課　出納　二郎</t>
    <rPh sb="0" eb="3">
      <t>ソウムカ</t>
    </rPh>
    <rPh sb="4" eb="6">
      <t>スイトウ</t>
    </rPh>
    <rPh sb="7" eb="9">
      <t>ジロウ</t>
    </rPh>
    <phoneticPr fontId="10"/>
  </si>
  <si>
    <t>024-521-YYYY</t>
    <phoneticPr fontId="10"/>
  </si>
  <si>
    <t>suitou_jirou@example.co.jp</t>
    <phoneticPr fontId="10"/>
  </si>
  <si>
    <t>【 入 力 例 】</t>
    <rPh sb="2" eb="3">
      <t>ニュウ</t>
    </rPh>
    <rPh sb="4" eb="5">
      <t>チカラ</t>
    </rPh>
    <rPh sb="6" eb="7">
      <t>レイ</t>
    </rPh>
    <phoneticPr fontId="10"/>
  </si>
  <si>
    <t>　この申請書は、福島県が債権者のみなさまへ迅速なお支払いをするために提出していただくものです。</t>
    <phoneticPr fontId="10"/>
  </si>
  <si>
    <t>県記入欄</t>
    <rPh sb="0" eb="1">
      <t>ケン</t>
    </rPh>
    <rPh sb="1" eb="2">
      <t>キ</t>
    </rPh>
    <rPh sb="2" eb="3">
      <t>イ</t>
    </rPh>
    <rPh sb="3" eb="4">
      <t>ラン</t>
    </rPh>
    <phoneticPr fontId="1"/>
  </si>
  <si>
    <t>処　理　区　分</t>
    <rPh sb="0" eb="1">
      <t>トコロ</t>
    </rPh>
    <rPh sb="2" eb="3">
      <t>リ</t>
    </rPh>
    <rPh sb="4" eb="5">
      <t>ク</t>
    </rPh>
    <rPh sb="6" eb="7">
      <t>ブン</t>
    </rPh>
    <phoneticPr fontId="1"/>
  </si>
  <si>
    <t xml:space="preserve"> 1.新規登録　2.変　更</t>
    <rPh sb="3" eb="5">
      <t>シンキ</t>
    </rPh>
    <rPh sb="5" eb="7">
      <t>トウロク</t>
    </rPh>
    <rPh sb="10" eb="11">
      <t>ヘン</t>
    </rPh>
    <rPh sb="12" eb="13">
      <t>サラ</t>
    </rPh>
    <phoneticPr fontId="1"/>
  </si>
  <si>
    <t>会社区分</t>
    <phoneticPr fontId="1"/>
  </si>
  <si>
    <t>郵　便　番　号</t>
    <phoneticPr fontId="1"/>
  </si>
  <si>
    <t>　注：市外局番から記入してください</t>
    <phoneticPr fontId="1"/>
  </si>
  <si>
    <t>口　座　番　号</t>
    <phoneticPr fontId="1"/>
  </si>
  <si>
    <t>口　　　座　　　名　　　義　　　人　　　（　　　カ　　　ナ　　　）</t>
    <phoneticPr fontId="1"/>
  </si>
  <si>
    <t>前払金預託口座番号</t>
    <phoneticPr fontId="1"/>
  </si>
  <si>
    <t>法人の場合は、以下も記入してください。</t>
    <rPh sb="0" eb="2">
      <t>ホウジン</t>
    </rPh>
    <rPh sb="3" eb="5">
      <t>バアイ</t>
    </rPh>
    <rPh sb="7" eb="9">
      <t>イカ</t>
    </rPh>
    <rPh sb="10" eb="12">
      <t>キニュウ</t>
    </rPh>
    <phoneticPr fontId="1"/>
  </si>
  <si>
    <t>担当者</t>
    <rPh sb="0" eb="3">
      <t>タントウシャ</t>
    </rPh>
    <phoneticPr fontId="1"/>
  </si>
  <si>
    <t>（所属・氏名）</t>
    <phoneticPr fontId="1"/>
  </si>
  <si>
    <t>E-mail</t>
    <phoneticPr fontId="1"/>
  </si>
  <si>
    <t>（申請者）</t>
    <rPh sb="1" eb="4">
      <t>シンセイシャ</t>
    </rPh>
    <phoneticPr fontId="2"/>
  </si>
  <si>
    <t>（申請者）</t>
    <rPh sb="1" eb="4">
      <t>シンセイシャ</t>
    </rPh>
    <phoneticPr fontId="10"/>
  </si>
  <si>
    <t>　入力例又は記載例を参考に申請書に必要事項を記入していただくこととなります。「入力用」のシートに</t>
    <rPh sb="6" eb="9">
      <t>キサイレイ</t>
    </rPh>
    <rPh sb="10" eb="12">
      <t>サンコウ</t>
    </rPh>
    <rPh sb="13" eb="16">
      <t>シンセイショ</t>
    </rPh>
    <rPh sb="17" eb="19">
      <t>ヒツヨウ</t>
    </rPh>
    <rPh sb="19" eb="21">
      <t>ジコウ</t>
    </rPh>
    <rPh sb="22" eb="24">
      <t>キニュウ</t>
    </rPh>
    <rPh sb="39" eb="42">
      <t>ニュウリョクヨウ</t>
    </rPh>
    <phoneticPr fontId="10"/>
  </si>
  <si>
    <t>　申請書を印刷して手書きしていただいても構いません。申請書は、「申請書（着色あり）」と「申請書</t>
    <rPh sb="1" eb="4">
      <t>シンセイショ</t>
    </rPh>
    <rPh sb="5" eb="7">
      <t>インサツ</t>
    </rPh>
    <rPh sb="9" eb="11">
      <t>テガ</t>
    </rPh>
    <rPh sb="20" eb="21">
      <t>カマ</t>
    </rPh>
    <phoneticPr fontId="10"/>
  </si>
  <si>
    <t>（着色なし）」の２種類ありますので、見やすい方を使用してください。</t>
    <phoneticPr fontId="10"/>
  </si>
  <si>
    <t>５　債権者本人に代わって県の執行機関が申請する場合は、申請内容（氏名、住所、口座情報等）を確認</t>
    <phoneticPr fontId="10"/>
  </si>
  <si>
    <t>　できるすべての書類を添付してください。</t>
    <phoneticPr fontId="10"/>
  </si>
  <si>
    <t>　を備考欄に併せて記入してください。</t>
    <phoneticPr fontId="10"/>
  </si>
  <si>
    <t>２　先に提出していただいた申請書の内容に変更がある場合は、変更する項目のみを記載し、その理由等</t>
    <phoneticPr fontId="10"/>
  </si>
  <si>
    <t>　される方もこの申請書を併せて提出してください。</t>
    <phoneticPr fontId="10"/>
  </si>
  <si>
    <t>３　代金等の受領者が申請のみなさまと常時異なる場合は、その受領者名を関連債権者欄に記載し、受領</t>
    <phoneticPr fontId="10"/>
  </si>
  <si>
    <t>４　支払方法に「１」（口座振替）を選択した場合は、口座情報（金融機関名、店舗名、預金種別、口座</t>
    <phoneticPr fontId="10"/>
  </si>
  <si>
    <t>　番号、口座名義人（カナ））の内容を確認するため、預金通帳の写し（表紙及びカナ名義が印字されて</t>
    <phoneticPr fontId="10"/>
  </si>
  <si>
    <t>　いるページ）又は当座勘定照合表など口座情報が表示されている書類の写しを添付してください。</t>
    <phoneticPr fontId="10"/>
  </si>
  <si>
    <t>６　２年以上お支払いに使用されなかった債権者の登録情報は削除されますので、該当する場合又は不明</t>
    <rPh sb="3" eb="4">
      <t>ネン</t>
    </rPh>
    <rPh sb="4" eb="6">
      <t>イジョウ</t>
    </rPh>
    <rPh sb="7" eb="9">
      <t>シハラ</t>
    </rPh>
    <rPh sb="11" eb="13">
      <t>シヨウ</t>
    </rPh>
    <rPh sb="28" eb="30">
      <t>サクジョ</t>
    </rPh>
    <rPh sb="37" eb="39">
      <t>ガイトウ</t>
    </rPh>
    <rPh sb="41" eb="43">
      <t>バアイ</t>
    </rPh>
    <rPh sb="43" eb="44">
      <t>マタ</t>
    </rPh>
    <rPh sb="45" eb="47">
      <t>フメイ</t>
    </rPh>
    <phoneticPr fontId="10"/>
  </si>
  <si>
    <t>　な場合はあらためて申請書を提出してください。</t>
    <phoneticPr fontId="10"/>
  </si>
  <si>
    <t>入力いただくと申請書のシートに転記されます。</t>
    <rPh sb="15" eb="17">
      <t>テンキ</t>
    </rPh>
    <phoneticPr fontId="10"/>
  </si>
  <si>
    <t>１　太枠の中の該当する項目について記入してください。</t>
    <phoneticPr fontId="10"/>
  </si>
  <si>
    <t xml:space="preserve"> 1.口座振替　2.隔地払（支店）　3.隔地払（外国）　4.隔地払（郵便局）　5.支払証</t>
    <rPh sb="3" eb="5">
      <t>コウザ</t>
    </rPh>
    <rPh sb="5" eb="7">
      <t>フリカエ</t>
    </rPh>
    <rPh sb="10" eb="12">
      <t>カクチ</t>
    </rPh>
    <rPh sb="12" eb="13">
      <t>バラ</t>
    </rPh>
    <rPh sb="14" eb="16">
      <t>シテン</t>
    </rPh>
    <rPh sb="20" eb="22">
      <t>カクチ</t>
    </rPh>
    <rPh sb="22" eb="23">
      <t>バラ</t>
    </rPh>
    <rPh sb="24" eb="26">
      <t>ガイコク</t>
    </rPh>
    <rPh sb="30" eb="32">
      <t>カクチ</t>
    </rPh>
    <rPh sb="32" eb="33">
      <t>バラ</t>
    </rPh>
    <rPh sb="34" eb="37">
      <t>ユウビンキョク</t>
    </rPh>
    <rPh sb="41" eb="44">
      <t>シハライショウ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</si>
</sst>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1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明朝"/>
      <family val="1"/>
      <charset val="128"/>
    </font>
    <font>
      <sz val="22"/>
      <color theme="1"/>
      <name val="ＭＳ 明朝"/>
      <family val="1"/>
      <charset val="128"/>
    </font>
    <font>
      <sz val="14"/>
      <color theme="1"/>
      <name val="ＭＳ 明朝"/>
      <family val="1"/>
      <charset val="128"/>
    </font>
    <font>
      <b/>
      <sz val="14"/>
      <color theme="1"/>
      <name val="ＭＳ ゴシック"/>
      <family val="3"/>
      <charset val="128"/>
    </font>
    <font>
      <b/>
      <sz val="10"/>
      <color theme="1"/>
      <name val="ＭＳ 明朝"/>
      <family val="1"/>
      <charset val="128"/>
    </font>
    <font>
      <sz val="8"/>
      <color theme="1"/>
      <name val="ＭＳ 明朝"/>
      <family val="1"/>
      <charset val="128"/>
    </font>
    <font>
      <sz val="6"/>
      <name val="ＭＳ Ｐゴシック"/>
      <family val="3"/>
      <charset val="128"/>
      <scheme val="minor"/>
    </font>
    <font>
      <sz val="11"/>
      <color theme="1"/>
      <name val="ＭＳ ゴシック"/>
      <family val="3"/>
      <charset val="128"/>
    </font>
    <font>
      <b/>
      <sz val="11"/>
      <color theme="1"/>
      <name val="ＭＳ ゴシック"/>
      <family val="3"/>
      <charset val="128"/>
    </font>
    <font>
      <sz val="10"/>
      <color theme="1"/>
      <name val="ＭＳ ゴシック"/>
      <family val="3"/>
      <charset val="128"/>
    </font>
    <font>
      <b/>
      <sz val="11"/>
      <color rgb="FFFF0000"/>
      <name val="ＭＳ ゴシック"/>
      <family val="3"/>
      <charset val="128"/>
    </font>
    <font>
      <sz val="11"/>
      <color theme="1"/>
      <name val="HG丸ｺﾞｼｯｸM-PRO"/>
      <family val="3"/>
      <charset val="128"/>
    </font>
    <font>
      <u/>
      <sz val="11"/>
      <color theme="10"/>
      <name val="ＭＳ Ｐゴシック"/>
      <family val="3"/>
      <charset val="128"/>
      <scheme val="minor"/>
    </font>
    <font>
      <b/>
      <sz val="9"/>
      <color theme="1"/>
      <name val="ＭＳ ゴシック"/>
      <family val="3"/>
      <charset val="128"/>
    </font>
    <font>
      <sz val="12"/>
      <color theme="1"/>
      <name val="HG丸ｺﾞｼｯｸM-PRO"/>
      <family val="3"/>
      <charset val="128"/>
    </font>
  </fonts>
  <fills count="5">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s>
  <borders count="105">
    <border>
      <left/>
      <right/>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right/>
      <top/>
      <bottom style="thick">
        <color indexed="64"/>
      </bottom>
      <diagonal/>
    </border>
    <border>
      <left style="thick">
        <color indexed="64"/>
      </left>
      <right/>
      <top style="thin">
        <color indexed="64"/>
      </top>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right/>
      <top style="thick">
        <color indexed="64"/>
      </top>
      <bottom/>
      <diagonal/>
    </border>
    <border>
      <left style="thick">
        <color indexed="64"/>
      </left>
      <right/>
      <top/>
      <bottom style="thick">
        <color indexed="64"/>
      </bottom>
      <diagonal/>
    </border>
    <border>
      <left style="thick">
        <color indexed="64"/>
      </left>
      <right/>
      <top/>
      <bottom/>
      <diagonal/>
    </border>
    <border>
      <left style="thick">
        <color indexed="64"/>
      </left>
      <right/>
      <top style="thick">
        <color indexed="64"/>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style="thick">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ck">
        <color indexed="64"/>
      </right>
      <top style="thin">
        <color indexed="64"/>
      </top>
      <bottom style="thin">
        <color indexed="64"/>
      </bottom>
      <diagonal/>
    </border>
    <border>
      <left style="dotted">
        <color indexed="64"/>
      </left>
      <right style="thick">
        <color indexed="64"/>
      </right>
      <top style="thin">
        <color indexed="64"/>
      </top>
      <bottom style="thick">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ck">
        <color indexed="64"/>
      </right>
      <top/>
      <bottom style="thin">
        <color indexed="64"/>
      </bottom>
      <diagonal/>
    </border>
    <border>
      <left style="dotted">
        <color indexed="64"/>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ck">
        <color indexed="64"/>
      </bottom>
      <diagonal/>
    </border>
    <border>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dotted">
        <color indexed="64"/>
      </left>
      <right style="dotted">
        <color indexed="64"/>
      </right>
      <top style="thin">
        <color indexed="64"/>
      </top>
      <bottom/>
      <diagonal/>
    </border>
    <border>
      <left style="dotted">
        <color indexed="64"/>
      </left>
      <right style="thick">
        <color indexed="64"/>
      </right>
      <top style="thin">
        <color indexed="64"/>
      </top>
      <bottom/>
      <diagonal/>
    </border>
    <border>
      <left style="thin">
        <color indexed="64"/>
      </left>
      <right style="dotted">
        <color indexed="64"/>
      </right>
      <top style="thin">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style="thick">
        <color indexed="64"/>
      </top>
      <bottom style="thick">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ck">
        <color indexed="64"/>
      </bottom>
      <diagonal/>
    </border>
    <border>
      <left style="dotted">
        <color indexed="64"/>
      </left>
      <right/>
      <top style="thin">
        <color indexed="64"/>
      </top>
      <bottom style="thick">
        <color indexed="64"/>
      </bottom>
      <diagonal/>
    </border>
    <border>
      <left style="dotted">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ck">
        <color indexed="64"/>
      </left>
      <right style="dotted">
        <color indexed="64"/>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right style="thick">
        <color indexed="64"/>
      </right>
      <top/>
      <bottom/>
      <diagonal/>
    </border>
    <border>
      <left style="thick">
        <color indexed="64"/>
      </left>
      <right style="dotted">
        <color indexed="64"/>
      </right>
      <top style="thin">
        <color indexed="64"/>
      </top>
      <bottom/>
      <diagonal/>
    </border>
    <border>
      <left style="thick">
        <color indexed="64"/>
      </left>
      <right style="dotted">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ck">
        <color indexed="64"/>
      </top>
      <bottom style="dotted">
        <color indexed="64"/>
      </bottom>
      <diagonal/>
    </border>
    <border>
      <left style="thin">
        <color indexed="64"/>
      </left>
      <right style="thick">
        <color indexed="64"/>
      </right>
      <top style="thin">
        <color indexed="64"/>
      </top>
      <bottom style="dotted">
        <color indexed="64"/>
      </bottom>
      <diagonal/>
    </border>
    <border>
      <left style="thin">
        <color indexed="64"/>
      </left>
      <right style="thin">
        <color indexed="64"/>
      </right>
      <top style="dotted">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dotted">
        <color indexed="64"/>
      </bottom>
      <diagonal/>
    </border>
    <border>
      <left style="thick">
        <color indexed="64"/>
      </left>
      <right/>
      <top style="dotted">
        <color indexed="64"/>
      </top>
      <bottom style="thin">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ck">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ck">
        <color indexed="64"/>
      </right>
      <top/>
      <bottom style="dotted">
        <color indexed="64"/>
      </bottom>
      <diagonal/>
    </border>
    <border>
      <left style="thin">
        <color indexed="64"/>
      </left>
      <right style="thick">
        <color indexed="64"/>
      </right>
      <top/>
      <bottom style="thin">
        <color indexed="64"/>
      </bottom>
      <diagonal/>
    </border>
    <border>
      <left style="thin">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ck">
        <color indexed="64"/>
      </right>
      <top style="dotted">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style="dotted">
        <color indexed="64"/>
      </right>
      <top/>
      <bottom style="thick">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66">
    <xf numFmtId="0" fontId="0" fillId="0" borderId="0" xfId="0">
      <alignment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vertical="center"/>
    </xf>
    <xf numFmtId="49" fontId="4" fillId="0" borderId="7"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8" xfId="0" applyNumberFormat="1" applyFont="1" applyBorder="1" applyAlignment="1">
      <alignment vertical="center"/>
    </xf>
    <xf numFmtId="49" fontId="4" fillId="0" borderId="15" xfId="0" applyNumberFormat="1" applyFont="1" applyBorder="1" applyAlignment="1">
      <alignment vertical="center"/>
    </xf>
    <xf numFmtId="49" fontId="4" fillId="0" borderId="16" xfId="0" applyNumberFormat="1" applyFont="1" applyBorder="1" applyAlignment="1">
      <alignment vertical="center"/>
    </xf>
    <xf numFmtId="49" fontId="4" fillId="0" borderId="10" xfId="0" applyNumberFormat="1" applyFont="1" applyBorder="1" applyAlignment="1">
      <alignment vertical="center"/>
    </xf>
    <xf numFmtId="49" fontId="4" fillId="0" borderId="0" xfId="0" applyNumberFormat="1" applyFont="1" applyFill="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0" xfId="0" applyNumberFormat="1" applyFont="1" applyAlignment="1">
      <alignment vertical="center"/>
    </xf>
    <xf numFmtId="49" fontId="5" fillId="0" borderId="0" xfId="0" applyNumberFormat="1" applyFont="1" applyAlignment="1">
      <alignment horizontal="distributed" vertical="center"/>
    </xf>
    <xf numFmtId="49" fontId="4" fillId="0" borderId="0" xfId="0" applyNumberFormat="1" applyFont="1" applyAlignment="1">
      <alignment horizontal="center" vertical="center"/>
    </xf>
    <xf numFmtId="49" fontId="4" fillId="0" borderId="0" xfId="0" applyNumberFormat="1" applyFont="1" applyFill="1" applyBorder="1" applyAlignment="1">
      <alignment vertical="center"/>
    </xf>
    <xf numFmtId="49" fontId="4" fillId="0" borderId="0" xfId="0" applyNumberFormat="1" applyFont="1" applyFill="1" applyBorder="1" applyAlignment="1">
      <alignment horizontal="center" vertical="center"/>
    </xf>
    <xf numFmtId="49" fontId="4" fillId="0" borderId="4" xfId="0" applyNumberFormat="1" applyFont="1" applyBorder="1" applyAlignment="1">
      <alignment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49" fontId="4" fillId="0" borderId="4" xfId="0" applyNumberFormat="1" applyFont="1" applyFill="1" applyBorder="1" applyAlignment="1">
      <alignment vertical="center"/>
    </xf>
    <xf numFmtId="49" fontId="7" fillId="0" borderId="0" xfId="0" applyNumberFormat="1" applyFont="1" applyBorder="1" applyAlignment="1">
      <alignment vertical="center"/>
    </xf>
    <xf numFmtId="49" fontId="4" fillId="0" borderId="4"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4" fillId="0" borderId="17" xfId="0" applyNumberFormat="1" applyFont="1" applyFill="1" applyBorder="1" applyAlignment="1">
      <alignment vertical="center"/>
    </xf>
    <xf numFmtId="49" fontId="4" fillId="0" borderId="57" xfId="0" applyNumberFormat="1" applyFont="1" applyBorder="1" applyAlignment="1">
      <alignment horizontal="center" vertical="center"/>
    </xf>
    <xf numFmtId="49" fontId="4" fillId="0" borderId="11" xfId="0" applyNumberFormat="1" applyFont="1" applyFill="1" applyBorder="1" applyAlignment="1">
      <alignment vertical="center"/>
    </xf>
    <xf numFmtId="49" fontId="4" fillId="0" borderId="53" xfId="0" applyNumberFormat="1" applyFont="1" applyFill="1" applyBorder="1" applyAlignment="1">
      <alignment vertical="center"/>
    </xf>
    <xf numFmtId="49" fontId="4" fillId="0" borderId="53" xfId="0" applyNumberFormat="1" applyFont="1" applyFill="1" applyBorder="1" applyAlignment="1">
      <alignment horizontal="center" vertical="center"/>
    </xf>
    <xf numFmtId="49" fontId="4" fillId="0" borderId="0" xfId="0" applyNumberFormat="1" applyFont="1" applyAlignment="1">
      <alignment horizontal="center" vertical="center"/>
    </xf>
    <xf numFmtId="0" fontId="6" fillId="2" borderId="25"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4" fillId="0" borderId="7"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24" xfId="0" applyNumberFormat="1" applyFont="1" applyBorder="1" applyAlignment="1">
      <alignment horizontal="center" vertical="center"/>
    </xf>
    <xf numFmtId="0" fontId="4" fillId="2" borderId="54"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0" fontId="4" fillId="2" borderId="47" xfId="0" applyNumberFormat="1" applyFont="1" applyFill="1" applyBorder="1" applyAlignment="1">
      <alignment horizontal="center" vertical="center"/>
    </xf>
    <xf numFmtId="0" fontId="4" fillId="2" borderId="19" xfId="0" applyNumberFormat="1" applyFont="1" applyFill="1" applyBorder="1" applyAlignment="1">
      <alignment horizontal="center" vertical="center"/>
    </xf>
    <xf numFmtId="0" fontId="4" fillId="2" borderId="20" xfId="0" applyNumberFormat="1" applyFont="1" applyFill="1" applyBorder="1" applyAlignment="1">
      <alignment horizontal="center" vertical="center"/>
    </xf>
    <xf numFmtId="0" fontId="4" fillId="2" borderId="21" xfId="0" applyNumberFormat="1" applyFont="1" applyFill="1" applyBorder="1" applyAlignment="1">
      <alignment horizontal="center" vertical="center"/>
    </xf>
    <xf numFmtId="0" fontId="4" fillId="0" borderId="54" xfId="0" applyNumberFormat="1" applyFont="1" applyFill="1" applyBorder="1" applyAlignment="1">
      <alignment horizontal="center" vertical="center"/>
    </xf>
    <xf numFmtId="0" fontId="4" fillId="0" borderId="13" xfId="0" applyNumberFormat="1" applyFont="1" applyBorder="1" applyAlignment="1">
      <alignment horizontal="center" vertical="center"/>
    </xf>
    <xf numFmtId="0" fontId="4" fillId="0" borderId="14"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49" xfId="0" applyNumberFormat="1" applyFont="1" applyBorder="1" applyAlignment="1">
      <alignment horizontal="center" vertical="center"/>
    </xf>
    <xf numFmtId="0" fontId="4" fillId="0" borderId="0" xfId="0" applyNumberFormat="1" applyFont="1" applyBorder="1" applyAlignment="1">
      <alignment horizontal="center" vertical="center"/>
    </xf>
    <xf numFmtId="49" fontId="4" fillId="0" borderId="0" xfId="0" applyNumberFormat="1" applyFont="1" applyFill="1" applyAlignment="1">
      <alignment vertical="center"/>
    </xf>
    <xf numFmtId="0" fontId="15" fillId="0" borderId="0" xfId="0" applyFont="1">
      <alignment vertical="center"/>
    </xf>
    <xf numFmtId="0" fontId="14" fillId="0" borderId="0" xfId="0" applyFont="1" applyAlignment="1" applyProtection="1">
      <alignment horizontal="left" vertical="center"/>
      <protection locked="0"/>
    </xf>
    <xf numFmtId="0" fontId="11" fillId="0" borderId="0" xfId="0" applyFont="1" applyProtection="1">
      <alignment vertical="center"/>
      <protection locked="0"/>
    </xf>
    <xf numFmtId="0" fontId="11" fillId="0" borderId="0" xfId="0" applyFont="1" applyAlignment="1" applyProtection="1">
      <alignment horizontal="left" vertical="center"/>
      <protection locked="0"/>
    </xf>
    <xf numFmtId="176" fontId="13" fillId="0" borderId="3" xfId="0" applyNumberFormat="1" applyFont="1" applyBorder="1" applyAlignment="1" applyProtection="1">
      <alignment vertical="center"/>
      <protection locked="0"/>
    </xf>
    <xf numFmtId="49" fontId="11" fillId="0" borderId="34" xfId="0" applyNumberFormat="1" applyFont="1" applyBorder="1" applyAlignment="1" applyProtection="1">
      <alignment vertical="center"/>
      <protection locked="0"/>
    </xf>
    <xf numFmtId="0" fontId="12" fillId="0" borderId="0" xfId="0" applyFont="1" applyAlignment="1" applyProtection="1">
      <alignment horizontal="left" vertical="center"/>
      <protection locked="0"/>
    </xf>
    <xf numFmtId="0" fontId="12" fillId="0" borderId="0" xfId="0" applyFont="1" applyProtection="1">
      <alignment vertical="center"/>
      <protection locked="0"/>
    </xf>
    <xf numFmtId="0" fontId="11" fillId="0" borderId="0" xfId="0" applyFont="1" applyAlignment="1" applyProtection="1">
      <alignment horizontal="center" vertical="center"/>
      <protection locked="0"/>
    </xf>
    <xf numFmtId="49" fontId="11" fillId="0" borderId="53" xfId="0" applyNumberFormat="1" applyFont="1" applyBorder="1" applyAlignment="1" applyProtection="1">
      <alignment vertical="center"/>
      <protection locked="0"/>
    </xf>
    <xf numFmtId="49" fontId="11" fillId="0" borderId="0" xfId="0" applyNumberFormat="1" applyFont="1" applyBorder="1" applyAlignment="1" applyProtection="1">
      <alignment vertical="center"/>
      <protection locked="0"/>
    </xf>
    <xf numFmtId="49" fontId="11" fillId="0" borderId="16" xfId="0" applyNumberFormat="1" applyFont="1" applyBorder="1" applyAlignment="1" applyProtection="1">
      <alignment vertical="center"/>
      <protection locked="0"/>
    </xf>
    <xf numFmtId="49" fontId="11" fillId="0" borderId="10" xfId="0" applyNumberFormat="1" applyFont="1" applyBorder="1" applyAlignment="1" applyProtection="1">
      <alignment vertical="center"/>
      <protection locked="0"/>
    </xf>
    <xf numFmtId="49" fontId="12" fillId="0" borderId="18" xfId="0" applyNumberFormat="1" applyFont="1" applyBorder="1" applyAlignment="1" applyProtection="1">
      <alignment vertical="center"/>
      <protection locked="0"/>
    </xf>
    <xf numFmtId="49" fontId="11" fillId="0" borderId="15" xfId="0" applyNumberFormat="1" applyFont="1" applyBorder="1" applyAlignment="1" applyProtection="1">
      <alignment vertical="center"/>
      <protection locked="0"/>
    </xf>
    <xf numFmtId="0" fontId="12" fillId="0" borderId="0" xfId="0" applyFont="1" applyBorder="1" applyAlignment="1" applyProtection="1">
      <alignment horizontal="left" vertical="center"/>
      <protection locked="0"/>
    </xf>
    <xf numFmtId="0" fontId="11" fillId="0" borderId="0" xfId="0" applyFont="1" applyBorder="1" applyProtection="1">
      <alignment vertical="center"/>
      <protection locked="0"/>
    </xf>
    <xf numFmtId="0" fontId="11" fillId="0" borderId="10" xfId="0" applyFont="1" applyBorder="1" applyProtection="1">
      <alignment vertical="center"/>
      <protection locked="0"/>
    </xf>
    <xf numFmtId="0" fontId="12" fillId="0" borderId="16" xfId="0" applyFont="1" applyBorder="1" applyProtection="1">
      <alignment vertical="center"/>
      <protection locked="0"/>
    </xf>
    <xf numFmtId="49" fontId="12" fillId="0" borderId="10" xfId="0" applyNumberFormat="1" applyFont="1" applyBorder="1" applyAlignment="1" applyProtection="1">
      <alignment vertical="center"/>
      <protection locked="0"/>
    </xf>
    <xf numFmtId="49" fontId="12" fillId="0" borderId="53" xfId="0" applyNumberFormat="1" applyFont="1" applyBorder="1" applyAlignment="1" applyProtection="1">
      <alignment vertical="center"/>
      <protection locked="0"/>
    </xf>
    <xf numFmtId="49" fontId="12" fillId="0" borderId="0" xfId="0" applyNumberFormat="1" applyFont="1" applyBorder="1" applyAlignment="1" applyProtection="1">
      <alignment vertical="center"/>
      <protection locked="0"/>
    </xf>
    <xf numFmtId="49" fontId="12" fillId="0" borderId="16" xfId="0" applyNumberFormat="1" applyFont="1" applyBorder="1" applyAlignment="1" applyProtection="1">
      <alignment vertical="center"/>
      <protection locked="0"/>
    </xf>
    <xf numFmtId="0" fontId="12" fillId="0" borderId="15" xfId="0" applyFont="1" applyBorder="1" applyProtection="1">
      <alignment vertical="center"/>
      <protection locked="0"/>
    </xf>
    <xf numFmtId="0" fontId="11" fillId="0" borderId="15" xfId="0" applyFont="1" applyBorder="1" applyProtection="1">
      <alignment vertical="center"/>
      <protection locked="0"/>
    </xf>
    <xf numFmtId="49" fontId="11" fillId="0" borderId="51" xfId="0" applyNumberFormat="1" applyFont="1" applyBorder="1" applyAlignment="1" applyProtection="1">
      <alignment vertical="center"/>
      <protection locked="0"/>
    </xf>
    <xf numFmtId="49" fontId="11" fillId="0" borderId="32" xfId="0" applyNumberFormat="1" applyFont="1" applyBorder="1" applyAlignment="1" applyProtection="1">
      <alignment vertical="center"/>
      <protection locked="0"/>
    </xf>
    <xf numFmtId="0" fontId="11" fillId="0" borderId="0" xfId="0" applyFont="1" applyAlignment="1" applyProtection="1">
      <alignment vertical="center"/>
      <protection locked="0"/>
    </xf>
    <xf numFmtId="0" fontId="11" fillId="0" borderId="53" xfId="0" applyFont="1" applyBorder="1" applyAlignment="1" applyProtection="1">
      <alignment vertical="center"/>
      <protection locked="0"/>
    </xf>
    <xf numFmtId="0" fontId="11" fillId="0" borderId="16" xfId="0" applyFont="1" applyBorder="1" applyProtection="1">
      <alignment vertical="center"/>
      <protection locked="0"/>
    </xf>
    <xf numFmtId="49" fontId="11" fillId="4" borderId="30" xfId="0" applyNumberFormat="1" applyFont="1" applyFill="1" applyBorder="1" applyAlignment="1" applyProtection="1">
      <alignment horizontal="center" vertical="center"/>
    </xf>
    <xf numFmtId="49" fontId="13" fillId="4" borderId="30" xfId="0" applyNumberFormat="1" applyFont="1" applyFill="1" applyBorder="1" applyAlignment="1" applyProtection="1">
      <alignment horizontal="center" vertical="center"/>
    </xf>
    <xf numFmtId="0" fontId="12" fillId="4" borderId="39" xfId="0" applyFont="1" applyFill="1" applyBorder="1" applyAlignment="1" applyProtection="1">
      <alignment horizontal="center" vertical="center"/>
    </xf>
    <xf numFmtId="0" fontId="12" fillId="4" borderId="45" xfId="0" applyFont="1" applyFill="1" applyBorder="1" applyAlignment="1" applyProtection="1">
      <alignment horizontal="center" vertical="center"/>
    </xf>
    <xf numFmtId="49" fontId="8" fillId="0" borderId="0" xfId="0" applyNumberFormat="1" applyFont="1" applyBorder="1" applyAlignment="1">
      <alignment vertical="center" wrapText="1"/>
    </xf>
    <xf numFmtId="49" fontId="4" fillId="0" borderId="0"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Fill="1" applyBorder="1" applyAlignment="1">
      <alignment horizontal="center" vertical="center"/>
    </xf>
    <xf numFmtId="0" fontId="16" fillId="0" borderId="0" xfId="1" applyNumberFormat="1" applyFill="1" applyAlignment="1">
      <alignment horizontal="left" vertical="center" wrapText="1"/>
    </xf>
    <xf numFmtId="49" fontId="4" fillId="0" borderId="0" xfId="0" applyNumberFormat="1" applyFont="1" applyAlignment="1">
      <alignment vertical="center" wrapText="1"/>
    </xf>
    <xf numFmtId="49" fontId="4" fillId="0" borderId="53" xfId="0" applyNumberFormat="1" applyFont="1" applyFill="1" applyBorder="1" applyAlignment="1">
      <alignment horizontal="center" vertical="center"/>
    </xf>
    <xf numFmtId="49" fontId="17" fillId="0" borderId="0" xfId="0" applyNumberFormat="1" applyFont="1" applyBorder="1" applyAlignment="1" applyProtection="1">
      <alignment vertical="center"/>
      <protection locked="0"/>
    </xf>
    <xf numFmtId="0" fontId="18" fillId="0" borderId="0" xfId="0" applyFont="1">
      <alignment vertical="center"/>
    </xf>
    <xf numFmtId="0" fontId="15" fillId="0" borderId="0" xfId="0" applyFont="1" applyFill="1">
      <alignment vertical="center"/>
    </xf>
    <xf numFmtId="0" fontId="7" fillId="0" borderId="0" xfId="0" applyFont="1" applyProtection="1">
      <alignment vertical="center"/>
      <protection locked="0"/>
    </xf>
    <xf numFmtId="0" fontId="4" fillId="2" borderId="8"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0" fontId="6" fillId="2" borderId="27" xfId="0" applyNumberFormat="1" applyFont="1" applyFill="1" applyBorder="1" applyAlignment="1">
      <alignment horizontal="center" vertical="center"/>
    </xf>
    <xf numFmtId="0" fontId="4" fillId="2" borderId="28" xfId="0" applyNumberFormat="1" applyFont="1" applyFill="1" applyBorder="1" applyAlignment="1">
      <alignment horizontal="center" vertical="center"/>
    </xf>
    <xf numFmtId="49" fontId="4" fillId="0" borderId="4" xfId="0" applyNumberFormat="1" applyFont="1" applyBorder="1" applyAlignment="1">
      <alignment vertical="center"/>
    </xf>
    <xf numFmtId="49" fontId="4" fillId="0" borderId="0" xfId="0" applyNumberFormat="1" applyFont="1" applyAlignment="1">
      <alignment horizontal="center" vertical="center"/>
    </xf>
    <xf numFmtId="49" fontId="4" fillId="0" borderId="17"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6" fillId="2" borderId="25" xfId="0" applyNumberFormat="1" applyFont="1" applyFill="1" applyBorder="1" applyAlignment="1">
      <alignment horizontal="center" vertical="center"/>
    </xf>
    <xf numFmtId="49" fontId="5" fillId="0" borderId="0" xfId="0" applyNumberFormat="1" applyFont="1" applyAlignment="1">
      <alignment horizontal="distributed" vertical="center"/>
    </xf>
    <xf numFmtId="49" fontId="4" fillId="0" borderId="5" xfId="0" applyNumberFormat="1" applyFont="1" applyBorder="1" applyAlignment="1">
      <alignment vertical="center"/>
    </xf>
    <xf numFmtId="0" fontId="4" fillId="0" borderId="8" xfId="0" applyNumberFormat="1" applyFont="1" applyBorder="1" applyAlignment="1">
      <alignment horizontal="center" vertical="center"/>
    </xf>
    <xf numFmtId="0" fontId="4" fillId="0" borderId="7" xfId="0" applyNumberFormat="1" applyFont="1" applyBorder="1" applyAlignment="1">
      <alignment horizontal="center" vertical="center"/>
    </xf>
    <xf numFmtId="49" fontId="4" fillId="0" borderId="39" xfId="0" applyNumberFormat="1" applyFont="1" applyFill="1" applyBorder="1" applyAlignment="1">
      <alignment vertical="center"/>
    </xf>
    <xf numFmtId="49" fontId="4" fillId="0" borderId="45" xfId="0" applyNumberFormat="1" applyFont="1" applyFill="1" applyBorder="1" applyAlignment="1">
      <alignment vertical="center"/>
    </xf>
    <xf numFmtId="49" fontId="4" fillId="0" borderId="4" xfId="0" applyNumberFormat="1" applyFont="1" applyFill="1" applyBorder="1" applyAlignment="1">
      <alignment vertical="center"/>
    </xf>
    <xf numFmtId="49" fontId="4" fillId="0" borderId="0" xfId="0" applyNumberFormat="1" applyFont="1" applyFill="1" applyBorder="1" applyAlignment="1">
      <alignment horizontal="center" vertical="center"/>
    </xf>
    <xf numFmtId="0" fontId="12" fillId="4" borderId="38" xfId="0" applyFont="1" applyFill="1" applyBorder="1" applyAlignment="1" applyProtection="1">
      <alignment horizontal="right" vertical="center"/>
    </xf>
    <xf numFmtId="0" fontId="12" fillId="4" borderId="39" xfId="0" applyFont="1" applyFill="1" applyBorder="1" applyAlignment="1" applyProtection="1">
      <alignment horizontal="right" vertical="center"/>
    </xf>
    <xf numFmtId="0" fontId="12" fillId="4" borderId="40" xfId="0" applyFont="1" applyFill="1" applyBorder="1" applyAlignment="1" applyProtection="1">
      <alignment horizontal="right" vertical="center"/>
    </xf>
    <xf numFmtId="49" fontId="12" fillId="0" borderId="69" xfId="0" applyNumberFormat="1" applyFont="1" applyBorder="1" applyAlignment="1" applyProtection="1">
      <alignment horizontal="left" vertical="center" wrapText="1"/>
      <protection locked="0"/>
    </xf>
    <xf numFmtId="49" fontId="12" fillId="0" borderId="69" xfId="0" applyNumberFormat="1" applyFont="1" applyBorder="1" applyAlignment="1" applyProtection="1">
      <alignment horizontal="left" vertical="center"/>
      <protection locked="0"/>
    </xf>
    <xf numFmtId="49" fontId="12" fillId="0" borderId="55" xfId="0" applyNumberFormat="1" applyFont="1" applyBorder="1" applyAlignment="1" applyProtection="1">
      <alignment horizontal="left" vertical="center"/>
      <protection locked="0"/>
    </xf>
    <xf numFmtId="0" fontId="12" fillId="4" borderId="4" xfId="0" applyFont="1" applyFill="1" applyBorder="1" applyAlignment="1" applyProtection="1">
      <alignment horizontal="right" vertical="center"/>
    </xf>
    <xf numFmtId="0" fontId="12" fillId="4" borderId="30" xfId="0" applyFont="1" applyFill="1" applyBorder="1" applyAlignment="1" applyProtection="1">
      <alignment horizontal="right" vertical="center"/>
    </xf>
    <xf numFmtId="0" fontId="12" fillId="4" borderId="31" xfId="0" applyFont="1" applyFill="1" applyBorder="1" applyAlignment="1" applyProtection="1">
      <alignment horizontal="right" vertical="center"/>
    </xf>
    <xf numFmtId="49" fontId="12" fillId="0" borderId="3" xfId="0" applyNumberFormat="1" applyFont="1" applyBorder="1" applyAlignment="1" applyProtection="1">
      <alignment horizontal="left" vertical="center" wrapText="1"/>
      <protection locked="0"/>
    </xf>
    <xf numFmtId="49" fontId="12" fillId="0" borderId="3" xfId="0" applyNumberFormat="1" applyFont="1" applyBorder="1" applyAlignment="1" applyProtection="1">
      <alignment horizontal="left" vertical="center"/>
      <protection locked="0"/>
    </xf>
    <xf numFmtId="49" fontId="12" fillId="0" borderId="63" xfId="0" applyNumberFormat="1" applyFont="1" applyBorder="1" applyAlignment="1" applyProtection="1">
      <alignment horizontal="left" vertical="center"/>
      <protection locked="0"/>
    </xf>
    <xf numFmtId="0" fontId="12" fillId="4" borderId="6" xfId="0" applyFont="1" applyFill="1" applyBorder="1" applyAlignment="1" applyProtection="1">
      <alignment horizontal="right" vertical="center"/>
    </xf>
    <xf numFmtId="0" fontId="12" fillId="4" borderId="35" xfId="0" applyFont="1" applyFill="1" applyBorder="1" applyAlignment="1" applyProtection="1">
      <alignment horizontal="right" vertical="center"/>
    </xf>
    <xf numFmtId="0" fontId="12" fillId="4" borderId="48" xfId="0" applyFont="1" applyFill="1" applyBorder="1" applyAlignment="1" applyProtection="1">
      <alignment horizontal="right" vertical="center"/>
    </xf>
    <xf numFmtId="49" fontId="12" fillId="0" borderId="67" xfId="0" applyNumberFormat="1" applyFont="1" applyBorder="1" applyAlignment="1" applyProtection="1">
      <alignment horizontal="left" vertical="center" wrapText="1"/>
      <protection locked="0"/>
    </xf>
    <xf numFmtId="49" fontId="12" fillId="0" borderId="67" xfId="0" applyNumberFormat="1" applyFont="1" applyBorder="1" applyAlignment="1" applyProtection="1">
      <alignment horizontal="left" vertical="center"/>
      <protection locked="0"/>
    </xf>
    <xf numFmtId="49" fontId="12" fillId="0" borderId="78" xfId="0" applyNumberFormat="1" applyFont="1" applyBorder="1" applyAlignment="1" applyProtection="1">
      <alignment horizontal="left" vertical="center"/>
      <protection locked="0"/>
    </xf>
    <xf numFmtId="49" fontId="12" fillId="0" borderId="75" xfId="0" applyNumberFormat="1" applyFont="1" applyBorder="1" applyAlignment="1" applyProtection="1">
      <alignment horizontal="left" vertical="center"/>
      <protection locked="0"/>
    </xf>
    <xf numFmtId="49" fontId="12" fillId="0" borderId="70" xfId="0" applyNumberFormat="1" applyFont="1" applyBorder="1" applyAlignment="1" applyProtection="1">
      <alignment horizontal="left" vertical="center"/>
      <protection locked="0"/>
    </xf>
    <xf numFmtId="0" fontId="13" fillId="4" borderId="51" xfId="0" applyFont="1" applyFill="1" applyBorder="1" applyAlignment="1" applyProtection="1">
      <alignment horizontal="right" vertical="center"/>
    </xf>
    <xf numFmtId="0" fontId="13" fillId="4" borderId="32" xfId="0" applyFont="1" applyFill="1" applyBorder="1" applyAlignment="1" applyProtection="1">
      <alignment horizontal="right" vertical="center"/>
    </xf>
    <xf numFmtId="0" fontId="13" fillId="4" borderId="52" xfId="0" applyFont="1" applyFill="1" applyBorder="1" applyAlignment="1" applyProtection="1">
      <alignment horizontal="right" vertical="center"/>
    </xf>
    <xf numFmtId="0" fontId="12" fillId="4" borderId="79" xfId="0" applyFont="1" applyFill="1" applyBorder="1" applyAlignment="1" applyProtection="1">
      <alignment horizontal="right" vertical="center" wrapText="1"/>
    </xf>
    <xf numFmtId="0" fontId="12" fillId="4" borderId="71" xfId="0" applyFont="1" applyFill="1" applyBorder="1" applyAlignment="1" applyProtection="1">
      <alignment horizontal="right" vertical="center" wrapText="1"/>
    </xf>
    <xf numFmtId="0" fontId="12" fillId="4" borderId="72" xfId="0" applyFont="1" applyFill="1" applyBorder="1" applyAlignment="1" applyProtection="1">
      <alignment horizontal="right" vertical="center" wrapText="1"/>
    </xf>
    <xf numFmtId="49" fontId="12" fillId="0" borderId="65" xfId="0" applyNumberFormat="1" applyFont="1" applyBorder="1" applyAlignment="1" applyProtection="1">
      <alignment horizontal="left" vertical="center" wrapText="1"/>
      <protection locked="0"/>
    </xf>
    <xf numFmtId="49" fontId="12" fillId="0" borderId="84" xfId="0" applyNumberFormat="1" applyFont="1" applyBorder="1" applyAlignment="1" applyProtection="1">
      <alignment horizontal="left" vertical="center" wrapText="1"/>
      <protection locked="0"/>
    </xf>
    <xf numFmtId="49" fontId="12" fillId="0" borderId="85" xfId="0" applyNumberFormat="1" applyFont="1" applyBorder="1" applyAlignment="1" applyProtection="1">
      <alignment horizontal="left" vertical="center" wrapText="1"/>
      <protection locked="0"/>
    </xf>
    <xf numFmtId="49" fontId="12" fillId="0" borderId="66" xfId="0" applyNumberFormat="1" applyFont="1" applyBorder="1" applyAlignment="1" applyProtection="1">
      <alignment horizontal="left" vertical="center"/>
      <protection locked="0"/>
    </xf>
    <xf numFmtId="49" fontId="12" fillId="0" borderId="83" xfId="0" applyNumberFormat="1" applyFont="1" applyBorder="1" applyAlignment="1" applyProtection="1">
      <alignment horizontal="left" vertical="center"/>
      <protection locked="0"/>
    </xf>
    <xf numFmtId="49" fontId="12" fillId="0" borderId="65" xfId="0" applyNumberFormat="1" applyFont="1" applyBorder="1" applyAlignment="1" applyProtection="1">
      <alignment horizontal="left" vertical="center"/>
      <protection locked="0"/>
    </xf>
    <xf numFmtId="49" fontId="12" fillId="0" borderId="76" xfId="0" applyNumberFormat="1" applyFont="1" applyBorder="1" applyAlignment="1" applyProtection="1">
      <alignment horizontal="left" vertical="center"/>
      <protection locked="0"/>
    </xf>
    <xf numFmtId="49" fontId="12" fillId="0" borderId="77" xfId="0" applyNumberFormat="1" applyFont="1" applyBorder="1" applyAlignment="1" applyProtection="1">
      <alignment horizontal="left" vertical="center"/>
      <protection locked="0"/>
    </xf>
    <xf numFmtId="49" fontId="12" fillId="0" borderId="90" xfId="0" applyNumberFormat="1" applyFont="1" applyBorder="1" applyAlignment="1" applyProtection="1">
      <alignment horizontal="left" vertical="center"/>
      <protection locked="0"/>
    </xf>
    <xf numFmtId="49" fontId="13" fillId="0" borderId="51" xfId="0" applyNumberFormat="1" applyFont="1" applyBorder="1" applyAlignment="1" applyProtection="1">
      <alignment horizontal="left" vertical="center"/>
      <protection locked="0"/>
    </xf>
    <xf numFmtId="49" fontId="13" fillId="0" borderId="32" xfId="0" applyNumberFormat="1" applyFont="1" applyBorder="1" applyAlignment="1" applyProtection="1">
      <alignment horizontal="left" vertical="center"/>
      <protection locked="0"/>
    </xf>
    <xf numFmtId="49" fontId="13" fillId="0" borderId="52" xfId="0" applyNumberFormat="1" applyFont="1" applyBorder="1" applyAlignment="1" applyProtection="1">
      <alignment horizontal="left" vertical="center"/>
      <protection locked="0"/>
    </xf>
    <xf numFmtId="49" fontId="12" fillId="0" borderId="44" xfId="0" applyNumberFormat="1" applyFont="1" applyBorder="1" applyAlignment="1" applyProtection="1">
      <alignment horizontal="left" vertical="center"/>
      <protection locked="0"/>
    </xf>
    <xf numFmtId="49" fontId="12" fillId="0" borderId="39" xfId="0" applyNumberFormat="1" applyFont="1" applyBorder="1" applyAlignment="1" applyProtection="1">
      <alignment horizontal="left" vertical="center"/>
      <protection locked="0"/>
    </xf>
    <xf numFmtId="49" fontId="12" fillId="0" borderId="45" xfId="0" applyNumberFormat="1" applyFont="1" applyBorder="1" applyAlignment="1" applyProtection="1">
      <alignment horizontal="left" vertical="center"/>
      <protection locked="0"/>
    </xf>
    <xf numFmtId="49" fontId="12" fillId="0" borderId="29" xfId="0" applyNumberFormat="1" applyFont="1" applyBorder="1" applyAlignment="1" applyProtection="1">
      <alignment horizontal="left" vertical="center"/>
      <protection locked="0"/>
    </xf>
    <xf numFmtId="49" fontId="12" fillId="0" borderId="30" xfId="0" applyNumberFormat="1" applyFont="1" applyBorder="1" applyAlignment="1" applyProtection="1">
      <alignment horizontal="left" vertical="center"/>
      <protection locked="0"/>
    </xf>
    <xf numFmtId="49" fontId="12" fillId="0" borderId="37" xfId="0" applyNumberFormat="1" applyFont="1" applyBorder="1" applyAlignment="1" applyProtection="1">
      <alignment horizontal="left" vertical="center"/>
      <protection locked="0"/>
    </xf>
    <xf numFmtId="0" fontId="12" fillId="4" borderId="4" xfId="0" applyFont="1" applyFill="1" applyBorder="1" applyAlignment="1" applyProtection="1">
      <alignment horizontal="right" vertical="center" shrinkToFit="1"/>
    </xf>
    <xf numFmtId="0" fontId="12" fillId="4" borderId="30" xfId="0" applyFont="1" applyFill="1" applyBorder="1" applyAlignment="1" applyProtection="1">
      <alignment horizontal="right" vertical="center" shrinkToFit="1"/>
    </xf>
    <xf numFmtId="0" fontId="12" fillId="4" borderId="31" xfId="0" applyFont="1" applyFill="1" applyBorder="1" applyAlignment="1" applyProtection="1">
      <alignment horizontal="right" vertical="center" shrinkToFit="1"/>
    </xf>
    <xf numFmtId="49" fontId="13" fillId="0" borderId="29" xfId="0" applyNumberFormat="1" applyFont="1" applyBorder="1" applyAlignment="1" applyProtection="1">
      <alignment horizontal="left" vertical="center"/>
      <protection locked="0"/>
    </xf>
    <xf numFmtId="49" fontId="13" fillId="0" borderId="30" xfId="0" applyNumberFormat="1" applyFont="1" applyBorder="1" applyAlignment="1" applyProtection="1">
      <alignment horizontal="left" vertical="center"/>
      <protection locked="0"/>
    </xf>
    <xf numFmtId="49" fontId="13" fillId="0" borderId="31" xfId="0" applyNumberFormat="1" applyFont="1" applyBorder="1" applyAlignment="1" applyProtection="1">
      <alignment horizontal="left" vertical="center"/>
      <protection locked="0"/>
    </xf>
    <xf numFmtId="49" fontId="12" fillId="0" borderId="81" xfId="0" applyNumberFormat="1" applyFont="1" applyBorder="1" applyAlignment="1" applyProtection="1">
      <alignment horizontal="left" vertical="center"/>
      <protection locked="0"/>
    </xf>
    <xf numFmtId="49" fontId="12" fillId="0" borderId="35" xfId="0" applyNumberFormat="1" applyFont="1" applyBorder="1" applyAlignment="1" applyProtection="1">
      <alignment horizontal="left" vertical="center"/>
      <protection locked="0"/>
    </xf>
    <xf numFmtId="49" fontId="12" fillId="0" borderId="82" xfId="0" applyNumberFormat="1" applyFont="1" applyBorder="1" applyAlignment="1" applyProtection="1">
      <alignment horizontal="left" vertical="center"/>
      <protection locked="0"/>
    </xf>
    <xf numFmtId="0" fontId="12" fillId="4" borderId="91" xfId="0" applyFont="1" applyFill="1" applyBorder="1" applyAlignment="1" applyProtection="1">
      <alignment horizontal="right" vertical="center"/>
    </xf>
    <xf numFmtId="0" fontId="12" fillId="4" borderId="92" xfId="0" applyFont="1" applyFill="1" applyBorder="1" applyAlignment="1" applyProtection="1">
      <alignment horizontal="right" vertical="center"/>
    </xf>
    <xf numFmtId="0" fontId="12" fillId="4" borderId="93" xfId="0" applyFont="1" applyFill="1" applyBorder="1" applyAlignment="1" applyProtection="1">
      <alignment horizontal="right" vertical="center"/>
    </xf>
    <xf numFmtId="0" fontId="12" fillId="4" borderId="80" xfId="0" applyFont="1" applyFill="1" applyBorder="1" applyAlignment="1" applyProtection="1">
      <alignment horizontal="right" vertical="center"/>
    </xf>
    <xf numFmtId="0" fontId="12" fillId="4" borderId="73" xfId="0" applyFont="1" applyFill="1" applyBorder="1" applyAlignment="1" applyProtection="1">
      <alignment horizontal="right" vertical="center"/>
    </xf>
    <xf numFmtId="0" fontId="12" fillId="4" borderId="74" xfId="0" applyFont="1" applyFill="1" applyBorder="1" applyAlignment="1" applyProtection="1">
      <alignment horizontal="right" vertical="center"/>
    </xf>
    <xf numFmtId="0" fontId="12" fillId="4" borderId="79" xfId="0" applyFont="1" applyFill="1" applyBorder="1" applyAlignment="1" applyProtection="1">
      <alignment horizontal="right" vertical="center"/>
    </xf>
    <xf numFmtId="0" fontId="12" fillId="4" borderId="71" xfId="0" applyFont="1" applyFill="1" applyBorder="1" applyAlignment="1" applyProtection="1">
      <alignment horizontal="right" vertical="center"/>
    </xf>
    <xf numFmtId="0" fontId="12" fillId="4" borderId="72" xfId="0" applyFont="1" applyFill="1" applyBorder="1" applyAlignment="1" applyProtection="1">
      <alignment horizontal="right" vertical="center"/>
    </xf>
    <xf numFmtId="0" fontId="12" fillId="4" borderId="94" xfId="0" applyFont="1" applyFill="1" applyBorder="1" applyAlignment="1" applyProtection="1">
      <alignment horizontal="right" vertical="center"/>
    </xf>
    <xf numFmtId="0" fontId="12" fillId="4" borderId="95" xfId="0" applyFont="1" applyFill="1" applyBorder="1" applyAlignment="1" applyProtection="1">
      <alignment horizontal="right" vertical="center"/>
    </xf>
    <xf numFmtId="0" fontId="12" fillId="4" borderId="96" xfId="0" applyFont="1" applyFill="1" applyBorder="1" applyAlignment="1" applyProtection="1">
      <alignment horizontal="right" vertical="center"/>
    </xf>
    <xf numFmtId="0" fontId="12" fillId="4" borderId="38" xfId="0" applyFont="1" applyFill="1" applyBorder="1" applyAlignment="1" applyProtection="1">
      <alignment horizontal="right" vertical="center" shrinkToFit="1"/>
    </xf>
    <xf numFmtId="0" fontId="12" fillId="4" borderId="39" xfId="0" applyFont="1" applyFill="1" applyBorder="1" applyAlignment="1" applyProtection="1">
      <alignment horizontal="right" vertical="center" shrinkToFit="1"/>
    </xf>
    <xf numFmtId="0" fontId="12" fillId="4" borderId="40" xfId="0" applyFont="1" applyFill="1" applyBorder="1" applyAlignment="1" applyProtection="1">
      <alignment horizontal="right" vertical="center" shrinkToFit="1"/>
    </xf>
    <xf numFmtId="49" fontId="13" fillId="0" borderId="68" xfId="0" applyNumberFormat="1" applyFont="1" applyBorder="1" applyAlignment="1" applyProtection="1">
      <alignment horizontal="left" vertical="center"/>
      <protection locked="0"/>
    </xf>
    <xf numFmtId="49" fontId="12" fillId="0" borderId="64" xfId="0" applyNumberFormat="1" applyFont="1" applyBorder="1" applyAlignment="1" applyProtection="1">
      <alignment horizontal="left" vertical="center"/>
      <protection locked="0"/>
    </xf>
    <xf numFmtId="49" fontId="12" fillId="0" borderId="86" xfId="0" applyNumberFormat="1" applyFont="1" applyBorder="1" applyAlignment="1" applyProtection="1">
      <alignment horizontal="left" vertical="center"/>
      <protection locked="0"/>
    </xf>
    <xf numFmtId="0" fontId="12" fillId="4" borderId="6" xfId="0" applyFont="1" applyFill="1" applyBorder="1" applyAlignment="1" applyProtection="1">
      <alignment horizontal="right" vertical="center" shrinkToFit="1"/>
    </xf>
    <xf numFmtId="0" fontId="12" fillId="4" borderId="35" xfId="0" applyFont="1" applyFill="1" applyBorder="1" applyAlignment="1" applyProtection="1">
      <alignment horizontal="right" vertical="center" shrinkToFit="1"/>
    </xf>
    <xf numFmtId="0" fontId="12" fillId="4" borderId="48" xfId="0" applyFont="1" applyFill="1" applyBorder="1" applyAlignment="1" applyProtection="1">
      <alignment horizontal="right" vertical="center" shrinkToFit="1"/>
    </xf>
    <xf numFmtId="0" fontId="13" fillId="4" borderId="98" xfId="0" applyFont="1" applyFill="1" applyBorder="1" applyAlignment="1" applyProtection="1">
      <alignment horizontal="right" vertical="center" shrinkToFit="1"/>
    </xf>
    <xf numFmtId="0" fontId="13" fillId="4" borderId="46" xfId="0" applyFont="1" applyFill="1" applyBorder="1" applyAlignment="1" applyProtection="1">
      <alignment horizontal="right" vertical="center" shrinkToFit="1"/>
    </xf>
    <xf numFmtId="0" fontId="13" fillId="4" borderId="97" xfId="0" applyFont="1" applyFill="1" applyBorder="1" applyAlignment="1" applyProtection="1">
      <alignment horizontal="right" vertical="center" shrinkToFit="1"/>
    </xf>
    <xf numFmtId="49" fontId="13" fillId="0" borderId="3" xfId="0" applyNumberFormat="1" applyFont="1" applyBorder="1" applyAlignment="1" applyProtection="1">
      <alignment horizontal="left" vertical="center"/>
      <protection locked="0"/>
    </xf>
    <xf numFmtId="49" fontId="13" fillId="0" borderId="87" xfId="0" applyNumberFormat="1" applyFont="1" applyBorder="1" applyAlignment="1" applyProtection="1">
      <alignment horizontal="left" vertical="center"/>
      <protection locked="0"/>
    </xf>
    <xf numFmtId="0" fontId="13" fillId="4" borderId="29" xfId="0" applyFont="1" applyFill="1" applyBorder="1" applyAlignment="1" applyProtection="1">
      <alignment horizontal="right" vertical="center"/>
    </xf>
    <xf numFmtId="0" fontId="13" fillId="4" borderId="30" xfId="0" applyFont="1" applyFill="1" applyBorder="1" applyAlignment="1" applyProtection="1">
      <alignment horizontal="right" vertical="center"/>
    </xf>
    <xf numFmtId="0" fontId="13" fillId="4" borderId="31" xfId="0" applyFont="1" applyFill="1" applyBorder="1" applyAlignment="1" applyProtection="1">
      <alignment horizontal="right" vertical="center"/>
    </xf>
    <xf numFmtId="49" fontId="12" fillId="0" borderId="34" xfId="0" applyNumberFormat="1" applyFont="1" applyBorder="1" applyAlignment="1" applyProtection="1">
      <alignment horizontal="left" vertical="center"/>
      <protection locked="0"/>
    </xf>
    <xf numFmtId="49" fontId="12" fillId="0" borderId="0" xfId="0" applyNumberFormat="1" applyFont="1" applyBorder="1" applyAlignment="1" applyProtection="1">
      <alignment horizontal="left" vertical="center"/>
      <protection locked="0"/>
    </xf>
    <xf numFmtId="49" fontId="12" fillId="0" borderId="57" xfId="0" applyNumberFormat="1" applyFont="1" applyBorder="1" applyAlignment="1" applyProtection="1">
      <alignment horizontal="left" vertical="center"/>
      <protection locked="0"/>
    </xf>
    <xf numFmtId="49" fontId="12" fillId="0" borderId="0" xfId="0" applyNumberFormat="1" applyFont="1" applyBorder="1" applyAlignment="1" applyProtection="1">
      <alignment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0" xfId="0" applyNumberFormat="1"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0" borderId="30" xfId="0" applyFont="1" applyBorder="1" applyAlignment="1" applyProtection="1">
      <alignment horizontal="left" vertical="center" wrapText="1"/>
      <protection locked="0"/>
    </xf>
    <xf numFmtId="0" fontId="13" fillId="0" borderId="31" xfId="0" applyFont="1" applyBorder="1" applyAlignment="1" applyProtection="1">
      <alignment horizontal="left" vertical="center" wrapText="1"/>
      <protection locked="0"/>
    </xf>
    <xf numFmtId="49" fontId="12" fillId="0" borderId="64" xfId="0" applyNumberFormat="1" applyFont="1" applyBorder="1" applyAlignment="1" applyProtection="1">
      <alignment horizontal="left" vertical="center" wrapText="1"/>
      <protection locked="0"/>
    </xf>
    <xf numFmtId="0" fontId="12" fillId="0" borderId="69" xfId="0" applyFont="1" applyFill="1" applyBorder="1" applyAlignment="1" applyProtection="1">
      <alignment horizontal="center" vertical="center"/>
      <protection locked="0"/>
    </xf>
    <xf numFmtId="0" fontId="12" fillId="0" borderId="44" xfId="0" applyNumberFormat="1" applyFont="1" applyBorder="1" applyAlignment="1" applyProtection="1">
      <alignment horizontal="center" vertical="center"/>
      <protection locked="0"/>
    </xf>
    <xf numFmtId="0" fontId="12" fillId="0" borderId="40" xfId="0" applyNumberFormat="1" applyFont="1" applyBorder="1" applyAlignment="1" applyProtection="1">
      <alignment horizontal="center" vertical="center"/>
      <protection locked="0"/>
    </xf>
    <xf numFmtId="49" fontId="4" fillId="0" borderId="102" xfId="0" applyNumberFormat="1" applyFont="1" applyBorder="1" applyAlignment="1">
      <alignment vertical="center" textRotation="255" shrinkToFit="1"/>
    </xf>
    <xf numFmtId="49" fontId="4" fillId="0" borderId="87" xfId="0" applyNumberFormat="1" applyFont="1" applyBorder="1" applyAlignment="1">
      <alignment vertical="center" textRotation="255" shrinkToFit="1"/>
    </xf>
    <xf numFmtId="49" fontId="4" fillId="0" borderId="64" xfId="0" applyNumberFormat="1" applyFont="1" applyBorder="1" applyAlignment="1">
      <alignment vertical="center" textRotation="255" shrinkToFit="1"/>
    </xf>
    <xf numFmtId="49" fontId="4" fillId="0" borderId="0" xfId="0" applyNumberFormat="1" applyFont="1" applyBorder="1" applyAlignment="1">
      <alignment horizontal="center" vertical="center"/>
    </xf>
    <xf numFmtId="49" fontId="4" fillId="0" borderId="51"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33" xfId="0" applyNumberFormat="1" applyFont="1" applyBorder="1" applyAlignment="1">
      <alignment horizontal="center" vertical="center"/>
    </xf>
    <xf numFmtId="49" fontId="4" fillId="0" borderId="34" xfId="0" applyNumberFormat="1" applyFont="1" applyBorder="1" applyAlignment="1">
      <alignment horizontal="center" vertical="center"/>
    </xf>
    <xf numFmtId="0" fontId="4" fillId="0" borderId="51" xfId="0" applyNumberFormat="1" applyFont="1" applyBorder="1" applyAlignment="1">
      <alignment horizontal="center" vertical="center" wrapText="1"/>
    </xf>
    <xf numFmtId="0" fontId="4" fillId="0" borderId="32" xfId="0" applyNumberFormat="1" applyFont="1" applyBorder="1" applyAlignment="1">
      <alignment horizontal="center" vertical="center" wrapText="1"/>
    </xf>
    <xf numFmtId="0" fontId="4" fillId="0" borderId="52" xfId="0" applyNumberFormat="1" applyFont="1" applyBorder="1" applyAlignment="1">
      <alignment horizontal="center" vertical="center" wrapText="1"/>
    </xf>
    <xf numFmtId="0" fontId="4" fillId="0" borderId="33" xfId="0" applyNumberFormat="1" applyFont="1" applyBorder="1" applyAlignment="1">
      <alignment horizontal="center" vertical="center" wrapText="1"/>
    </xf>
    <xf numFmtId="0" fontId="4" fillId="0" borderId="34" xfId="0" applyNumberFormat="1" applyFont="1" applyBorder="1" applyAlignment="1">
      <alignment horizontal="center" vertical="center" wrapText="1"/>
    </xf>
    <xf numFmtId="0" fontId="4" fillId="0" borderId="36" xfId="0" applyNumberFormat="1" applyFont="1" applyBorder="1" applyAlignment="1">
      <alignment horizontal="center" vertical="center" wrapText="1"/>
    </xf>
    <xf numFmtId="49" fontId="4" fillId="0" borderId="0" xfId="0" applyNumberFormat="1" applyFont="1" applyBorder="1" applyAlignment="1">
      <alignment horizontal="left" vertical="center"/>
    </xf>
    <xf numFmtId="0" fontId="4" fillId="2" borderId="0" xfId="0" applyNumberFormat="1" applyFont="1" applyFill="1" applyAlignment="1">
      <alignment horizontal="left" vertical="center" wrapText="1"/>
    </xf>
    <xf numFmtId="0" fontId="4" fillId="2" borderId="0" xfId="0" applyNumberFormat="1" applyFont="1" applyFill="1" applyBorder="1" applyAlignment="1">
      <alignment horizontal="left" vertical="center"/>
    </xf>
    <xf numFmtId="49" fontId="4" fillId="0" borderId="0" xfId="0" applyNumberFormat="1" applyFont="1" applyAlignment="1">
      <alignment horizontal="right" vertical="center" wrapText="1"/>
    </xf>
    <xf numFmtId="49" fontId="9" fillId="0" borderId="0" xfId="0" applyNumberFormat="1" applyFont="1" applyAlignment="1">
      <alignment horizontal="right" vertical="center" shrinkToFit="1"/>
    </xf>
    <xf numFmtId="49" fontId="4" fillId="0" borderId="0" xfId="0" applyNumberFormat="1" applyFont="1" applyAlignment="1">
      <alignment horizontal="right" vertical="center"/>
    </xf>
    <xf numFmtId="0" fontId="4" fillId="0" borderId="43" xfId="0" applyNumberFormat="1" applyFont="1" applyBorder="1" applyAlignment="1">
      <alignment horizontal="center" vertical="center"/>
    </xf>
    <xf numFmtId="0" fontId="4" fillId="0" borderId="25" xfId="0" applyNumberFormat="1" applyFont="1" applyBorder="1" applyAlignment="1">
      <alignment horizontal="center" vertical="center"/>
    </xf>
    <xf numFmtId="0" fontId="4" fillId="0" borderId="41" xfId="0" applyNumberFormat="1" applyFont="1" applyBorder="1" applyAlignment="1">
      <alignment horizontal="center" vertical="center"/>
    </xf>
    <xf numFmtId="0" fontId="4" fillId="0" borderId="26" xfId="0" applyNumberFormat="1" applyFont="1" applyBorder="1" applyAlignment="1">
      <alignment horizontal="center" vertical="center"/>
    </xf>
    <xf numFmtId="0" fontId="4" fillId="0" borderId="88" xfId="0" applyNumberFormat="1" applyFont="1" applyBorder="1" applyAlignment="1">
      <alignment horizontal="center" vertical="center"/>
    </xf>
    <xf numFmtId="0" fontId="4" fillId="0" borderId="89" xfId="0" applyNumberFormat="1" applyFont="1" applyBorder="1" applyAlignment="1">
      <alignment horizontal="center" vertical="center"/>
    </xf>
    <xf numFmtId="0" fontId="4" fillId="0" borderId="32" xfId="0" applyNumberFormat="1" applyFont="1" applyBorder="1" applyAlignment="1">
      <alignment horizontal="center" vertical="center"/>
    </xf>
    <xf numFmtId="0" fontId="4" fillId="0" borderId="34" xfId="0" applyNumberFormat="1" applyFont="1" applyBorder="1" applyAlignment="1">
      <alignment horizontal="center" vertical="center"/>
    </xf>
    <xf numFmtId="0" fontId="4" fillId="2" borderId="18" xfId="0" applyNumberFormat="1" applyFont="1" applyFill="1" applyBorder="1" applyAlignment="1">
      <alignment horizontal="center" vertical="center"/>
    </xf>
    <xf numFmtId="0" fontId="4" fillId="2" borderId="15" xfId="0" applyNumberFormat="1" applyFont="1" applyFill="1" applyBorder="1" applyAlignment="1">
      <alignment horizontal="center" vertical="center"/>
    </xf>
    <xf numFmtId="0" fontId="4" fillId="2" borderId="99" xfId="0" applyNumberFormat="1" applyFont="1" applyFill="1" applyBorder="1" applyAlignment="1">
      <alignment horizontal="center" vertical="center"/>
    </xf>
    <xf numFmtId="0" fontId="4" fillId="2" borderId="16" xfId="0" applyNumberFormat="1" applyFont="1" applyFill="1" applyBorder="1" applyAlignment="1">
      <alignment horizontal="center" vertical="center"/>
    </xf>
    <xf numFmtId="0" fontId="4" fillId="2" borderId="10" xfId="0" applyNumberFormat="1" applyFont="1" applyFill="1" applyBorder="1" applyAlignment="1">
      <alignment horizontal="center" vertical="center"/>
    </xf>
    <xf numFmtId="0" fontId="4" fillId="2" borderId="100" xfId="0" applyNumberFormat="1" applyFont="1" applyFill="1" applyBorder="1" applyAlignment="1">
      <alignment horizontal="center" vertical="center"/>
    </xf>
    <xf numFmtId="49" fontId="4" fillId="0" borderId="101" xfId="0" applyNumberFormat="1" applyFont="1" applyFill="1" applyBorder="1" applyAlignment="1">
      <alignment horizontal="left" vertical="center"/>
    </xf>
    <xf numFmtId="49" fontId="4" fillId="0" borderId="102" xfId="0" applyNumberFormat="1" applyFont="1" applyFill="1" applyBorder="1" applyAlignment="1">
      <alignment horizontal="left" vertical="center"/>
    </xf>
    <xf numFmtId="49" fontId="4" fillId="0" borderId="103" xfId="0" applyNumberFormat="1" applyFont="1" applyFill="1" applyBorder="1" applyAlignment="1">
      <alignment horizontal="left" vertical="center"/>
    </xf>
    <xf numFmtId="49" fontId="4" fillId="0" borderId="64" xfId="0" applyNumberFormat="1" applyFont="1" applyFill="1" applyBorder="1" applyAlignment="1">
      <alignment horizontal="left" vertical="center"/>
    </xf>
    <xf numFmtId="0" fontId="4" fillId="2" borderId="43" xfId="0" applyNumberFormat="1" applyFont="1" applyFill="1" applyBorder="1" applyAlignment="1">
      <alignment horizontal="left" vertical="center"/>
    </xf>
    <xf numFmtId="0" fontId="0" fillId="0" borderId="25" xfId="0" applyBorder="1" applyAlignment="1">
      <alignment horizontal="left" vertical="center"/>
    </xf>
    <xf numFmtId="0" fontId="4" fillId="2" borderId="41" xfId="0" applyNumberFormat="1" applyFont="1" applyFill="1" applyBorder="1" applyAlignment="1">
      <alignment horizontal="center" vertical="center"/>
    </xf>
    <xf numFmtId="0" fontId="4" fillId="2" borderId="26" xfId="0" applyNumberFormat="1" applyFont="1" applyFill="1" applyBorder="1" applyAlignment="1">
      <alignment horizontal="center" vertical="center"/>
    </xf>
    <xf numFmtId="0" fontId="4" fillId="2" borderId="42" xfId="0" applyNumberFormat="1" applyFont="1" applyFill="1" applyBorder="1" applyAlignment="1">
      <alignment horizontal="center" vertical="center"/>
    </xf>
    <xf numFmtId="0" fontId="4" fillId="2" borderId="27" xfId="0" applyNumberFormat="1" applyFont="1" applyFill="1" applyBorder="1" applyAlignment="1">
      <alignment horizontal="center" vertical="center"/>
    </xf>
    <xf numFmtId="49" fontId="4" fillId="0" borderId="30"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4" fillId="0" borderId="36" xfId="0" applyNumberFormat="1" applyFont="1" applyBorder="1" applyAlignment="1">
      <alignment horizontal="center" vertical="center"/>
    </xf>
    <xf numFmtId="49" fontId="4" fillId="0" borderId="11" xfId="0" applyNumberFormat="1" applyFont="1" applyBorder="1" applyAlignment="1">
      <alignment horizontal="left" vertical="center"/>
    </xf>
    <xf numFmtId="49" fontId="4" fillId="0" borderId="32" xfId="0" applyNumberFormat="1" applyFont="1" applyBorder="1" applyAlignment="1">
      <alignment horizontal="left" vertical="center"/>
    </xf>
    <xf numFmtId="49" fontId="4" fillId="0" borderId="30" xfId="0" applyNumberFormat="1" applyFont="1" applyBorder="1" applyAlignment="1">
      <alignment horizontal="left" vertical="center"/>
    </xf>
    <xf numFmtId="49" fontId="4" fillId="0" borderId="31" xfId="0" applyNumberFormat="1" applyFont="1" applyBorder="1" applyAlignment="1">
      <alignment horizontal="left" vertical="center"/>
    </xf>
    <xf numFmtId="49" fontId="4" fillId="0" borderId="44" xfId="0" applyNumberFormat="1" applyFont="1" applyBorder="1" applyAlignment="1">
      <alignment horizontal="center" vertical="center" shrinkToFit="1"/>
    </xf>
    <xf numFmtId="49" fontId="4" fillId="0" borderId="39" xfId="0" applyNumberFormat="1" applyFont="1" applyBorder="1" applyAlignment="1">
      <alignment horizontal="center" vertical="center" shrinkToFit="1"/>
    </xf>
    <xf numFmtId="49" fontId="4" fillId="0" borderId="45" xfId="0" applyNumberFormat="1" applyFont="1" applyBorder="1" applyAlignment="1">
      <alignment horizontal="center" vertical="center" shrinkToFit="1"/>
    </xf>
    <xf numFmtId="49" fontId="4" fillId="0" borderId="32" xfId="0" applyNumberFormat="1" applyFont="1" applyFill="1" applyBorder="1" applyAlignment="1">
      <alignment horizontal="left" vertical="center"/>
    </xf>
    <xf numFmtId="49" fontId="4" fillId="0" borderId="10" xfId="0" applyNumberFormat="1" applyFont="1" applyFill="1" applyBorder="1" applyAlignment="1">
      <alignment horizontal="left" vertical="center"/>
    </xf>
    <xf numFmtId="0" fontId="4" fillId="2" borderId="43" xfId="0" applyNumberFormat="1" applyFont="1" applyFill="1" applyBorder="1" applyAlignment="1">
      <alignment horizontal="center" vertical="center"/>
    </xf>
    <xf numFmtId="0" fontId="4" fillId="2" borderId="7" xfId="0" applyNumberFormat="1" applyFont="1" applyFill="1" applyBorder="1" applyAlignment="1">
      <alignment horizontal="center" vertical="center"/>
    </xf>
    <xf numFmtId="0" fontId="4" fillId="2" borderId="8" xfId="0" applyNumberFormat="1" applyFont="1" applyFill="1" applyBorder="1" applyAlignment="1">
      <alignment horizontal="center" vertical="center"/>
    </xf>
    <xf numFmtId="0" fontId="4" fillId="0" borderId="0" xfId="0" applyNumberFormat="1" applyFont="1" applyAlignment="1">
      <alignment horizontal="center" vertical="center"/>
    </xf>
    <xf numFmtId="0" fontId="4" fillId="2" borderId="0" xfId="0" applyNumberFormat="1" applyFont="1" applyFill="1" applyAlignment="1">
      <alignment horizontal="center" vertical="center"/>
    </xf>
    <xf numFmtId="0" fontId="6" fillId="2" borderId="29" xfId="0" applyNumberFormat="1" applyFont="1" applyFill="1" applyBorder="1" applyAlignment="1">
      <alignment vertical="center" shrinkToFit="1"/>
    </xf>
    <xf numFmtId="0" fontId="6" fillId="2" borderId="30" xfId="0" applyNumberFormat="1" applyFont="1" applyFill="1" applyBorder="1" applyAlignment="1">
      <alignment vertical="center" shrinkToFit="1"/>
    </xf>
    <xf numFmtId="49" fontId="4" fillId="0" borderId="52" xfId="0" applyNumberFormat="1" applyFont="1" applyBorder="1" applyAlignment="1">
      <alignment horizontal="center" vertical="center"/>
    </xf>
    <xf numFmtId="0" fontId="6" fillId="2" borderId="43" xfId="0" applyNumberFormat="1" applyFont="1" applyFill="1" applyBorder="1" applyAlignment="1">
      <alignment horizontal="center" vertical="center" shrinkToFit="1"/>
    </xf>
    <xf numFmtId="0" fontId="6" fillId="2" borderId="41" xfId="0" applyNumberFormat="1" applyFont="1" applyFill="1" applyBorder="1" applyAlignment="1">
      <alignment horizontal="center" vertical="center" shrinkToFit="1"/>
    </xf>
    <xf numFmtId="0" fontId="6" fillId="2" borderId="1" xfId="0" applyNumberFormat="1" applyFont="1" applyFill="1" applyBorder="1" applyAlignment="1">
      <alignment horizontal="center" vertical="center" shrinkToFit="1"/>
    </xf>
    <xf numFmtId="0" fontId="6" fillId="2" borderId="13" xfId="0" applyNumberFormat="1" applyFont="1" applyFill="1" applyBorder="1" applyAlignment="1">
      <alignment horizontal="center" vertical="center" shrinkToFit="1"/>
    </xf>
    <xf numFmtId="0" fontId="6" fillId="2" borderId="24" xfId="0" applyNumberFormat="1" applyFont="1" applyFill="1" applyBorder="1" applyAlignment="1">
      <alignment horizontal="center" vertical="center" shrinkToFit="1"/>
    </xf>
    <xf numFmtId="49" fontId="4" fillId="0" borderId="17" xfId="0" applyNumberFormat="1" applyFont="1" applyBorder="1" applyAlignment="1">
      <alignment horizontal="center" vertical="center"/>
    </xf>
    <xf numFmtId="49" fontId="4" fillId="0" borderId="0" xfId="0" applyNumberFormat="1" applyFont="1" applyAlignment="1">
      <alignment horizontal="center" vertical="center"/>
    </xf>
    <xf numFmtId="0" fontId="4" fillId="2" borderId="101" xfId="0" applyNumberFormat="1" applyFont="1" applyFill="1" applyBorder="1" applyAlignment="1">
      <alignment horizontal="center" vertical="center" shrinkToFit="1"/>
    </xf>
    <xf numFmtId="0" fontId="4" fillId="2" borderId="102" xfId="0" applyNumberFormat="1" applyFont="1" applyFill="1" applyBorder="1" applyAlignment="1">
      <alignment horizontal="center" vertical="center" shrinkToFit="1"/>
    </xf>
    <xf numFmtId="0" fontId="4" fillId="2" borderId="103" xfId="0" applyNumberFormat="1" applyFont="1" applyFill="1" applyBorder="1" applyAlignment="1">
      <alignment horizontal="center" vertical="center" shrinkToFit="1"/>
    </xf>
    <xf numFmtId="0" fontId="4" fillId="2" borderId="64" xfId="0" applyNumberFormat="1" applyFont="1" applyFill="1" applyBorder="1" applyAlignment="1">
      <alignment horizontal="center" vertical="center" shrinkToFit="1"/>
    </xf>
    <xf numFmtId="0" fontId="4" fillId="2" borderId="51" xfId="0" applyNumberFormat="1" applyFont="1" applyFill="1" applyBorder="1" applyAlignment="1">
      <alignment horizontal="center" vertical="center" shrinkToFit="1"/>
    </xf>
    <xf numFmtId="0" fontId="4" fillId="2" borderId="33" xfId="0" applyNumberFormat="1" applyFont="1" applyFill="1" applyBorder="1" applyAlignment="1">
      <alignment horizontal="center" vertical="center" shrinkToFit="1"/>
    </xf>
    <xf numFmtId="0" fontId="4" fillId="0" borderId="58" xfId="0" applyNumberFormat="1" applyFont="1" applyFill="1" applyBorder="1" applyAlignment="1">
      <alignment horizontal="center" vertical="center"/>
    </xf>
    <xf numFmtId="0" fontId="4" fillId="0" borderId="104" xfId="0" applyNumberFormat="1" applyFont="1" applyFill="1" applyBorder="1" applyAlignment="1">
      <alignment horizontal="center" vertical="center"/>
    </xf>
    <xf numFmtId="0" fontId="4" fillId="0" borderId="8" xfId="0" applyNumberFormat="1" applyFont="1" applyBorder="1" applyAlignment="1">
      <alignment horizontal="center" vertical="center"/>
    </xf>
    <xf numFmtId="0" fontId="4" fillId="0" borderId="9" xfId="0" applyNumberFormat="1" applyFont="1" applyBorder="1" applyAlignment="1">
      <alignment horizontal="center" vertical="center"/>
    </xf>
    <xf numFmtId="0" fontId="4" fillId="0" borderId="7" xfId="0" applyNumberFormat="1" applyFont="1" applyBorder="1" applyAlignment="1">
      <alignment horizontal="center" vertical="center"/>
    </xf>
    <xf numFmtId="49" fontId="4" fillId="0" borderId="17"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39"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40" xfId="0" applyNumberFormat="1" applyFont="1" applyBorder="1" applyAlignment="1">
      <alignment horizontal="center" vertical="center"/>
    </xf>
    <xf numFmtId="49" fontId="4" fillId="0" borderId="4" xfId="0" applyNumberFormat="1" applyFont="1" applyBorder="1" applyAlignment="1">
      <alignment horizontal="center" vertical="center" shrinkToFit="1"/>
    </xf>
    <xf numFmtId="49" fontId="4" fillId="0" borderId="30" xfId="0" applyNumberFormat="1" applyFont="1" applyBorder="1" applyAlignment="1">
      <alignment horizontal="center" vertical="center" shrinkToFit="1"/>
    </xf>
    <xf numFmtId="49" fontId="4" fillId="0" borderId="61" xfId="0" applyNumberFormat="1" applyFont="1" applyBorder="1" applyAlignment="1">
      <alignment horizontal="left" vertical="center"/>
    </xf>
    <xf numFmtId="49" fontId="4" fillId="0" borderId="62" xfId="0" applyNumberFormat="1" applyFont="1" applyBorder="1" applyAlignment="1">
      <alignment horizontal="left" vertical="center"/>
    </xf>
    <xf numFmtId="49" fontId="4" fillId="0" borderId="5" xfId="0" applyNumberFormat="1" applyFont="1" applyBorder="1" applyAlignment="1">
      <alignment vertical="center"/>
    </xf>
    <xf numFmtId="49" fontId="4" fillId="0" borderId="34" xfId="0" applyNumberFormat="1" applyFont="1" applyBorder="1" applyAlignment="1">
      <alignment vertical="center"/>
    </xf>
    <xf numFmtId="49" fontId="6" fillId="2" borderId="13" xfId="0" applyNumberFormat="1" applyFont="1" applyFill="1" applyBorder="1" applyAlignment="1">
      <alignment horizontal="center" vertical="center"/>
    </xf>
    <xf numFmtId="49" fontId="6" fillId="2" borderId="24" xfId="0" applyNumberFormat="1" applyFont="1" applyFill="1" applyBorder="1" applyAlignment="1">
      <alignment horizontal="center" vertical="center"/>
    </xf>
    <xf numFmtId="49" fontId="4" fillId="0" borderId="55" xfId="0" applyNumberFormat="1" applyFont="1" applyBorder="1" applyAlignment="1">
      <alignment horizontal="center" vertical="center"/>
    </xf>
    <xf numFmtId="49" fontId="4" fillId="0" borderId="56" xfId="0" applyNumberFormat="1" applyFont="1" applyBorder="1" applyAlignment="1">
      <alignment horizontal="center" vertical="center"/>
    </xf>
    <xf numFmtId="49" fontId="6" fillId="2" borderId="12" xfId="0" applyNumberFormat="1" applyFont="1" applyFill="1" applyBorder="1" applyAlignment="1">
      <alignment horizontal="center" vertical="center"/>
    </xf>
    <xf numFmtId="49" fontId="6" fillId="2" borderId="49" xfId="0" applyNumberFormat="1" applyFont="1" applyFill="1" applyBorder="1" applyAlignment="1">
      <alignment horizontal="center" vertical="center"/>
    </xf>
    <xf numFmtId="49" fontId="4" fillId="0" borderId="38" xfId="0" applyNumberFormat="1" applyFont="1" applyBorder="1" applyAlignment="1">
      <alignment vertical="center"/>
    </xf>
    <xf numFmtId="49" fontId="4" fillId="0" borderId="39" xfId="0" applyNumberFormat="1" applyFont="1" applyBorder="1" applyAlignment="1">
      <alignment vertical="center"/>
    </xf>
    <xf numFmtId="49" fontId="4" fillId="0" borderId="45" xfId="0" applyNumberFormat="1" applyFont="1" applyBorder="1" applyAlignment="1">
      <alignment vertical="center"/>
    </xf>
    <xf numFmtId="0" fontId="6" fillId="2" borderId="25" xfId="0" applyNumberFormat="1" applyFont="1" applyFill="1" applyBorder="1" applyAlignment="1">
      <alignment horizontal="center" vertical="center"/>
    </xf>
    <xf numFmtId="0" fontId="6" fillId="2" borderId="50" xfId="0" applyNumberFormat="1" applyFont="1" applyFill="1" applyBorder="1" applyAlignment="1">
      <alignment horizontal="center" vertical="center"/>
    </xf>
    <xf numFmtId="0" fontId="6" fillId="2" borderId="26" xfId="0" applyNumberFormat="1" applyFont="1" applyFill="1" applyBorder="1" applyAlignment="1">
      <alignment horizontal="center" vertical="center"/>
    </xf>
    <xf numFmtId="49" fontId="5" fillId="0" borderId="0" xfId="0" applyNumberFormat="1" applyFont="1" applyAlignment="1">
      <alignment horizontal="distributed" vertical="center"/>
    </xf>
    <xf numFmtId="49" fontId="4" fillId="0" borderId="29" xfId="0" applyNumberFormat="1" applyFont="1" applyBorder="1" applyAlignment="1">
      <alignment horizontal="center" vertical="center"/>
    </xf>
    <xf numFmtId="0" fontId="4" fillId="3" borderId="22"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xf numFmtId="0" fontId="4" fillId="3" borderId="3" xfId="0" applyNumberFormat="1" applyFont="1" applyFill="1" applyBorder="1" applyAlignment="1">
      <alignment horizontal="center" vertical="center"/>
    </xf>
    <xf numFmtId="49" fontId="4" fillId="0" borderId="3" xfId="0" applyNumberFormat="1" applyFont="1" applyBorder="1" applyAlignment="1">
      <alignment vertical="center"/>
    </xf>
    <xf numFmtId="0" fontId="4" fillId="3" borderId="43" xfId="0" applyNumberFormat="1" applyFont="1" applyFill="1" applyBorder="1" applyAlignment="1">
      <alignment horizontal="center" vertical="center"/>
    </xf>
    <xf numFmtId="0" fontId="4" fillId="3" borderId="25" xfId="0" applyNumberFormat="1" applyFont="1" applyFill="1" applyBorder="1" applyAlignment="1">
      <alignment horizontal="center" vertical="center"/>
    </xf>
    <xf numFmtId="0" fontId="4" fillId="3" borderId="41" xfId="0" applyNumberFormat="1" applyFont="1" applyFill="1" applyBorder="1" applyAlignment="1">
      <alignment horizontal="center" vertical="center"/>
    </xf>
    <xf numFmtId="0" fontId="4" fillId="3" borderId="26" xfId="0" applyNumberFormat="1" applyFont="1" applyFill="1" applyBorder="1" applyAlignment="1">
      <alignment horizontal="center" vertical="center"/>
    </xf>
    <xf numFmtId="0" fontId="4" fillId="3" borderId="88" xfId="0" applyNumberFormat="1" applyFont="1" applyFill="1" applyBorder="1" applyAlignment="1">
      <alignment horizontal="center" vertical="center"/>
    </xf>
    <xf numFmtId="0" fontId="4" fillId="3" borderId="89" xfId="0" applyNumberFormat="1" applyFont="1" applyFill="1" applyBorder="1" applyAlignment="1">
      <alignment horizontal="center" vertical="center"/>
    </xf>
    <xf numFmtId="0" fontId="4" fillId="3" borderId="32" xfId="0" applyNumberFormat="1" applyFont="1" applyFill="1" applyBorder="1" applyAlignment="1">
      <alignment horizontal="left" vertical="center" wrapText="1"/>
    </xf>
    <xf numFmtId="0" fontId="4" fillId="3" borderId="52" xfId="0" applyNumberFormat="1" applyFont="1" applyFill="1" applyBorder="1" applyAlignment="1">
      <alignment horizontal="left" vertical="center" wrapText="1"/>
    </xf>
    <xf numFmtId="0" fontId="4" fillId="3" borderId="34" xfId="0" applyNumberFormat="1" applyFont="1" applyFill="1" applyBorder="1" applyAlignment="1">
      <alignment horizontal="left" vertical="center" wrapText="1"/>
    </xf>
    <xf numFmtId="0" fontId="4" fillId="3" borderId="36" xfId="0" applyNumberFormat="1" applyFont="1" applyFill="1" applyBorder="1" applyAlignment="1">
      <alignment horizontal="left" vertical="center" wrapText="1"/>
    </xf>
    <xf numFmtId="49" fontId="4" fillId="0" borderId="51" xfId="0"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49" fontId="4" fillId="0" borderId="52" xfId="0" applyNumberFormat="1" applyFont="1" applyBorder="1" applyAlignment="1">
      <alignment horizontal="center" vertical="center" wrapText="1"/>
    </xf>
    <xf numFmtId="49" fontId="4" fillId="0" borderId="33" xfId="0" applyNumberFormat="1" applyFont="1" applyBorder="1" applyAlignment="1">
      <alignment horizontal="center" vertical="center" wrapText="1"/>
    </xf>
    <xf numFmtId="49" fontId="4" fillId="0" borderId="34" xfId="0" applyNumberFormat="1" applyFont="1" applyBorder="1" applyAlignment="1">
      <alignment horizontal="center" vertical="center" wrapText="1"/>
    </xf>
    <xf numFmtId="49" fontId="4" fillId="0" borderId="36" xfId="0" applyNumberFormat="1" applyFont="1" applyBorder="1" applyAlignment="1">
      <alignment horizontal="center" vertical="center" wrapText="1"/>
    </xf>
    <xf numFmtId="0" fontId="4" fillId="2" borderId="28" xfId="0" applyNumberFormat="1" applyFont="1" applyFill="1" applyBorder="1" applyAlignment="1">
      <alignment horizontal="center" vertical="center"/>
    </xf>
    <xf numFmtId="0" fontId="4" fillId="2" borderId="60" xfId="0" applyNumberFormat="1" applyFont="1" applyFill="1" applyBorder="1" applyAlignment="1">
      <alignment horizontal="center" vertical="center"/>
    </xf>
    <xf numFmtId="0" fontId="4" fillId="2" borderId="4" xfId="0" applyNumberFormat="1" applyFont="1" applyFill="1" applyBorder="1" applyAlignment="1">
      <alignment horizontal="center" vertical="center" shrinkToFit="1"/>
    </xf>
    <xf numFmtId="0" fontId="4" fillId="2" borderId="30" xfId="0" applyNumberFormat="1" applyFont="1" applyFill="1" applyBorder="1" applyAlignment="1">
      <alignment horizontal="center" vertical="center" shrinkToFit="1"/>
    </xf>
    <xf numFmtId="49" fontId="4" fillId="0" borderId="37" xfId="0" applyNumberFormat="1" applyFont="1" applyBorder="1" applyAlignment="1">
      <alignment horizontal="center" vertical="center"/>
    </xf>
    <xf numFmtId="0" fontId="4" fillId="2" borderId="29" xfId="0" applyNumberFormat="1" applyFont="1" applyFill="1" applyBorder="1" applyAlignment="1">
      <alignment horizontal="center" vertical="center" shrinkToFit="1"/>
    </xf>
    <xf numFmtId="0" fontId="4" fillId="2" borderId="37" xfId="0" applyNumberFormat="1" applyFont="1" applyFill="1" applyBorder="1" applyAlignment="1">
      <alignment horizontal="center" vertical="center" shrinkToFit="1"/>
    </xf>
    <xf numFmtId="49" fontId="4" fillId="0" borderId="44" xfId="0" applyNumberFormat="1" applyFont="1" applyBorder="1" applyAlignment="1">
      <alignment horizontal="center" vertical="center"/>
    </xf>
    <xf numFmtId="49" fontId="4" fillId="0" borderId="4" xfId="0" applyNumberFormat="1" applyFont="1" applyBorder="1" applyAlignment="1">
      <alignment vertical="center"/>
    </xf>
    <xf numFmtId="49" fontId="4" fillId="0" borderId="30" xfId="0" applyNumberFormat="1" applyFont="1" applyBorder="1" applyAlignment="1">
      <alignment vertical="center"/>
    </xf>
    <xf numFmtId="49" fontId="4" fillId="0" borderId="3" xfId="0" applyNumberFormat="1" applyFont="1" applyFill="1" applyBorder="1" applyAlignment="1">
      <alignment horizontal="center" vertical="center"/>
    </xf>
    <xf numFmtId="0" fontId="6" fillId="2" borderId="22" xfId="0" applyNumberFormat="1" applyFont="1" applyFill="1" applyBorder="1" applyAlignment="1">
      <alignment horizontal="center" vertical="center" shrinkToFit="1"/>
    </xf>
    <xf numFmtId="0" fontId="6" fillId="2" borderId="23" xfId="0" applyNumberFormat="1" applyFont="1" applyFill="1" applyBorder="1" applyAlignment="1">
      <alignment horizontal="center" vertical="center" shrinkToFit="1"/>
    </xf>
    <xf numFmtId="49" fontId="4" fillId="0" borderId="37" xfId="0" applyNumberFormat="1" applyFont="1" applyBorder="1" applyAlignment="1">
      <alignment vertical="center"/>
    </xf>
    <xf numFmtId="49" fontId="4" fillId="0" borderId="35" xfId="0" applyNumberFormat="1" applyFont="1" applyBorder="1" applyAlignment="1">
      <alignment horizontal="center" vertical="center"/>
    </xf>
    <xf numFmtId="49" fontId="4" fillId="0" borderId="48" xfId="0" applyNumberFormat="1" applyFont="1" applyBorder="1" applyAlignment="1">
      <alignment horizontal="center" vertical="center"/>
    </xf>
    <xf numFmtId="0" fontId="4" fillId="2" borderId="58" xfId="0" applyNumberFormat="1" applyFont="1" applyFill="1" applyBorder="1" applyAlignment="1">
      <alignment horizontal="center" vertical="center"/>
    </xf>
    <xf numFmtId="0" fontId="4" fillId="2" borderId="59" xfId="0" applyNumberFormat="1" applyFont="1" applyFill="1" applyBorder="1" applyAlignment="1">
      <alignment horizontal="center" vertical="center"/>
    </xf>
    <xf numFmtId="0" fontId="9" fillId="2" borderId="30" xfId="0" applyNumberFormat="1" applyFont="1" applyFill="1" applyBorder="1" applyAlignment="1">
      <alignment horizontal="center" vertical="center" wrapText="1"/>
    </xf>
    <xf numFmtId="0" fontId="6" fillId="2" borderId="31" xfId="0" applyNumberFormat="1" applyFont="1" applyFill="1" applyBorder="1" applyAlignment="1">
      <alignment vertical="center" shrinkToFit="1"/>
    </xf>
    <xf numFmtId="0" fontId="6" fillId="2" borderId="27" xfId="0" applyNumberFormat="1" applyFont="1" applyFill="1" applyBorder="1" applyAlignment="1">
      <alignment horizontal="center" vertical="center"/>
    </xf>
    <xf numFmtId="49" fontId="6" fillId="2" borderId="29" xfId="0" applyNumberFormat="1" applyFont="1" applyFill="1" applyBorder="1" applyAlignment="1">
      <alignment horizontal="left" vertical="center" shrinkToFit="1"/>
    </xf>
    <xf numFmtId="49" fontId="6" fillId="2" borderId="30" xfId="0" applyNumberFormat="1" applyFont="1" applyFill="1" applyBorder="1" applyAlignment="1">
      <alignment horizontal="left" vertical="center" shrinkToFit="1"/>
    </xf>
    <xf numFmtId="0" fontId="6" fillId="2" borderId="30" xfId="0" applyNumberFormat="1" applyFont="1" applyFill="1" applyBorder="1" applyAlignment="1">
      <alignment horizontal="left" vertical="center" shrinkToFit="1"/>
    </xf>
    <xf numFmtId="0" fontId="6" fillId="2" borderId="31" xfId="0" applyNumberFormat="1" applyFont="1" applyFill="1" applyBorder="1" applyAlignment="1">
      <alignment horizontal="lef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29</xdr:col>
      <xdr:colOff>114300</xdr:colOff>
      <xdr:row>2</xdr:row>
      <xdr:rowOff>38100</xdr:rowOff>
    </xdr:from>
    <xdr:to>
      <xdr:col>38</xdr:col>
      <xdr:colOff>190500</xdr:colOff>
      <xdr:row>8</xdr:row>
      <xdr:rowOff>160020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627620" y="510540"/>
          <a:ext cx="2407920" cy="1539240"/>
        </a:xfrm>
        <a:prstGeom prst="rect">
          <a:avLst/>
        </a:prstGeom>
        <a:solidFill>
          <a:schemeClr val="accent6">
            <a:lumMod val="20000"/>
            <a:lumOff val="80000"/>
          </a:schemeClr>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FF0000"/>
              </a:solidFill>
            </a:rPr>
            <a:t>本シートへの入力により</a:t>
          </a:r>
          <a:endParaRPr kumimoji="1" lang="en-US" altLang="ja-JP" sz="1200">
            <a:solidFill>
              <a:srgbClr val="FF0000"/>
            </a:solidFill>
          </a:endParaRPr>
        </a:p>
        <a:p>
          <a:r>
            <a:rPr kumimoji="1" lang="ja-JP" altLang="en-US" sz="1200">
              <a:solidFill>
                <a:srgbClr val="FF0000"/>
              </a:solidFill>
            </a:rPr>
            <a:t>作成する場合は、提出の際に、</a:t>
          </a:r>
          <a:endParaRPr kumimoji="1" lang="en-US" altLang="ja-JP" sz="1400" b="1" u="sng">
            <a:solidFill>
              <a:srgbClr val="FF0000"/>
            </a:solidFill>
          </a:endParaRPr>
        </a:p>
        <a:p>
          <a:r>
            <a:rPr kumimoji="1" lang="en-US" altLang="ja-JP" sz="1400" b="0" u="sng">
              <a:solidFill>
                <a:srgbClr val="FF0000"/>
              </a:solidFill>
            </a:rPr>
            <a:t>【</a:t>
          </a:r>
          <a:r>
            <a:rPr kumimoji="1" lang="ja-JP" altLang="en-US" sz="1400" b="0" u="sng">
              <a:solidFill>
                <a:srgbClr val="FF0000"/>
              </a:solidFill>
            </a:rPr>
            <a:t>提出用</a:t>
          </a:r>
          <a:r>
            <a:rPr kumimoji="1" lang="en-US" altLang="ja-JP" sz="1400" b="0" u="sng">
              <a:solidFill>
                <a:srgbClr val="FF0000"/>
              </a:solidFill>
            </a:rPr>
            <a:t>】</a:t>
          </a:r>
          <a:r>
            <a:rPr kumimoji="1" lang="ja-JP" altLang="en-US" sz="1400" b="0" u="sng">
              <a:solidFill>
                <a:srgbClr val="FF0000"/>
              </a:solidFill>
            </a:rPr>
            <a:t>申請書（着色あり）</a:t>
          </a:r>
          <a:endParaRPr kumimoji="1" lang="en-US" altLang="ja-JP" sz="1400" b="0" u="sng">
            <a:solidFill>
              <a:srgbClr val="FF0000"/>
            </a:solidFill>
          </a:endParaRPr>
        </a:p>
        <a:p>
          <a:r>
            <a:rPr kumimoji="1" lang="ja-JP" altLang="en-US" sz="1200">
              <a:solidFill>
                <a:srgbClr val="FF0000"/>
              </a:solidFill>
            </a:rPr>
            <a:t>のシートを印刷してください。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381000</xdr:colOff>
      <xdr:row>18</xdr:row>
      <xdr:rowOff>28575</xdr:rowOff>
    </xdr:from>
    <xdr:ext cx="184731" cy="225703"/>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9982200" y="3114675"/>
          <a:ext cx="184731"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800">
            <a:latin typeface="ＭＳ Ｐ明朝" panose="02020600040205080304" pitchFamily="18" charset="-128"/>
            <a:ea typeface="ＭＳ Ｐ明朝" panose="02020600040205080304" pitchFamily="18" charset="-128"/>
          </a:endParaRPr>
        </a:p>
      </xdr:txBody>
    </xdr:sp>
    <xdr:clientData/>
  </xdr:oneCellAnchor>
  <xdr:twoCellAnchor editAs="oneCell">
    <xdr:from>
      <xdr:col>0</xdr:col>
      <xdr:colOff>19050</xdr:colOff>
      <xdr:row>0</xdr:row>
      <xdr:rowOff>19050</xdr:rowOff>
    </xdr:from>
    <xdr:to>
      <xdr:col>17</xdr:col>
      <xdr:colOff>239783</xdr:colOff>
      <xdr:row>49</xdr:row>
      <xdr:rowOff>105960</xdr:rowOff>
    </xdr:to>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19050" y="19050"/>
          <a:ext cx="11879333" cy="8487960"/>
        </a:xfrm>
        <a:prstGeom prst="rect">
          <a:avLst/>
        </a:prstGeom>
      </xdr:spPr>
    </xdr:pic>
    <xdr:clientData/>
  </xdr:twoCellAnchor>
  <xdr:oneCellAnchor>
    <xdr:from>
      <xdr:col>9</xdr:col>
      <xdr:colOff>552450</xdr:colOff>
      <xdr:row>25</xdr:row>
      <xdr:rowOff>57150</xdr:rowOff>
    </xdr:from>
    <xdr:ext cx="697627" cy="225703"/>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724650" y="4343400"/>
          <a:ext cx="6976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65000"/>
                  <a:lumOff val="35000"/>
                </a:schemeClr>
              </a:solidFill>
              <a:latin typeface="ＭＳ 明朝" panose="02020609040205080304" pitchFamily="17" charset="-128"/>
              <a:ea typeface="ＭＳ 明朝" panose="02020609040205080304" pitchFamily="17" charset="-128"/>
            </a:rPr>
            <a:t>（申請者）</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F9" sqref="F9"/>
    </sheetView>
  </sheetViews>
  <sheetFormatPr defaultRowHeight="13.2" x14ac:dyDescent="0.2"/>
  <sheetData>
    <row r="1" spans="1:1" x14ac:dyDescent="0.2">
      <c r="A1" t="s">
        <v>35</v>
      </c>
    </row>
    <row r="2" spans="1:1" x14ac:dyDescent="0.2">
      <c r="A2" t="s">
        <v>33</v>
      </c>
    </row>
    <row r="3" spans="1:1" x14ac:dyDescent="0.2">
      <c r="A3" t="s">
        <v>34</v>
      </c>
    </row>
  </sheetData>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H21"/>
  <sheetViews>
    <sheetView showGridLines="0" tabSelected="1" zoomScaleNormal="100" workbookViewId="0"/>
  </sheetViews>
  <sheetFormatPr defaultColWidth="3.77734375" defaultRowHeight="19.95" customHeight="1" x14ac:dyDescent="0.2"/>
  <cols>
    <col min="1" max="16384" width="3.77734375" style="55"/>
  </cols>
  <sheetData>
    <row r="2" spans="1:34" ht="19.95" customHeight="1" x14ac:dyDescent="0.2">
      <c r="A2" s="55" t="s">
        <v>107</v>
      </c>
      <c r="F2" s="98"/>
      <c r="G2" s="98"/>
      <c r="H2" s="98"/>
      <c r="I2" s="98"/>
    </row>
    <row r="3" spans="1:34" ht="19.95" customHeight="1" x14ac:dyDescent="0.2">
      <c r="B3" s="55" t="s">
        <v>182</v>
      </c>
      <c r="F3" s="98"/>
      <c r="G3" s="98"/>
      <c r="H3" s="98"/>
      <c r="I3" s="98"/>
    </row>
    <row r="4" spans="1:34" ht="19.95" customHeight="1" x14ac:dyDescent="0.2">
      <c r="B4" s="55" t="s">
        <v>196</v>
      </c>
      <c r="F4" s="98"/>
      <c r="G4" s="98"/>
      <c r="H4" s="98"/>
      <c r="I4" s="98"/>
    </row>
    <row r="5" spans="1:34" ht="19.95" customHeight="1" x14ac:dyDescent="0.2">
      <c r="B5" s="55" t="s">
        <v>183</v>
      </c>
      <c r="F5" s="98"/>
      <c r="G5" s="98"/>
      <c r="H5" s="98"/>
      <c r="I5" s="98"/>
    </row>
    <row r="6" spans="1:34" ht="19.95" customHeight="1" x14ac:dyDescent="0.2">
      <c r="B6" s="55" t="s">
        <v>184</v>
      </c>
      <c r="F6" s="98"/>
      <c r="G6" s="98"/>
      <c r="H6" s="98"/>
      <c r="I6" s="98"/>
    </row>
    <row r="7" spans="1:34" ht="19.95" customHeight="1" x14ac:dyDescent="0.2">
      <c r="F7" s="98"/>
      <c r="G7" s="98"/>
      <c r="H7" s="98"/>
      <c r="I7" s="98"/>
      <c r="AH7" s="99"/>
    </row>
    <row r="8" spans="1:34" ht="19.95" customHeight="1" x14ac:dyDescent="0.2">
      <c r="A8" s="98" t="s">
        <v>133</v>
      </c>
      <c r="B8" s="98"/>
      <c r="C8" s="98"/>
      <c r="D8" s="98"/>
      <c r="F8" s="98"/>
      <c r="G8" s="98"/>
      <c r="H8" s="98"/>
      <c r="I8" s="98"/>
    </row>
    <row r="9" spans="1:34" ht="19.95" customHeight="1" x14ac:dyDescent="0.2">
      <c r="A9" s="98"/>
      <c r="B9" s="98" t="s">
        <v>166</v>
      </c>
      <c r="C9" s="98"/>
      <c r="D9" s="98"/>
      <c r="F9" s="98"/>
      <c r="G9" s="98"/>
      <c r="H9" s="98"/>
      <c r="I9" s="98"/>
    </row>
    <row r="10" spans="1:34" ht="19.95" customHeight="1" x14ac:dyDescent="0.2">
      <c r="A10" s="98"/>
      <c r="B10" s="98" t="s">
        <v>197</v>
      </c>
      <c r="C10" s="98"/>
      <c r="D10" s="98"/>
      <c r="F10" s="98"/>
      <c r="G10" s="98"/>
      <c r="H10" s="98"/>
      <c r="I10" s="98"/>
    </row>
    <row r="11" spans="1:34" ht="19.95" customHeight="1" x14ac:dyDescent="0.2">
      <c r="A11" s="98"/>
      <c r="B11" s="98" t="s">
        <v>188</v>
      </c>
      <c r="C11" s="98"/>
      <c r="D11" s="98"/>
      <c r="F11" s="98"/>
      <c r="G11" s="98"/>
      <c r="H11" s="98"/>
      <c r="I11" s="98"/>
    </row>
    <row r="12" spans="1:34" ht="19.95" customHeight="1" x14ac:dyDescent="0.2">
      <c r="A12" s="98"/>
      <c r="B12" s="98" t="s">
        <v>187</v>
      </c>
      <c r="C12" s="98"/>
      <c r="D12" s="98"/>
      <c r="F12" s="98"/>
      <c r="G12" s="98"/>
      <c r="H12" s="98"/>
      <c r="I12" s="98"/>
    </row>
    <row r="13" spans="1:34" ht="19.95" customHeight="1" x14ac:dyDescent="0.2">
      <c r="A13" s="98"/>
      <c r="B13" s="98" t="s">
        <v>190</v>
      </c>
      <c r="C13" s="98"/>
      <c r="D13" s="98"/>
      <c r="F13" s="98"/>
      <c r="G13" s="98"/>
      <c r="H13" s="98"/>
      <c r="I13" s="98"/>
    </row>
    <row r="14" spans="1:34" ht="19.95" customHeight="1" x14ac:dyDescent="0.2">
      <c r="A14" s="98"/>
      <c r="B14" s="98" t="s">
        <v>189</v>
      </c>
      <c r="C14" s="98"/>
      <c r="D14" s="98"/>
      <c r="F14" s="98"/>
      <c r="G14" s="98"/>
      <c r="H14" s="98"/>
      <c r="I14" s="98"/>
    </row>
    <row r="15" spans="1:34" ht="19.95" customHeight="1" x14ac:dyDescent="0.2">
      <c r="A15" s="98"/>
      <c r="B15" s="98" t="s">
        <v>191</v>
      </c>
      <c r="C15" s="98"/>
      <c r="D15" s="98"/>
      <c r="F15" s="98"/>
      <c r="G15" s="98"/>
      <c r="H15" s="98"/>
      <c r="I15" s="98"/>
    </row>
    <row r="16" spans="1:34" ht="19.95" customHeight="1" x14ac:dyDescent="0.2">
      <c r="A16" s="98"/>
      <c r="B16" s="98" t="s">
        <v>192</v>
      </c>
      <c r="C16" s="98"/>
      <c r="D16" s="98"/>
      <c r="F16" s="98"/>
      <c r="G16" s="98"/>
      <c r="H16" s="98"/>
      <c r="I16" s="98"/>
    </row>
    <row r="17" spans="1:9" ht="19.95" customHeight="1" x14ac:dyDescent="0.2">
      <c r="A17" s="98"/>
      <c r="B17" s="98" t="s">
        <v>193</v>
      </c>
      <c r="C17" s="98"/>
      <c r="D17" s="98"/>
      <c r="F17" s="98"/>
      <c r="G17" s="98"/>
      <c r="H17" s="98"/>
      <c r="I17" s="98"/>
    </row>
    <row r="18" spans="1:9" ht="19.95" customHeight="1" x14ac:dyDescent="0.2">
      <c r="A18" s="98"/>
      <c r="B18" s="98" t="s">
        <v>185</v>
      </c>
      <c r="C18" s="98"/>
      <c r="D18" s="98"/>
      <c r="F18" s="98"/>
      <c r="G18" s="98"/>
      <c r="H18" s="98"/>
      <c r="I18" s="98"/>
    </row>
    <row r="19" spans="1:9" ht="19.95" customHeight="1" x14ac:dyDescent="0.2">
      <c r="A19" s="98"/>
      <c r="B19" s="98" t="s">
        <v>186</v>
      </c>
      <c r="C19" s="98"/>
      <c r="D19" s="98"/>
      <c r="F19" s="98"/>
      <c r="G19" s="98"/>
      <c r="H19" s="98"/>
      <c r="I19" s="98"/>
    </row>
    <row r="20" spans="1:9" ht="19.95" customHeight="1" x14ac:dyDescent="0.2">
      <c r="A20" s="98"/>
      <c r="B20" s="98" t="s">
        <v>194</v>
      </c>
      <c r="C20" s="98"/>
      <c r="D20" s="98"/>
    </row>
    <row r="21" spans="1:9" ht="19.95" customHeight="1" x14ac:dyDescent="0.2">
      <c r="B21" s="55" t="s">
        <v>195</v>
      </c>
    </row>
  </sheetData>
  <sheetProtection sheet="1" objects="1" scenarios="1"/>
  <phoneticPr fontId="10"/>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2:CH60"/>
  <sheetViews>
    <sheetView showGridLines="0" view="pageBreakPreview" zoomScaleNormal="100" zoomScaleSheetLayoutView="100" workbookViewId="0"/>
  </sheetViews>
  <sheetFormatPr defaultColWidth="3.77734375" defaultRowHeight="18.600000000000001" customHeight="1" x14ac:dyDescent="0.2"/>
  <cols>
    <col min="1" max="1" width="3.77734375" style="57"/>
    <col min="2" max="2" width="3.77734375" style="63"/>
    <col min="3" max="16384" width="3.77734375" style="57"/>
  </cols>
  <sheetData>
    <row r="2" spans="2:26" ht="18.600000000000001" customHeight="1" x14ac:dyDescent="0.2">
      <c r="B2" s="56" t="s">
        <v>131</v>
      </c>
    </row>
    <row r="4" spans="2:26" ht="18.600000000000001" customHeight="1" x14ac:dyDescent="0.2">
      <c r="B4" s="58" t="s">
        <v>129</v>
      </c>
    </row>
    <row r="5" spans="2:26" ht="18.600000000000001" customHeight="1" x14ac:dyDescent="0.2">
      <c r="B5" s="197" t="s">
        <v>50</v>
      </c>
      <c r="C5" s="198"/>
      <c r="D5" s="198"/>
      <c r="E5" s="198"/>
      <c r="F5" s="198"/>
      <c r="G5" s="198"/>
      <c r="H5" s="198"/>
      <c r="I5" s="199"/>
      <c r="J5" s="165"/>
      <c r="K5" s="166"/>
      <c r="L5" s="166"/>
      <c r="M5" s="167"/>
      <c r="N5" s="85" t="s">
        <v>86</v>
      </c>
      <c r="O5" s="59"/>
      <c r="P5" s="57" t="s">
        <v>108</v>
      </c>
      <c r="Q5" s="60"/>
      <c r="R5" s="60"/>
      <c r="S5" s="60"/>
    </row>
    <row r="6" spans="2:26" ht="18.600000000000001" customHeight="1" x14ac:dyDescent="0.2">
      <c r="B6" s="197" t="s">
        <v>51</v>
      </c>
      <c r="C6" s="198"/>
      <c r="D6" s="198"/>
      <c r="E6" s="198"/>
      <c r="F6" s="198"/>
      <c r="G6" s="198"/>
      <c r="H6" s="198"/>
      <c r="I6" s="199"/>
      <c r="J6" s="165"/>
      <c r="K6" s="166"/>
      <c r="L6" s="166"/>
      <c r="M6" s="166"/>
      <c r="N6" s="166"/>
      <c r="O6" s="166"/>
      <c r="P6" s="166"/>
      <c r="Q6" s="166"/>
      <c r="R6" s="166"/>
      <c r="S6" s="167"/>
      <c r="T6" s="57" t="s">
        <v>88</v>
      </c>
    </row>
    <row r="7" spans="2:26" ht="18.600000000000001" customHeight="1" x14ac:dyDescent="0.2">
      <c r="B7" s="197" t="s">
        <v>52</v>
      </c>
      <c r="C7" s="198"/>
      <c r="D7" s="198"/>
      <c r="E7" s="198"/>
      <c r="F7" s="198"/>
      <c r="G7" s="198"/>
      <c r="H7" s="198"/>
      <c r="I7" s="199"/>
      <c r="J7" s="165"/>
      <c r="K7" s="166"/>
      <c r="L7" s="166"/>
      <c r="M7" s="166"/>
      <c r="N7" s="166"/>
      <c r="O7" s="166"/>
      <c r="P7" s="166"/>
      <c r="Q7" s="166"/>
      <c r="R7" s="166"/>
      <c r="S7" s="167"/>
    </row>
    <row r="8" spans="2:26" ht="18.600000000000001" customHeight="1" x14ac:dyDescent="0.2">
      <c r="B8" s="197" t="s">
        <v>53</v>
      </c>
      <c r="C8" s="198"/>
      <c r="D8" s="198"/>
      <c r="E8" s="198"/>
      <c r="F8" s="198"/>
      <c r="G8" s="198"/>
      <c r="H8" s="198"/>
      <c r="I8" s="199"/>
      <c r="J8" s="165"/>
      <c r="K8" s="166"/>
      <c r="L8" s="166"/>
      <c r="M8" s="166"/>
      <c r="N8" s="166"/>
      <c r="O8" s="166"/>
      <c r="P8" s="166"/>
      <c r="Q8" s="166"/>
      <c r="R8" s="166"/>
      <c r="S8" s="167"/>
    </row>
    <row r="9" spans="2:26" ht="18.600000000000001" customHeight="1" x14ac:dyDescent="0.2">
      <c r="B9" s="197" t="s">
        <v>54</v>
      </c>
      <c r="C9" s="198"/>
      <c r="D9" s="198"/>
      <c r="E9" s="198"/>
      <c r="F9" s="198"/>
      <c r="G9" s="198"/>
      <c r="H9" s="198"/>
      <c r="I9" s="199"/>
      <c r="J9" s="165"/>
      <c r="K9" s="166"/>
      <c r="L9" s="166"/>
      <c r="M9" s="166"/>
      <c r="N9" s="166"/>
      <c r="O9" s="166"/>
      <c r="P9" s="166"/>
      <c r="Q9" s="166"/>
      <c r="R9" s="166"/>
      <c r="S9" s="167"/>
    </row>
    <row r="11" spans="2:26" ht="18.600000000000001" customHeight="1" thickBot="1" x14ac:dyDescent="0.25">
      <c r="B11" s="61" t="s">
        <v>73</v>
      </c>
    </row>
    <row r="12" spans="2:26" ht="18.600000000000001" customHeight="1" thickTop="1" x14ac:dyDescent="0.2">
      <c r="B12" s="171" t="s">
        <v>78</v>
      </c>
      <c r="C12" s="172"/>
      <c r="D12" s="172"/>
      <c r="E12" s="172"/>
      <c r="F12" s="172"/>
      <c r="G12" s="172"/>
      <c r="H12" s="172"/>
      <c r="I12" s="173"/>
      <c r="J12" s="136"/>
      <c r="K12" s="136"/>
      <c r="L12" s="136"/>
      <c r="M12" s="136"/>
      <c r="N12" s="136"/>
      <c r="O12" s="136"/>
      <c r="P12" s="136"/>
      <c r="Q12" s="136"/>
      <c r="R12" s="136"/>
      <c r="S12" s="136"/>
      <c r="T12" s="136"/>
      <c r="U12" s="136"/>
      <c r="V12" s="136"/>
      <c r="W12" s="136"/>
      <c r="X12" s="136"/>
      <c r="Y12" s="137"/>
      <c r="Z12" s="62" t="s">
        <v>112</v>
      </c>
    </row>
    <row r="13" spans="2:26" ht="18.600000000000001" customHeight="1" x14ac:dyDescent="0.2">
      <c r="B13" s="174" t="s">
        <v>96</v>
      </c>
      <c r="C13" s="175"/>
      <c r="D13" s="175"/>
      <c r="E13" s="175"/>
      <c r="F13" s="175"/>
      <c r="G13" s="175"/>
      <c r="H13" s="175"/>
      <c r="I13" s="176"/>
      <c r="J13" s="147"/>
      <c r="K13" s="147"/>
      <c r="L13" s="147"/>
      <c r="M13" s="147"/>
      <c r="N13" s="147"/>
      <c r="O13" s="147"/>
      <c r="P13" s="147"/>
      <c r="Q13" s="147"/>
      <c r="R13" s="147"/>
      <c r="S13" s="147"/>
      <c r="T13" s="147"/>
      <c r="U13" s="147"/>
      <c r="V13" s="147"/>
      <c r="W13" s="147"/>
      <c r="X13" s="147"/>
      <c r="Y13" s="148"/>
    </row>
    <row r="14" spans="2:26" ht="18.600000000000001" customHeight="1" x14ac:dyDescent="0.2">
      <c r="B14" s="177" t="s">
        <v>79</v>
      </c>
      <c r="C14" s="178"/>
      <c r="D14" s="178"/>
      <c r="E14" s="178"/>
      <c r="F14" s="178"/>
      <c r="G14" s="178"/>
      <c r="H14" s="178"/>
      <c r="I14" s="179"/>
      <c r="J14" s="149"/>
      <c r="K14" s="149"/>
      <c r="L14" s="149"/>
      <c r="M14" s="149"/>
      <c r="N14" s="149"/>
      <c r="O14" s="149"/>
      <c r="P14" s="149"/>
      <c r="Q14" s="149"/>
      <c r="R14" s="149"/>
      <c r="S14" s="149"/>
      <c r="T14" s="149"/>
      <c r="U14" s="149"/>
      <c r="V14" s="149"/>
      <c r="W14" s="149"/>
      <c r="X14" s="149"/>
      <c r="Y14" s="150"/>
      <c r="Z14" s="62" t="s">
        <v>110</v>
      </c>
    </row>
    <row r="15" spans="2:26" ht="18.600000000000001" customHeight="1" thickBot="1" x14ac:dyDescent="0.25">
      <c r="B15" s="180" t="s">
        <v>97</v>
      </c>
      <c r="C15" s="181"/>
      <c r="D15" s="181"/>
      <c r="E15" s="181"/>
      <c r="F15" s="181"/>
      <c r="G15" s="181"/>
      <c r="H15" s="181"/>
      <c r="I15" s="182"/>
      <c r="J15" s="151"/>
      <c r="K15" s="151"/>
      <c r="L15" s="151"/>
      <c r="M15" s="151"/>
      <c r="N15" s="151"/>
      <c r="O15" s="151"/>
      <c r="P15" s="151"/>
      <c r="Q15" s="151"/>
      <c r="R15" s="151"/>
      <c r="S15" s="151"/>
      <c r="T15" s="151"/>
      <c r="U15" s="151"/>
      <c r="V15" s="151"/>
      <c r="W15" s="151"/>
      <c r="X15" s="151"/>
      <c r="Y15" s="152"/>
      <c r="Z15" s="62" t="s">
        <v>102</v>
      </c>
    </row>
    <row r="16" spans="2:26" ht="18.600000000000001" customHeight="1" thickTop="1" x14ac:dyDescent="0.2">
      <c r="Z16" s="62" t="s">
        <v>103</v>
      </c>
    </row>
    <row r="17" spans="2:26" ht="18.600000000000001" customHeight="1" x14ac:dyDescent="0.2">
      <c r="B17" s="61" t="s">
        <v>74</v>
      </c>
    </row>
    <row r="18" spans="2:26" ht="18.600000000000001" customHeight="1" thickBot="1" x14ac:dyDescent="0.25">
      <c r="B18" s="138" t="s">
        <v>55</v>
      </c>
      <c r="C18" s="139"/>
      <c r="D18" s="139"/>
      <c r="E18" s="139"/>
      <c r="F18" s="139"/>
      <c r="G18" s="139"/>
      <c r="H18" s="139"/>
      <c r="I18" s="140"/>
      <c r="J18" s="153"/>
      <c r="K18" s="154"/>
      <c r="L18" s="154"/>
      <c r="M18" s="154"/>
      <c r="N18" s="154"/>
      <c r="O18" s="155"/>
      <c r="P18" s="64"/>
      <c r="Q18" s="65"/>
      <c r="R18" s="65"/>
      <c r="S18" s="65"/>
      <c r="T18" s="65"/>
      <c r="U18" s="65"/>
      <c r="V18" s="65"/>
      <c r="W18" s="65"/>
      <c r="X18" s="65"/>
      <c r="Y18" s="65"/>
    </row>
    <row r="19" spans="2:26" ht="18.600000000000001" customHeight="1" thickTop="1" x14ac:dyDescent="0.2">
      <c r="B19" s="118" t="s">
        <v>70</v>
      </c>
      <c r="C19" s="119"/>
      <c r="D19" s="119"/>
      <c r="E19" s="119"/>
      <c r="F19" s="119"/>
      <c r="G19" s="119"/>
      <c r="H19" s="119"/>
      <c r="I19" s="120"/>
      <c r="J19" s="156"/>
      <c r="K19" s="157"/>
      <c r="L19" s="157"/>
      <c r="M19" s="157"/>
      <c r="N19" s="157"/>
      <c r="O19" s="158"/>
      <c r="P19" s="65" t="s">
        <v>89</v>
      </c>
      <c r="Q19" s="65"/>
      <c r="R19" s="65"/>
      <c r="S19" s="65"/>
      <c r="T19" s="65"/>
      <c r="U19" s="65"/>
      <c r="V19" s="65"/>
      <c r="W19" s="65"/>
      <c r="X19" s="65"/>
      <c r="Y19" s="65"/>
    </row>
    <row r="20" spans="2:26" ht="18.600000000000001" customHeight="1" thickBot="1" x14ac:dyDescent="0.25">
      <c r="B20" s="124" t="s">
        <v>56</v>
      </c>
      <c r="C20" s="125"/>
      <c r="D20" s="125"/>
      <c r="E20" s="125"/>
      <c r="F20" s="125"/>
      <c r="G20" s="125"/>
      <c r="H20" s="125"/>
      <c r="I20" s="126"/>
      <c r="J20" s="159"/>
      <c r="K20" s="160"/>
      <c r="L20" s="160"/>
      <c r="M20" s="160"/>
      <c r="N20" s="160"/>
      <c r="O20" s="161"/>
      <c r="P20" s="66"/>
      <c r="Q20" s="67"/>
      <c r="R20" s="67"/>
      <c r="S20" s="67"/>
      <c r="T20" s="67"/>
      <c r="U20" s="67"/>
      <c r="V20" s="67"/>
      <c r="W20" s="67"/>
      <c r="X20" s="67"/>
      <c r="Y20" s="67"/>
    </row>
    <row r="21" spans="2:26" ht="37.200000000000003" customHeight="1" thickTop="1" x14ac:dyDescent="0.2">
      <c r="B21" s="141" t="s">
        <v>75</v>
      </c>
      <c r="C21" s="142"/>
      <c r="D21" s="142"/>
      <c r="E21" s="142"/>
      <c r="F21" s="142"/>
      <c r="G21" s="142"/>
      <c r="H21" s="142"/>
      <c r="I21" s="143"/>
      <c r="J21" s="144"/>
      <c r="K21" s="144"/>
      <c r="L21" s="144"/>
      <c r="M21" s="144"/>
      <c r="N21" s="144"/>
      <c r="O21" s="144"/>
      <c r="P21" s="145"/>
      <c r="Q21" s="145"/>
      <c r="R21" s="145"/>
      <c r="S21" s="145"/>
      <c r="T21" s="145"/>
      <c r="U21" s="145"/>
      <c r="V21" s="145"/>
      <c r="W21" s="145"/>
      <c r="X21" s="145"/>
      <c r="Y21" s="146"/>
      <c r="Z21" s="62" t="s">
        <v>90</v>
      </c>
    </row>
    <row r="22" spans="2:26" ht="18.600000000000001" customHeight="1" x14ac:dyDescent="0.2">
      <c r="B22" s="174" t="s">
        <v>98</v>
      </c>
      <c r="C22" s="175"/>
      <c r="D22" s="175"/>
      <c r="E22" s="175"/>
      <c r="F22" s="175"/>
      <c r="G22" s="175"/>
      <c r="H22" s="175"/>
      <c r="I22" s="176"/>
      <c r="J22" s="147"/>
      <c r="K22" s="147"/>
      <c r="L22" s="147"/>
      <c r="M22" s="147"/>
      <c r="N22" s="147"/>
      <c r="O22" s="147"/>
      <c r="P22" s="147"/>
      <c r="Q22" s="147"/>
      <c r="R22" s="147"/>
      <c r="S22" s="147"/>
      <c r="T22" s="147"/>
      <c r="U22" s="147"/>
      <c r="V22" s="147"/>
      <c r="W22" s="147"/>
      <c r="X22" s="147"/>
      <c r="Y22" s="148"/>
    </row>
    <row r="23" spans="2:26" ht="18.600000000000001" customHeight="1" x14ac:dyDescent="0.2">
      <c r="B23" s="177" t="s">
        <v>76</v>
      </c>
      <c r="C23" s="178"/>
      <c r="D23" s="178"/>
      <c r="E23" s="178"/>
      <c r="F23" s="178"/>
      <c r="G23" s="178"/>
      <c r="H23" s="178"/>
      <c r="I23" s="179"/>
      <c r="J23" s="149"/>
      <c r="K23" s="149"/>
      <c r="L23" s="149"/>
      <c r="M23" s="149"/>
      <c r="N23" s="149"/>
      <c r="O23" s="149"/>
      <c r="P23" s="149"/>
      <c r="Q23" s="149"/>
      <c r="R23" s="149"/>
      <c r="S23" s="149"/>
      <c r="T23" s="149"/>
      <c r="U23" s="149"/>
      <c r="V23" s="149"/>
      <c r="W23" s="149"/>
      <c r="X23" s="149"/>
      <c r="Y23" s="150"/>
      <c r="Z23" s="62" t="s">
        <v>91</v>
      </c>
    </row>
    <row r="24" spans="2:26" ht="18.600000000000001" customHeight="1" x14ac:dyDescent="0.2">
      <c r="B24" s="174" t="s">
        <v>99</v>
      </c>
      <c r="C24" s="175"/>
      <c r="D24" s="175"/>
      <c r="E24" s="175"/>
      <c r="F24" s="175"/>
      <c r="G24" s="175"/>
      <c r="H24" s="175"/>
      <c r="I24" s="176"/>
      <c r="J24" s="147"/>
      <c r="K24" s="147"/>
      <c r="L24" s="147"/>
      <c r="M24" s="147"/>
      <c r="N24" s="147"/>
      <c r="O24" s="147"/>
      <c r="P24" s="147"/>
      <c r="Q24" s="147"/>
      <c r="R24" s="147"/>
      <c r="S24" s="147"/>
      <c r="T24" s="147"/>
      <c r="U24" s="147"/>
      <c r="V24" s="147"/>
      <c r="W24" s="147"/>
      <c r="X24" s="147"/>
      <c r="Y24" s="148"/>
    </row>
    <row r="25" spans="2:26" ht="18.600000000000001" customHeight="1" x14ac:dyDescent="0.2">
      <c r="B25" s="177" t="s">
        <v>57</v>
      </c>
      <c r="C25" s="178"/>
      <c r="D25" s="178"/>
      <c r="E25" s="178"/>
      <c r="F25" s="178"/>
      <c r="G25" s="178"/>
      <c r="H25" s="178"/>
      <c r="I25" s="179"/>
      <c r="J25" s="149"/>
      <c r="K25" s="149"/>
      <c r="L25" s="149"/>
      <c r="M25" s="149"/>
      <c r="N25" s="149"/>
      <c r="O25" s="149"/>
      <c r="P25" s="149"/>
      <c r="Q25" s="149"/>
      <c r="R25" s="149"/>
      <c r="S25" s="149"/>
      <c r="T25" s="149"/>
      <c r="U25" s="149"/>
      <c r="V25" s="149"/>
      <c r="W25" s="149"/>
      <c r="X25" s="149"/>
      <c r="Y25" s="150"/>
    </row>
    <row r="26" spans="2:26" ht="18.600000000000001" customHeight="1" thickBot="1" x14ac:dyDescent="0.25">
      <c r="B26" s="174" t="s">
        <v>100</v>
      </c>
      <c r="C26" s="175"/>
      <c r="D26" s="175"/>
      <c r="E26" s="175"/>
      <c r="F26" s="175"/>
      <c r="G26" s="175"/>
      <c r="H26" s="175"/>
      <c r="I26" s="176"/>
      <c r="J26" s="147"/>
      <c r="K26" s="147"/>
      <c r="L26" s="147"/>
      <c r="M26" s="147"/>
      <c r="N26" s="147"/>
      <c r="O26" s="147"/>
      <c r="P26" s="147"/>
      <c r="Q26" s="147"/>
      <c r="R26" s="147"/>
      <c r="S26" s="147"/>
      <c r="T26" s="147"/>
      <c r="U26" s="147"/>
      <c r="V26" s="147"/>
      <c r="W26" s="147"/>
      <c r="X26" s="147"/>
      <c r="Y26" s="148"/>
    </row>
    <row r="27" spans="2:26" ht="18.600000000000001" customHeight="1" thickTop="1" thickBot="1" x14ac:dyDescent="0.25">
      <c r="B27" s="130" t="s">
        <v>77</v>
      </c>
      <c r="C27" s="131"/>
      <c r="D27" s="131"/>
      <c r="E27" s="131"/>
      <c r="F27" s="131"/>
      <c r="G27" s="131"/>
      <c r="H27" s="131"/>
      <c r="I27" s="132"/>
      <c r="J27" s="168"/>
      <c r="K27" s="169"/>
      <c r="L27" s="169"/>
      <c r="M27" s="169"/>
      <c r="N27" s="169"/>
      <c r="O27" s="169"/>
      <c r="P27" s="170"/>
      <c r="Q27" s="68" t="s">
        <v>106</v>
      </c>
      <c r="R27" s="69"/>
      <c r="S27" s="69"/>
      <c r="T27" s="69"/>
      <c r="U27" s="69"/>
      <c r="V27" s="69"/>
      <c r="W27" s="69"/>
      <c r="X27" s="69"/>
      <c r="Y27" s="69"/>
    </row>
    <row r="28" spans="2:26" ht="18.600000000000001" customHeight="1" thickTop="1" x14ac:dyDescent="0.2"/>
    <row r="29" spans="2:26" ht="18.600000000000001" customHeight="1" thickBot="1" x14ac:dyDescent="0.25">
      <c r="B29" s="70" t="s">
        <v>58</v>
      </c>
      <c r="C29" s="71"/>
      <c r="D29" s="71"/>
      <c r="E29" s="71"/>
      <c r="F29" s="71"/>
      <c r="G29" s="71"/>
      <c r="H29" s="71"/>
      <c r="I29" s="71"/>
      <c r="J29" s="72"/>
      <c r="K29" s="72"/>
      <c r="L29" s="72"/>
    </row>
    <row r="30" spans="2:26" ht="18.600000000000001" customHeight="1" thickTop="1" thickBot="1" x14ac:dyDescent="0.25">
      <c r="B30" s="183" t="s">
        <v>59</v>
      </c>
      <c r="C30" s="184"/>
      <c r="D30" s="184"/>
      <c r="E30" s="184"/>
      <c r="F30" s="184"/>
      <c r="G30" s="184"/>
      <c r="H30" s="184"/>
      <c r="I30" s="185"/>
      <c r="J30" s="122"/>
      <c r="K30" s="122"/>
      <c r="L30" s="122"/>
      <c r="M30" s="122"/>
      <c r="N30" s="122"/>
      <c r="O30" s="123"/>
      <c r="P30" s="73" t="s">
        <v>88</v>
      </c>
      <c r="Q30" s="74"/>
      <c r="R30" s="74"/>
      <c r="S30" s="74"/>
      <c r="T30" s="74"/>
      <c r="U30" s="74"/>
      <c r="V30" s="74"/>
      <c r="W30" s="74"/>
      <c r="X30" s="74"/>
      <c r="Y30" s="74"/>
    </row>
    <row r="31" spans="2:26" ht="18.600000000000001" customHeight="1" thickTop="1" x14ac:dyDescent="0.2">
      <c r="B31" s="162" t="s">
        <v>60</v>
      </c>
      <c r="C31" s="163"/>
      <c r="D31" s="163"/>
      <c r="E31" s="163"/>
      <c r="F31" s="163"/>
      <c r="G31" s="163"/>
      <c r="H31" s="163"/>
      <c r="I31" s="164"/>
      <c r="J31" s="128"/>
      <c r="K31" s="128"/>
      <c r="L31" s="128"/>
      <c r="M31" s="128"/>
      <c r="N31" s="128"/>
      <c r="O31" s="128"/>
      <c r="P31" s="187"/>
      <c r="Q31" s="187"/>
      <c r="R31" s="187"/>
      <c r="S31" s="187"/>
      <c r="T31" s="187"/>
      <c r="U31" s="187"/>
      <c r="V31" s="187"/>
      <c r="W31" s="187"/>
      <c r="X31" s="187"/>
      <c r="Y31" s="188"/>
    </row>
    <row r="32" spans="2:26" ht="18.600000000000001" customHeight="1" thickBot="1" x14ac:dyDescent="0.25">
      <c r="B32" s="189" t="s">
        <v>61</v>
      </c>
      <c r="C32" s="190"/>
      <c r="D32" s="190"/>
      <c r="E32" s="190"/>
      <c r="F32" s="190"/>
      <c r="G32" s="190"/>
      <c r="H32" s="190"/>
      <c r="I32" s="191"/>
      <c r="J32" s="134"/>
      <c r="K32" s="134"/>
      <c r="L32" s="134"/>
      <c r="M32" s="134"/>
      <c r="N32" s="134"/>
      <c r="O32" s="134"/>
      <c r="P32" s="134"/>
      <c r="Q32" s="134"/>
      <c r="R32" s="134"/>
      <c r="S32" s="134"/>
      <c r="T32" s="134"/>
      <c r="U32" s="134"/>
      <c r="V32" s="134"/>
      <c r="W32" s="134"/>
      <c r="X32" s="134"/>
      <c r="Y32" s="135"/>
    </row>
    <row r="33" spans="1:86" ht="18.600000000000001" customHeight="1" thickTop="1" thickBot="1" x14ac:dyDescent="0.25">
      <c r="B33" s="192" t="s">
        <v>62</v>
      </c>
      <c r="C33" s="193"/>
      <c r="D33" s="193"/>
      <c r="E33" s="193"/>
      <c r="F33" s="193"/>
      <c r="G33" s="193"/>
      <c r="H33" s="193"/>
      <c r="I33" s="194"/>
      <c r="J33" s="186"/>
      <c r="K33" s="186"/>
      <c r="L33" s="186"/>
      <c r="M33" s="186"/>
      <c r="N33" s="186"/>
      <c r="O33" s="186"/>
      <c r="P33" s="75"/>
      <c r="Q33" s="76"/>
      <c r="R33" s="76"/>
      <c r="S33" s="76"/>
      <c r="T33" s="76"/>
      <c r="U33" s="76"/>
      <c r="V33" s="76"/>
      <c r="W33" s="76"/>
      <c r="X33" s="76"/>
      <c r="Y33" s="76"/>
    </row>
    <row r="34" spans="1:86" ht="18.600000000000001" customHeight="1" thickTop="1" x14ac:dyDescent="0.2">
      <c r="B34" s="183" t="s">
        <v>63</v>
      </c>
      <c r="C34" s="184"/>
      <c r="D34" s="184"/>
      <c r="E34" s="184"/>
      <c r="F34" s="184"/>
      <c r="G34" s="184"/>
      <c r="H34" s="184"/>
      <c r="I34" s="185"/>
      <c r="J34" s="156"/>
      <c r="K34" s="157"/>
      <c r="L34" s="157"/>
      <c r="M34" s="157"/>
      <c r="N34" s="157"/>
      <c r="O34" s="158"/>
      <c r="P34" s="76" t="s">
        <v>87</v>
      </c>
      <c r="Q34" s="76"/>
      <c r="R34" s="76"/>
      <c r="S34" s="76"/>
      <c r="T34" s="76"/>
      <c r="U34" s="76"/>
      <c r="V34" s="76"/>
      <c r="W34" s="76"/>
      <c r="X34" s="76"/>
      <c r="Y34" s="76"/>
    </row>
    <row r="35" spans="1:86" ht="18.600000000000001" customHeight="1" thickBot="1" x14ac:dyDescent="0.25">
      <c r="B35" s="162" t="s">
        <v>64</v>
      </c>
      <c r="C35" s="163"/>
      <c r="D35" s="163"/>
      <c r="E35" s="163"/>
      <c r="F35" s="163"/>
      <c r="G35" s="163"/>
      <c r="H35" s="163"/>
      <c r="I35" s="164"/>
      <c r="J35" s="159"/>
      <c r="K35" s="160"/>
      <c r="L35" s="160"/>
      <c r="M35" s="160"/>
      <c r="N35" s="160"/>
      <c r="O35" s="161"/>
      <c r="P35" s="77"/>
      <c r="Q35" s="74"/>
      <c r="R35" s="74"/>
      <c r="S35" s="74"/>
      <c r="T35" s="74"/>
      <c r="U35" s="74"/>
      <c r="V35" s="74"/>
      <c r="W35" s="74"/>
      <c r="X35" s="74"/>
      <c r="Y35" s="74"/>
      <c r="Z35" s="72"/>
      <c r="AA35" s="72"/>
      <c r="AB35" s="72"/>
      <c r="AC35" s="72"/>
      <c r="AD35" s="72"/>
      <c r="AE35" s="72"/>
      <c r="AF35" s="72"/>
      <c r="AG35" s="72"/>
    </row>
    <row r="36" spans="1:86" ht="18.600000000000001" customHeight="1" thickTop="1" thickBot="1" x14ac:dyDescent="0.25">
      <c r="B36" s="162" t="s">
        <v>83</v>
      </c>
      <c r="C36" s="163"/>
      <c r="D36" s="163"/>
      <c r="E36" s="163"/>
      <c r="F36" s="163"/>
      <c r="G36" s="163"/>
      <c r="H36" s="163"/>
      <c r="I36" s="164"/>
      <c r="J36" s="159"/>
      <c r="K36" s="160"/>
      <c r="L36" s="160"/>
      <c r="M36" s="160"/>
      <c r="N36" s="160"/>
      <c r="O36" s="160"/>
      <c r="P36" s="200"/>
      <c r="Q36" s="200"/>
      <c r="R36" s="200"/>
      <c r="S36" s="200"/>
      <c r="T36" s="200"/>
      <c r="U36" s="200"/>
      <c r="V36" s="200"/>
      <c r="W36" s="200"/>
      <c r="X36" s="200"/>
      <c r="Y36" s="200"/>
      <c r="Z36" s="201"/>
      <c r="AA36" s="201"/>
      <c r="AB36" s="201"/>
      <c r="AC36" s="201"/>
      <c r="AD36" s="201"/>
      <c r="AE36" s="201"/>
      <c r="AF36" s="201"/>
      <c r="AG36" s="202"/>
    </row>
    <row r="37" spans="1:86" ht="18.600000000000001" customHeight="1" thickTop="1" x14ac:dyDescent="0.2">
      <c r="B37" s="162" t="s">
        <v>65</v>
      </c>
      <c r="C37" s="163"/>
      <c r="D37" s="163"/>
      <c r="E37" s="163"/>
      <c r="F37" s="163"/>
      <c r="G37" s="163"/>
      <c r="H37" s="163"/>
      <c r="I37" s="164"/>
      <c r="J37" s="128"/>
      <c r="K37" s="128"/>
      <c r="L37" s="128"/>
      <c r="M37" s="128"/>
      <c r="N37" s="128"/>
      <c r="O37" s="128"/>
      <c r="P37" s="128"/>
      <c r="Q37" s="128"/>
      <c r="R37" s="128"/>
      <c r="S37" s="128"/>
      <c r="T37" s="128"/>
      <c r="U37" s="128"/>
      <c r="V37" s="128"/>
      <c r="W37" s="128"/>
      <c r="X37" s="128"/>
      <c r="Y37" s="129"/>
      <c r="Z37" s="78" t="s">
        <v>101</v>
      </c>
      <c r="AA37" s="79"/>
      <c r="AB37" s="79"/>
      <c r="AC37" s="79"/>
      <c r="AD37" s="79"/>
      <c r="AE37" s="79"/>
      <c r="AF37" s="79"/>
      <c r="AG37" s="79"/>
    </row>
    <row r="38" spans="1:86" ht="18.600000000000001" customHeight="1" thickBot="1" x14ac:dyDescent="0.25">
      <c r="B38" s="189" t="s">
        <v>66</v>
      </c>
      <c r="C38" s="190"/>
      <c r="D38" s="190"/>
      <c r="E38" s="190"/>
      <c r="F38" s="190"/>
      <c r="G38" s="190"/>
      <c r="H38" s="190"/>
      <c r="I38" s="191"/>
      <c r="J38" s="134"/>
      <c r="K38" s="134"/>
      <c r="L38" s="134"/>
      <c r="M38" s="134"/>
      <c r="N38" s="134"/>
      <c r="O38" s="134"/>
      <c r="P38" s="134"/>
      <c r="Q38" s="134"/>
      <c r="R38" s="134"/>
      <c r="S38" s="134"/>
      <c r="T38" s="134"/>
      <c r="U38" s="134"/>
      <c r="V38" s="134"/>
      <c r="W38" s="134"/>
      <c r="X38" s="134"/>
      <c r="Y38" s="135"/>
      <c r="Z38" s="62" t="s">
        <v>111</v>
      </c>
      <c r="AA38" s="62"/>
    </row>
    <row r="39" spans="1:86" ht="18.600000000000001" customHeight="1" thickTop="1" thickBot="1" x14ac:dyDescent="0.25">
      <c r="B39" s="192" t="s">
        <v>67</v>
      </c>
      <c r="C39" s="193"/>
      <c r="D39" s="193"/>
      <c r="E39" s="193"/>
      <c r="F39" s="193"/>
      <c r="G39" s="193"/>
      <c r="H39" s="193"/>
      <c r="I39" s="194"/>
      <c r="J39" s="196"/>
      <c r="K39" s="196"/>
      <c r="L39" s="196"/>
      <c r="M39" s="196"/>
      <c r="N39" s="196"/>
      <c r="O39" s="196"/>
      <c r="P39" s="64"/>
      <c r="Q39" s="65"/>
      <c r="R39" s="65"/>
      <c r="S39" s="65"/>
      <c r="T39" s="65"/>
      <c r="U39" s="65"/>
      <c r="V39" s="65"/>
      <c r="W39" s="65"/>
      <c r="X39" s="65"/>
      <c r="Y39" s="65"/>
    </row>
    <row r="40" spans="1:86" ht="18.600000000000001" customHeight="1" thickTop="1" x14ac:dyDescent="0.2">
      <c r="B40" s="183" t="s">
        <v>68</v>
      </c>
      <c r="C40" s="184"/>
      <c r="D40" s="184"/>
      <c r="E40" s="184"/>
      <c r="F40" s="184"/>
      <c r="G40" s="184"/>
      <c r="H40" s="184"/>
      <c r="I40" s="185"/>
      <c r="J40" s="156"/>
      <c r="K40" s="157"/>
      <c r="L40" s="157"/>
      <c r="M40" s="157"/>
      <c r="N40" s="157"/>
      <c r="O40" s="158"/>
      <c r="P40" s="76" t="s">
        <v>92</v>
      </c>
      <c r="Q40" s="76"/>
      <c r="R40" s="76"/>
      <c r="S40" s="76"/>
      <c r="T40" s="76"/>
      <c r="U40" s="76"/>
      <c r="V40" s="76"/>
      <c r="W40" s="76"/>
      <c r="X40" s="76"/>
      <c r="Y40" s="76"/>
    </row>
    <row r="41" spans="1:86" ht="18.600000000000001" customHeight="1" thickBot="1" x14ac:dyDescent="0.25">
      <c r="B41" s="189" t="s">
        <v>69</v>
      </c>
      <c r="C41" s="190"/>
      <c r="D41" s="190"/>
      <c r="E41" s="190"/>
      <c r="F41" s="190"/>
      <c r="G41" s="190"/>
      <c r="H41" s="190"/>
      <c r="I41" s="191"/>
      <c r="J41" s="134"/>
      <c r="K41" s="134"/>
      <c r="L41" s="134"/>
      <c r="M41" s="134"/>
      <c r="N41" s="134"/>
      <c r="O41" s="135"/>
      <c r="P41" s="76"/>
      <c r="Q41" s="76"/>
      <c r="R41" s="76"/>
      <c r="S41" s="76"/>
      <c r="T41" s="76"/>
      <c r="U41" s="76"/>
      <c r="V41" s="76"/>
      <c r="W41" s="76"/>
      <c r="X41" s="76"/>
      <c r="Y41" s="76"/>
    </row>
    <row r="42" spans="1:86" ht="18.600000000000001" customHeight="1" thickTop="1" x14ac:dyDescent="0.2"/>
    <row r="43" spans="1:86" ht="18.600000000000001" customHeight="1" x14ac:dyDescent="0.2">
      <c r="B43" s="58" t="s">
        <v>84</v>
      </c>
    </row>
    <row r="44" spans="1:86" ht="18.600000000000001" customHeight="1" x14ac:dyDescent="0.2">
      <c r="B44" s="197" t="s">
        <v>94</v>
      </c>
      <c r="C44" s="198"/>
      <c r="D44" s="198"/>
      <c r="E44" s="198"/>
      <c r="F44" s="198"/>
      <c r="G44" s="198"/>
      <c r="H44" s="198"/>
      <c r="I44" s="199"/>
      <c r="J44" s="195"/>
      <c r="K44" s="195"/>
      <c r="L44" s="195"/>
      <c r="M44" s="195"/>
      <c r="N44" s="195"/>
      <c r="O44" s="195"/>
      <c r="P44" s="195"/>
      <c r="Q44" s="195"/>
      <c r="R44" s="195"/>
      <c r="S44" s="195"/>
      <c r="T44" s="195"/>
      <c r="U44" s="195"/>
      <c r="V44" s="195"/>
      <c r="W44" s="195"/>
      <c r="X44" s="195"/>
      <c r="Y44" s="195"/>
    </row>
    <row r="45" spans="1:86" ht="18.600000000000001" customHeight="1" x14ac:dyDescent="0.2">
      <c r="B45" s="197" t="s">
        <v>50</v>
      </c>
      <c r="C45" s="198"/>
      <c r="D45" s="198"/>
      <c r="E45" s="198"/>
      <c r="F45" s="198"/>
      <c r="G45" s="198"/>
      <c r="H45" s="198"/>
      <c r="I45" s="199"/>
      <c r="J45" s="165"/>
      <c r="K45" s="166"/>
      <c r="L45" s="166"/>
      <c r="M45" s="167"/>
      <c r="N45" s="86" t="s">
        <v>86</v>
      </c>
      <c r="O45" s="59"/>
      <c r="P45" s="80" t="s">
        <v>109</v>
      </c>
      <c r="Q45" s="81"/>
      <c r="R45" s="81"/>
      <c r="S45" s="81"/>
    </row>
    <row r="47" spans="1:86" ht="18.600000000000001" customHeight="1" x14ac:dyDescent="0.2">
      <c r="B47" s="58" t="s">
        <v>85</v>
      </c>
    </row>
    <row r="48" spans="1:86" ht="37.200000000000003" customHeight="1" x14ac:dyDescent="0.2">
      <c r="A48" s="82"/>
      <c r="B48" s="197" t="s">
        <v>95</v>
      </c>
      <c r="C48" s="198"/>
      <c r="D48" s="198"/>
      <c r="E48" s="198"/>
      <c r="F48" s="198"/>
      <c r="G48" s="198"/>
      <c r="H48" s="198"/>
      <c r="I48" s="199"/>
      <c r="J48" s="206"/>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8"/>
      <c r="AH48" s="83"/>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row>
    <row r="50" spans="2:40" ht="18.600000000000001" customHeight="1" thickBot="1" x14ac:dyDescent="0.25">
      <c r="B50" s="70" t="s">
        <v>71</v>
      </c>
      <c r="C50" s="71"/>
      <c r="D50" s="71"/>
      <c r="E50" s="71"/>
      <c r="F50" s="71"/>
      <c r="G50" s="71"/>
      <c r="H50" s="71"/>
      <c r="I50" s="71"/>
      <c r="J50" s="71"/>
      <c r="K50" s="71"/>
      <c r="L50" s="71"/>
      <c r="M50" s="71"/>
      <c r="N50" s="71"/>
      <c r="O50" s="71"/>
      <c r="P50" s="71"/>
    </row>
    <row r="51" spans="2:40" ht="18.600000000000001" customHeight="1" thickTop="1" thickBot="1" x14ac:dyDescent="0.25">
      <c r="B51" s="118" t="s">
        <v>72</v>
      </c>
      <c r="C51" s="119"/>
      <c r="D51" s="119"/>
      <c r="E51" s="119"/>
      <c r="F51" s="119"/>
      <c r="G51" s="119"/>
      <c r="H51" s="119"/>
      <c r="I51" s="120"/>
      <c r="J51" s="210" t="s">
        <v>93</v>
      </c>
      <c r="K51" s="210"/>
      <c r="L51" s="211"/>
      <c r="M51" s="212"/>
      <c r="N51" s="87" t="s">
        <v>80</v>
      </c>
      <c r="O51" s="211"/>
      <c r="P51" s="212"/>
      <c r="Q51" s="87" t="s">
        <v>81</v>
      </c>
      <c r="R51" s="211"/>
      <c r="S51" s="212"/>
      <c r="T51" s="88" t="s">
        <v>82</v>
      </c>
      <c r="U51" s="84"/>
      <c r="V51" s="72"/>
      <c r="W51" s="72"/>
      <c r="X51" s="72"/>
      <c r="Y51" s="72"/>
      <c r="Z51" s="71"/>
      <c r="AA51" s="71"/>
    </row>
    <row r="52" spans="2:40" ht="37.200000000000003" customHeight="1" thickTop="1" x14ac:dyDescent="0.2">
      <c r="B52" s="124" t="s">
        <v>125</v>
      </c>
      <c r="C52" s="125"/>
      <c r="D52" s="125"/>
      <c r="E52" s="125"/>
      <c r="F52" s="125"/>
      <c r="G52" s="125"/>
      <c r="H52" s="125"/>
      <c r="I52" s="126"/>
      <c r="J52" s="209"/>
      <c r="K52" s="187"/>
      <c r="L52" s="187"/>
      <c r="M52" s="187"/>
      <c r="N52" s="187"/>
      <c r="O52" s="187"/>
      <c r="P52" s="187"/>
      <c r="Q52" s="187"/>
      <c r="R52" s="187"/>
      <c r="S52" s="187"/>
      <c r="T52" s="187"/>
      <c r="U52" s="187"/>
      <c r="V52" s="187"/>
      <c r="W52" s="187"/>
      <c r="X52" s="187"/>
      <c r="Y52" s="188"/>
      <c r="Z52" s="204"/>
      <c r="AA52" s="205"/>
      <c r="AB52" s="205"/>
      <c r="AC52" s="205"/>
      <c r="AD52" s="205"/>
      <c r="AE52" s="205"/>
      <c r="AF52" s="205"/>
      <c r="AG52" s="205"/>
      <c r="AH52" s="205"/>
      <c r="AI52" s="205"/>
      <c r="AJ52" s="205"/>
      <c r="AK52" s="205"/>
      <c r="AL52" s="205"/>
      <c r="AM52" s="205"/>
      <c r="AN52" s="205"/>
    </row>
    <row r="53" spans="2:40" ht="37.200000000000003" customHeight="1" x14ac:dyDescent="0.2">
      <c r="B53" s="124" t="s">
        <v>130</v>
      </c>
      <c r="C53" s="125"/>
      <c r="D53" s="125"/>
      <c r="E53" s="125"/>
      <c r="F53" s="125"/>
      <c r="G53" s="125"/>
      <c r="H53" s="125"/>
      <c r="I53" s="126"/>
      <c r="J53" s="127"/>
      <c r="K53" s="128"/>
      <c r="L53" s="128"/>
      <c r="M53" s="128"/>
      <c r="N53" s="128"/>
      <c r="O53" s="128"/>
      <c r="P53" s="128"/>
      <c r="Q53" s="128"/>
      <c r="R53" s="128"/>
      <c r="S53" s="128"/>
      <c r="T53" s="128"/>
      <c r="U53" s="128"/>
      <c r="V53" s="128"/>
      <c r="W53" s="128"/>
      <c r="X53" s="128"/>
      <c r="Y53" s="129"/>
      <c r="Z53" s="203" t="s">
        <v>132</v>
      </c>
      <c r="AA53" s="203"/>
      <c r="AB53" s="203"/>
      <c r="AC53" s="203"/>
      <c r="AD53" s="203"/>
      <c r="AE53" s="203"/>
      <c r="AF53" s="203"/>
      <c r="AG53" s="203"/>
      <c r="AH53" s="203"/>
      <c r="AI53" s="203"/>
      <c r="AJ53" s="203"/>
      <c r="AK53" s="203"/>
      <c r="AL53" s="203"/>
      <c r="AM53" s="203"/>
      <c r="AN53" s="203"/>
    </row>
    <row r="54" spans="2:40" ht="18.600000000000001" customHeight="1" thickBot="1" x14ac:dyDescent="0.25">
      <c r="B54" s="130" t="s">
        <v>117</v>
      </c>
      <c r="C54" s="131"/>
      <c r="D54" s="131"/>
      <c r="E54" s="131"/>
      <c r="F54" s="131"/>
      <c r="G54" s="131"/>
      <c r="H54" s="131"/>
      <c r="I54" s="132"/>
      <c r="J54" s="133"/>
      <c r="K54" s="134"/>
      <c r="L54" s="134"/>
      <c r="M54" s="134"/>
      <c r="N54" s="134"/>
      <c r="O54" s="134"/>
      <c r="P54" s="134"/>
      <c r="Q54" s="134"/>
      <c r="R54" s="134"/>
      <c r="S54" s="134"/>
      <c r="T54" s="134"/>
      <c r="U54" s="134"/>
      <c r="V54" s="134"/>
      <c r="W54" s="134"/>
      <c r="X54" s="134"/>
      <c r="Y54" s="135"/>
      <c r="Z54" s="203"/>
      <c r="AA54" s="203"/>
      <c r="AB54" s="203"/>
      <c r="AC54" s="203"/>
      <c r="AD54" s="203"/>
      <c r="AE54" s="203"/>
      <c r="AF54" s="203"/>
      <c r="AG54" s="203"/>
      <c r="AH54" s="203"/>
      <c r="AI54" s="203"/>
      <c r="AJ54" s="203"/>
      <c r="AK54" s="203"/>
      <c r="AL54" s="203"/>
      <c r="AM54" s="203"/>
      <c r="AN54" s="203"/>
    </row>
    <row r="55" spans="2:40" ht="18.600000000000001" customHeight="1" thickTop="1" x14ac:dyDescent="0.2">
      <c r="Z55" s="203"/>
      <c r="AA55" s="203"/>
      <c r="AB55" s="203"/>
      <c r="AC55" s="203"/>
      <c r="AD55" s="203"/>
      <c r="AE55" s="203"/>
      <c r="AF55" s="203"/>
      <c r="AG55" s="203"/>
      <c r="AH55" s="203"/>
      <c r="AI55" s="203"/>
      <c r="AJ55" s="203"/>
      <c r="AK55" s="203"/>
      <c r="AL55" s="203"/>
      <c r="AM55" s="203"/>
      <c r="AN55" s="203"/>
    </row>
    <row r="56" spans="2:40" ht="18.600000000000001" customHeight="1" thickBot="1" x14ac:dyDescent="0.25">
      <c r="B56" s="70" t="s">
        <v>121</v>
      </c>
      <c r="C56" s="71"/>
      <c r="D56" s="71"/>
      <c r="E56" s="71"/>
      <c r="F56" s="71"/>
      <c r="G56" s="71"/>
      <c r="H56" s="71"/>
      <c r="I56" s="71"/>
      <c r="J56" s="71"/>
      <c r="K56" s="71"/>
      <c r="L56" s="71"/>
      <c r="M56" s="71"/>
      <c r="N56" s="71"/>
      <c r="O56" s="71"/>
      <c r="P56" s="71"/>
      <c r="Z56" s="62"/>
    </row>
    <row r="57" spans="2:40" ht="18.600000000000001" customHeight="1" thickTop="1" x14ac:dyDescent="0.2">
      <c r="B57" s="118" t="s">
        <v>120</v>
      </c>
      <c r="C57" s="119"/>
      <c r="D57" s="119"/>
      <c r="E57" s="119"/>
      <c r="F57" s="119"/>
      <c r="G57" s="119"/>
      <c r="H57" s="119"/>
      <c r="I57" s="120"/>
      <c r="J57" s="121"/>
      <c r="K57" s="122"/>
      <c r="L57" s="122"/>
      <c r="M57" s="122"/>
      <c r="N57" s="122"/>
      <c r="O57" s="122"/>
      <c r="P57" s="122"/>
      <c r="Q57" s="122"/>
      <c r="R57" s="122"/>
      <c r="S57" s="122"/>
      <c r="T57" s="122"/>
      <c r="U57" s="122"/>
      <c r="V57" s="122"/>
      <c r="W57" s="122"/>
      <c r="X57" s="122"/>
      <c r="Y57" s="123"/>
      <c r="Z57" s="97" t="s">
        <v>126</v>
      </c>
    </row>
    <row r="58" spans="2:40" ht="18.600000000000001" customHeight="1" x14ac:dyDescent="0.2">
      <c r="B58" s="124" t="s">
        <v>117</v>
      </c>
      <c r="C58" s="125"/>
      <c r="D58" s="125"/>
      <c r="E58" s="125"/>
      <c r="F58" s="125"/>
      <c r="G58" s="125"/>
      <c r="H58" s="125"/>
      <c r="I58" s="126"/>
      <c r="J58" s="127"/>
      <c r="K58" s="128"/>
      <c r="L58" s="128"/>
      <c r="M58" s="128"/>
      <c r="N58" s="128"/>
      <c r="O58" s="128"/>
      <c r="P58" s="128"/>
      <c r="Q58" s="128"/>
      <c r="R58" s="128"/>
      <c r="S58" s="128"/>
      <c r="T58" s="128"/>
      <c r="U58" s="128"/>
      <c r="V58" s="128"/>
      <c r="W58" s="128"/>
      <c r="X58" s="128"/>
      <c r="Y58" s="129"/>
      <c r="Z58" s="76" t="s">
        <v>127</v>
      </c>
    </row>
    <row r="59" spans="2:40" ht="18.600000000000001" customHeight="1" thickBot="1" x14ac:dyDescent="0.25">
      <c r="B59" s="130" t="s">
        <v>122</v>
      </c>
      <c r="C59" s="131"/>
      <c r="D59" s="131"/>
      <c r="E59" s="131"/>
      <c r="F59" s="131"/>
      <c r="G59" s="131"/>
      <c r="H59" s="131"/>
      <c r="I59" s="132"/>
      <c r="J59" s="133"/>
      <c r="K59" s="134"/>
      <c r="L59" s="134"/>
      <c r="M59" s="134"/>
      <c r="N59" s="134"/>
      <c r="O59" s="134"/>
      <c r="P59" s="134"/>
      <c r="Q59" s="134"/>
      <c r="R59" s="134"/>
      <c r="S59" s="134"/>
      <c r="T59" s="134"/>
      <c r="U59" s="134"/>
      <c r="V59" s="134"/>
      <c r="W59" s="134"/>
      <c r="X59" s="134"/>
      <c r="Y59" s="135"/>
      <c r="Z59" s="76" t="s">
        <v>128</v>
      </c>
    </row>
    <row r="60" spans="2:40" ht="18.600000000000001" customHeight="1" thickTop="1" x14ac:dyDescent="0.2"/>
  </sheetData>
  <sheetProtection selectLockedCells="1"/>
  <dataConsolidate/>
  <mergeCells count="87">
    <mergeCell ref="J45:M45"/>
    <mergeCell ref="Z53:AN55"/>
    <mergeCell ref="Z52:AN52"/>
    <mergeCell ref="B48:I48"/>
    <mergeCell ref="B51:I51"/>
    <mergeCell ref="B52:I52"/>
    <mergeCell ref="J48:AG48"/>
    <mergeCell ref="J52:Y52"/>
    <mergeCell ref="J51:K51"/>
    <mergeCell ref="L51:M51"/>
    <mergeCell ref="O51:P51"/>
    <mergeCell ref="R51:S51"/>
    <mergeCell ref="B53:I53"/>
    <mergeCell ref="J53:Y53"/>
    <mergeCell ref="B45:I45"/>
    <mergeCell ref="B54:I54"/>
    <mergeCell ref="B5:I5"/>
    <mergeCell ref="B6:I6"/>
    <mergeCell ref="B7:I7"/>
    <mergeCell ref="B8:I8"/>
    <mergeCell ref="B9:I9"/>
    <mergeCell ref="B22:I22"/>
    <mergeCell ref="B24:I24"/>
    <mergeCell ref="B26:I26"/>
    <mergeCell ref="B27:I27"/>
    <mergeCell ref="B23:I23"/>
    <mergeCell ref="B25:I25"/>
    <mergeCell ref="B32:I32"/>
    <mergeCell ref="B33:I33"/>
    <mergeCell ref="B34:I34"/>
    <mergeCell ref="B35:I35"/>
    <mergeCell ref="J44:Y44"/>
    <mergeCell ref="J39:O39"/>
    <mergeCell ref="J40:O40"/>
    <mergeCell ref="J41:O41"/>
    <mergeCell ref="B39:I39"/>
    <mergeCell ref="B40:I40"/>
    <mergeCell ref="B41:I41"/>
    <mergeCell ref="B44:I44"/>
    <mergeCell ref="B37:I37"/>
    <mergeCell ref="B38:I38"/>
    <mergeCell ref="J36:AG36"/>
    <mergeCell ref="J37:Y37"/>
    <mergeCell ref="J30:O30"/>
    <mergeCell ref="J33:O33"/>
    <mergeCell ref="J34:O34"/>
    <mergeCell ref="J35:O35"/>
    <mergeCell ref="J31:Y31"/>
    <mergeCell ref="J32:Y32"/>
    <mergeCell ref="B31:I31"/>
    <mergeCell ref="J5:M5"/>
    <mergeCell ref="J6:S6"/>
    <mergeCell ref="J7:S7"/>
    <mergeCell ref="J8:S8"/>
    <mergeCell ref="J9:S9"/>
    <mergeCell ref="J23:Y23"/>
    <mergeCell ref="J24:Y24"/>
    <mergeCell ref="J27:P27"/>
    <mergeCell ref="J25:Y25"/>
    <mergeCell ref="J26:Y26"/>
    <mergeCell ref="B12:I12"/>
    <mergeCell ref="B13:I13"/>
    <mergeCell ref="B14:I14"/>
    <mergeCell ref="B15:I15"/>
    <mergeCell ref="B30:I30"/>
    <mergeCell ref="J54:Y54"/>
    <mergeCell ref="J12:Y12"/>
    <mergeCell ref="B18:I18"/>
    <mergeCell ref="B20:I20"/>
    <mergeCell ref="B19:I19"/>
    <mergeCell ref="B21:I21"/>
    <mergeCell ref="J21:Y21"/>
    <mergeCell ref="J13:Y13"/>
    <mergeCell ref="J14:Y14"/>
    <mergeCell ref="J15:Y15"/>
    <mergeCell ref="J38:Y38"/>
    <mergeCell ref="J18:O18"/>
    <mergeCell ref="J19:O19"/>
    <mergeCell ref="J20:O20"/>
    <mergeCell ref="J22:Y22"/>
    <mergeCell ref="B36:I36"/>
    <mergeCell ref="B57:I57"/>
    <mergeCell ref="J57:Y57"/>
    <mergeCell ref="B58:I58"/>
    <mergeCell ref="J58:Y58"/>
    <mergeCell ref="B59:I59"/>
    <mergeCell ref="J59:Y59"/>
  </mergeCells>
  <phoneticPr fontId="10"/>
  <dataValidations xWindow="431" yWindow="357" count="9">
    <dataValidation type="list" allowBlank="1" showInputMessage="1" showErrorMessage="1" error="リストから選択してください。" sqref="J6:S6" xr:uid="{00000000-0002-0000-0200-000000000000}">
      <formula1>"1.新規登録,2.変更"</formula1>
    </dataValidation>
    <dataValidation type="list" allowBlank="1" showInputMessage="1" showErrorMessage="1" error="リストから選択してください。" sqref="J34:O34 J40:O40" xr:uid="{00000000-0002-0000-0200-000001000000}">
      <formula1>"1.普通預金,2.当座預金,9.別段・別口"</formula1>
    </dataValidation>
    <dataValidation imeMode="off" allowBlank="1" showInputMessage="1" showErrorMessage="1" sqref="R51:S51 O51:P51 J8:S8 J18:O19 J27:P27 L51:M51 J39:O39 J33:O33 J54:Y54 J58:Y59" xr:uid="{00000000-0002-0000-0200-000002000000}"/>
    <dataValidation imeMode="hiragana" allowBlank="1" showInputMessage="1" showErrorMessage="1" sqref="J7:S7 J9:S9 J12:Y12 J14:Y14 J20:O20 J21:Y21 J23:Y23 J25:Y25 J31:Y32 J37:Y38 J44:Y44 J48:AG48 J51:K51 J52:Y53 J57:Y57" xr:uid="{00000000-0002-0000-0200-000003000000}"/>
    <dataValidation imeMode="halfKatakana" allowBlank="1" showInputMessage="1" showErrorMessage="1" sqref="J13:Y13 J15:Y15 J22:Y22 J24:Y24 J26:Y26 J36:AG36" xr:uid="{00000000-0002-0000-0200-000004000000}"/>
    <dataValidation type="textLength" imeMode="off" operator="lessThanOrEqual" allowBlank="1" showInputMessage="1" showErrorMessage="1" error="債権者コードは11桁以下です。" sqref="J5:M5 J45:M45" xr:uid="{00000000-0002-0000-0200-000005000000}">
      <formula1>11</formula1>
    </dataValidation>
    <dataValidation type="textLength" imeMode="off" operator="lessThanOrEqual" allowBlank="1" showInputMessage="1" showErrorMessage="1" error="債権者コード(枝番)は2桁以下です。" sqref="O5 O45" xr:uid="{00000000-0002-0000-0200-000006000000}">
      <formula1>2</formula1>
    </dataValidation>
    <dataValidation type="list" allowBlank="1" showInputMessage="1" showErrorMessage="1" error="リストから選択してください。" sqref="J30:O30" xr:uid="{00000000-0002-0000-0200-000007000000}">
      <formula1>"1.口座振替,2.隔地払（支店）,3.隔地払（他店）,4.隔地払（郵便局）,5.支払証"</formula1>
    </dataValidation>
    <dataValidation type="textLength" imeMode="off" operator="lessThanOrEqual" allowBlank="1" showInputMessage="1" showErrorMessage="1" error="口座番号は7桁以下です。" sqref="J35:O35 J41:O41" xr:uid="{00000000-0002-0000-0200-000008000000}">
      <formula1>7</formula1>
    </dataValidation>
  </dataValidation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T48"/>
  <sheetViews>
    <sheetView showGridLines="0" view="pageBreakPreview" zoomScale="80" zoomScaleNormal="100" zoomScaleSheetLayoutView="80" workbookViewId="0">
      <selection activeCell="BG26" sqref="BG26"/>
    </sheetView>
  </sheetViews>
  <sheetFormatPr defaultColWidth="2.44140625" defaultRowHeight="15" customHeight="1" x14ac:dyDescent="0.2"/>
  <cols>
    <col min="1" max="67" width="2.77734375" style="17" customWidth="1"/>
    <col min="68" max="16384" width="2.44140625" style="17"/>
  </cols>
  <sheetData>
    <row r="1" spans="1:67" s="19" customFormat="1" ht="15" customHeight="1" x14ac:dyDescent="0.2">
      <c r="T1" s="319" t="s">
        <v>25</v>
      </c>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row>
    <row r="2" spans="1:67" s="19" customFormat="1" ht="15" customHeight="1" x14ac:dyDescent="0.2">
      <c r="B2" s="320" t="s">
        <v>1</v>
      </c>
      <c r="C2" s="257"/>
      <c r="D2" s="257"/>
      <c r="E2" s="257"/>
      <c r="F2" s="257"/>
      <c r="G2" s="257"/>
      <c r="H2" s="257"/>
      <c r="I2" s="258"/>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Z2" s="213" t="s">
        <v>124</v>
      </c>
      <c r="BA2" s="217" t="s">
        <v>24</v>
      </c>
      <c r="BB2" s="218"/>
      <c r="BC2" s="218"/>
      <c r="BD2" s="218"/>
      <c r="BE2" s="276"/>
      <c r="BF2" s="331" t="str">
        <f>IF(ISBLANK(執行機関名),"",執行機関名)</f>
        <v/>
      </c>
      <c r="BG2" s="331"/>
      <c r="BH2" s="331"/>
      <c r="BI2" s="331"/>
      <c r="BJ2" s="331"/>
      <c r="BK2" s="331"/>
      <c r="BL2" s="331"/>
      <c r="BM2" s="331"/>
      <c r="BN2" s="331"/>
      <c r="BO2" s="332"/>
    </row>
    <row r="3" spans="1:67" s="19" customFormat="1" ht="15" customHeight="1" x14ac:dyDescent="0.2">
      <c r="B3" s="1"/>
      <c r="C3" s="1"/>
      <c r="D3" s="1"/>
      <c r="E3" s="1"/>
      <c r="F3" s="1"/>
      <c r="G3" s="1"/>
      <c r="H3" s="1"/>
      <c r="I3" s="1"/>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214"/>
      <c r="BA3" s="219"/>
      <c r="BB3" s="220"/>
      <c r="BC3" s="220"/>
      <c r="BD3" s="220"/>
      <c r="BE3" s="259"/>
      <c r="BF3" s="333"/>
      <c r="BG3" s="333"/>
      <c r="BH3" s="333"/>
      <c r="BI3" s="333"/>
      <c r="BJ3" s="333"/>
      <c r="BK3" s="333"/>
      <c r="BL3" s="333"/>
      <c r="BM3" s="333"/>
      <c r="BN3" s="333"/>
      <c r="BO3" s="334"/>
    </row>
    <row r="4" spans="1:67" s="19" customFormat="1" ht="15" customHeight="1" x14ac:dyDescent="0.2">
      <c r="B4" s="320" t="s">
        <v>0</v>
      </c>
      <c r="C4" s="257"/>
      <c r="D4" s="257"/>
      <c r="E4" s="257"/>
      <c r="F4" s="257"/>
      <c r="G4" s="257"/>
      <c r="H4" s="257"/>
      <c r="I4" s="257"/>
      <c r="J4" s="257"/>
      <c r="K4" s="257"/>
      <c r="L4" s="257"/>
      <c r="M4" s="257"/>
      <c r="N4" s="257"/>
      <c r="O4" s="258"/>
      <c r="R4" s="320" t="s">
        <v>38</v>
      </c>
      <c r="S4" s="257"/>
      <c r="T4" s="257"/>
      <c r="U4" s="257"/>
      <c r="V4" s="257"/>
      <c r="W4" s="257"/>
      <c r="X4" s="257"/>
      <c r="Y4" s="257"/>
      <c r="Z4" s="257"/>
      <c r="AA4" s="257"/>
      <c r="AB4" s="257"/>
      <c r="AC4" s="258"/>
      <c r="AD4" s="18"/>
      <c r="AE4" s="18"/>
      <c r="AT4" s="18"/>
      <c r="AU4" s="18"/>
      <c r="AV4" s="18"/>
      <c r="AW4" s="18"/>
      <c r="AX4" s="18"/>
      <c r="AY4" s="18"/>
      <c r="AZ4" s="214"/>
      <c r="BA4" s="335" t="s">
        <v>47</v>
      </c>
      <c r="BB4" s="336"/>
      <c r="BC4" s="336"/>
      <c r="BD4" s="336"/>
      <c r="BE4" s="337"/>
      <c r="BF4" s="331" t="str">
        <f>IF(ISBLANK(電話番号内線),"",電話番号内線)</f>
        <v/>
      </c>
      <c r="BG4" s="331"/>
      <c r="BH4" s="331"/>
      <c r="BI4" s="331"/>
      <c r="BJ4" s="331"/>
      <c r="BK4" s="331"/>
      <c r="BL4" s="331"/>
      <c r="BM4" s="331"/>
      <c r="BN4" s="331"/>
      <c r="BO4" s="332"/>
    </row>
    <row r="5" spans="1:67" s="19" customFormat="1" ht="15" customHeight="1" x14ac:dyDescent="0.2">
      <c r="B5" s="325" t="str">
        <f>MID(UPPER(ASC(債権者コード)),1,1)</f>
        <v/>
      </c>
      <c r="C5" s="327" t="str">
        <f>MID(UPPER(ASC(債権者コード)),2,1)</f>
        <v/>
      </c>
      <c r="D5" s="327" t="str">
        <f>MID(UPPER(ASC(債権者コード)),3,1)</f>
        <v/>
      </c>
      <c r="E5" s="327" t="str">
        <f>MID(UPPER(ASC(債権者コード)),4,1)</f>
        <v/>
      </c>
      <c r="F5" s="327" t="str">
        <f>MID(UPPER(ASC(債権者コード)),5,1)</f>
        <v/>
      </c>
      <c r="G5" s="327" t="str">
        <f>MID(UPPER(ASC(債権者コード)),6,1)</f>
        <v/>
      </c>
      <c r="H5" s="327" t="str">
        <f>MID(UPPER(ASC(債権者コード)),7,1)</f>
        <v/>
      </c>
      <c r="I5" s="327" t="str">
        <f>MID(UPPER(ASC(債権者コード)),8,1)</f>
        <v/>
      </c>
      <c r="J5" s="327" t="str">
        <f>MID(UPPER(ASC(債権者コード)),9,1)</f>
        <v/>
      </c>
      <c r="K5" s="327" t="str">
        <f>MID(UPPER(ASC(債権者コード)),10,1)</f>
        <v/>
      </c>
      <c r="L5" s="329" t="str">
        <f>MID(UPPER(ASC(債権者コード)),11,1)</f>
        <v/>
      </c>
      <c r="M5" s="320" t="s">
        <v>37</v>
      </c>
      <c r="N5" s="321" t="str">
        <f>IF(ISBLANK(債権者コード_枝番),"",MID(REPT("0",IF(2-LEN(債権者コード_枝番)&gt;0,2-LEN(債権者コード_枝番),0))&amp;ASC(債権者コード_枝番),1,1))</f>
        <v/>
      </c>
      <c r="O5" s="322" t="str">
        <f>IF(ISBLANK(債権者コード_枝番),"",MID(REPT("0",IF(2-LEN(債権者コード_枝番)&gt;0,2-LEN(債権者コード_枝番),0))&amp;ASC(債権者コード_枝番),2,1))</f>
        <v/>
      </c>
      <c r="P5" s="34"/>
      <c r="Q5" s="34"/>
      <c r="R5" s="323" t="str">
        <f>LEFT(処理区分,1)</f>
        <v/>
      </c>
      <c r="S5" s="323"/>
      <c r="T5" s="324" t="s">
        <v>49</v>
      </c>
      <c r="U5" s="324"/>
      <c r="V5" s="324"/>
      <c r="W5" s="324"/>
      <c r="X5" s="324"/>
      <c r="Y5" s="324"/>
      <c r="Z5" s="324"/>
      <c r="AA5" s="324"/>
      <c r="AB5" s="324"/>
      <c r="AC5" s="324"/>
      <c r="AZ5" s="214"/>
      <c r="BA5" s="338"/>
      <c r="BB5" s="339"/>
      <c r="BC5" s="339"/>
      <c r="BD5" s="339"/>
      <c r="BE5" s="340"/>
      <c r="BF5" s="333"/>
      <c r="BG5" s="333"/>
      <c r="BH5" s="333"/>
      <c r="BI5" s="333"/>
      <c r="BJ5" s="333"/>
      <c r="BK5" s="333"/>
      <c r="BL5" s="333"/>
      <c r="BM5" s="333"/>
      <c r="BN5" s="333"/>
      <c r="BO5" s="334"/>
    </row>
    <row r="6" spans="1:67" s="19" customFormat="1" ht="15" customHeight="1" x14ac:dyDescent="0.2">
      <c r="B6" s="326"/>
      <c r="C6" s="328"/>
      <c r="D6" s="328"/>
      <c r="E6" s="328"/>
      <c r="F6" s="328"/>
      <c r="G6" s="328"/>
      <c r="H6" s="328"/>
      <c r="I6" s="328"/>
      <c r="J6" s="328"/>
      <c r="K6" s="328"/>
      <c r="L6" s="330"/>
      <c r="M6" s="320"/>
      <c r="N6" s="321"/>
      <c r="O6" s="322"/>
      <c r="P6" s="34"/>
      <c r="Q6" s="34"/>
      <c r="R6" s="323"/>
      <c r="S6" s="323"/>
      <c r="T6" s="324"/>
      <c r="U6" s="324"/>
      <c r="V6" s="324"/>
      <c r="W6" s="324"/>
      <c r="X6" s="324"/>
      <c r="Y6" s="324"/>
      <c r="Z6" s="324"/>
      <c r="AA6" s="324"/>
      <c r="AB6" s="324"/>
      <c r="AC6" s="324"/>
      <c r="AZ6" s="214"/>
      <c r="BA6" s="335" t="s">
        <v>39</v>
      </c>
      <c r="BB6" s="336"/>
      <c r="BC6" s="336"/>
      <c r="BD6" s="336"/>
      <c r="BE6" s="337"/>
      <c r="BF6" s="331" t="str">
        <f>IF(ISBLANK(担当者名),"",担当者名)</f>
        <v/>
      </c>
      <c r="BG6" s="331"/>
      <c r="BH6" s="331"/>
      <c r="BI6" s="331"/>
      <c r="BJ6" s="331"/>
      <c r="BK6" s="331"/>
      <c r="BL6" s="331"/>
      <c r="BM6" s="331"/>
      <c r="BN6" s="331"/>
      <c r="BO6" s="332"/>
    </row>
    <row r="7" spans="1:67" s="19" customFormat="1" ht="15" customHeight="1" thickBot="1" x14ac:dyDescent="0.25">
      <c r="AZ7" s="215"/>
      <c r="BA7" s="338"/>
      <c r="BB7" s="339"/>
      <c r="BC7" s="339"/>
      <c r="BD7" s="339"/>
      <c r="BE7" s="340"/>
      <c r="BF7" s="333"/>
      <c r="BG7" s="333"/>
      <c r="BH7" s="333"/>
      <c r="BI7" s="333"/>
      <c r="BJ7" s="333"/>
      <c r="BK7" s="333"/>
      <c r="BL7" s="333"/>
      <c r="BM7" s="333"/>
      <c r="BN7" s="333"/>
      <c r="BO7" s="334"/>
    </row>
    <row r="8" spans="1:67" s="19" customFormat="1" ht="15" customHeight="1" thickTop="1" x14ac:dyDescent="0.2">
      <c r="A8" s="2"/>
      <c r="B8" s="313" t="s">
        <v>6</v>
      </c>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5"/>
    </row>
    <row r="9" spans="1:67" s="19" customFormat="1" ht="30" customHeight="1" x14ac:dyDescent="0.2">
      <c r="A9" s="26"/>
      <c r="B9" s="15"/>
      <c r="C9" s="257" t="s">
        <v>5</v>
      </c>
      <c r="D9" s="257"/>
      <c r="E9" s="257"/>
      <c r="F9" s="257"/>
      <c r="G9" s="257"/>
      <c r="H9" s="258"/>
      <c r="I9" s="35" t="str">
        <f>MID(ASC(PHONETIC(氏名１フリガナ)),1,1)</f>
        <v/>
      </c>
      <c r="J9" s="36" t="str">
        <f>MID(ASC(PHONETIC(氏名１フリガナ)),2,1)</f>
        <v/>
      </c>
      <c r="K9" s="36" t="str">
        <f>MID(ASC(PHONETIC(氏名１フリガナ)),3,1)</f>
        <v/>
      </c>
      <c r="L9" s="36" t="str">
        <f>MID(ASC(PHONETIC(氏名１フリガナ)),4,1)</f>
        <v/>
      </c>
      <c r="M9" s="36" t="str">
        <f>MID(ASC(PHONETIC(氏名１フリガナ)),5,1)</f>
        <v/>
      </c>
      <c r="N9" s="36" t="str">
        <f>MID(ASC(PHONETIC(氏名１フリガナ)),6,1)</f>
        <v/>
      </c>
      <c r="O9" s="36" t="str">
        <f>MID(ASC(PHONETIC(氏名１フリガナ)),7,1)</f>
        <v/>
      </c>
      <c r="P9" s="36" t="str">
        <f>MID(ASC(PHONETIC(氏名１フリガナ)),8,1)</f>
        <v/>
      </c>
      <c r="Q9" s="36" t="str">
        <f>MID(ASC(PHONETIC(氏名１フリガナ)),9,1)</f>
        <v/>
      </c>
      <c r="R9" s="36" t="str">
        <f>MID(ASC(PHONETIC(氏名１フリガナ)),10,1)</f>
        <v/>
      </c>
      <c r="S9" s="36" t="str">
        <f>MID(ASC(PHONETIC(氏名１フリガナ)),11,1)</f>
        <v/>
      </c>
      <c r="T9" s="36" t="str">
        <f>MID(ASC(PHONETIC(氏名１フリガナ)),12,1)</f>
        <v/>
      </c>
      <c r="U9" s="36" t="str">
        <f>MID(ASC(PHONETIC(氏名１フリガナ)),13,1)</f>
        <v/>
      </c>
      <c r="V9" s="36" t="str">
        <f>MID(ASC(PHONETIC(氏名１フリガナ)),14,1)</f>
        <v/>
      </c>
      <c r="W9" s="36" t="str">
        <f>MID(ASC(PHONETIC(氏名１フリガナ)),15,1)</f>
        <v/>
      </c>
      <c r="X9" s="36" t="str">
        <f>MID(ASC(PHONETIC(氏名１フリガナ)),16,1)</f>
        <v/>
      </c>
      <c r="Y9" s="36" t="str">
        <f>MID(ASC(PHONETIC(氏名１フリガナ)),17,1)</f>
        <v/>
      </c>
      <c r="Z9" s="36" t="str">
        <f>MID(ASC(PHONETIC(氏名１フリガナ)),18,1)</f>
        <v/>
      </c>
      <c r="AA9" s="36" t="str">
        <f>MID(ASC(PHONETIC(氏名１フリガナ)),19,1)</f>
        <v/>
      </c>
      <c r="AB9" s="36" t="str">
        <f>MID(ASC(PHONETIC(氏名１フリガナ)),20,1)</f>
        <v/>
      </c>
      <c r="AC9" s="36" t="str">
        <f>MID(ASC(PHONETIC(氏名１フリガナ)),21,1)</f>
        <v/>
      </c>
      <c r="AD9" s="36" t="str">
        <f>MID(ASC(PHONETIC(氏名１フリガナ)),22,1)</f>
        <v/>
      </c>
      <c r="AE9" s="36" t="str">
        <f>MID(ASC(PHONETIC(氏名１フリガナ)),23,1)</f>
        <v/>
      </c>
      <c r="AF9" s="36" t="str">
        <f>MID(ASC(PHONETIC(氏名１フリガナ)),24,1)</f>
        <v/>
      </c>
      <c r="AG9" s="36" t="str">
        <f>MID(ASC(PHONETIC(氏名１フリガナ)),25,1)</f>
        <v/>
      </c>
      <c r="AH9" s="36" t="str">
        <f>MID(ASC(PHONETIC(氏名１フリガナ)),26,1)</f>
        <v/>
      </c>
      <c r="AI9" s="36" t="str">
        <f>MID(ASC(PHONETIC(氏名１フリガナ)),27,1)</f>
        <v/>
      </c>
      <c r="AJ9" s="36" t="str">
        <f>MID(ASC(PHONETIC(氏名１フリガナ)),28,1)</f>
        <v/>
      </c>
      <c r="AK9" s="36" t="str">
        <f>MID(ASC(PHONETIC(氏名１フリガナ)),29,1)</f>
        <v/>
      </c>
      <c r="AL9" s="36" t="str">
        <f>MID(ASC(PHONETIC(氏名１フリガナ)),30,1)</f>
        <v/>
      </c>
      <c r="AM9" s="36" t="str">
        <f>MID(ASC(PHONETIC(氏名１フリガナ)),31,1)</f>
        <v/>
      </c>
      <c r="AN9" s="36" t="str">
        <f>MID(ASC(PHONETIC(氏名１フリガナ)),32,1)</f>
        <v/>
      </c>
      <c r="AO9" s="36" t="str">
        <f>MID(ASC(PHONETIC(氏名１フリガナ)),33,1)</f>
        <v/>
      </c>
      <c r="AP9" s="36" t="str">
        <f>MID(ASC(PHONETIC(氏名１フリガナ)),34,1)</f>
        <v/>
      </c>
      <c r="AQ9" s="36" t="str">
        <f>MID(ASC(PHONETIC(氏名１フリガナ)),35,1)</f>
        <v/>
      </c>
      <c r="AR9" s="36" t="str">
        <f>MID(ASC(PHONETIC(氏名１フリガナ)),36,1)</f>
        <v/>
      </c>
      <c r="AS9" s="36" t="str">
        <f>MID(ASC(PHONETIC(氏名１フリガナ)),37,1)</f>
        <v/>
      </c>
      <c r="AT9" s="36" t="str">
        <f>MID(ASC(PHONETIC(氏名１フリガナ)),38,1)</f>
        <v/>
      </c>
      <c r="AU9" s="36" t="str">
        <f>MID(ASC(PHONETIC(氏名１フリガナ)),39,1)</f>
        <v/>
      </c>
      <c r="AV9" s="37" t="str">
        <f>MID(ASC(PHONETIC(氏名１フリガナ)),40,1)</f>
        <v/>
      </c>
    </row>
    <row r="10" spans="1:67" s="19" customFormat="1" ht="30" customHeight="1" x14ac:dyDescent="0.2">
      <c r="A10" s="1"/>
      <c r="B10" s="16"/>
      <c r="C10" s="220" t="s">
        <v>2</v>
      </c>
      <c r="D10" s="220"/>
      <c r="E10" s="220"/>
      <c r="F10" s="220"/>
      <c r="G10" s="220"/>
      <c r="H10" s="220"/>
      <c r="I10" s="316" t="str">
        <f>MID(DBCS(氏名１),1,1)</f>
        <v/>
      </c>
      <c r="J10" s="317"/>
      <c r="K10" s="318" t="str">
        <f>MID(DBCS(氏名１),2,1)</f>
        <v/>
      </c>
      <c r="L10" s="318"/>
      <c r="M10" s="318" t="str">
        <f>MID(DBCS(氏名１),3,1)</f>
        <v/>
      </c>
      <c r="N10" s="318"/>
      <c r="O10" s="318" t="str">
        <f>MID(DBCS(氏名１),4,1)</f>
        <v/>
      </c>
      <c r="P10" s="318"/>
      <c r="Q10" s="318" t="str">
        <f>MID(DBCS(氏名１),5,1)</f>
        <v/>
      </c>
      <c r="R10" s="318"/>
      <c r="S10" s="318" t="str">
        <f>MID(DBCS(氏名１),6,1)</f>
        <v/>
      </c>
      <c r="T10" s="318"/>
      <c r="U10" s="318" t="str">
        <f>MID(DBCS(氏名１),7,1)</f>
        <v/>
      </c>
      <c r="V10" s="318"/>
      <c r="W10" s="318" t="str">
        <f>MID(DBCS(氏名１),8,1)</f>
        <v/>
      </c>
      <c r="X10" s="318"/>
      <c r="Y10" s="318" t="str">
        <f>MID(DBCS(氏名１),9,1)</f>
        <v/>
      </c>
      <c r="Z10" s="318"/>
      <c r="AA10" s="318" t="str">
        <f>MID(DBCS(氏名１),10,1)</f>
        <v/>
      </c>
      <c r="AB10" s="318"/>
      <c r="AC10" s="318" t="str">
        <f>MID(DBCS(氏名１),11,1)</f>
        <v/>
      </c>
      <c r="AD10" s="318"/>
      <c r="AE10" s="318" t="str">
        <f>MID(DBCS(氏名１),12,1)</f>
        <v/>
      </c>
      <c r="AF10" s="318"/>
      <c r="AG10" s="318" t="str">
        <f>MID(DBCS(氏名１),13,1)</f>
        <v/>
      </c>
      <c r="AH10" s="318"/>
      <c r="AI10" s="318" t="str">
        <f>MID(DBCS(氏名１),14,1)</f>
        <v/>
      </c>
      <c r="AJ10" s="318"/>
      <c r="AK10" s="318" t="str">
        <f>MID(DBCS(氏名１),15,1)</f>
        <v/>
      </c>
      <c r="AL10" s="318"/>
      <c r="AM10" s="318" t="str">
        <f>MID(DBCS(氏名１),16,1)</f>
        <v/>
      </c>
      <c r="AN10" s="318"/>
      <c r="AO10" s="318" t="str">
        <f>MID(DBCS(氏名１),17,1)</f>
        <v/>
      </c>
      <c r="AP10" s="318"/>
      <c r="AQ10" s="318" t="str">
        <f>MID(DBCS(氏名１),18,1)</f>
        <v/>
      </c>
      <c r="AR10" s="318"/>
      <c r="AS10" s="318" t="str">
        <f>MID(DBCS(氏名１),19,1)</f>
        <v/>
      </c>
      <c r="AT10" s="318"/>
      <c r="AU10" s="318" t="str">
        <f>MID(DBCS(氏名１),20,1)</f>
        <v/>
      </c>
      <c r="AV10" s="361"/>
      <c r="AW10" s="282"/>
      <c r="AX10" s="283"/>
      <c r="AY10" s="283"/>
      <c r="AZ10" s="283"/>
      <c r="BA10" s="283"/>
      <c r="BB10" s="283"/>
      <c r="BC10" s="283"/>
      <c r="BD10" s="283"/>
      <c r="BE10" s="283"/>
      <c r="BF10" s="283"/>
      <c r="BG10" s="283"/>
      <c r="BH10" s="283"/>
      <c r="BI10" s="283"/>
      <c r="BJ10" s="283"/>
      <c r="BK10" s="283"/>
      <c r="BL10" s="283"/>
      <c r="BM10" s="283"/>
      <c r="BN10" s="283"/>
    </row>
    <row r="11" spans="1:67" s="19" customFormat="1" ht="15" customHeight="1" x14ac:dyDescent="0.2">
      <c r="A11" s="1"/>
      <c r="B11" s="349" t="s">
        <v>7</v>
      </c>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4"/>
    </row>
    <row r="12" spans="1:67" s="19" customFormat="1" ht="30" customHeight="1" x14ac:dyDescent="0.2">
      <c r="A12" s="1"/>
      <c r="B12" s="27"/>
      <c r="C12" s="257" t="s">
        <v>4</v>
      </c>
      <c r="D12" s="257"/>
      <c r="E12" s="257"/>
      <c r="F12" s="257"/>
      <c r="G12" s="257"/>
      <c r="H12" s="258"/>
      <c r="I12" s="35" t="str">
        <f>MID(ASC(PHONETIC(氏名２フリガナ)),1,1)</f>
        <v/>
      </c>
      <c r="J12" s="36" t="str">
        <f>MID(ASC(PHONETIC(氏名２フリガナ)),2,1)</f>
        <v/>
      </c>
      <c r="K12" s="36" t="str">
        <f>MID(ASC(PHONETIC(氏名２フリガナ)),3,1)</f>
        <v/>
      </c>
      <c r="L12" s="36" t="str">
        <f>MID(ASC(PHONETIC(氏名２フリガナ)),4,1)</f>
        <v/>
      </c>
      <c r="M12" s="36" t="str">
        <f>MID(ASC(PHONETIC(氏名２フリガナ)),5,1)</f>
        <v/>
      </c>
      <c r="N12" s="36" t="str">
        <f>MID(ASC(PHONETIC(氏名２フリガナ)),6,1)</f>
        <v/>
      </c>
      <c r="O12" s="36" t="str">
        <f>MID(ASC(PHONETIC(氏名２フリガナ)),7,1)</f>
        <v/>
      </c>
      <c r="P12" s="36" t="str">
        <f>MID(ASC(PHONETIC(氏名２フリガナ)),8,1)</f>
        <v/>
      </c>
      <c r="Q12" s="36" t="str">
        <f>MID(ASC(PHONETIC(氏名２フリガナ)),9,1)</f>
        <v/>
      </c>
      <c r="R12" s="36" t="str">
        <f>MID(ASC(PHONETIC(氏名２フリガナ)),10,1)</f>
        <v/>
      </c>
      <c r="S12" s="36" t="str">
        <f>MID(ASC(PHONETIC(氏名２フリガナ)),11,1)</f>
        <v/>
      </c>
      <c r="T12" s="36" t="str">
        <f>MID(ASC(PHONETIC(氏名２フリガナ)),12,1)</f>
        <v/>
      </c>
      <c r="U12" s="36" t="str">
        <f>MID(ASC(PHONETIC(氏名２フリガナ)),13,1)</f>
        <v/>
      </c>
      <c r="V12" s="36" t="str">
        <f>MID(ASC(PHONETIC(氏名２フリガナ)),14,1)</f>
        <v/>
      </c>
      <c r="W12" s="36" t="str">
        <f>MID(ASC(PHONETIC(氏名２フリガナ)),15,1)</f>
        <v/>
      </c>
      <c r="X12" s="36" t="str">
        <f>MID(ASC(PHONETIC(氏名２フリガナ)),16,1)</f>
        <v/>
      </c>
      <c r="Y12" s="36" t="str">
        <f>MID(ASC(PHONETIC(氏名２フリガナ)),17,1)</f>
        <v/>
      </c>
      <c r="Z12" s="36" t="str">
        <f>MID(ASC(PHONETIC(氏名２フリガナ)),18,1)</f>
        <v/>
      </c>
      <c r="AA12" s="36" t="str">
        <f>MID(ASC(PHONETIC(氏名２フリガナ)),19,1)</f>
        <v/>
      </c>
      <c r="AB12" s="36" t="str">
        <f>MID(ASC(PHONETIC(氏名２フリガナ)),20,1)</f>
        <v/>
      </c>
      <c r="AC12" s="36" t="str">
        <f>MID(ASC(PHONETIC(氏名２フリガナ)),21,1)</f>
        <v/>
      </c>
      <c r="AD12" s="36" t="str">
        <f>MID(ASC(PHONETIC(氏名２フリガナ)),22,1)</f>
        <v/>
      </c>
      <c r="AE12" s="36" t="str">
        <f>MID(ASC(PHONETIC(氏名２フリガナ)),23,1)</f>
        <v/>
      </c>
      <c r="AF12" s="36" t="str">
        <f>MID(ASC(PHONETIC(氏名２フリガナ)),24,1)</f>
        <v/>
      </c>
      <c r="AG12" s="36" t="str">
        <f>MID(ASC(PHONETIC(氏名２フリガナ)),25,1)</f>
        <v/>
      </c>
      <c r="AH12" s="36" t="str">
        <f>MID(ASC(PHONETIC(氏名２フリガナ)),26,1)</f>
        <v/>
      </c>
      <c r="AI12" s="36" t="str">
        <f>MID(ASC(PHONETIC(氏名２フリガナ)),27,1)</f>
        <v/>
      </c>
      <c r="AJ12" s="36" t="str">
        <f>MID(ASC(PHONETIC(氏名２フリガナ)),28,1)</f>
        <v/>
      </c>
      <c r="AK12" s="36" t="str">
        <f>MID(ASC(PHONETIC(氏名２フリガナ)),29,1)</f>
        <v/>
      </c>
      <c r="AL12" s="36" t="str">
        <f>MID(ASC(PHONETIC(氏名２フリガナ)),30,1)</f>
        <v/>
      </c>
      <c r="AM12" s="36" t="str">
        <f>MID(ASC(PHONETIC(氏名２フリガナ)),31,1)</f>
        <v/>
      </c>
      <c r="AN12" s="36" t="str">
        <f>MID(ASC(PHONETIC(氏名２フリガナ)),32,1)</f>
        <v/>
      </c>
      <c r="AO12" s="36" t="str">
        <f>MID(ASC(PHONETIC(氏名２フリガナ)),33,1)</f>
        <v/>
      </c>
      <c r="AP12" s="36" t="str">
        <f>MID(ASC(PHONETIC(氏名２フリガナ)),34,1)</f>
        <v/>
      </c>
      <c r="AQ12" s="36" t="str">
        <f>MID(ASC(PHONETIC(氏名２フリガナ)),35,1)</f>
        <v/>
      </c>
      <c r="AR12" s="36" t="str">
        <f>MID(ASC(PHONETIC(氏名２フリガナ)),36,1)</f>
        <v/>
      </c>
      <c r="AS12" s="36" t="str">
        <f>MID(ASC(PHONETIC(氏名２フリガナ)),37,1)</f>
        <v/>
      </c>
      <c r="AT12" s="36" t="str">
        <f>MID(ASC(PHONETIC(氏名２フリガナ)),38,1)</f>
        <v/>
      </c>
      <c r="AU12" s="36" t="str">
        <f>MID(ASC(PHONETIC(氏名２フリガナ)),39,1)</f>
        <v/>
      </c>
      <c r="AV12" s="37" t="str">
        <f>MID(ASC(PHONETIC(氏名２フリガナ)),40,1)</f>
        <v/>
      </c>
    </row>
    <row r="13" spans="1:67" s="19" customFormat="1" ht="30" customHeight="1" thickBot="1" x14ac:dyDescent="0.25">
      <c r="A13" s="1"/>
      <c r="B13" s="28"/>
      <c r="C13" s="355" t="s">
        <v>3</v>
      </c>
      <c r="D13" s="355"/>
      <c r="E13" s="355"/>
      <c r="F13" s="355"/>
      <c r="G13" s="355"/>
      <c r="H13" s="356"/>
      <c r="I13" s="311" t="str">
        <f>MID(DBCS(氏名２),1,1)</f>
        <v/>
      </c>
      <c r="J13" s="312"/>
      <c r="K13" s="307" t="str">
        <f>MID(DBCS(氏名２),2,1)</f>
        <v/>
      </c>
      <c r="L13" s="307"/>
      <c r="M13" s="307" t="str">
        <f>MID(DBCS(氏名２),3,1)</f>
        <v/>
      </c>
      <c r="N13" s="307"/>
      <c r="O13" s="307" t="str">
        <f>MID(DBCS(氏名２),4,1)</f>
        <v/>
      </c>
      <c r="P13" s="307"/>
      <c r="Q13" s="307" t="str">
        <f>MID(DBCS(氏名２),5,1)</f>
        <v/>
      </c>
      <c r="R13" s="307"/>
      <c r="S13" s="307" t="str">
        <f>MID(DBCS(氏名２),6,1)</f>
        <v/>
      </c>
      <c r="T13" s="307"/>
      <c r="U13" s="307" t="str">
        <f>MID(DBCS(氏名２),7,1)</f>
        <v/>
      </c>
      <c r="V13" s="307"/>
      <c r="W13" s="307" t="str">
        <f>MID(DBCS(氏名２),8,1)</f>
        <v/>
      </c>
      <c r="X13" s="307"/>
      <c r="Y13" s="307" t="str">
        <f>MID(DBCS(氏名２),9,1)</f>
        <v/>
      </c>
      <c r="Z13" s="307"/>
      <c r="AA13" s="307" t="str">
        <f>MID(DBCS(氏名２),10,1)</f>
        <v/>
      </c>
      <c r="AB13" s="307"/>
      <c r="AC13" s="307" t="str">
        <f>MID(DBCS(氏名２),11,1)</f>
        <v/>
      </c>
      <c r="AD13" s="307"/>
      <c r="AE13" s="307" t="str">
        <f>MID(DBCS(氏名２),12,1)</f>
        <v/>
      </c>
      <c r="AF13" s="307"/>
      <c r="AG13" s="307" t="str">
        <f>MID(DBCS(氏名２),13,1)</f>
        <v/>
      </c>
      <c r="AH13" s="307"/>
      <c r="AI13" s="307" t="str">
        <f>MID(DBCS(氏名２),14,1)</f>
        <v/>
      </c>
      <c r="AJ13" s="307"/>
      <c r="AK13" s="307" t="str">
        <f>MID(DBCS(氏名２),15,1)</f>
        <v/>
      </c>
      <c r="AL13" s="307"/>
      <c r="AM13" s="307" t="str">
        <f>MID(DBCS(氏名２),16,1)</f>
        <v/>
      </c>
      <c r="AN13" s="307"/>
      <c r="AO13" s="307" t="str">
        <f>MID(DBCS(氏名２),17,1)</f>
        <v/>
      </c>
      <c r="AP13" s="307"/>
      <c r="AQ13" s="307" t="str">
        <f>MID(DBCS(氏名２),18,1)</f>
        <v/>
      </c>
      <c r="AR13" s="307"/>
      <c r="AS13" s="307" t="str">
        <f>MID(DBCS(氏名２),19,1)</f>
        <v/>
      </c>
      <c r="AT13" s="307"/>
      <c r="AU13" s="307" t="str">
        <f>MID(DBCS(氏名２),20,1)</f>
        <v/>
      </c>
      <c r="AV13" s="308"/>
      <c r="AW13" s="282"/>
      <c r="AX13" s="283"/>
      <c r="AY13" s="283"/>
      <c r="AZ13" s="283"/>
      <c r="BA13" s="283"/>
      <c r="BB13" s="283"/>
      <c r="BC13" s="283"/>
      <c r="BD13" s="283"/>
      <c r="BE13" s="283"/>
      <c r="BF13" s="283"/>
      <c r="BG13" s="283"/>
      <c r="BH13" s="283"/>
      <c r="BI13" s="283"/>
      <c r="BJ13" s="283"/>
      <c r="BK13" s="283"/>
      <c r="BL13" s="283"/>
      <c r="BM13" s="283"/>
      <c r="BN13" s="283"/>
    </row>
    <row r="14" spans="1:67" s="19" customFormat="1" ht="15" customHeight="1" thickTop="1" x14ac:dyDescent="0.2">
      <c r="A14" s="2"/>
      <c r="B14" s="348" t="s">
        <v>40</v>
      </c>
      <c r="C14" s="297"/>
      <c r="D14" s="297"/>
      <c r="E14" s="297"/>
      <c r="F14" s="300"/>
      <c r="G14" s="309" t="s">
        <v>8</v>
      </c>
      <c r="H14" s="310"/>
      <c r="I14" s="310"/>
      <c r="J14" s="310"/>
      <c r="K14" s="310"/>
      <c r="L14" s="310"/>
      <c r="M14" s="310"/>
      <c r="N14" s="310"/>
      <c r="O14" s="310"/>
      <c r="P14" s="310"/>
      <c r="Q14" s="310"/>
      <c r="R14" s="299" t="s">
        <v>41</v>
      </c>
      <c r="S14" s="297"/>
      <c r="T14" s="297"/>
      <c r="U14" s="297"/>
      <c r="V14" s="297"/>
      <c r="W14" s="297"/>
      <c r="X14" s="297"/>
      <c r="Y14" s="298"/>
      <c r="Z14" s="2"/>
      <c r="AA14" s="2"/>
      <c r="AB14" s="2"/>
      <c r="AC14" s="2"/>
      <c r="AD14" s="2"/>
      <c r="AE14" s="2"/>
      <c r="AF14" s="2"/>
      <c r="AG14" s="2"/>
      <c r="AH14" s="2"/>
      <c r="AI14" s="2"/>
      <c r="AJ14" s="2"/>
      <c r="AK14" s="2"/>
      <c r="AL14" s="2"/>
      <c r="AM14" s="2"/>
      <c r="AN14" s="2"/>
      <c r="AO14" s="2"/>
    </row>
    <row r="15" spans="1:67" s="19" customFormat="1" ht="30" customHeight="1" thickBot="1" x14ac:dyDescent="0.25">
      <c r="A15" s="26"/>
      <c r="B15" s="3"/>
      <c r="C15" s="4"/>
      <c r="D15" s="4"/>
      <c r="E15" s="4"/>
      <c r="F15" s="5"/>
      <c r="G15" s="38" t="str">
        <f>MID(ASC(住所コード),1,1)</f>
        <v/>
      </c>
      <c r="H15" s="39" t="str">
        <f>MID(ASC(住所コード),2,1)</f>
        <v/>
      </c>
      <c r="I15" s="39" t="str">
        <f>MID(ASC(住所コード),3,1)</f>
        <v/>
      </c>
      <c r="J15" s="39" t="str">
        <f>MID(ASC(住所コード),4,1)</f>
        <v/>
      </c>
      <c r="K15" s="39" t="str">
        <f>MID(ASC(住所コード),5,1)</f>
        <v/>
      </c>
      <c r="L15" s="39" t="str">
        <f>MID(ASC(住所コード),6,1)</f>
        <v/>
      </c>
      <c r="M15" s="39" t="str">
        <f>MID(ASC(住所コード),7,1)</f>
        <v/>
      </c>
      <c r="N15" s="39" t="str">
        <f>MID(ASC(住所コード),8,1)</f>
        <v/>
      </c>
      <c r="O15" s="39" t="str">
        <f>MID(ASC(住所コード),9,1)</f>
        <v/>
      </c>
      <c r="P15" s="39" t="str">
        <f>MID(ASC(住所コード),10,1)</f>
        <v/>
      </c>
      <c r="Q15" s="40" t="str">
        <f>MID(ASC(住所コード),11,1)</f>
        <v/>
      </c>
      <c r="R15" s="41" t="str">
        <f>MID(SUBSTITUTE(SUBSTITUTE(SUBSTITUTE(SUBSTITUTE(郵便番号,"-",""),"－",""),"ｰ",""),"ー",""),1,1)</f>
        <v/>
      </c>
      <c r="S15" s="42" t="str">
        <f>MID(SUBSTITUTE(SUBSTITUTE(SUBSTITUTE(SUBSTITUTE(郵便番号,"-",""),"－",""),"ｰ",""),"ー",""),2,1)</f>
        <v/>
      </c>
      <c r="T15" s="42" t="str">
        <f>MID(SUBSTITUTE(SUBSTITUTE(SUBSTITUTE(SUBSTITUTE(郵便番号,"-",""),"－",""),"ｰ",""),"ー",""),3,1)</f>
        <v/>
      </c>
      <c r="U15" s="42" t="s">
        <v>9</v>
      </c>
      <c r="V15" s="42" t="str">
        <f>MID(SUBSTITUTE(SUBSTITUTE(SUBSTITUTE(SUBSTITUTE(郵便番号,"-",""),"－",""),"ｰ",""),"ー",""),4,1)</f>
        <v/>
      </c>
      <c r="W15" s="42" t="str">
        <f>MID(SUBSTITUTE(SUBSTITUTE(SUBSTITUTE(SUBSTITUTE(郵便番号,"-",""),"－",""),"ｰ",""),"ー",""),5,1)</f>
        <v/>
      </c>
      <c r="X15" s="42" t="str">
        <f>MID(SUBSTITUTE(SUBSTITUTE(SUBSTITUTE(SUBSTITUTE(郵便番号,"-",""),"－",""),"ｰ",""),"ー",""),6,1)</f>
        <v/>
      </c>
      <c r="Y15" s="43" t="str">
        <f>MID(SUBSTITUTE(SUBSTITUTE(SUBSTITUTE(SUBSTITUTE(郵便番号,"-",""),"－",""),"ｰ",""),"ー",""),7,1)</f>
        <v/>
      </c>
      <c r="Z15" s="6"/>
      <c r="AA15" s="6"/>
      <c r="AB15" s="6"/>
      <c r="AC15" s="6"/>
      <c r="AD15" s="6"/>
      <c r="AE15" s="6"/>
      <c r="AF15" s="6"/>
      <c r="AG15" s="6"/>
      <c r="AH15" s="6"/>
      <c r="AI15" s="6"/>
      <c r="AJ15" s="6"/>
      <c r="AK15" s="6"/>
      <c r="AL15" s="6"/>
      <c r="AM15" s="6"/>
      <c r="AN15" s="6"/>
      <c r="AO15" s="6"/>
      <c r="AP15" s="6"/>
      <c r="AQ15" s="6"/>
      <c r="AR15" s="6"/>
      <c r="AS15" s="6"/>
      <c r="AT15" s="6"/>
    </row>
    <row r="16" spans="1:67" s="19" customFormat="1" ht="15" customHeight="1" thickTop="1" thickBot="1" x14ac:dyDescent="0.25">
      <c r="A16" s="1"/>
      <c r="B16" s="305" t="s">
        <v>10</v>
      </c>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12"/>
      <c r="AV16" s="13"/>
      <c r="AW16" s="6"/>
      <c r="AX16" s="6"/>
      <c r="AY16" s="6"/>
      <c r="AZ16" s="6"/>
      <c r="BA16" s="6"/>
      <c r="BB16" s="6"/>
      <c r="BC16" s="6"/>
      <c r="BD16" s="6"/>
      <c r="BE16" s="6"/>
      <c r="BF16" s="6"/>
      <c r="BG16" s="6"/>
      <c r="BH16" s="6"/>
      <c r="BI16" s="6"/>
      <c r="BJ16" s="6"/>
      <c r="BK16" s="6"/>
      <c r="BL16" s="1"/>
      <c r="BM16" s="1"/>
    </row>
    <row r="17" spans="1:66" s="19" customFormat="1" ht="15" customHeight="1" thickTop="1" x14ac:dyDescent="0.2">
      <c r="A17" s="1"/>
      <c r="B17" s="15"/>
      <c r="C17" s="257" t="s">
        <v>5</v>
      </c>
      <c r="D17" s="257"/>
      <c r="E17" s="257"/>
      <c r="F17" s="257"/>
      <c r="G17" s="257"/>
      <c r="H17" s="258"/>
      <c r="I17" s="362"/>
      <c r="J17" s="363"/>
      <c r="K17" s="363"/>
      <c r="L17" s="363"/>
      <c r="M17" s="363"/>
      <c r="N17" s="363"/>
      <c r="O17" s="363"/>
      <c r="P17" s="363"/>
      <c r="Q17" s="363"/>
      <c r="R17" s="364" t="str">
        <f>ASC(PHONETIC(区市町村フリガナ))</f>
        <v/>
      </c>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5"/>
      <c r="AU17" s="23" t="s">
        <v>42</v>
      </c>
      <c r="AV17" s="23"/>
      <c r="AW17" s="23"/>
      <c r="AX17" s="23"/>
      <c r="AY17" s="23"/>
      <c r="AZ17" s="23"/>
      <c r="BA17" s="23"/>
      <c r="BB17" s="23"/>
      <c r="BC17" s="23"/>
      <c r="BD17" s="23"/>
      <c r="BE17" s="23"/>
      <c r="BF17" s="23"/>
      <c r="BG17" s="23"/>
      <c r="BH17" s="23"/>
      <c r="BI17" s="23"/>
      <c r="BJ17" s="23"/>
      <c r="BK17" s="24"/>
      <c r="BL17" s="1"/>
      <c r="BM17" s="1"/>
    </row>
    <row r="18" spans="1:66" s="19" customFormat="1" ht="30" customHeight="1" thickBot="1" x14ac:dyDescent="0.25">
      <c r="A18" s="1"/>
      <c r="B18" s="22"/>
      <c r="C18" s="257" t="s">
        <v>11</v>
      </c>
      <c r="D18" s="257"/>
      <c r="E18" s="257"/>
      <c r="F18" s="257"/>
      <c r="G18" s="257"/>
      <c r="H18" s="257"/>
      <c r="I18" s="274" t="str">
        <f>IF(ISBLANK(都道府県),"",都道府県)</f>
        <v/>
      </c>
      <c r="J18" s="275"/>
      <c r="K18" s="275"/>
      <c r="L18" s="275"/>
      <c r="M18" s="275"/>
      <c r="N18" s="275"/>
      <c r="O18" s="275"/>
      <c r="P18" s="359" t="str">
        <f>IF(ISBLANK(都道府県),"都道"&amp;CHAR(10)&amp;"府県","")</f>
        <v>都道
府県</v>
      </c>
      <c r="Q18" s="359"/>
      <c r="R18" s="275" t="str">
        <f>IF(ISBLANK(区市町村),"",区市町村)</f>
        <v/>
      </c>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360"/>
      <c r="AU18" s="351" t="s">
        <v>12</v>
      </c>
      <c r="AV18" s="351"/>
      <c r="AW18" s="351"/>
      <c r="AX18" s="351"/>
      <c r="AY18" s="351"/>
      <c r="AZ18" s="44" t="str">
        <f>MID(ASC(電話番号),1,1)</f>
        <v/>
      </c>
      <c r="BA18" s="45" t="str">
        <f>MID(ASC(電話番号),2,1)</f>
        <v/>
      </c>
      <c r="BB18" s="45" t="str">
        <f>MID(ASC(電話番号),3,1)</f>
        <v/>
      </c>
      <c r="BC18" s="45" t="str">
        <f>MID(ASC(電話番号),4,1)</f>
        <v/>
      </c>
      <c r="BD18" s="45" t="str">
        <f>MID(ASC(電話番号),5,1)</f>
        <v/>
      </c>
      <c r="BE18" s="46" t="str">
        <f>MID(ASC(電話番号),6,1)</f>
        <v/>
      </c>
      <c r="BF18" s="46" t="str">
        <f>MID(ASC(電話番号),7,1)</f>
        <v/>
      </c>
      <c r="BG18" s="46" t="str">
        <f>MID(ASC(電話番号),8,1)</f>
        <v/>
      </c>
      <c r="BH18" s="46" t="str">
        <f>MID(ASC(電話番号),9,1)</f>
        <v/>
      </c>
      <c r="BI18" s="46" t="str">
        <f>MID(ASC(電話番号),10,1)</f>
        <v/>
      </c>
      <c r="BJ18" s="46" t="str">
        <f>MID(ASC(電話番号),11,1)</f>
        <v/>
      </c>
      <c r="BK18" s="47" t="str">
        <f>MID(ASC(電話番号),12,1)</f>
        <v/>
      </c>
      <c r="BL18" s="53" t="str">
        <f>MID(ASC(電話番号),13,1)</f>
        <v/>
      </c>
      <c r="BM18" s="53" t="str">
        <f>MID(ASC(電話番号),14,1)</f>
        <v/>
      </c>
    </row>
    <row r="19" spans="1:66" s="19" customFormat="1" ht="15" customHeight="1" thickTop="1" x14ac:dyDescent="0.2">
      <c r="A19" s="1"/>
      <c r="B19" s="349" t="s">
        <v>14</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10"/>
      <c r="BF19" s="11"/>
      <c r="BG19" s="11"/>
      <c r="BH19" s="11"/>
      <c r="BI19" s="11"/>
      <c r="BJ19" s="11"/>
      <c r="BK19" s="11"/>
      <c r="BL19" s="2"/>
      <c r="BM19" s="1"/>
    </row>
    <row r="20" spans="1:66" s="19" customFormat="1" ht="15" customHeight="1" x14ac:dyDescent="0.2">
      <c r="A20" s="1"/>
      <c r="B20" s="15"/>
      <c r="C20" s="257" t="s">
        <v>5</v>
      </c>
      <c r="D20" s="257"/>
      <c r="E20" s="257"/>
      <c r="F20" s="257"/>
      <c r="G20" s="257"/>
      <c r="H20" s="258"/>
      <c r="I20" s="274" t="str">
        <f>ASC(PHONETIC(番地フリガナ))</f>
        <v/>
      </c>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8"/>
      <c r="BF20" s="1"/>
      <c r="BG20" s="1"/>
      <c r="BH20" s="1"/>
      <c r="BI20" s="1"/>
      <c r="BJ20" s="1"/>
      <c r="BK20" s="1"/>
      <c r="BL20" s="1"/>
      <c r="BM20" s="1"/>
    </row>
    <row r="21" spans="1:66" s="19" customFormat="1" ht="30" customHeight="1" x14ac:dyDescent="0.2">
      <c r="A21" s="1"/>
      <c r="B21" s="25"/>
      <c r="C21" s="257" t="s">
        <v>13</v>
      </c>
      <c r="D21" s="257"/>
      <c r="E21" s="257"/>
      <c r="F21" s="257"/>
      <c r="G21" s="257"/>
      <c r="H21" s="258"/>
      <c r="I21" s="352" t="str">
        <f>MID(DBCS(番地),1,1)</f>
        <v/>
      </c>
      <c r="J21" s="279"/>
      <c r="K21" s="279" t="str">
        <f>MID(DBCS(番地),2,1)</f>
        <v/>
      </c>
      <c r="L21" s="279"/>
      <c r="M21" s="279" t="str">
        <f>MID(DBCS(番地),3,1)</f>
        <v/>
      </c>
      <c r="N21" s="279"/>
      <c r="O21" s="279" t="str">
        <f>MID(DBCS(番地),4,1)</f>
        <v/>
      </c>
      <c r="P21" s="279"/>
      <c r="Q21" s="279" t="str">
        <f>MID(DBCS(番地),5,1)</f>
        <v/>
      </c>
      <c r="R21" s="279"/>
      <c r="S21" s="279" t="str">
        <f>MID(DBCS(番地),6,1)</f>
        <v/>
      </c>
      <c r="T21" s="279"/>
      <c r="U21" s="279" t="str">
        <f>MID(DBCS(番地),7,1)</f>
        <v/>
      </c>
      <c r="V21" s="279"/>
      <c r="W21" s="279" t="str">
        <f>MID(DBCS(番地),8,1)</f>
        <v/>
      </c>
      <c r="X21" s="279"/>
      <c r="Y21" s="279" t="str">
        <f>MID(DBCS(番地),9,1)</f>
        <v/>
      </c>
      <c r="Z21" s="279"/>
      <c r="AA21" s="279" t="str">
        <f>MID(DBCS(番地),10,1)</f>
        <v/>
      </c>
      <c r="AB21" s="279"/>
      <c r="AC21" s="279" t="str">
        <f>MID(DBCS(番地),11,1)</f>
        <v/>
      </c>
      <c r="AD21" s="279"/>
      <c r="AE21" s="279" t="str">
        <f>MID(DBCS(番地),12,1)</f>
        <v/>
      </c>
      <c r="AF21" s="279"/>
      <c r="AG21" s="279" t="str">
        <f>MID(DBCS(番地),13,1)</f>
        <v/>
      </c>
      <c r="AH21" s="279"/>
      <c r="AI21" s="279" t="str">
        <f>MID(DBCS(番地),14,1)</f>
        <v/>
      </c>
      <c r="AJ21" s="279"/>
      <c r="AK21" s="279" t="str">
        <f>MID(DBCS(番地),15,1)</f>
        <v/>
      </c>
      <c r="AL21" s="279"/>
      <c r="AM21" s="279" t="str">
        <f>MID(DBCS(番地),16,1)</f>
        <v/>
      </c>
      <c r="AN21" s="279"/>
      <c r="AO21" s="279" t="str">
        <f>MID(DBCS(番地),17,1)</f>
        <v/>
      </c>
      <c r="AP21" s="279"/>
      <c r="AQ21" s="279" t="str">
        <f>MID(DBCS(番地),18,1)</f>
        <v/>
      </c>
      <c r="AR21" s="279"/>
      <c r="AS21" s="279" t="str">
        <f>MID(DBCS(番地),19,1)</f>
        <v/>
      </c>
      <c r="AT21" s="279"/>
      <c r="AU21" s="279" t="str">
        <f>MID(DBCS(番地),20,1)</f>
        <v/>
      </c>
      <c r="AV21" s="279"/>
      <c r="AW21" s="279" t="str">
        <f>MID(DBCS(番地),21,1)</f>
        <v/>
      </c>
      <c r="AX21" s="279"/>
      <c r="AY21" s="279" t="str">
        <f>MID(DBCS(番地),22,1)</f>
        <v/>
      </c>
      <c r="AZ21" s="279"/>
      <c r="BA21" s="279" t="str">
        <f>MID(DBCS(番地),23,1)</f>
        <v/>
      </c>
      <c r="BB21" s="279"/>
      <c r="BC21" s="279" t="str">
        <f>MID(DBCS(番地),24,1)</f>
        <v/>
      </c>
      <c r="BD21" s="353"/>
      <c r="BE21" s="282"/>
      <c r="BF21" s="216"/>
      <c r="BG21" s="283"/>
      <c r="BH21" s="283"/>
      <c r="BI21" s="283"/>
      <c r="BJ21" s="283"/>
      <c r="BK21" s="283"/>
      <c r="BL21" s="283"/>
      <c r="BM21" s="283"/>
      <c r="BN21" s="283"/>
    </row>
    <row r="22" spans="1:66" s="19" customFormat="1" ht="15" customHeight="1" x14ac:dyDescent="0.2">
      <c r="A22" s="1"/>
      <c r="B22" s="349" t="s">
        <v>15</v>
      </c>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8"/>
      <c r="BF22" s="1"/>
      <c r="BG22" s="1"/>
      <c r="BH22" s="1"/>
      <c r="BI22" s="1"/>
      <c r="BJ22" s="1"/>
      <c r="BK22" s="1"/>
      <c r="BL22" s="1"/>
    </row>
    <row r="23" spans="1:66" s="19" customFormat="1" ht="15" customHeight="1" x14ac:dyDescent="0.2">
      <c r="A23" s="1"/>
      <c r="B23" s="15"/>
      <c r="C23" s="257" t="s">
        <v>5</v>
      </c>
      <c r="D23" s="257"/>
      <c r="E23" s="257"/>
      <c r="F23" s="257"/>
      <c r="G23" s="257"/>
      <c r="H23" s="258"/>
      <c r="I23" s="274" t="str">
        <f>ASC(PHONETIC(方書フリガナ))</f>
        <v/>
      </c>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8"/>
      <c r="BF23" s="1"/>
      <c r="BG23" s="1"/>
      <c r="BH23" s="1"/>
      <c r="BI23" s="1"/>
      <c r="BJ23" s="1"/>
      <c r="BK23" s="1"/>
      <c r="BL23" s="1"/>
    </row>
    <row r="24" spans="1:66" s="19" customFormat="1" ht="30" customHeight="1" thickBot="1" x14ac:dyDescent="0.25">
      <c r="A24" s="1"/>
      <c r="B24" s="31"/>
      <c r="C24" s="218" t="s">
        <v>19</v>
      </c>
      <c r="D24" s="218"/>
      <c r="E24" s="218"/>
      <c r="F24" s="218"/>
      <c r="G24" s="218"/>
      <c r="H24" s="276"/>
      <c r="I24" s="277" t="str">
        <f>MID(DBCS(方書),1,1)</f>
        <v/>
      </c>
      <c r="J24" s="278"/>
      <c r="K24" s="279" t="str">
        <f>MID(DBCS(方書),2,1)</f>
        <v/>
      </c>
      <c r="L24" s="279"/>
      <c r="M24" s="279" t="str">
        <f>MID(DBCS(方書),3,1)</f>
        <v/>
      </c>
      <c r="N24" s="279"/>
      <c r="O24" s="279" t="str">
        <f>MID(DBCS(方書),4,1)</f>
        <v/>
      </c>
      <c r="P24" s="279"/>
      <c r="Q24" s="279" t="str">
        <f>MID(DBCS(方書),5,1)</f>
        <v/>
      </c>
      <c r="R24" s="279"/>
      <c r="S24" s="279" t="str">
        <f>MID(DBCS(方書),6,1)</f>
        <v/>
      </c>
      <c r="T24" s="279"/>
      <c r="U24" s="279" t="str">
        <f>MID(DBCS(方書),7,1)</f>
        <v/>
      </c>
      <c r="V24" s="279"/>
      <c r="W24" s="279" t="str">
        <f>MID(DBCS(方書),8,1)</f>
        <v/>
      </c>
      <c r="X24" s="279"/>
      <c r="Y24" s="279" t="str">
        <f>MID(DBCS(方書),9,1)</f>
        <v/>
      </c>
      <c r="Z24" s="279"/>
      <c r="AA24" s="279" t="str">
        <f>MID(DBCS(方書),10,1)</f>
        <v/>
      </c>
      <c r="AB24" s="279"/>
      <c r="AC24" s="279" t="str">
        <f>MID(DBCS(方書),11,1)</f>
        <v/>
      </c>
      <c r="AD24" s="279"/>
      <c r="AE24" s="279" t="str">
        <f>MID(DBCS(方書),12,1)</f>
        <v/>
      </c>
      <c r="AF24" s="279"/>
      <c r="AG24" s="279" t="str">
        <f>MID(DBCS(方書),13,1)</f>
        <v/>
      </c>
      <c r="AH24" s="279"/>
      <c r="AI24" s="279" t="str">
        <f>MID(DBCS(方書),14,1)</f>
        <v/>
      </c>
      <c r="AJ24" s="279"/>
      <c r="AK24" s="279" t="str">
        <f>MID(DBCS(方書),15,1)</f>
        <v/>
      </c>
      <c r="AL24" s="279"/>
      <c r="AM24" s="280" t="str">
        <f>MID(DBCS(方書),16,1)</f>
        <v/>
      </c>
      <c r="AN24" s="280"/>
      <c r="AO24" s="280" t="str">
        <f>MID(DBCS(方書),17,1)</f>
        <v/>
      </c>
      <c r="AP24" s="280"/>
      <c r="AQ24" s="280" t="str">
        <f>MID(DBCS(方書),18,1)</f>
        <v/>
      </c>
      <c r="AR24" s="280"/>
      <c r="AS24" s="280" t="str">
        <f>MID(DBCS(方書),19,1)</f>
        <v/>
      </c>
      <c r="AT24" s="280"/>
      <c r="AU24" s="280" t="str">
        <f>MID(DBCS(方書),20,1)</f>
        <v/>
      </c>
      <c r="AV24" s="280"/>
      <c r="AW24" s="280" t="str">
        <f>MID(DBCS(方書),21,1)</f>
        <v/>
      </c>
      <c r="AX24" s="280"/>
      <c r="AY24" s="280" t="str">
        <f>MID(DBCS(方書),22,1)</f>
        <v/>
      </c>
      <c r="AZ24" s="280"/>
      <c r="BA24" s="280" t="str">
        <f>MID(DBCS(方書),23,1)</f>
        <v/>
      </c>
      <c r="BB24" s="280"/>
      <c r="BC24" s="280" t="str">
        <f>MID(DBCS(方書),24,1)</f>
        <v/>
      </c>
      <c r="BD24" s="281"/>
      <c r="BE24" s="282"/>
      <c r="BF24" s="216"/>
      <c r="BG24" s="283"/>
      <c r="BH24" s="283"/>
      <c r="BI24" s="283"/>
      <c r="BJ24" s="283"/>
      <c r="BK24" s="283"/>
      <c r="BL24" s="283"/>
      <c r="BM24" s="283"/>
      <c r="BN24" s="283"/>
    </row>
    <row r="25" spans="1:66" s="19" customFormat="1" ht="15" customHeight="1" thickTop="1" thickBot="1" x14ac:dyDescent="0.25">
      <c r="A25" s="2"/>
      <c r="B25" s="303" t="s">
        <v>104</v>
      </c>
      <c r="C25" s="303"/>
      <c r="D25" s="303"/>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9"/>
      <c r="AN25" s="7"/>
      <c r="AO25" s="7"/>
      <c r="AP25" s="7"/>
      <c r="AQ25" s="7"/>
      <c r="AR25" s="7"/>
      <c r="AS25" s="7"/>
      <c r="AT25" s="7"/>
      <c r="AU25" s="7"/>
      <c r="AV25" s="7"/>
      <c r="AW25" s="7"/>
      <c r="AX25" s="7"/>
      <c r="AY25" s="7"/>
      <c r="AZ25" s="7"/>
      <c r="BA25" s="7"/>
      <c r="BB25" s="7"/>
      <c r="BC25" s="7"/>
      <c r="BD25" s="7"/>
      <c r="BE25" s="1"/>
      <c r="BF25" s="1"/>
      <c r="BG25" s="1"/>
      <c r="BH25" s="1"/>
      <c r="BI25" s="1"/>
      <c r="BJ25" s="1"/>
      <c r="BK25" s="1"/>
      <c r="BL25" s="1"/>
    </row>
    <row r="26" spans="1:66" s="19" customFormat="1" ht="30" customHeight="1" thickTop="1" thickBot="1" x14ac:dyDescent="0.25">
      <c r="A26" s="26"/>
      <c r="B26" s="342" t="str">
        <f>LEFT(支払方法,1)</f>
        <v/>
      </c>
      <c r="C26" s="342"/>
      <c r="D26" s="342"/>
      <c r="E26" s="304" t="s">
        <v>198</v>
      </c>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3"/>
      <c r="AG26" s="303"/>
      <c r="AH26" s="303"/>
      <c r="AI26" s="303"/>
      <c r="AJ26" s="303"/>
      <c r="AK26" s="303"/>
      <c r="AL26" s="303"/>
      <c r="AM26" s="8"/>
      <c r="AN26" s="1"/>
      <c r="AO26" s="1"/>
      <c r="AP26" s="1"/>
      <c r="AQ26" s="1"/>
      <c r="AR26" s="90"/>
      <c r="AS26" s="90"/>
      <c r="AT26" s="90"/>
      <c r="AU26" s="89"/>
      <c r="AV26" s="89"/>
      <c r="AW26" s="89"/>
      <c r="AX26" s="89"/>
      <c r="AY26" s="89"/>
      <c r="AZ26" s="89"/>
      <c r="BA26" s="89"/>
      <c r="BB26" s="89"/>
      <c r="BC26" s="89"/>
      <c r="BD26" s="89"/>
      <c r="BE26" s="89"/>
      <c r="BF26" s="89"/>
      <c r="BG26" s="89"/>
      <c r="BH26" s="89"/>
      <c r="BI26" s="89"/>
      <c r="BJ26" s="89"/>
      <c r="BK26" s="89"/>
      <c r="BL26" s="89"/>
    </row>
    <row r="27" spans="1:66" s="19" customFormat="1" ht="15" customHeight="1" thickTop="1" x14ac:dyDescent="0.2">
      <c r="A27" s="1"/>
      <c r="B27" s="296" t="s">
        <v>17</v>
      </c>
      <c r="C27" s="220"/>
      <c r="D27" s="220"/>
      <c r="E27" s="220"/>
      <c r="F27" s="220"/>
      <c r="G27" s="220"/>
      <c r="H27" s="220"/>
      <c r="I27" s="220"/>
      <c r="J27" s="220"/>
      <c r="K27" s="220"/>
      <c r="L27" s="220"/>
      <c r="M27" s="220"/>
      <c r="N27" s="220"/>
      <c r="O27" s="220"/>
      <c r="P27" s="220"/>
      <c r="Q27" s="320" t="s">
        <v>18</v>
      </c>
      <c r="R27" s="257"/>
      <c r="S27" s="257"/>
      <c r="T27" s="257"/>
      <c r="U27" s="257"/>
      <c r="V27" s="257"/>
      <c r="W27" s="257"/>
      <c r="X27" s="257"/>
      <c r="Y27" s="257"/>
      <c r="Z27" s="257"/>
      <c r="AA27" s="257"/>
      <c r="AB27" s="257"/>
      <c r="AC27" s="257"/>
      <c r="AD27" s="257"/>
      <c r="AE27" s="345"/>
      <c r="AF27" s="299" t="s">
        <v>16</v>
      </c>
      <c r="AG27" s="297"/>
      <c r="AH27" s="297"/>
      <c r="AI27" s="297"/>
      <c r="AJ27" s="297"/>
      <c r="AK27" s="297"/>
      <c r="AL27" s="300"/>
      <c r="AM27" s="32"/>
      <c r="AN27" s="1"/>
      <c r="AO27" s="1"/>
      <c r="AP27" s="1"/>
      <c r="AQ27" s="90"/>
      <c r="AR27" s="2" t="s">
        <v>26</v>
      </c>
      <c r="AS27" s="1"/>
      <c r="AT27" s="1"/>
      <c r="AU27" s="1"/>
      <c r="AV27" s="1"/>
      <c r="AW27" s="1"/>
      <c r="AX27" s="1"/>
      <c r="AY27" s="1"/>
      <c r="AZ27" s="1"/>
      <c r="BA27" s="1"/>
      <c r="BB27" s="1"/>
      <c r="BC27" s="1"/>
      <c r="BD27" s="1"/>
      <c r="BE27" s="1"/>
      <c r="BF27" s="1"/>
      <c r="BG27" s="1"/>
      <c r="BH27" s="1"/>
      <c r="BI27" s="1"/>
      <c r="BJ27" s="89"/>
    </row>
    <row r="28" spans="1:66" s="19" customFormat="1" ht="30" customHeight="1" thickBot="1" x14ac:dyDescent="0.25">
      <c r="A28" s="1"/>
      <c r="B28" s="343" t="str">
        <f>IF(ISBLANK(金融機関名),"",金融機関名)</f>
        <v/>
      </c>
      <c r="C28" s="344"/>
      <c r="D28" s="344"/>
      <c r="E28" s="344"/>
      <c r="F28" s="344"/>
      <c r="G28" s="344"/>
      <c r="H28" s="344"/>
      <c r="I28" s="344"/>
      <c r="J28" s="344"/>
      <c r="K28" s="344"/>
      <c r="L28" s="344"/>
      <c r="M28" s="344"/>
      <c r="N28" s="344"/>
      <c r="O28" s="344"/>
      <c r="P28" s="344"/>
      <c r="Q28" s="346" t="str">
        <f>IF(ISBLANK(店舗名),"",店舗名)</f>
        <v/>
      </c>
      <c r="R28" s="344"/>
      <c r="S28" s="344"/>
      <c r="T28" s="344"/>
      <c r="U28" s="344"/>
      <c r="V28" s="344"/>
      <c r="W28" s="344"/>
      <c r="X28" s="344"/>
      <c r="Y28" s="344"/>
      <c r="Z28" s="344"/>
      <c r="AA28" s="344"/>
      <c r="AB28" s="344"/>
      <c r="AC28" s="344"/>
      <c r="AD28" s="344"/>
      <c r="AE28" s="347"/>
      <c r="AF28" s="48" t="str">
        <f>MID(ASC(金融機関コード),1,1)</f>
        <v/>
      </c>
      <c r="AG28" s="49" t="str">
        <f>MID(ASC(金融機関コード),2,1)</f>
        <v/>
      </c>
      <c r="AH28" s="49" t="str">
        <f>MID(ASC(金融機関コード),3,1)</f>
        <v/>
      </c>
      <c r="AI28" s="50" t="str">
        <f>MID(ASC(金融機関コード),4,1)</f>
        <v/>
      </c>
      <c r="AJ28" s="51" t="str">
        <f>MID(ASC(金融機関コード),5,1)</f>
        <v/>
      </c>
      <c r="AK28" s="49" t="str">
        <f>MID(ASC(金融機関コード),6,1)</f>
        <v/>
      </c>
      <c r="AL28" s="52" t="str">
        <f>MID(ASC(金融機関コード),7,1)</f>
        <v/>
      </c>
      <c r="AM28" s="33"/>
      <c r="AN28" s="1"/>
      <c r="AO28" s="1"/>
      <c r="AP28" s="1"/>
      <c r="AQ28" s="90"/>
      <c r="AS28" s="1"/>
      <c r="AT28" s="2" t="s">
        <v>30</v>
      </c>
      <c r="AU28" s="1"/>
      <c r="AV28" s="1"/>
      <c r="AW28" s="1"/>
      <c r="AX28" s="1"/>
      <c r="AY28" s="1"/>
      <c r="AZ28" s="1"/>
      <c r="BA28" s="1"/>
      <c r="BB28" s="1"/>
      <c r="BC28" s="1"/>
      <c r="BD28" s="1"/>
      <c r="BE28" s="1"/>
      <c r="BF28" s="1"/>
      <c r="BG28" s="1"/>
      <c r="BH28" s="1"/>
      <c r="BI28" s="1"/>
    </row>
    <row r="29" spans="1:66" s="19" customFormat="1" ht="15" customHeight="1" thickTop="1" thickBot="1" x14ac:dyDescent="0.25">
      <c r="A29" s="1"/>
      <c r="B29" s="260" t="s">
        <v>105</v>
      </c>
      <c r="C29" s="261"/>
      <c r="D29" s="261"/>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3"/>
      <c r="AF29" s="348" t="s">
        <v>44</v>
      </c>
      <c r="AG29" s="297"/>
      <c r="AH29" s="297"/>
      <c r="AI29" s="297"/>
      <c r="AJ29" s="297"/>
      <c r="AK29" s="297"/>
      <c r="AL29" s="298"/>
      <c r="AM29" s="93"/>
      <c r="AN29" s="92"/>
      <c r="AO29" s="92"/>
      <c r="AP29" s="1"/>
      <c r="AQ29" s="90"/>
      <c r="AY29" s="272" t="str">
        <f>IF(ISBLANK(申請年月日_元号),"",申請年月日_元号)</f>
        <v>令和</v>
      </c>
      <c r="AZ29" s="272"/>
      <c r="BA29" s="273" t="str">
        <f>IF(ISBLANK(申請年月日_年),"",申請年月日_年)</f>
        <v/>
      </c>
      <c r="BB29" s="273"/>
      <c r="BC29" s="272" t="s">
        <v>29</v>
      </c>
      <c r="BD29" s="273" t="str">
        <f>IF(ISBLANK(申請年月日_月),"",申請年月日_月)</f>
        <v/>
      </c>
      <c r="BE29" s="273"/>
      <c r="BF29" s="272" t="s">
        <v>28</v>
      </c>
      <c r="BG29" s="273" t="str">
        <f>IF(ISBLANK(申請年月日_日),"",申請年月日_日)</f>
        <v/>
      </c>
      <c r="BH29" s="273"/>
      <c r="BI29" s="272" t="s">
        <v>27</v>
      </c>
    </row>
    <row r="30" spans="1:66" s="19" customFormat="1" ht="15" customHeight="1" thickTop="1" x14ac:dyDescent="0.2">
      <c r="A30" s="1"/>
      <c r="B30" s="241" t="str">
        <f>LEFT(預金種別,1)</f>
        <v/>
      </c>
      <c r="C30" s="242"/>
      <c r="D30" s="243"/>
      <c r="E30" s="247" t="s">
        <v>48</v>
      </c>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51" t="str">
        <f>IF(ISBLANK(口座番号),"",MID(REPT("0",IF(7-LEN(口座番号)&gt;0,7-LEN(口座番号),0))&amp;ASC(口座番号),1,1))</f>
        <v/>
      </c>
      <c r="AG30" s="253" t="str">
        <f>IF(ISBLANK(口座番号),"",MID(REPT("0",IF(7-LEN(口座番号)&gt;0,7-LEN(口座番号),0))&amp;ASC(口座番号),2,1))</f>
        <v/>
      </c>
      <c r="AH30" s="253" t="str">
        <f>IF(ISBLANK(口座番号),"",MID(REPT("0",IF(7-LEN(口座番号)&gt;0,7-LEN(口座番号),0))&amp;ASC(口座番号),3,1))</f>
        <v/>
      </c>
      <c r="AI30" s="253" t="str">
        <f>IF(ISBLANK(口座番号),"",MID(REPT("0",IF(7-LEN(口座番号)&gt;0,7-LEN(口座番号),0))&amp;ASC(口座番号),4,1))</f>
        <v/>
      </c>
      <c r="AJ30" s="253" t="str">
        <f>IF(ISBLANK(口座番号),"",MID(REPT("0",IF(7-LEN(口座番号)&gt;0,7-LEN(口座番号),0))&amp;ASC(口座番号),5,1))</f>
        <v/>
      </c>
      <c r="AK30" s="253" t="str">
        <f>IF(ISBLANK(口座番号),"",MID(REPT("0",IF(7-LEN(口座番号)&gt;0,7-LEN(口座番号),0))&amp;ASC(口座番号),6,1))</f>
        <v/>
      </c>
      <c r="AL30" s="255" t="str">
        <f>IF(ISBLANK(口座番号),"",MID(REPT("0",IF(7-LEN(口座番号)&gt;0,7-LEN(口座番号),0))&amp;ASC(口座番号),7,1))</f>
        <v/>
      </c>
      <c r="AM30" s="92"/>
      <c r="AN30" s="92"/>
      <c r="AO30" s="92"/>
      <c r="AP30" s="21"/>
      <c r="AS30" s="90" t="s">
        <v>180</v>
      </c>
      <c r="AY30" s="272"/>
      <c r="AZ30" s="272"/>
      <c r="BA30" s="273"/>
      <c r="BB30" s="273"/>
      <c r="BC30" s="272"/>
      <c r="BD30" s="273"/>
      <c r="BE30" s="273"/>
      <c r="BF30" s="272"/>
      <c r="BG30" s="273"/>
      <c r="BH30" s="273"/>
      <c r="BI30" s="272"/>
    </row>
    <row r="31" spans="1:66" s="91" customFormat="1" ht="15" customHeight="1" thickBot="1" x14ac:dyDescent="0.25">
      <c r="A31" s="92"/>
      <c r="B31" s="244"/>
      <c r="C31" s="245"/>
      <c r="D31" s="246"/>
      <c r="E31" s="249"/>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2"/>
      <c r="AG31" s="254"/>
      <c r="AH31" s="254"/>
      <c r="AI31" s="254"/>
      <c r="AJ31" s="254"/>
      <c r="AK31" s="254"/>
      <c r="AL31" s="256"/>
      <c r="AM31" s="92"/>
      <c r="AN31" s="92"/>
      <c r="AO31" s="92"/>
      <c r="AP31" s="93"/>
      <c r="AQ31" s="92"/>
      <c r="AR31" s="232" t="s">
        <v>115</v>
      </c>
      <c r="AS31" s="232"/>
      <c r="AT31" s="232"/>
      <c r="AU31" s="17"/>
      <c r="AV31" s="228" t="str">
        <f>IF(ISBLANK(申請者_住所),"",申請者_住所)</f>
        <v/>
      </c>
      <c r="AW31" s="228"/>
      <c r="AX31" s="228"/>
      <c r="AY31" s="228"/>
      <c r="AZ31" s="228"/>
      <c r="BA31" s="228"/>
      <c r="BB31" s="228"/>
      <c r="BC31" s="228"/>
      <c r="BD31" s="228"/>
      <c r="BE31" s="228"/>
      <c r="BF31" s="228"/>
      <c r="BG31" s="228"/>
      <c r="BH31" s="228"/>
      <c r="BI31" s="228"/>
      <c r="BJ31" s="228"/>
      <c r="BK31" s="228"/>
      <c r="BL31" s="228"/>
      <c r="BM31" s="228"/>
      <c r="BN31" s="228"/>
    </row>
    <row r="32" spans="1:66" s="19" customFormat="1" ht="15" customHeight="1" thickTop="1" x14ac:dyDescent="0.2">
      <c r="A32" s="30"/>
      <c r="B32" s="296" t="s">
        <v>43</v>
      </c>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97"/>
      <c r="AN32" s="297"/>
      <c r="AO32" s="298"/>
      <c r="AP32" s="29"/>
      <c r="AQ32" s="90"/>
      <c r="AR32" s="232"/>
      <c r="AS32" s="232"/>
      <c r="AT32" s="232"/>
      <c r="AU32" s="17"/>
      <c r="AV32" s="228"/>
      <c r="AW32" s="228"/>
      <c r="AX32" s="228"/>
      <c r="AY32" s="228"/>
      <c r="AZ32" s="228"/>
      <c r="BA32" s="228"/>
      <c r="BB32" s="228"/>
      <c r="BC32" s="228"/>
      <c r="BD32" s="228"/>
      <c r="BE32" s="228"/>
      <c r="BF32" s="228"/>
      <c r="BG32" s="228"/>
      <c r="BH32" s="228"/>
      <c r="BI32" s="228"/>
      <c r="BJ32" s="228"/>
      <c r="BK32" s="228"/>
      <c r="BL32" s="228"/>
      <c r="BM32" s="228"/>
      <c r="BN32" s="228"/>
    </row>
    <row r="33" spans="1:72" s="19" customFormat="1" ht="15" customHeight="1" x14ac:dyDescent="0.2">
      <c r="A33" s="30"/>
      <c r="B33" s="357" t="str">
        <f>MID(ASC(PHONETIC(口座名義人カナ)),1,1)</f>
        <v/>
      </c>
      <c r="C33" s="253" t="str">
        <f>MID(ASC(PHONETIC(口座名義人カナ)),2,1)</f>
        <v/>
      </c>
      <c r="D33" s="253" t="str">
        <f>MID(ASC(PHONETIC(口座名義人カナ)),3,1)</f>
        <v/>
      </c>
      <c r="E33" s="253" t="str">
        <f>MID(ASC(PHONETIC(口座名義人カナ)),4,1)</f>
        <v/>
      </c>
      <c r="F33" s="253" t="str">
        <f>MID(ASC(PHONETIC(口座名義人カナ)),5,1)</f>
        <v/>
      </c>
      <c r="G33" s="253" t="str">
        <f>MID(ASC(PHONETIC(口座名義人カナ)),6,1)</f>
        <v/>
      </c>
      <c r="H33" s="253" t="str">
        <f>MID(ASC(PHONETIC(口座名義人カナ)),7,1)</f>
        <v/>
      </c>
      <c r="I33" s="253" t="str">
        <f>MID(ASC(PHONETIC(口座名義人カナ)),8,1)</f>
        <v/>
      </c>
      <c r="J33" s="253" t="str">
        <f>MID(ASC(PHONETIC(口座名義人カナ)),9,1)</f>
        <v/>
      </c>
      <c r="K33" s="253" t="str">
        <f>MID(ASC(PHONETIC(口座名義人カナ)),10,1)</f>
        <v/>
      </c>
      <c r="L33" s="253" t="str">
        <f>MID(ASC(PHONETIC(口座名義人カナ)),11,1)</f>
        <v/>
      </c>
      <c r="M33" s="253" t="str">
        <f>MID(ASC(PHONETIC(口座名義人カナ)),12,1)</f>
        <v/>
      </c>
      <c r="N33" s="253" t="str">
        <f>MID(ASC(PHONETIC(口座名義人カナ)),13,1)</f>
        <v/>
      </c>
      <c r="O33" s="253" t="str">
        <f>MID(ASC(PHONETIC(口座名義人カナ)),14,1)</f>
        <v/>
      </c>
      <c r="P33" s="253" t="str">
        <f>MID(ASC(PHONETIC(口座名義人カナ)),15,1)</f>
        <v/>
      </c>
      <c r="Q33" s="253" t="str">
        <f>MID(ASC(PHONETIC(口座名義人カナ)),16,1)</f>
        <v/>
      </c>
      <c r="R33" s="253" t="str">
        <f>MID(ASC(PHONETIC(口座名義人カナ)),17,1)</f>
        <v/>
      </c>
      <c r="S33" s="253" t="str">
        <f>MID(ASC(PHONETIC(口座名義人カナ)),18,1)</f>
        <v/>
      </c>
      <c r="T33" s="253" t="str">
        <f>MID(ASC(PHONETIC(口座名義人カナ)),19,1)</f>
        <v/>
      </c>
      <c r="U33" s="253" t="str">
        <f>MID(ASC(PHONETIC(口座名義人カナ)),20,1)</f>
        <v/>
      </c>
      <c r="V33" s="253" t="str">
        <f>MID(ASC(PHONETIC(口座名義人カナ)),21,1)</f>
        <v/>
      </c>
      <c r="W33" s="253" t="str">
        <f>MID(ASC(PHONETIC(口座名義人カナ)),22,1)</f>
        <v/>
      </c>
      <c r="X33" s="253" t="str">
        <f>MID(ASC(PHONETIC(口座名義人カナ)),23,1)</f>
        <v/>
      </c>
      <c r="Y33" s="253" t="str">
        <f>MID(ASC(PHONETIC(口座名義人カナ)),24,1)</f>
        <v/>
      </c>
      <c r="Z33" s="253" t="str">
        <f>MID(ASC(PHONETIC(口座名義人カナ)),25,1)</f>
        <v/>
      </c>
      <c r="AA33" s="253" t="str">
        <f>MID(ASC(PHONETIC(口座名義人カナ)),26,1)</f>
        <v/>
      </c>
      <c r="AB33" s="253" t="str">
        <f>MID(ASC(PHONETIC(口座名義人カナ)),27,1)</f>
        <v/>
      </c>
      <c r="AC33" s="253" t="str">
        <f>MID(ASC(PHONETIC(口座名義人カナ)),28,1)</f>
        <v/>
      </c>
      <c r="AD33" s="253" t="str">
        <f>MID(ASC(PHONETIC(口座名義人カナ)),29,1)</f>
        <v/>
      </c>
      <c r="AE33" s="253" t="str">
        <f>MID(ASC(PHONETIC(口座名義人カナ)),30,1)</f>
        <v/>
      </c>
      <c r="AF33" s="253" t="str">
        <f>MID(ASC(PHONETIC(口座名義人カナ)),31,1)</f>
        <v/>
      </c>
      <c r="AG33" s="253" t="str">
        <f>MID(ASC(PHONETIC(口座名義人カナ)),32,1)</f>
        <v/>
      </c>
      <c r="AH33" s="253" t="str">
        <f>MID(ASC(PHONETIC(口座名義人カナ)),33,1)</f>
        <v/>
      </c>
      <c r="AI33" s="253" t="str">
        <f>MID(ASC(PHONETIC(口座名義人カナ)),34,1)</f>
        <v/>
      </c>
      <c r="AJ33" s="253" t="str">
        <f>MID(ASC(PHONETIC(口座名義人カナ)),35,1)</f>
        <v/>
      </c>
      <c r="AK33" s="253" t="str">
        <f>MID(ASC(PHONETIC(口座名義人カナ)),36,1)</f>
        <v/>
      </c>
      <c r="AL33" s="253" t="str">
        <f>MID(ASC(PHONETIC(口座名義人カナ)),37,1)</f>
        <v/>
      </c>
      <c r="AM33" s="253" t="str">
        <f>MID(ASC(PHONETIC(口座名義人カナ)),38,1)</f>
        <v/>
      </c>
      <c r="AN33" s="253" t="str">
        <f>MID(ASC(PHONETIC(口座名義人カナ)),39,1)</f>
        <v/>
      </c>
      <c r="AO33" s="255" t="str">
        <f>MID(ASC(PHONETIC(口座名義人カナ)),40,1)</f>
        <v/>
      </c>
      <c r="AP33" s="295"/>
      <c r="AQ33" s="20"/>
      <c r="AR33" s="232" t="s">
        <v>31</v>
      </c>
      <c r="AS33" s="232"/>
      <c r="AT33" s="232"/>
      <c r="AU33" s="17"/>
      <c r="AV33" s="228" t="str">
        <f>IF(ISBLANK(申請者_氏名),"",申請者_氏名)</f>
        <v/>
      </c>
      <c r="AW33" s="228"/>
      <c r="AX33" s="228"/>
      <c r="AY33" s="228"/>
      <c r="AZ33" s="228"/>
      <c r="BA33" s="228"/>
      <c r="BB33" s="228"/>
      <c r="BC33" s="228"/>
      <c r="BD33" s="228"/>
      <c r="BE33" s="228"/>
      <c r="BF33" s="228"/>
      <c r="BG33" s="228"/>
      <c r="BH33" s="228"/>
      <c r="BI33" s="228"/>
      <c r="BJ33" s="228"/>
      <c r="BK33" s="228"/>
      <c r="BL33" s="228"/>
      <c r="BM33" s="228"/>
      <c r="BN33" s="228"/>
    </row>
    <row r="34" spans="1:72" s="19" customFormat="1" ht="15" customHeight="1" thickBot="1" x14ac:dyDescent="0.25">
      <c r="A34" s="30"/>
      <c r="B34" s="358"/>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71"/>
      <c r="AG34" s="271"/>
      <c r="AH34" s="271"/>
      <c r="AI34" s="271"/>
      <c r="AJ34" s="271"/>
      <c r="AK34" s="271"/>
      <c r="AL34" s="271"/>
      <c r="AM34" s="271"/>
      <c r="AN34" s="271"/>
      <c r="AO34" s="341"/>
      <c r="AP34" s="295"/>
      <c r="AQ34" s="20"/>
      <c r="AR34" s="232"/>
      <c r="AS34" s="232"/>
      <c r="AT34" s="232"/>
      <c r="AU34" s="17"/>
      <c r="AV34" s="228"/>
      <c r="AW34" s="228"/>
      <c r="AX34" s="228"/>
      <c r="AY34" s="228"/>
      <c r="AZ34" s="228"/>
      <c r="BA34" s="228"/>
      <c r="BB34" s="228"/>
      <c r="BC34" s="228"/>
      <c r="BD34" s="228"/>
      <c r="BE34" s="228"/>
      <c r="BF34" s="228"/>
      <c r="BG34" s="228"/>
      <c r="BH34" s="228"/>
      <c r="BI34" s="228"/>
      <c r="BJ34" s="228"/>
      <c r="BK34" s="228"/>
      <c r="BL34" s="228"/>
      <c r="BM34" s="228"/>
      <c r="BN34" s="228"/>
    </row>
    <row r="35" spans="1:72" s="19" customFormat="1" ht="15" customHeight="1" thickTop="1" x14ac:dyDescent="0.2">
      <c r="A35" s="1"/>
      <c r="B35" s="301" t="s">
        <v>32</v>
      </c>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299" t="s">
        <v>16</v>
      </c>
      <c r="AG35" s="297"/>
      <c r="AH35" s="297"/>
      <c r="AI35" s="297"/>
      <c r="AJ35" s="297"/>
      <c r="AK35" s="297"/>
      <c r="AL35" s="300"/>
      <c r="AM35" s="7"/>
      <c r="AN35" s="7"/>
      <c r="AO35" s="7"/>
      <c r="AP35" s="21"/>
      <c r="AQ35" s="90"/>
      <c r="AR35" s="216" t="s">
        <v>119</v>
      </c>
      <c r="AS35" s="216"/>
      <c r="AT35" s="216"/>
      <c r="AU35" s="2"/>
      <c r="AV35" s="229" t="str">
        <f>IF(ISBLANK(申請者_電話番号),"",申請者_電話番号)</f>
        <v/>
      </c>
      <c r="AW35" s="229"/>
      <c r="AX35" s="229"/>
      <c r="AY35" s="229"/>
      <c r="AZ35" s="229"/>
      <c r="BA35" s="229"/>
      <c r="BB35" s="229"/>
      <c r="BC35" s="229"/>
      <c r="BD35" s="229"/>
      <c r="BE35" s="229"/>
      <c r="BF35" s="229"/>
      <c r="BG35" s="229"/>
      <c r="BH35" s="229"/>
      <c r="BI35" s="229"/>
      <c r="BJ35" s="229"/>
      <c r="BK35" s="229"/>
      <c r="BL35" s="229"/>
      <c r="BM35" s="229"/>
      <c r="BN35" s="229"/>
    </row>
    <row r="36" spans="1:72" s="19" customFormat="1" ht="15" customHeight="1" x14ac:dyDescent="0.2">
      <c r="A36" s="1"/>
      <c r="B36" s="284" t="str">
        <f>IF(ISBLANK(金融機関名_前払金),"",金融機関名_前払金)</f>
        <v/>
      </c>
      <c r="C36" s="285"/>
      <c r="D36" s="285"/>
      <c r="E36" s="285"/>
      <c r="F36" s="285"/>
      <c r="G36" s="285"/>
      <c r="H36" s="285"/>
      <c r="I36" s="285"/>
      <c r="J36" s="285"/>
      <c r="K36" s="285"/>
      <c r="L36" s="285"/>
      <c r="M36" s="285"/>
      <c r="N36" s="285"/>
      <c r="O36" s="285"/>
      <c r="P36" s="285"/>
      <c r="Q36" s="285" t="str">
        <f>IF(ISBLANK(店舗名_前払金),"",店舗名_前払金)</f>
        <v/>
      </c>
      <c r="R36" s="285"/>
      <c r="S36" s="285"/>
      <c r="T36" s="285"/>
      <c r="U36" s="285"/>
      <c r="V36" s="285"/>
      <c r="W36" s="285"/>
      <c r="X36" s="285"/>
      <c r="Y36" s="285"/>
      <c r="Z36" s="285"/>
      <c r="AA36" s="285"/>
      <c r="AB36" s="285"/>
      <c r="AC36" s="285"/>
      <c r="AD36" s="285"/>
      <c r="AE36" s="288"/>
      <c r="AF36" s="290" t="str">
        <f>MID(ASC(金融機関コード_前払金),1,1)</f>
        <v/>
      </c>
      <c r="AG36" s="235" t="str">
        <f>MID(ASC(金融機関コード_前払金),2,1)</f>
        <v/>
      </c>
      <c r="AH36" s="235" t="str">
        <f>MID(ASC(金融機関コード_前払金),3,1)</f>
        <v/>
      </c>
      <c r="AI36" s="237" t="str">
        <f>MID(ASC(金融機関コード_前払金),4,1)</f>
        <v/>
      </c>
      <c r="AJ36" s="233" t="str">
        <f>MID(ASC(金融機関コード_前払金),5,1)</f>
        <v/>
      </c>
      <c r="AK36" s="235" t="str">
        <f>MID(ASC(金融機関コード_前払金),6,1)</f>
        <v/>
      </c>
      <c r="AL36" s="237" t="str">
        <f>MID(ASC(金融機関コード_前払金),7,1)</f>
        <v/>
      </c>
      <c r="AM36" s="1"/>
      <c r="AN36" s="1"/>
      <c r="AO36" s="1"/>
      <c r="AP36" s="1"/>
      <c r="AQ36" s="90"/>
      <c r="AR36" s="216"/>
      <c r="AS36" s="216"/>
      <c r="AT36" s="216"/>
      <c r="AV36" s="229"/>
      <c r="AW36" s="229"/>
      <c r="AX36" s="229"/>
      <c r="AY36" s="229"/>
      <c r="AZ36" s="229"/>
      <c r="BA36" s="229"/>
      <c r="BB36" s="229"/>
      <c r="BC36" s="229"/>
      <c r="BD36" s="229"/>
      <c r="BE36" s="229"/>
      <c r="BF36" s="229"/>
      <c r="BG36" s="229"/>
      <c r="BH36" s="229"/>
      <c r="BI36" s="229"/>
      <c r="BJ36" s="229"/>
      <c r="BK36" s="229"/>
      <c r="BL36" s="229"/>
      <c r="BM36" s="229"/>
      <c r="BN36" s="229"/>
    </row>
    <row r="37" spans="1:72" s="91" customFormat="1" ht="15" customHeight="1" thickBot="1" x14ac:dyDescent="0.25">
      <c r="A37" s="92"/>
      <c r="B37" s="286"/>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9"/>
      <c r="AF37" s="291"/>
      <c r="AG37" s="292"/>
      <c r="AH37" s="292"/>
      <c r="AI37" s="293"/>
      <c r="AJ37" s="294"/>
      <c r="AK37" s="292"/>
      <c r="AL37" s="293"/>
      <c r="AM37" s="92"/>
      <c r="AN37" s="92"/>
      <c r="AO37" s="92"/>
      <c r="AP37" s="92"/>
      <c r="AQ37" s="92"/>
    </row>
    <row r="38" spans="1:72" s="19" customFormat="1" ht="15" customHeight="1" thickTop="1" thickBot="1" x14ac:dyDescent="0.25">
      <c r="A38" s="1"/>
      <c r="B38" s="260" t="s">
        <v>20</v>
      </c>
      <c r="C38" s="261"/>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3"/>
      <c r="AF38" s="264" t="s">
        <v>45</v>
      </c>
      <c r="AG38" s="265"/>
      <c r="AH38" s="265"/>
      <c r="AI38" s="265"/>
      <c r="AJ38" s="265"/>
      <c r="AK38" s="265"/>
      <c r="AL38" s="266"/>
      <c r="AM38" s="8"/>
      <c r="AN38" s="1"/>
      <c r="AO38" s="1"/>
      <c r="AP38" s="1"/>
      <c r="AS38" s="227" t="s">
        <v>116</v>
      </c>
      <c r="AT38" s="227"/>
      <c r="AU38" s="227"/>
      <c r="AV38" s="227"/>
      <c r="AW38" s="227"/>
      <c r="AX38" s="227"/>
      <c r="AY38" s="227"/>
      <c r="AZ38" s="227"/>
      <c r="BA38" s="227"/>
      <c r="BB38" s="227"/>
      <c r="BC38" s="227"/>
      <c r="BD38" s="227"/>
      <c r="BE38" s="227"/>
      <c r="BF38" s="227"/>
      <c r="BG38" s="227"/>
      <c r="BH38" s="227"/>
      <c r="BI38" s="227"/>
      <c r="BJ38" s="227"/>
      <c r="BK38" s="227"/>
      <c r="BL38" s="227"/>
    </row>
    <row r="39" spans="1:72" s="19" customFormat="1" ht="15" customHeight="1" thickTop="1" x14ac:dyDescent="0.2">
      <c r="A39" s="1"/>
      <c r="B39" s="241" t="str">
        <f>LEFT(預金種別_前払金,1)</f>
        <v/>
      </c>
      <c r="C39" s="242"/>
      <c r="D39" s="243"/>
      <c r="E39" s="267" t="s">
        <v>48</v>
      </c>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9" t="str">
        <f>IF(ISBLANK(口座番号_前払金),"",MID(REPT("0",IF(7-LEN(口座番号_前払金)&gt;0,7-LEN(口座番号_前払金),0))&amp;ASC(口座番号_前払金),1,1))</f>
        <v/>
      </c>
      <c r="AG39" s="253" t="str">
        <f>IF(ISBLANK(口座番号_前払金),"",MID(REPT("0",IF(7-LEN(口座番号_前払金)&gt;0,7-LEN(口座番号_前払金),0))&amp;ASC(口座番号_前払金),2,1))</f>
        <v/>
      </c>
      <c r="AH39" s="253" t="str">
        <f>IF(ISBLANK(口座番号_前払金),"",MID(REPT("0",IF(7-LEN(口座番号_前払金)&gt;0,7-LEN(口座番号_前払金),0))&amp;ASC(口座番号_前払金),3,1))</f>
        <v/>
      </c>
      <c r="AI39" s="253" t="str">
        <f>IF(ISBLANK(口座番号_前払金),"",MID(REPT("0",IF(7-LEN(口座番号_前払金)&gt;0,7-LEN(口座番号_前払金),0))&amp;ASC(口座番号_前払金),4,1))</f>
        <v/>
      </c>
      <c r="AJ39" s="253" t="str">
        <f>IF(ISBLANK(口座番号_前払金),"",MID(REPT("0",IF(7-LEN(口座番号_前払金)&gt;0,7-LEN(口座番号_前払金),0))&amp;ASC(口座番号_前払金),5,1))</f>
        <v/>
      </c>
      <c r="AK39" s="253" t="str">
        <f>IF(ISBLANK(口座番号_前払金),"",MID(REPT("0",IF(7-LEN(口座番号_前払金)&gt;0,7-LEN(口座番号_前払金),0))&amp;ASC(口座番号_前払金),6,1))</f>
        <v/>
      </c>
      <c r="AL39" s="255" t="str">
        <f>IF(ISBLANK(口座番号_前払金),"",MID(REPT("0",IF(7-LEN(口座番号_前払金)&gt;0,7-LEN(口座番号_前払金),0))&amp;ASC(口座番号_前払金),7,1))</f>
        <v/>
      </c>
      <c r="AM39" s="1"/>
      <c r="AN39" s="1"/>
      <c r="AO39" s="1"/>
      <c r="AP39" s="1"/>
      <c r="AR39" s="17"/>
      <c r="AS39" s="227"/>
      <c r="AT39" s="227"/>
      <c r="AU39" s="227"/>
      <c r="AV39" s="227"/>
      <c r="AW39" s="227"/>
      <c r="AX39" s="227"/>
      <c r="AY39" s="227"/>
      <c r="AZ39" s="227"/>
      <c r="BA39" s="227"/>
      <c r="BB39" s="227"/>
      <c r="BC39" s="227"/>
      <c r="BD39" s="227"/>
      <c r="BE39" s="227"/>
      <c r="BF39" s="227"/>
      <c r="BG39" s="227"/>
      <c r="BH39" s="227"/>
      <c r="BI39" s="227"/>
      <c r="BJ39" s="227"/>
      <c r="BK39" s="227"/>
      <c r="BL39" s="227"/>
      <c r="BM39" s="17"/>
    </row>
    <row r="40" spans="1:72" s="91" customFormat="1" ht="15" customHeight="1" thickBot="1" x14ac:dyDescent="0.25">
      <c r="A40" s="92"/>
      <c r="B40" s="244"/>
      <c r="C40" s="245"/>
      <c r="D40" s="246"/>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70"/>
      <c r="AG40" s="271"/>
      <c r="AH40" s="271"/>
      <c r="AI40" s="271"/>
      <c r="AJ40" s="271"/>
      <c r="AK40" s="271"/>
      <c r="AL40" s="341"/>
      <c r="AM40" s="92"/>
      <c r="AN40" s="92"/>
      <c r="AO40" s="92"/>
      <c r="AP40" s="92"/>
      <c r="AR40" s="19"/>
      <c r="AT40" s="230" t="s">
        <v>113</v>
      </c>
      <c r="AU40" s="230"/>
      <c r="AV40" s="230"/>
      <c r="AW40" s="230"/>
      <c r="AX40" s="95"/>
      <c r="AY40" s="228" t="str">
        <f>IF(ISBLANK(法人担当者_所属氏名),"",法人担当者_所属氏名)</f>
        <v/>
      </c>
      <c r="AZ40" s="228"/>
      <c r="BA40" s="228"/>
      <c r="BB40" s="228"/>
      <c r="BC40" s="228"/>
      <c r="BD40" s="228"/>
      <c r="BE40" s="228"/>
      <c r="BF40" s="228"/>
      <c r="BG40" s="228"/>
      <c r="BH40" s="228"/>
      <c r="BI40" s="228"/>
      <c r="BJ40" s="228"/>
      <c r="BK40" s="228"/>
      <c r="BL40" s="228"/>
      <c r="BM40" s="228"/>
      <c r="BN40" s="228"/>
    </row>
    <row r="41" spans="1:72" s="19" customFormat="1" ht="15" customHeight="1" thickTop="1" x14ac:dyDescent="0.2">
      <c r="A41" s="1"/>
      <c r="B41" s="219" t="s">
        <v>21</v>
      </c>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59"/>
      <c r="AB41" s="219" t="s">
        <v>22</v>
      </c>
      <c r="AC41" s="220"/>
      <c r="AD41" s="220"/>
      <c r="AE41" s="220"/>
      <c r="AF41" s="220"/>
      <c r="AG41" s="220"/>
      <c r="AH41" s="220"/>
      <c r="AI41" s="220"/>
      <c r="AJ41" s="220"/>
      <c r="AK41" s="220"/>
      <c r="AL41" s="220"/>
      <c r="AM41" s="257"/>
      <c r="AN41" s="257"/>
      <c r="AO41" s="258"/>
      <c r="AR41" s="91"/>
      <c r="AS41" s="95"/>
      <c r="AT41" s="231" t="s">
        <v>118</v>
      </c>
      <c r="AU41" s="231"/>
      <c r="AV41" s="231"/>
      <c r="AW41" s="231"/>
      <c r="AX41" s="95"/>
      <c r="AY41" s="228"/>
      <c r="AZ41" s="228"/>
      <c r="BA41" s="228"/>
      <c r="BB41" s="228"/>
      <c r="BC41" s="228"/>
      <c r="BD41" s="228"/>
      <c r="BE41" s="228"/>
      <c r="BF41" s="228"/>
      <c r="BG41" s="228"/>
      <c r="BH41" s="228"/>
      <c r="BI41" s="228"/>
      <c r="BJ41" s="228"/>
      <c r="BK41" s="228"/>
      <c r="BL41" s="228"/>
      <c r="BM41" s="228"/>
      <c r="BN41" s="228"/>
    </row>
    <row r="42" spans="1:72" s="19" customFormat="1" ht="15" customHeight="1" x14ac:dyDescent="0.2">
      <c r="A42" s="1"/>
      <c r="B42" s="221" t="str">
        <f>IF(ISBLANK(関連債権者_氏名),"",関連債権者_氏名)</f>
        <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3"/>
      <c r="AB42" s="233" t="str">
        <f>MID(UPPER(ASC(関連債権者_債権者コード)),1,1)</f>
        <v/>
      </c>
      <c r="AC42" s="235" t="str">
        <f>MID(UPPER(ASC(関連債権者_債権者コード)),2,1)</f>
        <v/>
      </c>
      <c r="AD42" s="235" t="str">
        <f>MID(UPPER(ASC(関連債権者_債権者コード)),3,1)</f>
        <v/>
      </c>
      <c r="AE42" s="235" t="str">
        <f>MID(UPPER(ASC(関連債権者_債権者コード)),4,1)</f>
        <v/>
      </c>
      <c r="AF42" s="235" t="str">
        <f>MID(UPPER(ASC(関連債権者_債権者コード)),5,1)</f>
        <v/>
      </c>
      <c r="AG42" s="235" t="str">
        <f>MID(UPPER(ASC(関連債権者_債権者コード)),6,1)</f>
        <v/>
      </c>
      <c r="AH42" s="235" t="str">
        <f>MID(UPPER(ASC(関連債権者_債権者コード)),7,1)</f>
        <v/>
      </c>
      <c r="AI42" s="235" t="str">
        <f>MID(UPPER(ASC(関連債権者_債権者コード)),8,1)</f>
        <v/>
      </c>
      <c r="AJ42" s="235" t="str">
        <f>MID(UPPER(ASC(関連債権者_債権者コード)),9,1)</f>
        <v/>
      </c>
      <c r="AK42" s="235" t="str">
        <f>MID(UPPER(ASC(関連債権者_債権者コード)),10,1)</f>
        <v/>
      </c>
      <c r="AL42" s="237" t="str">
        <f>MID(UPPER(ASC(関連債権者_債権者コード)),11,1)</f>
        <v/>
      </c>
      <c r="AM42" s="239" t="s">
        <v>46</v>
      </c>
      <c r="AN42" s="233" t="str">
        <f>IF(ISBLANK(関連債権者_債権者コード_枝番),"",MID(REPT("0",IF(2-LEN(関連債権者_債権者コード_枝番)&gt;0,2-LEN(関連債権者_債権者コード_枝番),0))&amp;ASC(関連債権者_債権者コード_枝番),1,1))</f>
        <v/>
      </c>
      <c r="AO42" s="237" t="str">
        <f>IF(ISBLANK(関連債権者_債権者コード_枝番),"",MID(REPT("0",IF(2-LEN(関連債権者_債権者コード_枝番)&gt;0,2-LEN(関連債権者_債権者コード_枝番),0))&amp;ASC(関連債権者_債権者コード_枝番),2,1))</f>
        <v/>
      </c>
      <c r="AS42" s="232" t="s">
        <v>123</v>
      </c>
      <c r="AT42" s="232"/>
      <c r="AU42" s="232"/>
      <c r="AV42" s="232"/>
      <c r="AW42" s="232"/>
      <c r="AX42" s="17"/>
      <c r="AY42" s="228" t="str">
        <f>IF(ISBLANK(法人担当者_電話番号),"",法人担当者_電話番号)</f>
        <v/>
      </c>
      <c r="AZ42" s="228"/>
      <c r="BA42" s="228"/>
      <c r="BB42" s="228"/>
      <c r="BC42" s="228"/>
      <c r="BD42" s="228"/>
      <c r="BE42" s="228"/>
      <c r="BF42" s="228"/>
      <c r="BG42" s="228"/>
      <c r="BH42" s="228"/>
      <c r="BI42" s="228"/>
      <c r="BJ42" s="228"/>
      <c r="BK42" s="228"/>
      <c r="BL42" s="228"/>
      <c r="BM42" s="228"/>
      <c r="BN42" s="228"/>
    </row>
    <row r="43" spans="1:72" s="91" customFormat="1" ht="15" customHeight="1" x14ac:dyDescent="0.2">
      <c r="A43" s="92"/>
      <c r="B43" s="224"/>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6"/>
      <c r="AB43" s="234"/>
      <c r="AC43" s="236"/>
      <c r="AD43" s="236"/>
      <c r="AE43" s="236"/>
      <c r="AF43" s="236"/>
      <c r="AG43" s="236"/>
      <c r="AH43" s="236"/>
      <c r="AI43" s="236"/>
      <c r="AJ43" s="236"/>
      <c r="AK43" s="236"/>
      <c r="AL43" s="238"/>
      <c r="AM43" s="240"/>
      <c r="AN43" s="234"/>
      <c r="AO43" s="238"/>
      <c r="AQ43" s="17"/>
      <c r="AR43" s="19"/>
      <c r="AS43" s="232"/>
      <c r="AT43" s="232"/>
      <c r="AU43" s="232"/>
      <c r="AV43" s="232"/>
      <c r="AW43" s="232"/>
      <c r="AX43" s="17"/>
      <c r="AY43" s="228"/>
      <c r="AZ43" s="228"/>
      <c r="BA43" s="228"/>
      <c r="BB43" s="228"/>
      <c r="BC43" s="228"/>
      <c r="BD43" s="228"/>
      <c r="BE43" s="228"/>
      <c r="BF43" s="228"/>
      <c r="BG43" s="228"/>
      <c r="BH43" s="228"/>
      <c r="BI43" s="228"/>
      <c r="BJ43" s="228"/>
      <c r="BK43" s="228"/>
      <c r="BL43" s="228"/>
      <c r="BM43" s="228"/>
      <c r="BN43" s="228"/>
      <c r="BO43" s="19"/>
      <c r="BP43" s="19"/>
      <c r="BQ43" s="19"/>
      <c r="BR43" s="19"/>
      <c r="BS43" s="19"/>
      <c r="BT43" s="19"/>
    </row>
    <row r="44" spans="1:72" s="19" customFormat="1" ht="15" customHeight="1" x14ac:dyDescent="0.2">
      <c r="A44" s="1"/>
      <c r="B44" s="217" t="s">
        <v>23</v>
      </c>
      <c r="C44" s="218"/>
      <c r="D44" s="218"/>
      <c r="E44" s="218"/>
      <c r="F44" s="218"/>
      <c r="G44" s="218"/>
      <c r="H44" s="221" t="str">
        <f>IF(ISBLANK(備考),"",備考)</f>
        <v/>
      </c>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3"/>
      <c r="AQ44" s="17"/>
      <c r="AR44" s="17"/>
      <c r="AS44" s="17"/>
      <c r="AT44" s="232" t="s">
        <v>114</v>
      </c>
      <c r="AU44" s="232"/>
      <c r="AV44" s="232"/>
      <c r="AW44" s="232"/>
      <c r="AX44" s="17"/>
      <c r="AY44" s="228" t="str">
        <f>IF(ISBLANK(法人担当者_Email),"",法人担当者_Email)</f>
        <v/>
      </c>
      <c r="AZ44" s="228"/>
      <c r="BA44" s="228"/>
      <c r="BB44" s="228"/>
      <c r="BC44" s="228"/>
      <c r="BD44" s="228"/>
      <c r="BE44" s="228"/>
      <c r="BF44" s="228"/>
      <c r="BG44" s="228"/>
      <c r="BH44" s="228"/>
      <c r="BI44" s="228"/>
      <c r="BJ44" s="228"/>
      <c r="BK44" s="228"/>
      <c r="BL44" s="228"/>
      <c r="BM44" s="228"/>
      <c r="BN44" s="228"/>
      <c r="BO44" s="17"/>
      <c r="BP44" s="17"/>
      <c r="BQ44" s="17"/>
      <c r="BR44" s="17"/>
      <c r="BS44" s="17"/>
      <c r="BT44" s="17"/>
    </row>
    <row r="45" spans="1:72" s="91" customFormat="1" ht="15" customHeight="1" x14ac:dyDescent="0.2">
      <c r="A45" s="92"/>
      <c r="B45" s="219"/>
      <c r="C45" s="220"/>
      <c r="D45" s="220"/>
      <c r="E45" s="220"/>
      <c r="F45" s="220"/>
      <c r="G45" s="220"/>
      <c r="H45" s="224"/>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6"/>
      <c r="AQ45" s="17"/>
      <c r="AR45" s="17"/>
      <c r="AS45" s="17"/>
      <c r="AT45" s="232"/>
      <c r="AU45" s="232"/>
      <c r="AV45" s="232"/>
      <c r="AW45" s="232"/>
      <c r="AX45" s="17"/>
      <c r="AY45" s="228"/>
      <c r="AZ45" s="228"/>
      <c r="BA45" s="228"/>
      <c r="BB45" s="228"/>
      <c r="BC45" s="228"/>
      <c r="BD45" s="228"/>
      <c r="BE45" s="228"/>
      <c r="BF45" s="228"/>
      <c r="BG45" s="228"/>
      <c r="BH45" s="228"/>
      <c r="BI45" s="228"/>
      <c r="BJ45" s="228"/>
      <c r="BK45" s="228"/>
      <c r="BL45" s="228"/>
      <c r="BM45" s="228"/>
      <c r="BN45" s="228"/>
      <c r="BO45" s="17"/>
      <c r="BP45" s="17"/>
      <c r="BQ45" s="17"/>
      <c r="BR45" s="17"/>
      <c r="BS45" s="17"/>
      <c r="BT45" s="17"/>
    </row>
    <row r="46" spans="1:72" ht="13.5" customHeight="1" x14ac:dyDescent="0.2">
      <c r="AW46" s="91"/>
      <c r="AX46" s="91"/>
      <c r="AY46" s="91"/>
      <c r="AZ46" s="91"/>
      <c r="BA46" s="94"/>
      <c r="BB46" s="94"/>
      <c r="BC46" s="94"/>
      <c r="BD46" s="94"/>
      <c r="BE46" s="94"/>
      <c r="BF46" s="94"/>
      <c r="BG46" s="94"/>
      <c r="BH46" s="94"/>
      <c r="BI46" s="94"/>
      <c r="BJ46" s="94"/>
      <c r="BK46" s="94"/>
      <c r="BL46" s="94"/>
      <c r="BM46" s="94"/>
      <c r="BN46" s="94"/>
      <c r="BO46" s="54"/>
      <c r="BP46" s="14"/>
      <c r="BQ46" s="14"/>
    </row>
    <row r="47" spans="1:72" ht="15" customHeight="1" x14ac:dyDescent="0.2">
      <c r="AY47" s="14"/>
      <c r="AZ47" s="14"/>
      <c r="BA47" s="14"/>
      <c r="BB47" s="14"/>
      <c r="BC47" s="14"/>
      <c r="BD47" s="14"/>
      <c r="BE47" s="14"/>
      <c r="BF47" s="14"/>
      <c r="BG47" s="14"/>
      <c r="BH47" s="14"/>
      <c r="BI47" s="14"/>
      <c r="BJ47" s="14"/>
      <c r="BK47" s="14"/>
      <c r="BL47" s="14"/>
      <c r="BM47" s="14"/>
      <c r="BN47" s="14"/>
      <c r="BO47" s="14"/>
      <c r="BP47" s="14"/>
      <c r="BQ47" s="14"/>
    </row>
    <row r="48" spans="1:72" ht="15" customHeight="1" x14ac:dyDescent="0.2">
      <c r="BO48" s="14"/>
      <c r="BP48" s="14"/>
      <c r="BQ48" s="14"/>
    </row>
  </sheetData>
  <sheetProtection sheet="1" selectLockedCells="1" selectUnlockedCells="1"/>
  <mergeCells count="292">
    <mergeCell ref="AM33:AM34"/>
    <mergeCell ref="AN33:AN34"/>
    <mergeCell ref="AS10:AT10"/>
    <mergeCell ref="AU10:AV10"/>
    <mergeCell ref="J5:J6"/>
    <mergeCell ref="K5:K6"/>
    <mergeCell ref="I17:Q17"/>
    <mergeCell ref="R17:AT17"/>
    <mergeCell ref="K33:K34"/>
    <mergeCell ref="L33:L34"/>
    <mergeCell ref="M33:M34"/>
    <mergeCell ref="N33:N34"/>
    <mergeCell ref="O33:O34"/>
    <mergeCell ref="P33:P34"/>
    <mergeCell ref="Q33:Q34"/>
    <mergeCell ref="R33:R34"/>
    <mergeCell ref="AF27:AL27"/>
    <mergeCell ref="S33:S34"/>
    <mergeCell ref="T33:T34"/>
    <mergeCell ref="U33:U34"/>
    <mergeCell ref="V33:V34"/>
    <mergeCell ref="W33:W34"/>
    <mergeCell ref="X33:X34"/>
    <mergeCell ref="AO33:AO34"/>
    <mergeCell ref="AF33:AF34"/>
    <mergeCell ref="AG33:AG34"/>
    <mergeCell ref="F5:F6"/>
    <mergeCell ref="G5:G6"/>
    <mergeCell ref="H5:H6"/>
    <mergeCell ref="I5:I6"/>
    <mergeCell ref="B33:B34"/>
    <mergeCell ref="C33:C34"/>
    <mergeCell ref="D33:D34"/>
    <mergeCell ref="E33:E34"/>
    <mergeCell ref="F33:F34"/>
    <mergeCell ref="G33:G34"/>
    <mergeCell ref="H33:H34"/>
    <mergeCell ref="I33:I34"/>
    <mergeCell ref="K13:L13"/>
    <mergeCell ref="M13:N13"/>
    <mergeCell ref="AE13:AF13"/>
    <mergeCell ref="O13:P13"/>
    <mergeCell ref="B14:F14"/>
    <mergeCell ref="R14:Y14"/>
    <mergeCell ref="P18:Q18"/>
    <mergeCell ref="R18:AT18"/>
    <mergeCell ref="AI24:AJ24"/>
    <mergeCell ref="AK24:AL24"/>
    <mergeCell ref="AO13:AP13"/>
    <mergeCell ref="AQ13:AR13"/>
    <mergeCell ref="AO10:AP10"/>
    <mergeCell ref="S10:T10"/>
    <mergeCell ref="U10:V10"/>
    <mergeCell ref="W10:X10"/>
    <mergeCell ref="Y10:Z10"/>
    <mergeCell ref="AA10:AB10"/>
    <mergeCell ref="AC10:AD10"/>
    <mergeCell ref="AE10:AF10"/>
    <mergeCell ref="AG10:AH10"/>
    <mergeCell ref="AI10:AJ10"/>
    <mergeCell ref="AK10:AL10"/>
    <mergeCell ref="AM10:AN10"/>
    <mergeCell ref="B11:AV11"/>
    <mergeCell ref="C12:H12"/>
    <mergeCell ref="C13:H13"/>
    <mergeCell ref="AQ10:AR10"/>
    <mergeCell ref="AU18:AY18"/>
    <mergeCell ref="U21:V21"/>
    <mergeCell ref="W21:X21"/>
    <mergeCell ref="Y21:Z21"/>
    <mergeCell ref="AA21:AB21"/>
    <mergeCell ref="AC21:AD21"/>
    <mergeCell ref="AE21:AF21"/>
    <mergeCell ref="B19:BD19"/>
    <mergeCell ref="C20:H20"/>
    <mergeCell ref="I20:BD20"/>
    <mergeCell ref="C21:H21"/>
    <mergeCell ref="I21:J21"/>
    <mergeCell ref="K21:L21"/>
    <mergeCell ref="M21:N21"/>
    <mergeCell ref="O21:P21"/>
    <mergeCell ref="Q21:R21"/>
    <mergeCell ref="S21:T21"/>
    <mergeCell ref="AU21:AV21"/>
    <mergeCell ref="AW21:AX21"/>
    <mergeCell ref="AY21:AZ21"/>
    <mergeCell ref="BA21:BB21"/>
    <mergeCell ref="BC21:BD21"/>
    <mergeCell ref="U24:V24"/>
    <mergeCell ref="W24:X24"/>
    <mergeCell ref="AS21:AT21"/>
    <mergeCell ref="AG21:AH21"/>
    <mergeCell ref="AI21:AJ21"/>
    <mergeCell ref="AK21:AL21"/>
    <mergeCell ref="AM21:AN21"/>
    <mergeCell ref="AO21:AP21"/>
    <mergeCell ref="AQ21:AR21"/>
    <mergeCell ref="Y24:Z24"/>
    <mergeCell ref="AA24:AB24"/>
    <mergeCell ref="AC24:AD24"/>
    <mergeCell ref="AE24:AF24"/>
    <mergeCell ref="B22:BD22"/>
    <mergeCell ref="C23:H23"/>
    <mergeCell ref="I23:BD23"/>
    <mergeCell ref="AJ39:AJ40"/>
    <mergeCell ref="AK39:AK40"/>
    <mergeCell ref="AL39:AL40"/>
    <mergeCell ref="B26:D26"/>
    <mergeCell ref="B27:P27"/>
    <mergeCell ref="B28:P28"/>
    <mergeCell ref="Q27:AE27"/>
    <mergeCell ref="Q28:AE28"/>
    <mergeCell ref="E26:AL26"/>
    <mergeCell ref="Y33:Y34"/>
    <mergeCell ref="Z33:Z34"/>
    <mergeCell ref="AA33:AA34"/>
    <mergeCell ref="AB33:AB34"/>
    <mergeCell ref="AC33:AC34"/>
    <mergeCell ref="AD33:AD34"/>
    <mergeCell ref="AE33:AE34"/>
    <mergeCell ref="AF29:AL29"/>
    <mergeCell ref="B29:AE29"/>
    <mergeCell ref="J33:J34"/>
    <mergeCell ref="AH33:AH34"/>
    <mergeCell ref="AI33:AI34"/>
    <mergeCell ref="AJ33:AJ34"/>
    <mergeCell ref="AK33:AK34"/>
    <mergeCell ref="AL33:AL34"/>
    <mergeCell ref="BE13:BF13"/>
    <mergeCell ref="BG13:BH13"/>
    <mergeCell ref="BI13:BJ13"/>
    <mergeCell ref="BK13:BL13"/>
    <mergeCell ref="BM13:BN13"/>
    <mergeCell ref="BE21:BF21"/>
    <mergeCell ref="BG21:BH21"/>
    <mergeCell ref="BI21:BJ21"/>
    <mergeCell ref="BK21:BL21"/>
    <mergeCell ref="BM21:BN21"/>
    <mergeCell ref="BF2:BO3"/>
    <mergeCell ref="BA4:BE5"/>
    <mergeCell ref="BF4:BO5"/>
    <mergeCell ref="BA6:BE7"/>
    <mergeCell ref="BF6:BO7"/>
    <mergeCell ref="BE10:BF10"/>
    <mergeCell ref="BG10:BH10"/>
    <mergeCell ref="BI10:BJ10"/>
    <mergeCell ref="BK10:BL10"/>
    <mergeCell ref="BM10:BN10"/>
    <mergeCell ref="B8:AV8"/>
    <mergeCell ref="C9:H9"/>
    <mergeCell ref="C10:H10"/>
    <mergeCell ref="I10:J10"/>
    <mergeCell ref="K10:L10"/>
    <mergeCell ref="M10:N10"/>
    <mergeCell ref="O10:P10"/>
    <mergeCell ref="AW10:AX10"/>
    <mergeCell ref="BA2:BE3"/>
    <mergeCell ref="Q10:R10"/>
    <mergeCell ref="T1:AV2"/>
    <mergeCell ref="B2:I2"/>
    <mergeCell ref="M5:M6"/>
    <mergeCell ref="N5:N6"/>
    <mergeCell ref="O5:O6"/>
    <mergeCell ref="B4:O4"/>
    <mergeCell ref="R5:S6"/>
    <mergeCell ref="T5:AC6"/>
    <mergeCell ref="R4:AC4"/>
    <mergeCell ref="B5:B6"/>
    <mergeCell ref="C5:C6"/>
    <mergeCell ref="L5:L6"/>
    <mergeCell ref="D5:D6"/>
    <mergeCell ref="E5:E6"/>
    <mergeCell ref="AY10:AZ10"/>
    <mergeCell ref="BA10:BB10"/>
    <mergeCell ref="BC10:BD10"/>
    <mergeCell ref="AW13:AX13"/>
    <mergeCell ref="AY13:AZ13"/>
    <mergeCell ref="BA13:BB13"/>
    <mergeCell ref="BC13:BD13"/>
    <mergeCell ref="B16:AT16"/>
    <mergeCell ref="C17:H17"/>
    <mergeCell ref="AU13:AV13"/>
    <mergeCell ref="AS13:AT13"/>
    <mergeCell ref="AA13:AB13"/>
    <mergeCell ref="AG13:AH13"/>
    <mergeCell ref="AI13:AJ13"/>
    <mergeCell ref="AK13:AL13"/>
    <mergeCell ref="G14:Q14"/>
    <mergeCell ref="AC13:AD13"/>
    <mergeCell ref="AM13:AN13"/>
    <mergeCell ref="Q13:R13"/>
    <mergeCell ref="S13:T13"/>
    <mergeCell ref="U13:V13"/>
    <mergeCell ref="W13:X13"/>
    <mergeCell ref="Y13:Z13"/>
    <mergeCell ref="I13:J13"/>
    <mergeCell ref="BK24:BL24"/>
    <mergeCell ref="BM24:BN24"/>
    <mergeCell ref="AR31:AT32"/>
    <mergeCell ref="B36:P37"/>
    <mergeCell ref="Q36:AE37"/>
    <mergeCell ref="AF36:AF37"/>
    <mergeCell ref="AG36:AG37"/>
    <mergeCell ref="AH36:AH37"/>
    <mergeCell ref="AI36:AI37"/>
    <mergeCell ref="AJ36:AJ37"/>
    <mergeCell ref="AK36:AK37"/>
    <mergeCell ref="AL36:AL37"/>
    <mergeCell ref="AP33:AP34"/>
    <mergeCell ref="B32:AO32"/>
    <mergeCell ref="AF35:AL35"/>
    <mergeCell ref="B35:AE35"/>
    <mergeCell ref="B25:AL25"/>
    <mergeCell ref="AY29:AZ30"/>
    <mergeCell ref="BA29:BB30"/>
    <mergeCell ref="BC29:BC30"/>
    <mergeCell ref="BD29:BE30"/>
    <mergeCell ref="AM24:AN24"/>
    <mergeCell ref="AO24:AP24"/>
    <mergeCell ref="AQ24:AR24"/>
    <mergeCell ref="AI39:AI40"/>
    <mergeCell ref="BF29:BF30"/>
    <mergeCell ref="BG29:BH30"/>
    <mergeCell ref="BI29:BI30"/>
    <mergeCell ref="AR33:AT34"/>
    <mergeCell ref="C18:H18"/>
    <mergeCell ref="I18:O18"/>
    <mergeCell ref="C24:H24"/>
    <mergeCell ref="I24:J24"/>
    <mergeCell ref="K24:L24"/>
    <mergeCell ref="M24:N24"/>
    <mergeCell ref="O24:P24"/>
    <mergeCell ref="Q24:R24"/>
    <mergeCell ref="S24:T24"/>
    <mergeCell ref="AS24:AT24"/>
    <mergeCell ref="AU24:AV24"/>
    <mergeCell ref="AW24:AX24"/>
    <mergeCell ref="AY24:AZ24"/>
    <mergeCell ref="BA24:BB24"/>
    <mergeCell ref="BC24:BD24"/>
    <mergeCell ref="AG24:AH24"/>
    <mergeCell ref="BE24:BF24"/>
    <mergeCell ref="BG24:BH24"/>
    <mergeCell ref="BI24:BJ24"/>
    <mergeCell ref="AJ42:AJ43"/>
    <mergeCell ref="AK42:AK43"/>
    <mergeCell ref="AL42:AL43"/>
    <mergeCell ref="AM42:AM43"/>
    <mergeCell ref="AN42:AN43"/>
    <mergeCell ref="AO42:AO43"/>
    <mergeCell ref="B30:D31"/>
    <mergeCell ref="E30:AE31"/>
    <mergeCell ref="AF30:AF31"/>
    <mergeCell ref="AG30:AG31"/>
    <mergeCell ref="AH30:AH31"/>
    <mergeCell ref="AI30:AI31"/>
    <mergeCell ref="AJ30:AJ31"/>
    <mergeCell ref="AK30:AK31"/>
    <mergeCell ref="AL30:AL31"/>
    <mergeCell ref="AB41:AO41"/>
    <mergeCell ref="B41:AA41"/>
    <mergeCell ref="B38:AE38"/>
    <mergeCell ref="AF38:AL38"/>
    <mergeCell ref="B39:D40"/>
    <mergeCell ref="E39:AE40"/>
    <mergeCell ref="AF39:AF40"/>
    <mergeCell ref="AG39:AG40"/>
    <mergeCell ref="AH39:AH40"/>
    <mergeCell ref="AZ2:AZ7"/>
    <mergeCell ref="AR35:AT36"/>
    <mergeCell ref="B44:G45"/>
    <mergeCell ref="H44:AO45"/>
    <mergeCell ref="AS38:BL39"/>
    <mergeCell ref="AV31:BN32"/>
    <mergeCell ref="AV33:BN34"/>
    <mergeCell ref="AV35:BN36"/>
    <mergeCell ref="AY40:BN41"/>
    <mergeCell ref="AY42:BN43"/>
    <mergeCell ref="AY44:BN45"/>
    <mergeCell ref="AT40:AW40"/>
    <mergeCell ref="AT41:AW41"/>
    <mergeCell ref="AS42:AW43"/>
    <mergeCell ref="AT44:AW45"/>
    <mergeCell ref="B42:AA43"/>
    <mergeCell ref="AB42:AB43"/>
    <mergeCell ref="AC42:AC43"/>
    <mergeCell ref="AD42:AD43"/>
    <mergeCell ref="AE42:AE43"/>
    <mergeCell ref="AF42:AF43"/>
    <mergeCell ref="AG42:AG43"/>
    <mergeCell ref="AH42:AH43"/>
    <mergeCell ref="AI42:AI43"/>
  </mergeCells>
  <phoneticPr fontId="2"/>
  <printOptions horizontalCentered="1"/>
  <pageMargins left="0.39370078740157483" right="0.39370078740157483" top="0.59055118110236227" bottom="0.19685039370078741" header="0" footer="0"/>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T48"/>
  <sheetViews>
    <sheetView zoomScale="80" zoomScaleNormal="80" workbookViewId="0"/>
  </sheetViews>
  <sheetFormatPr defaultColWidth="2.44140625" defaultRowHeight="13.2" x14ac:dyDescent="0.2"/>
  <cols>
    <col min="1" max="67" width="2.77734375" style="17" customWidth="1"/>
    <col min="68" max="16384" width="2.44140625" style="17"/>
  </cols>
  <sheetData>
    <row r="1" spans="1:67" s="106" customFormat="1" ht="15" customHeight="1" x14ac:dyDescent="0.2">
      <c r="T1" s="319" t="s">
        <v>25</v>
      </c>
      <c r="U1" s="319"/>
      <c r="V1" s="319"/>
      <c r="W1" s="319"/>
      <c r="X1" s="319"/>
      <c r="Y1" s="319"/>
      <c r="Z1" s="319"/>
      <c r="AA1" s="319"/>
      <c r="AB1" s="319"/>
      <c r="AC1" s="319"/>
      <c r="AD1" s="319"/>
      <c r="AE1" s="319"/>
      <c r="AF1" s="319"/>
      <c r="AG1" s="319"/>
      <c r="AH1" s="319"/>
      <c r="AI1" s="319"/>
      <c r="AJ1" s="319"/>
      <c r="AK1" s="319"/>
      <c r="AL1" s="319"/>
      <c r="AM1" s="319"/>
      <c r="AN1" s="319"/>
      <c r="AO1" s="319"/>
      <c r="AP1" s="319"/>
      <c r="AQ1" s="319"/>
      <c r="AR1" s="319"/>
      <c r="AS1" s="319"/>
      <c r="AT1" s="319"/>
      <c r="AU1" s="319"/>
      <c r="AV1" s="319"/>
    </row>
    <row r="2" spans="1:67" s="106" customFormat="1" ht="15" customHeight="1" x14ac:dyDescent="0.2">
      <c r="B2" s="320" t="s">
        <v>1</v>
      </c>
      <c r="C2" s="257"/>
      <c r="D2" s="257"/>
      <c r="E2" s="257"/>
      <c r="F2" s="257"/>
      <c r="G2" s="257"/>
      <c r="H2" s="257"/>
      <c r="I2" s="258"/>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Z2" s="213" t="s">
        <v>167</v>
      </c>
      <c r="BA2" s="217" t="s">
        <v>24</v>
      </c>
      <c r="BB2" s="218"/>
      <c r="BC2" s="218"/>
      <c r="BD2" s="218"/>
      <c r="BE2" s="276"/>
      <c r="BF2" s="331"/>
      <c r="BG2" s="331"/>
      <c r="BH2" s="331"/>
      <c r="BI2" s="331"/>
      <c r="BJ2" s="331"/>
      <c r="BK2" s="331"/>
      <c r="BL2" s="331"/>
      <c r="BM2" s="331"/>
      <c r="BN2" s="331"/>
      <c r="BO2" s="332"/>
    </row>
    <row r="3" spans="1:67" s="106" customFormat="1" ht="15" customHeight="1" x14ac:dyDescent="0.2">
      <c r="B3" s="108"/>
      <c r="C3" s="108"/>
      <c r="D3" s="108"/>
      <c r="E3" s="108"/>
      <c r="F3" s="108"/>
      <c r="G3" s="108"/>
      <c r="H3" s="108"/>
      <c r="I3" s="108"/>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214"/>
      <c r="BA3" s="219"/>
      <c r="BB3" s="220"/>
      <c r="BC3" s="220"/>
      <c r="BD3" s="220"/>
      <c r="BE3" s="259"/>
      <c r="BF3" s="333"/>
      <c r="BG3" s="333"/>
      <c r="BH3" s="333"/>
      <c r="BI3" s="333"/>
      <c r="BJ3" s="333"/>
      <c r="BK3" s="333"/>
      <c r="BL3" s="333"/>
      <c r="BM3" s="333"/>
      <c r="BN3" s="333"/>
      <c r="BO3" s="334"/>
    </row>
    <row r="4" spans="1:67" s="106" customFormat="1" ht="15" customHeight="1" x14ac:dyDescent="0.2">
      <c r="B4" s="320" t="s">
        <v>0</v>
      </c>
      <c r="C4" s="257"/>
      <c r="D4" s="257"/>
      <c r="E4" s="257"/>
      <c r="F4" s="257"/>
      <c r="G4" s="257"/>
      <c r="H4" s="257"/>
      <c r="I4" s="257"/>
      <c r="J4" s="257"/>
      <c r="K4" s="257"/>
      <c r="L4" s="257"/>
      <c r="M4" s="257"/>
      <c r="N4" s="257"/>
      <c r="O4" s="258"/>
      <c r="R4" s="320" t="s">
        <v>168</v>
      </c>
      <c r="S4" s="257"/>
      <c r="T4" s="257"/>
      <c r="U4" s="257"/>
      <c r="V4" s="257"/>
      <c r="W4" s="257"/>
      <c r="X4" s="257"/>
      <c r="Y4" s="257"/>
      <c r="Z4" s="257"/>
      <c r="AA4" s="257"/>
      <c r="AB4" s="257"/>
      <c r="AC4" s="258"/>
      <c r="AD4" s="110"/>
      <c r="AE4" s="110"/>
      <c r="AT4" s="110"/>
      <c r="AU4" s="110"/>
      <c r="AV4" s="110"/>
      <c r="AW4" s="110"/>
      <c r="AX4" s="110"/>
      <c r="AY4" s="110"/>
      <c r="AZ4" s="214"/>
      <c r="BA4" s="335" t="s">
        <v>47</v>
      </c>
      <c r="BB4" s="336"/>
      <c r="BC4" s="336"/>
      <c r="BD4" s="336"/>
      <c r="BE4" s="337"/>
      <c r="BF4" s="331"/>
      <c r="BG4" s="331"/>
      <c r="BH4" s="331"/>
      <c r="BI4" s="331"/>
      <c r="BJ4" s="331"/>
      <c r="BK4" s="331"/>
      <c r="BL4" s="331"/>
      <c r="BM4" s="331"/>
      <c r="BN4" s="331"/>
      <c r="BO4" s="332"/>
    </row>
    <row r="5" spans="1:67" s="106" customFormat="1" ht="15" customHeight="1" x14ac:dyDescent="0.2">
      <c r="B5" s="325"/>
      <c r="C5" s="327"/>
      <c r="D5" s="327"/>
      <c r="E5" s="327"/>
      <c r="F5" s="327"/>
      <c r="G5" s="327"/>
      <c r="H5" s="327"/>
      <c r="I5" s="327"/>
      <c r="J5" s="327"/>
      <c r="K5" s="327"/>
      <c r="L5" s="329"/>
      <c r="M5" s="320" t="s">
        <v>9</v>
      </c>
      <c r="N5" s="321"/>
      <c r="O5" s="322"/>
      <c r="R5" s="323"/>
      <c r="S5" s="323"/>
      <c r="T5" s="324" t="s">
        <v>169</v>
      </c>
      <c r="U5" s="324"/>
      <c r="V5" s="324"/>
      <c r="W5" s="324"/>
      <c r="X5" s="324"/>
      <c r="Y5" s="324"/>
      <c r="Z5" s="324"/>
      <c r="AA5" s="324"/>
      <c r="AB5" s="324"/>
      <c r="AC5" s="324"/>
      <c r="AZ5" s="214"/>
      <c r="BA5" s="338"/>
      <c r="BB5" s="339"/>
      <c r="BC5" s="339"/>
      <c r="BD5" s="339"/>
      <c r="BE5" s="340"/>
      <c r="BF5" s="333"/>
      <c r="BG5" s="333"/>
      <c r="BH5" s="333"/>
      <c r="BI5" s="333"/>
      <c r="BJ5" s="333"/>
      <c r="BK5" s="333"/>
      <c r="BL5" s="333"/>
      <c r="BM5" s="333"/>
      <c r="BN5" s="333"/>
      <c r="BO5" s="334"/>
    </row>
    <row r="6" spans="1:67" s="106" customFormat="1" ht="15" customHeight="1" x14ac:dyDescent="0.2">
      <c r="B6" s="326"/>
      <c r="C6" s="328"/>
      <c r="D6" s="328"/>
      <c r="E6" s="328"/>
      <c r="F6" s="328"/>
      <c r="G6" s="328"/>
      <c r="H6" s="328"/>
      <c r="I6" s="328"/>
      <c r="J6" s="328"/>
      <c r="K6" s="328"/>
      <c r="L6" s="330"/>
      <c r="M6" s="320"/>
      <c r="N6" s="321"/>
      <c r="O6" s="322"/>
      <c r="R6" s="323"/>
      <c r="S6" s="323"/>
      <c r="T6" s="324"/>
      <c r="U6" s="324"/>
      <c r="V6" s="324"/>
      <c r="W6" s="324"/>
      <c r="X6" s="324"/>
      <c r="Y6" s="324"/>
      <c r="Z6" s="324"/>
      <c r="AA6" s="324"/>
      <c r="AB6" s="324"/>
      <c r="AC6" s="324"/>
      <c r="AZ6" s="214"/>
      <c r="BA6" s="335" t="s">
        <v>39</v>
      </c>
      <c r="BB6" s="336"/>
      <c r="BC6" s="336"/>
      <c r="BD6" s="336"/>
      <c r="BE6" s="337"/>
      <c r="BF6" s="331"/>
      <c r="BG6" s="331"/>
      <c r="BH6" s="331"/>
      <c r="BI6" s="331"/>
      <c r="BJ6" s="331"/>
      <c r="BK6" s="331"/>
      <c r="BL6" s="331"/>
      <c r="BM6" s="331"/>
      <c r="BN6" s="331"/>
      <c r="BO6" s="332"/>
    </row>
    <row r="7" spans="1:67" s="106" customFormat="1" ht="15" customHeight="1" thickBot="1" x14ac:dyDescent="0.25">
      <c r="AZ7" s="215"/>
      <c r="BA7" s="338"/>
      <c r="BB7" s="339"/>
      <c r="BC7" s="339"/>
      <c r="BD7" s="339"/>
      <c r="BE7" s="340"/>
      <c r="BF7" s="333"/>
      <c r="BG7" s="333"/>
      <c r="BH7" s="333"/>
      <c r="BI7" s="333"/>
      <c r="BJ7" s="333"/>
      <c r="BK7" s="333"/>
      <c r="BL7" s="333"/>
      <c r="BM7" s="333"/>
      <c r="BN7" s="333"/>
      <c r="BO7" s="334"/>
    </row>
    <row r="8" spans="1:67" s="106" customFormat="1" ht="15" customHeight="1" thickTop="1" x14ac:dyDescent="0.2">
      <c r="A8" s="2"/>
      <c r="B8" s="313" t="s">
        <v>6</v>
      </c>
      <c r="C8" s="314"/>
      <c r="D8" s="314"/>
      <c r="E8" s="314"/>
      <c r="F8" s="314"/>
      <c r="G8" s="314"/>
      <c r="H8" s="314"/>
      <c r="I8" s="314"/>
      <c r="J8" s="314"/>
      <c r="K8" s="314"/>
      <c r="L8" s="314"/>
      <c r="M8" s="314"/>
      <c r="N8" s="314"/>
      <c r="O8" s="314"/>
      <c r="P8" s="314"/>
      <c r="Q8" s="314"/>
      <c r="R8" s="314"/>
      <c r="S8" s="314"/>
      <c r="T8" s="314"/>
      <c r="U8" s="314"/>
      <c r="V8" s="314"/>
      <c r="W8" s="314"/>
      <c r="X8" s="314"/>
      <c r="Y8" s="314"/>
      <c r="Z8" s="314"/>
      <c r="AA8" s="314"/>
      <c r="AB8" s="314"/>
      <c r="AC8" s="314"/>
      <c r="AD8" s="314"/>
      <c r="AE8" s="314"/>
      <c r="AF8" s="314"/>
      <c r="AG8" s="314"/>
      <c r="AH8" s="314"/>
      <c r="AI8" s="314"/>
      <c r="AJ8" s="314"/>
      <c r="AK8" s="314"/>
      <c r="AL8" s="314"/>
      <c r="AM8" s="314"/>
      <c r="AN8" s="314"/>
      <c r="AO8" s="314"/>
      <c r="AP8" s="314"/>
      <c r="AQ8" s="314"/>
      <c r="AR8" s="314"/>
      <c r="AS8" s="314"/>
      <c r="AT8" s="314"/>
      <c r="AU8" s="314"/>
      <c r="AV8" s="315"/>
    </row>
    <row r="9" spans="1:67" s="106" customFormat="1" ht="30" customHeight="1" x14ac:dyDescent="0.2">
      <c r="A9" s="26"/>
      <c r="B9" s="105"/>
      <c r="C9" s="257" t="s">
        <v>5</v>
      </c>
      <c r="D9" s="257"/>
      <c r="E9" s="257"/>
      <c r="F9" s="257"/>
      <c r="G9" s="257"/>
      <c r="H9" s="258"/>
      <c r="I9" s="109"/>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3"/>
    </row>
    <row r="10" spans="1:67" s="106" customFormat="1" ht="30" customHeight="1" x14ac:dyDescent="0.2">
      <c r="A10" s="108"/>
      <c r="B10" s="111"/>
      <c r="C10" s="220" t="s">
        <v>2</v>
      </c>
      <c r="D10" s="220"/>
      <c r="E10" s="220"/>
      <c r="F10" s="220"/>
      <c r="G10" s="220"/>
      <c r="H10" s="220"/>
      <c r="I10" s="316"/>
      <c r="J10" s="317"/>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61"/>
      <c r="AW10" s="282"/>
      <c r="AX10" s="283"/>
      <c r="AY10" s="283"/>
      <c r="AZ10" s="283"/>
      <c r="BA10" s="283"/>
      <c r="BB10" s="283"/>
      <c r="BC10" s="283"/>
      <c r="BD10" s="283"/>
      <c r="BE10" s="283"/>
      <c r="BF10" s="283"/>
      <c r="BG10" s="283"/>
      <c r="BH10" s="283"/>
      <c r="BI10" s="283"/>
      <c r="BJ10" s="283"/>
      <c r="BK10" s="283"/>
      <c r="BL10" s="283"/>
      <c r="BM10" s="283"/>
      <c r="BN10" s="283"/>
    </row>
    <row r="11" spans="1:67" s="106" customFormat="1" ht="15" customHeight="1" x14ac:dyDescent="0.2">
      <c r="A11" s="108"/>
      <c r="B11" s="349" t="s">
        <v>7</v>
      </c>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4"/>
    </row>
    <row r="12" spans="1:67" s="106" customFormat="1" ht="30" customHeight="1" x14ac:dyDescent="0.2">
      <c r="A12" s="108"/>
      <c r="B12" s="27"/>
      <c r="C12" s="257" t="s">
        <v>4</v>
      </c>
      <c r="D12" s="257"/>
      <c r="E12" s="257"/>
      <c r="F12" s="257"/>
      <c r="G12" s="257"/>
      <c r="H12" s="258"/>
      <c r="I12" s="109"/>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102"/>
      <c r="AK12" s="102"/>
      <c r="AL12" s="102"/>
      <c r="AM12" s="102"/>
      <c r="AN12" s="102"/>
      <c r="AO12" s="102"/>
      <c r="AP12" s="102"/>
      <c r="AQ12" s="102"/>
      <c r="AR12" s="102"/>
      <c r="AS12" s="102"/>
      <c r="AT12" s="102"/>
      <c r="AU12" s="102"/>
      <c r="AV12" s="103"/>
    </row>
    <row r="13" spans="1:67" s="106" customFormat="1" ht="30" customHeight="1" thickBot="1" x14ac:dyDescent="0.25">
      <c r="A13" s="108"/>
      <c r="B13" s="28"/>
      <c r="C13" s="355" t="s">
        <v>3</v>
      </c>
      <c r="D13" s="355"/>
      <c r="E13" s="355"/>
      <c r="F13" s="355"/>
      <c r="G13" s="355"/>
      <c r="H13" s="356"/>
      <c r="I13" s="311"/>
      <c r="J13" s="312"/>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8"/>
      <c r="AW13" s="282"/>
      <c r="AX13" s="283"/>
      <c r="AY13" s="283"/>
      <c r="AZ13" s="283"/>
      <c r="BA13" s="283"/>
      <c r="BB13" s="283"/>
      <c r="BC13" s="283"/>
      <c r="BD13" s="283"/>
      <c r="BE13" s="283"/>
      <c r="BF13" s="283"/>
      <c r="BG13" s="283"/>
      <c r="BH13" s="283"/>
      <c r="BI13" s="283"/>
      <c r="BJ13" s="283"/>
      <c r="BK13" s="283"/>
      <c r="BL13" s="283"/>
      <c r="BM13" s="283"/>
      <c r="BN13" s="283"/>
    </row>
    <row r="14" spans="1:67" s="106" customFormat="1" ht="15" customHeight="1" thickTop="1" x14ac:dyDescent="0.2">
      <c r="A14" s="2"/>
      <c r="B14" s="348" t="s">
        <v>170</v>
      </c>
      <c r="C14" s="297"/>
      <c r="D14" s="297"/>
      <c r="E14" s="297"/>
      <c r="F14" s="300"/>
      <c r="G14" s="309" t="s">
        <v>8</v>
      </c>
      <c r="H14" s="310"/>
      <c r="I14" s="310"/>
      <c r="J14" s="310"/>
      <c r="K14" s="310"/>
      <c r="L14" s="310"/>
      <c r="M14" s="310"/>
      <c r="N14" s="310"/>
      <c r="O14" s="310"/>
      <c r="P14" s="310"/>
      <c r="Q14" s="310"/>
      <c r="R14" s="299" t="s">
        <v>171</v>
      </c>
      <c r="S14" s="297"/>
      <c r="T14" s="297"/>
      <c r="U14" s="297"/>
      <c r="V14" s="297"/>
      <c r="W14" s="297"/>
      <c r="X14" s="297"/>
      <c r="Y14" s="298"/>
      <c r="Z14" s="2"/>
      <c r="AA14" s="2"/>
      <c r="AB14" s="2"/>
      <c r="AC14" s="2"/>
      <c r="AD14" s="2"/>
      <c r="AE14" s="2"/>
      <c r="AF14" s="2"/>
      <c r="AG14" s="2"/>
      <c r="AH14" s="2"/>
      <c r="AI14" s="2"/>
      <c r="AJ14" s="2"/>
      <c r="AK14" s="2"/>
      <c r="AL14" s="2"/>
      <c r="AM14" s="2"/>
      <c r="AN14" s="2"/>
      <c r="AO14" s="2"/>
    </row>
    <row r="15" spans="1:67" s="106" customFormat="1" ht="30" customHeight="1" thickBot="1" x14ac:dyDescent="0.25">
      <c r="A15" s="26"/>
      <c r="B15" s="3"/>
      <c r="C15" s="4"/>
      <c r="D15" s="4"/>
      <c r="E15" s="4"/>
      <c r="F15" s="5"/>
      <c r="G15" s="113"/>
      <c r="H15" s="112"/>
      <c r="I15" s="112"/>
      <c r="J15" s="112"/>
      <c r="K15" s="112"/>
      <c r="L15" s="112"/>
      <c r="M15" s="112"/>
      <c r="N15" s="112"/>
      <c r="O15" s="112"/>
      <c r="P15" s="112"/>
      <c r="Q15" s="40"/>
      <c r="R15" s="41"/>
      <c r="S15" s="101"/>
      <c r="T15" s="101"/>
      <c r="U15" s="101" t="s">
        <v>9</v>
      </c>
      <c r="V15" s="101"/>
      <c r="W15" s="101"/>
      <c r="X15" s="101"/>
      <c r="Y15" s="104"/>
      <c r="Z15" s="6"/>
      <c r="AA15" s="6"/>
      <c r="AB15" s="6"/>
      <c r="AC15" s="6"/>
      <c r="AD15" s="6"/>
      <c r="AE15" s="6"/>
      <c r="AF15" s="6"/>
      <c r="AG15" s="6"/>
      <c r="AH15" s="6"/>
      <c r="AI15" s="6"/>
      <c r="AJ15" s="6"/>
      <c r="AK15" s="6"/>
      <c r="AL15" s="6"/>
      <c r="AM15" s="6"/>
      <c r="AN15" s="6"/>
      <c r="AO15" s="6"/>
      <c r="AP15" s="6"/>
      <c r="AQ15" s="6"/>
      <c r="AR15" s="6"/>
      <c r="AS15" s="6"/>
      <c r="AT15" s="6"/>
    </row>
    <row r="16" spans="1:67" s="106" customFormat="1" ht="15" customHeight="1" thickTop="1" thickBot="1" x14ac:dyDescent="0.25">
      <c r="A16" s="108"/>
      <c r="B16" s="305" t="s">
        <v>10</v>
      </c>
      <c r="C16" s="306"/>
      <c r="D16" s="306"/>
      <c r="E16" s="306"/>
      <c r="F16" s="306"/>
      <c r="G16" s="306"/>
      <c r="H16" s="306"/>
      <c r="I16" s="306"/>
      <c r="J16" s="306"/>
      <c r="K16" s="306"/>
      <c r="L16" s="306"/>
      <c r="M16" s="306"/>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306"/>
      <c r="AO16" s="306"/>
      <c r="AP16" s="306"/>
      <c r="AQ16" s="306"/>
      <c r="AR16" s="306"/>
      <c r="AS16" s="306"/>
      <c r="AT16" s="306"/>
      <c r="AU16" s="12"/>
      <c r="AV16" s="13"/>
      <c r="AW16" s="6"/>
      <c r="AX16" s="6"/>
      <c r="AY16" s="6"/>
      <c r="AZ16" s="6"/>
      <c r="BA16" s="6"/>
      <c r="BB16" s="6"/>
      <c r="BC16" s="6"/>
      <c r="BD16" s="6"/>
      <c r="BE16" s="6"/>
      <c r="BF16" s="6"/>
      <c r="BG16" s="6"/>
      <c r="BH16" s="6"/>
      <c r="BI16" s="6"/>
      <c r="BJ16" s="6"/>
      <c r="BK16" s="6"/>
      <c r="BL16" s="108"/>
      <c r="BM16" s="108"/>
    </row>
    <row r="17" spans="1:66" s="106" customFormat="1" ht="15" customHeight="1" thickTop="1" x14ac:dyDescent="0.2">
      <c r="A17" s="108"/>
      <c r="B17" s="105"/>
      <c r="C17" s="257" t="s">
        <v>5</v>
      </c>
      <c r="D17" s="257"/>
      <c r="E17" s="257"/>
      <c r="F17" s="257"/>
      <c r="G17" s="257"/>
      <c r="H17" s="258"/>
      <c r="I17" s="362"/>
      <c r="J17" s="363"/>
      <c r="K17" s="363"/>
      <c r="L17" s="363"/>
      <c r="M17" s="363"/>
      <c r="N17" s="363"/>
      <c r="O17" s="363"/>
      <c r="P17" s="363"/>
      <c r="Q17" s="363"/>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5"/>
      <c r="AU17" s="114" t="s">
        <v>172</v>
      </c>
      <c r="AV17" s="114"/>
      <c r="AW17" s="114"/>
      <c r="AX17" s="114"/>
      <c r="AY17" s="114"/>
      <c r="AZ17" s="114"/>
      <c r="BA17" s="114"/>
      <c r="BB17" s="114"/>
      <c r="BC17" s="114"/>
      <c r="BD17" s="114"/>
      <c r="BE17" s="114"/>
      <c r="BF17" s="114"/>
      <c r="BG17" s="114"/>
      <c r="BH17" s="114"/>
      <c r="BI17" s="114"/>
      <c r="BJ17" s="114"/>
      <c r="BK17" s="115"/>
      <c r="BL17" s="108"/>
      <c r="BM17" s="108"/>
    </row>
    <row r="18" spans="1:66" s="106" customFormat="1" ht="30" customHeight="1" thickBot="1" x14ac:dyDescent="0.25">
      <c r="A18" s="108"/>
      <c r="B18" s="105"/>
      <c r="C18" s="257" t="s">
        <v>11</v>
      </c>
      <c r="D18" s="257"/>
      <c r="E18" s="257"/>
      <c r="F18" s="257"/>
      <c r="G18" s="257"/>
      <c r="H18" s="257"/>
      <c r="I18" s="274"/>
      <c r="J18" s="275"/>
      <c r="K18" s="275"/>
      <c r="L18" s="275"/>
      <c r="M18" s="275"/>
      <c r="N18" s="275"/>
      <c r="O18" s="275"/>
      <c r="P18" s="359"/>
      <c r="Q18" s="359"/>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360"/>
      <c r="AU18" s="351" t="s">
        <v>12</v>
      </c>
      <c r="AV18" s="351"/>
      <c r="AW18" s="351"/>
      <c r="AX18" s="351"/>
      <c r="AY18" s="351"/>
      <c r="AZ18" s="44"/>
      <c r="BA18" s="45"/>
      <c r="BB18" s="45"/>
      <c r="BC18" s="45"/>
      <c r="BD18" s="45"/>
      <c r="BE18" s="46"/>
      <c r="BF18" s="46"/>
      <c r="BG18" s="46"/>
      <c r="BH18" s="46"/>
      <c r="BI18" s="46"/>
      <c r="BJ18" s="46"/>
      <c r="BK18" s="47"/>
      <c r="BL18" s="53"/>
      <c r="BM18" s="53"/>
    </row>
    <row r="19" spans="1:66" s="106" customFormat="1" ht="15" customHeight="1" thickTop="1" x14ac:dyDescent="0.2">
      <c r="A19" s="108"/>
      <c r="B19" s="349" t="s">
        <v>14</v>
      </c>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0"/>
      <c r="AX19" s="350"/>
      <c r="AY19" s="350"/>
      <c r="AZ19" s="350"/>
      <c r="BA19" s="350"/>
      <c r="BB19" s="350"/>
      <c r="BC19" s="350"/>
      <c r="BD19" s="350"/>
      <c r="BE19" s="10"/>
      <c r="BF19" s="11"/>
      <c r="BG19" s="11"/>
      <c r="BH19" s="11"/>
      <c r="BI19" s="11"/>
      <c r="BJ19" s="11"/>
      <c r="BK19" s="11"/>
      <c r="BL19" s="2"/>
      <c r="BM19" s="108"/>
    </row>
    <row r="20" spans="1:66" s="106" customFormat="1" ht="15" customHeight="1" x14ac:dyDescent="0.2">
      <c r="A20" s="108"/>
      <c r="B20" s="105"/>
      <c r="C20" s="257" t="s">
        <v>5</v>
      </c>
      <c r="D20" s="257"/>
      <c r="E20" s="257"/>
      <c r="F20" s="257"/>
      <c r="G20" s="257"/>
      <c r="H20" s="258"/>
      <c r="I20" s="274"/>
      <c r="J20" s="275"/>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Q20" s="275"/>
      <c r="AR20" s="275"/>
      <c r="AS20" s="275"/>
      <c r="AT20" s="275"/>
      <c r="AU20" s="275"/>
      <c r="AV20" s="275"/>
      <c r="AW20" s="275"/>
      <c r="AX20" s="275"/>
      <c r="AY20" s="275"/>
      <c r="AZ20" s="275"/>
      <c r="BA20" s="275"/>
      <c r="BB20" s="275"/>
      <c r="BC20" s="275"/>
      <c r="BD20" s="275"/>
      <c r="BE20" s="107"/>
      <c r="BF20" s="108"/>
      <c r="BG20" s="108"/>
      <c r="BH20" s="108"/>
      <c r="BI20" s="108"/>
      <c r="BJ20" s="108"/>
      <c r="BK20" s="108"/>
      <c r="BL20" s="108"/>
      <c r="BM20" s="108"/>
    </row>
    <row r="21" spans="1:66" s="106" customFormat="1" ht="30" customHeight="1" x14ac:dyDescent="0.2">
      <c r="A21" s="108"/>
      <c r="B21" s="116"/>
      <c r="C21" s="257" t="s">
        <v>13</v>
      </c>
      <c r="D21" s="257"/>
      <c r="E21" s="257"/>
      <c r="F21" s="257"/>
      <c r="G21" s="257"/>
      <c r="H21" s="258"/>
      <c r="I21" s="352"/>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353"/>
      <c r="BE21" s="282"/>
      <c r="BF21" s="216"/>
      <c r="BG21" s="283"/>
      <c r="BH21" s="283"/>
      <c r="BI21" s="283"/>
      <c r="BJ21" s="283"/>
      <c r="BK21" s="283"/>
      <c r="BL21" s="283"/>
      <c r="BM21" s="283"/>
      <c r="BN21" s="283"/>
    </row>
    <row r="22" spans="1:66" s="106" customFormat="1" ht="15" customHeight="1" x14ac:dyDescent="0.2">
      <c r="A22" s="108"/>
      <c r="B22" s="349" t="s">
        <v>15</v>
      </c>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0"/>
      <c r="AY22" s="350"/>
      <c r="AZ22" s="350"/>
      <c r="BA22" s="350"/>
      <c r="BB22" s="350"/>
      <c r="BC22" s="350"/>
      <c r="BD22" s="350"/>
      <c r="BE22" s="107"/>
      <c r="BF22" s="108"/>
      <c r="BG22" s="108"/>
      <c r="BH22" s="108"/>
      <c r="BI22" s="108"/>
      <c r="BJ22" s="108"/>
      <c r="BK22" s="108"/>
      <c r="BL22" s="108"/>
    </row>
    <row r="23" spans="1:66" s="106" customFormat="1" ht="15" customHeight="1" x14ac:dyDescent="0.2">
      <c r="A23" s="108"/>
      <c r="B23" s="105"/>
      <c r="C23" s="257" t="s">
        <v>5</v>
      </c>
      <c r="D23" s="257"/>
      <c r="E23" s="257"/>
      <c r="F23" s="257"/>
      <c r="G23" s="257"/>
      <c r="H23" s="258"/>
      <c r="I23" s="274"/>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5"/>
      <c r="AM23" s="275"/>
      <c r="AN23" s="275"/>
      <c r="AO23" s="275"/>
      <c r="AP23" s="275"/>
      <c r="AQ23" s="275"/>
      <c r="AR23" s="275"/>
      <c r="AS23" s="275"/>
      <c r="AT23" s="275"/>
      <c r="AU23" s="275"/>
      <c r="AV23" s="275"/>
      <c r="AW23" s="275"/>
      <c r="AX23" s="275"/>
      <c r="AY23" s="275"/>
      <c r="AZ23" s="275"/>
      <c r="BA23" s="275"/>
      <c r="BB23" s="275"/>
      <c r="BC23" s="275"/>
      <c r="BD23" s="275"/>
      <c r="BE23" s="107"/>
      <c r="BF23" s="108"/>
      <c r="BG23" s="108"/>
      <c r="BH23" s="108"/>
      <c r="BI23" s="108"/>
      <c r="BJ23" s="108"/>
      <c r="BK23" s="108"/>
      <c r="BL23" s="108"/>
    </row>
    <row r="24" spans="1:66" s="106" customFormat="1" ht="30" customHeight="1" thickBot="1" x14ac:dyDescent="0.25">
      <c r="A24" s="108"/>
      <c r="B24" s="31"/>
      <c r="C24" s="218" t="s">
        <v>19</v>
      </c>
      <c r="D24" s="218"/>
      <c r="E24" s="218"/>
      <c r="F24" s="218"/>
      <c r="G24" s="218"/>
      <c r="H24" s="276"/>
      <c r="I24" s="277"/>
      <c r="J24" s="278"/>
      <c r="K24" s="279"/>
      <c r="L24" s="279"/>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79"/>
      <c r="AM24" s="280"/>
      <c r="AN24" s="280"/>
      <c r="AO24" s="280"/>
      <c r="AP24" s="280"/>
      <c r="AQ24" s="280"/>
      <c r="AR24" s="280"/>
      <c r="AS24" s="280"/>
      <c r="AT24" s="280"/>
      <c r="AU24" s="280"/>
      <c r="AV24" s="280"/>
      <c r="AW24" s="280"/>
      <c r="AX24" s="280"/>
      <c r="AY24" s="280"/>
      <c r="AZ24" s="280"/>
      <c r="BA24" s="280"/>
      <c r="BB24" s="280"/>
      <c r="BC24" s="280"/>
      <c r="BD24" s="281"/>
      <c r="BE24" s="282"/>
      <c r="BF24" s="216"/>
      <c r="BG24" s="283"/>
      <c r="BH24" s="283"/>
      <c r="BI24" s="283"/>
      <c r="BJ24" s="283"/>
      <c r="BK24" s="283"/>
      <c r="BL24" s="283"/>
      <c r="BM24" s="283"/>
      <c r="BN24" s="283"/>
    </row>
    <row r="25" spans="1:66" s="106" customFormat="1" ht="15" customHeight="1" thickTop="1" thickBot="1" x14ac:dyDescent="0.25">
      <c r="A25" s="2"/>
      <c r="B25" s="303" t="s">
        <v>104</v>
      </c>
      <c r="C25" s="303"/>
      <c r="D25" s="303"/>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9"/>
      <c r="AN25" s="7"/>
      <c r="AO25" s="7"/>
      <c r="AP25" s="7"/>
      <c r="AQ25" s="7"/>
      <c r="AR25" s="7"/>
      <c r="AS25" s="7"/>
      <c r="AT25" s="7"/>
      <c r="AU25" s="7"/>
      <c r="AV25" s="7"/>
      <c r="AW25" s="7"/>
      <c r="AX25" s="7"/>
      <c r="AY25" s="7"/>
      <c r="AZ25" s="7"/>
      <c r="BA25" s="7"/>
      <c r="BB25" s="7"/>
      <c r="BC25" s="7"/>
      <c r="BD25" s="7"/>
      <c r="BE25" s="108"/>
      <c r="BF25" s="108"/>
      <c r="BG25" s="108"/>
      <c r="BH25" s="108"/>
      <c r="BI25" s="108"/>
      <c r="BJ25" s="108"/>
      <c r="BK25" s="108"/>
      <c r="BL25" s="108"/>
    </row>
    <row r="26" spans="1:66" s="106" customFormat="1" ht="30" customHeight="1" thickTop="1" thickBot="1" x14ac:dyDescent="0.25">
      <c r="A26" s="26"/>
      <c r="B26" s="342"/>
      <c r="C26" s="342"/>
      <c r="D26" s="342"/>
      <c r="E26" s="304" t="s">
        <v>198</v>
      </c>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3"/>
      <c r="AG26" s="303"/>
      <c r="AH26" s="303"/>
      <c r="AI26" s="303"/>
      <c r="AJ26" s="303"/>
      <c r="AK26" s="303"/>
      <c r="AL26" s="303"/>
      <c r="AM26" s="107"/>
      <c r="AN26" s="108"/>
      <c r="AO26" s="108"/>
      <c r="AP26" s="108"/>
      <c r="AQ26" s="108"/>
      <c r="AR26" s="108"/>
      <c r="AS26" s="108"/>
      <c r="AT26" s="108"/>
      <c r="AU26" s="89"/>
      <c r="AV26" s="89"/>
      <c r="AW26" s="89"/>
      <c r="AX26" s="89"/>
      <c r="AY26" s="89"/>
      <c r="AZ26" s="89"/>
      <c r="BA26" s="89"/>
      <c r="BB26" s="89"/>
      <c r="BC26" s="89"/>
      <c r="BD26" s="89"/>
      <c r="BE26" s="89"/>
      <c r="BF26" s="89"/>
      <c r="BG26" s="89"/>
      <c r="BH26" s="89"/>
      <c r="BI26" s="89"/>
      <c r="BJ26" s="89"/>
      <c r="BK26" s="89"/>
      <c r="BL26" s="89"/>
    </row>
    <row r="27" spans="1:66" s="106" customFormat="1" ht="15" customHeight="1" thickTop="1" x14ac:dyDescent="0.2">
      <c r="A27" s="108"/>
      <c r="B27" s="296" t="s">
        <v>17</v>
      </c>
      <c r="C27" s="220"/>
      <c r="D27" s="220"/>
      <c r="E27" s="220"/>
      <c r="F27" s="220"/>
      <c r="G27" s="220"/>
      <c r="H27" s="220"/>
      <c r="I27" s="220"/>
      <c r="J27" s="220"/>
      <c r="K27" s="220"/>
      <c r="L27" s="220"/>
      <c r="M27" s="220"/>
      <c r="N27" s="220"/>
      <c r="O27" s="220"/>
      <c r="P27" s="220"/>
      <c r="Q27" s="320" t="s">
        <v>18</v>
      </c>
      <c r="R27" s="257"/>
      <c r="S27" s="257"/>
      <c r="T27" s="257"/>
      <c r="U27" s="257"/>
      <c r="V27" s="257"/>
      <c r="W27" s="257"/>
      <c r="X27" s="257"/>
      <c r="Y27" s="257"/>
      <c r="Z27" s="257"/>
      <c r="AA27" s="257"/>
      <c r="AB27" s="257"/>
      <c r="AC27" s="257"/>
      <c r="AD27" s="257"/>
      <c r="AE27" s="345"/>
      <c r="AF27" s="299" t="s">
        <v>16</v>
      </c>
      <c r="AG27" s="297"/>
      <c r="AH27" s="297"/>
      <c r="AI27" s="297"/>
      <c r="AJ27" s="297"/>
      <c r="AK27" s="297"/>
      <c r="AL27" s="300"/>
      <c r="AM27" s="32"/>
      <c r="AN27" s="108"/>
      <c r="AO27" s="108"/>
      <c r="AP27" s="108"/>
      <c r="AQ27" s="108"/>
      <c r="AR27" s="2" t="s">
        <v>26</v>
      </c>
      <c r="AS27" s="108"/>
      <c r="AT27" s="108"/>
      <c r="AU27" s="108"/>
      <c r="AV27" s="108"/>
      <c r="AW27" s="108"/>
      <c r="AX27" s="108"/>
      <c r="AY27" s="108"/>
      <c r="AZ27" s="108"/>
      <c r="BA27" s="108"/>
      <c r="BB27" s="108"/>
      <c r="BC27" s="108"/>
      <c r="BD27" s="108"/>
      <c r="BE27" s="108"/>
      <c r="BF27" s="108"/>
      <c r="BG27" s="108"/>
      <c r="BH27" s="108"/>
      <c r="BI27" s="108"/>
      <c r="BJ27" s="89"/>
    </row>
    <row r="28" spans="1:66" s="106" customFormat="1" ht="30" customHeight="1" thickBot="1" x14ac:dyDescent="0.25">
      <c r="A28" s="108"/>
      <c r="B28" s="343"/>
      <c r="C28" s="344"/>
      <c r="D28" s="344"/>
      <c r="E28" s="344"/>
      <c r="F28" s="344"/>
      <c r="G28" s="344"/>
      <c r="H28" s="344"/>
      <c r="I28" s="344"/>
      <c r="J28" s="344"/>
      <c r="K28" s="344"/>
      <c r="L28" s="344"/>
      <c r="M28" s="344"/>
      <c r="N28" s="344"/>
      <c r="O28" s="344"/>
      <c r="P28" s="344"/>
      <c r="Q28" s="346"/>
      <c r="R28" s="344"/>
      <c r="S28" s="344"/>
      <c r="T28" s="344"/>
      <c r="U28" s="344"/>
      <c r="V28" s="344"/>
      <c r="W28" s="344"/>
      <c r="X28" s="344"/>
      <c r="Y28" s="344"/>
      <c r="Z28" s="344"/>
      <c r="AA28" s="344"/>
      <c r="AB28" s="344"/>
      <c r="AC28" s="344"/>
      <c r="AD28" s="344"/>
      <c r="AE28" s="347"/>
      <c r="AF28" s="48"/>
      <c r="AG28" s="49"/>
      <c r="AH28" s="49"/>
      <c r="AI28" s="50"/>
      <c r="AJ28" s="51"/>
      <c r="AK28" s="49"/>
      <c r="AL28" s="52"/>
      <c r="AM28" s="96"/>
      <c r="AN28" s="108"/>
      <c r="AO28" s="108"/>
      <c r="AP28" s="108"/>
      <c r="AQ28" s="108"/>
      <c r="AS28" s="108"/>
      <c r="AT28" s="2" t="s">
        <v>30</v>
      </c>
      <c r="AU28" s="108"/>
      <c r="AV28" s="108"/>
      <c r="AW28" s="108"/>
      <c r="AX28" s="108"/>
      <c r="AY28" s="108"/>
      <c r="AZ28" s="108"/>
      <c r="BA28" s="108"/>
      <c r="BB28" s="108"/>
      <c r="BC28" s="108"/>
      <c r="BD28" s="108"/>
      <c r="BE28" s="108"/>
      <c r="BF28" s="108"/>
      <c r="BG28" s="108"/>
      <c r="BH28" s="108"/>
      <c r="BI28" s="108"/>
    </row>
    <row r="29" spans="1:66" s="106" customFormat="1" ht="15" customHeight="1" thickTop="1" thickBot="1" x14ac:dyDescent="0.25">
      <c r="A29" s="108"/>
      <c r="B29" s="260" t="s">
        <v>105</v>
      </c>
      <c r="C29" s="261"/>
      <c r="D29" s="261"/>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3"/>
      <c r="AF29" s="348" t="s">
        <v>173</v>
      </c>
      <c r="AG29" s="297"/>
      <c r="AH29" s="297"/>
      <c r="AI29" s="297"/>
      <c r="AJ29" s="297"/>
      <c r="AK29" s="297"/>
      <c r="AL29" s="298"/>
      <c r="AM29" s="117"/>
      <c r="AN29" s="108"/>
      <c r="AO29" s="108"/>
      <c r="AP29" s="108"/>
      <c r="AQ29" s="108"/>
      <c r="AY29" s="272"/>
      <c r="AZ29" s="272"/>
      <c r="BA29" s="273"/>
      <c r="BB29" s="273"/>
      <c r="BC29" s="272" t="s">
        <v>29</v>
      </c>
      <c r="BD29" s="273"/>
      <c r="BE29" s="273"/>
      <c r="BF29" s="272" t="s">
        <v>28</v>
      </c>
      <c r="BG29" s="273"/>
      <c r="BH29" s="273"/>
      <c r="BI29" s="272" t="s">
        <v>27</v>
      </c>
    </row>
    <row r="30" spans="1:66" s="106" customFormat="1" ht="15" customHeight="1" thickTop="1" x14ac:dyDescent="0.2">
      <c r="A30" s="108"/>
      <c r="B30" s="241"/>
      <c r="C30" s="242"/>
      <c r="D30" s="243"/>
      <c r="E30" s="247" t="s">
        <v>48</v>
      </c>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51"/>
      <c r="AG30" s="253"/>
      <c r="AH30" s="253"/>
      <c r="AI30" s="253"/>
      <c r="AJ30" s="253"/>
      <c r="AK30" s="253"/>
      <c r="AL30" s="255"/>
      <c r="AM30" s="108"/>
      <c r="AN30" s="108"/>
      <c r="AO30" s="108"/>
      <c r="AP30" s="117"/>
      <c r="AQ30" s="108"/>
      <c r="AR30" s="283" t="s">
        <v>181</v>
      </c>
      <c r="AS30" s="283"/>
      <c r="AT30" s="283"/>
      <c r="AY30" s="272"/>
      <c r="AZ30" s="272"/>
      <c r="BA30" s="273"/>
      <c r="BB30" s="273"/>
      <c r="BC30" s="272"/>
      <c r="BD30" s="273"/>
      <c r="BE30" s="273"/>
      <c r="BF30" s="272"/>
      <c r="BG30" s="273"/>
      <c r="BH30" s="273"/>
      <c r="BI30" s="272"/>
    </row>
    <row r="31" spans="1:66" s="106" customFormat="1" ht="15" customHeight="1" thickBot="1" x14ac:dyDescent="0.25">
      <c r="A31" s="108"/>
      <c r="B31" s="244"/>
      <c r="C31" s="245"/>
      <c r="D31" s="246"/>
      <c r="E31" s="249"/>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2"/>
      <c r="AG31" s="254"/>
      <c r="AH31" s="254"/>
      <c r="AI31" s="254"/>
      <c r="AJ31" s="254"/>
      <c r="AK31" s="254"/>
      <c r="AL31" s="256"/>
      <c r="AM31" s="108"/>
      <c r="AN31" s="108"/>
      <c r="AO31" s="108"/>
      <c r="AP31" s="117"/>
      <c r="AQ31" s="108"/>
      <c r="AR31" s="232" t="s">
        <v>115</v>
      </c>
      <c r="AS31" s="232"/>
      <c r="AT31" s="232"/>
      <c r="AU31" s="17"/>
      <c r="AV31" s="228"/>
      <c r="AW31" s="228"/>
      <c r="AX31" s="228"/>
      <c r="AY31" s="228"/>
      <c r="AZ31" s="228"/>
      <c r="BA31" s="228"/>
      <c r="BB31" s="228"/>
      <c r="BC31" s="228"/>
      <c r="BD31" s="228"/>
      <c r="BE31" s="228"/>
      <c r="BF31" s="228"/>
      <c r="BG31" s="228"/>
      <c r="BH31" s="228"/>
      <c r="BI31" s="228"/>
      <c r="BJ31" s="228"/>
      <c r="BK31" s="228"/>
      <c r="BL31" s="228"/>
      <c r="BM31" s="228"/>
      <c r="BN31" s="228"/>
    </row>
    <row r="32" spans="1:66" s="106" customFormat="1" ht="15" customHeight="1" thickTop="1" x14ac:dyDescent="0.2">
      <c r="A32" s="30"/>
      <c r="B32" s="296" t="s">
        <v>174</v>
      </c>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97"/>
      <c r="AN32" s="297"/>
      <c r="AO32" s="298"/>
      <c r="AP32" s="29"/>
      <c r="AQ32" s="108"/>
      <c r="AR32" s="232"/>
      <c r="AS32" s="232"/>
      <c r="AT32" s="232"/>
      <c r="AU32" s="17"/>
      <c r="AV32" s="228"/>
      <c r="AW32" s="228"/>
      <c r="AX32" s="228"/>
      <c r="AY32" s="228"/>
      <c r="AZ32" s="228"/>
      <c r="BA32" s="228"/>
      <c r="BB32" s="228"/>
      <c r="BC32" s="228"/>
      <c r="BD32" s="228"/>
      <c r="BE32" s="228"/>
      <c r="BF32" s="228"/>
      <c r="BG32" s="228"/>
      <c r="BH32" s="228"/>
      <c r="BI32" s="228"/>
      <c r="BJ32" s="228"/>
      <c r="BK32" s="228"/>
      <c r="BL32" s="228"/>
      <c r="BM32" s="228"/>
      <c r="BN32" s="228"/>
    </row>
    <row r="33" spans="1:72" s="106" customFormat="1" ht="15" customHeight="1" x14ac:dyDescent="0.2">
      <c r="A33" s="30"/>
      <c r="B33" s="357"/>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5"/>
      <c r="AP33" s="295"/>
      <c r="AQ33" s="20"/>
      <c r="AR33" s="232" t="s">
        <v>31</v>
      </c>
      <c r="AS33" s="232"/>
      <c r="AT33" s="232"/>
      <c r="AU33" s="17"/>
      <c r="AV33" s="228"/>
      <c r="AW33" s="228"/>
      <c r="AX33" s="228"/>
      <c r="AY33" s="228"/>
      <c r="AZ33" s="228"/>
      <c r="BA33" s="228"/>
      <c r="BB33" s="228"/>
      <c r="BC33" s="228"/>
      <c r="BD33" s="228"/>
      <c r="BE33" s="228"/>
      <c r="BF33" s="228"/>
      <c r="BG33" s="228"/>
      <c r="BH33" s="228"/>
      <c r="BI33" s="228"/>
      <c r="BJ33" s="228"/>
      <c r="BK33" s="228"/>
      <c r="BL33" s="228"/>
      <c r="BM33" s="228"/>
      <c r="BN33" s="228"/>
    </row>
    <row r="34" spans="1:72" s="106" customFormat="1" ht="15" customHeight="1" thickBot="1" x14ac:dyDescent="0.25">
      <c r="A34" s="30"/>
      <c r="B34" s="358"/>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71"/>
      <c r="AG34" s="271"/>
      <c r="AH34" s="271"/>
      <c r="AI34" s="271"/>
      <c r="AJ34" s="271"/>
      <c r="AK34" s="271"/>
      <c r="AL34" s="271"/>
      <c r="AM34" s="271"/>
      <c r="AN34" s="271"/>
      <c r="AO34" s="341"/>
      <c r="AP34" s="295"/>
      <c r="AQ34" s="20"/>
      <c r="AR34" s="232"/>
      <c r="AS34" s="232"/>
      <c r="AT34" s="232"/>
      <c r="AU34" s="17"/>
      <c r="AV34" s="228"/>
      <c r="AW34" s="228"/>
      <c r="AX34" s="228"/>
      <c r="AY34" s="228"/>
      <c r="AZ34" s="228"/>
      <c r="BA34" s="228"/>
      <c r="BB34" s="228"/>
      <c r="BC34" s="228"/>
      <c r="BD34" s="228"/>
      <c r="BE34" s="228"/>
      <c r="BF34" s="228"/>
      <c r="BG34" s="228"/>
      <c r="BH34" s="228"/>
      <c r="BI34" s="228"/>
      <c r="BJ34" s="228"/>
      <c r="BK34" s="228"/>
      <c r="BL34" s="228"/>
      <c r="BM34" s="228"/>
      <c r="BN34" s="228"/>
    </row>
    <row r="35" spans="1:72" s="106" customFormat="1" ht="15" customHeight="1" thickTop="1" x14ac:dyDescent="0.2">
      <c r="A35" s="108"/>
      <c r="B35" s="301" t="s">
        <v>32</v>
      </c>
      <c r="C35" s="302"/>
      <c r="D35" s="302"/>
      <c r="E35" s="302"/>
      <c r="F35" s="302"/>
      <c r="G35" s="302"/>
      <c r="H35" s="302"/>
      <c r="I35" s="302"/>
      <c r="J35" s="302"/>
      <c r="K35" s="302"/>
      <c r="L35" s="302"/>
      <c r="M35" s="302"/>
      <c r="N35" s="302"/>
      <c r="O35" s="302"/>
      <c r="P35" s="302"/>
      <c r="Q35" s="302"/>
      <c r="R35" s="302"/>
      <c r="S35" s="302"/>
      <c r="T35" s="302"/>
      <c r="U35" s="302"/>
      <c r="V35" s="302"/>
      <c r="W35" s="302"/>
      <c r="X35" s="302"/>
      <c r="Y35" s="302"/>
      <c r="Z35" s="302"/>
      <c r="AA35" s="302"/>
      <c r="AB35" s="302"/>
      <c r="AC35" s="302"/>
      <c r="AD35" s="302"/>
      <c r="AE35" s="302"/>
      <c r="AF35" s="299" t="s">
        <v>16</v>
      </c>
      <c r="AG35" s="297"/>
      <c r="AH35" s="297"/>
      <c r="AI35" s="297"/>
      <c r="AJ35" s="297"/>
      <c r="AK35" s="297"/>
      <c r="AL35" s="300"/>
      <c r="AM35" s="7"/>
      <c r="AN35" s="7"/>
      <c r="AO35" s="7"/>
      <c r="AP35" s="117"/>
      <c r="AQ35" s="108"/>
      <c r="AR35" s="216" t="s">
        <v>12</v>
      </c>
      <c r="AS35" s="216"/>
      <c r="AT35" s="216"/>
      <c r="AU35" s="2"/>
      <c r="AV35" s="229"/>
      <c r="AW35" s="229"/>
      <c r="AX35" s="229"/>
      <c r="AY35" s="229"/>
      <c r="AZ35" s="229"/>
      <c r="BA35" s="229"/>
      <c r="BB35" s="229"/>
      <c r="BC35" s="229"/>
      <c r="BD35" s="229"/>
      <c r="BE35" s="229"/>
      <c r="BF35" s="229"/>
      <c r="BG35" s="229"/>
      <c r="BH35" s="229"/>
      <c r="BI35" s="229"/>
      <c r="BJ35" s="229"/>
      <c r="BK35" s="229"/>
      <c r="BL35" s="229"/>
      <c r="BM35" s="229"/>
      <c r="BN35" s="229"/>
    </row>
    <row r="36" spans="1:72" s="106" customFormat="1" ht="15" customHeight="1" x14ac:dyDescent="0.2">
      <c r="A36" s="108"/>
      <c r="B36" s="284"/>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8"/>
      <c r="AF36" s="290"/>
      <c r="AG36" s="235"/>
      <c r="AH36" s="235"/>
      <c r="AI36" s="237"/>
      <c r="AJ36" s="233"/>
      <c r="AK36" s="235"/>
      <c r="AL36" s="237"/>
      <c r="AM36" s="108"/>
      <c r="AN36" s="108"/>
      <c r="AO36" s="108"/>
      <c r="AP36" s="108"/>
      <c r="AQ36" s="108"/>
      <c r="AR36" s="216"/>
      <c r="AS36" s="216"/>
      <c r="AT36" s="216"/>
      <c r="AV36" s="229"/>
      <c r="AW36" s="229"/>
      <c r="AX36" s="229"/>
      <c r="AY36" s="229"/>
      <c r="AZ36" s="229"/>
      <c r="BA36" s="229"/>
      <c r="BB36" s="229"/>
      <c r="BC36" s="229"/>
      <c r="BD36" s="229"/>
      <c r="BE36" s="229"/>
      <c r="BF36" s="229"/>
      <c r="BG36" s="229"/>
      <c r="BH36" s="229"/>
      <c r="BI36" s="229"/>
      <c r="BJ36" s="229"/>
      <c r="BK36" s="229"/>
      <c r="BL36" s="229"/>
      <c r="BM36" s="229"/>
      <c r="BN36" s="229"/>
    </row>
    <row r="37" spans="1:72" s="106" customFormat="1" ht="15" customHeight="1" thickBot="1" x14ac:dyDescent="0.25">
      <c r="A37" s="108"/>
      <c r="B37" s="286"/>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9"/>
      <c r="AF37" s="291"/>
      <c r="AG37" s="292"/>
      <c r="AH37" s="292"/>
      <c r="AI37" s="293"/>
      <c r="AJ37" s="294"/>
      <c r="AK37" s="292"/>
      <c r="AL37" s="293"/>
      <c r="AM37" s="108"/>
      <c r="AN37" s="108"/>
      <c r="AO37" s="108"/>
      <c r="AP37" s="108"/>
      <c r="AQ37" s="108"/>
    </row>
    <row r="38" spans="1:72" s="106" customFormat="1" ht="15" customHeight="1" thickTop="1" thickBot="1" x14ac:dyDescent="0.25">
      <c r="A38" s="108"/>
      <c r="B38" s="260" t="s">
        <v>20</v>
      </c>
      <c r="C38" s="261"/>
      <c r="D38" s="261"/>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3"/>
      <c r="AF38" s="264" t="s">
        <v>175</v>
      </c>
      <c r="AG38" s="265"/>
      <c r="AH38" s="265"/>
      <c r="AI38" s="265"/>
      <c r="AJ38" s="265"/>
      <c r="AK38" s="265"/>
      <c r="AL38" s="266"/>
      <c r="AM38" s="107"/>
      <c r="AN38" s="108"/>
      <c r="AO38" s="108"/>
      <c r="AP38" s="108"/>
      <c r="AS38" s="227" t="s">
        <v>176</v>
      </c>
      <c r="AT38" s="227"/>
      <c r="AU38" s="227"/>
      <c r="AV38" s="227"/>
      <c r="AW38" s="227"/>
      <c r="AX38" s="227"/>
      <c r="AY38" s="227"/>
      <c r="AZ38" s="227"/>
      <c r="BA38" s="227"/>
      <c r="BB38" s="227"/>
      <c r="BC38" s="227"/>
      <c r="BD38" s="227"/>
      <c r="BE38" s="227"/>
      <c r="BF38" s="227"/>
      <c r="BG38" s="227"/>
      <c r="BH38" s="227"/>
      <c r="BI38" s="227"/>
      <c r="BJ38" s="227"/>
      <c r="BK38" s="227"/>
      <c r="BL38" s="227"/>
    </row>
    <row r="39" spans="1:72" s="106" customFormat="1" ht="15" customHeight="1" thickTop="1" x14ac:dyDescent="0.2">
      <c r="A39" s="108"/>
      <c r="B39" s="241"/>
      <c r="C39" s="242"/>
      <c r="D39" s="243"/>
      <c r="E39" s="267" t="s">
        <v>48</v>
      </c>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9"/>
      <c r="AG39" s="253"/>
      <c r="AH39" s="253"/>
      <c r="AI39" s="253"/>
      <c r="AJ39" s="253"/>
      <c r="AK39" s="253"/>
      <c r="AL39" s="255"/>
      <c r="AM39" s="108"/>
      <c r="AN39" s="108"/>
      <c r="AO39" s="108"/>
      <c r="AP39" s="108"/>
      <c r="AR39" s="17"/>
      <c r="AS39" s="227"/>
      <c r="AT39" s="227"/>
      <c r="AU39" s="227"/>
      <c r="AV39" s="227"/>
      <c r="AW39" s="227"/>
      <c r="AX39" s="227"/>
      <c r="AY39" s="227"/>
      <c r="AZ39" s="227"/>
      <c r="BA39" s="227"/>
      <c r="BB39" s="227"/>
      <c r="BC39" s="227"/>
      <c r="BD39" s="227"/>
      <c r="BE39" s="227"/>
      <c r="BF39" s="227"/>
      <c r="BG39" s="227"/>
      <c r="BH39" s="227"/>
      <c r="BI39" s="227"/>
      <c r="BJ39" s="227"/>
      <c r="BK39" s="227"/>
      <c r="BL39" s="227"/>
      <c r="BM39" s="17"/>
    </row>
    <row r="40" spans="1:72" s="106" customFormat="1" ht="15" customHeight="1" thickBot="1" x14ac:dyDescent="0.25">
      <c r="A40" s="108"/>
      <c r="B40" s="244"/>
      <c r="C40" s="245"/>
      <c r="D40" s="246"/>
      <c r="E40" s="268"/>
      <c r="F40" s="268"/>
      <c r="G40" s="268"/>
      <c r="H40" s="268"/>
      <c r="I40" s="268"/>
      <c r="J40" s="268"/>
      <c r="K40" s="268"/>
      <c r="L40" s="268"/>
      <c r="M40" s="268"/>
      <c r="N40" s="268"/>
      <c r="O40" s="268"/>
      <c r="P40" s="268"/>
      <c r="Q40" s="268"/>
      <c r="R40" s="268"/>
      <c r="S40" s="268"/>
      <c r="T40" s="268"/>
      <c r="U40" s="268"/>
      <c r="V40" s="268"/>
      <c r="W40" s="268"/>
      <c r="X40" s="268"/>
      <c r="Y40" s="268"/>
      <c r="Z40" s="268"/>
      <c r="AA40" s="268"/>
      <c r="AB40" s="268"/>
      <c r="AC40" s="268"/>
      <c r="AD40" s="268"/>
      <c r="AE40" s="268"/>
      <c r="AF40" s="270"/>
      <c r="AG40" s="271"/>
      <c r="AH40" s="271"/>
      <c r="AI40" s="271"/>
      <c r="AJ40" s="271"/>
      <c r="AK40" s="271"/>
      <c r="AL40" s="341"/>
      <c r="AM40" s="108"/>
      <c r="AN40" s="108"/>
      <c r="AO40" s="108"/>
      <c r="AP40" s="108"/>
      <c r="AT40" s="230" t="s">
        <v>177</v>
      </c>
      <c r="AU40" s="230"/>
      <c r="AV40" s="230"/>
      <c r="AW40" s="230"/>
      <c r="AX40" s="95"/>
      <c r="AY40" s="228"/>
      <c r="AZ40" s="228"/>
      <c r="BA40" s="228"/>
      <c r="BB40" s="228"/>
      <c r="BC40" s="228"/>
      <c r="BD40" s="228"/>
      <c r="BE40" s="228"/>
      <c r="BF40" s="228"/>
      <c r="BG40" s="228"/>
      <c r="BH40" s="228"/>
      <c r="BI40" s="228"/>
      <c r="BJ40" s="228"/>
      <c r="BK40" s="228"/>
      <c r="BL40" s="228"/>
      <c r="BM40" s="228"/>
      <c r="BN40" s="228"/>
    </row>
    <row r="41" spans="1:72" s="106" customFormat="1" ht="15" customHeight="1" thickTop="1" x14ac:dyDescent="0.2">
      <c r="A41" s="108"/>
      <c r="B41" s="219" t="s">
        <v>21</v>
      </c>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59"/>
      <c r="AB41" s="219" t="s">
        <v>22</v>
      </c>
      <c r="AC41" s="220"/>
      <c r="AD41" s="220"/>
      <c r="AE41" s="220"/>
      <c r="AF41" s="220"/>
      <c r="AG41" s="220"/>
      <c r="AH41" s="220"/>
      <c r="AI41" s="220"/>
      <c r="AJ41" s="220"/>
      <c r="AK41" s="220"/>
      <c r="AL41" s="220"/>
      <c r="AM41" s="257"/>
      <c r="AN41" s="257"/>
      <c r="AO41" s="258"/>
      <c r="AS41" s="95"/>
      <c r="AT41" s="231" t="s">
        <v>178</v>
      </c>
      <c r="AU41" s="231"/>
      <c r="AV41" s="231"/>
      <c r="AW41" s="231"/>
      <c r="AX41" s="95"/>
      <c r="AY41" s="228"/>
      <c r="AZ41" s="228"/>
      <c r="BA41" s="228"/>
      <c r="BB41" s="228"/>
      <c r="BC41" s="228"/>
      <c r="BD41" s="228"/>
      <c r="BE41" s="228"/>
      <c r="BF41" s="228"/>
      <c r="BG41" s="228"/>
      <c r="BH41" s="228"/>
      <c r="BI41" s="228"/>
      <c r="BJ41" s="228"/>
      <c r="BK41" s="228"/>
      <c r="BL41" s="228"/>
      <c r="BM41" s="228"/>
      <c r="BN41" s="228"/>
    </row>
    <row r="42" spans="1:72" s="106" customFormat="1" ht="15" customHeight="1" x14ac:dyDescent="0.2">
      <c r="A42" s="108"/>
      <c r="B42" s="221"/>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3"/>
      <c r="AB42" s="233"/>
      <c r="AC42" s="235"/>
      <c r="AD42" s="235"/>
      <c r="AE42" s="235"/>
      <c r="AF42" s="235"/>
      <c r="AG42" s="235"/>
      <c r="AH42" s="235"/>
      <c r="AI42" s="235"/>
      <c r="AJ42" s="235"/>
      <c r="AK42" s="235"/>
      <c r="AL42" s="237"/>
      <c r="AM42" s="239" t="s">
        <v>9</v>
      </c>
      <c r="AN42" s="233"/>
      <c r="AO42" s="237"/>
      <c r="AS42" s="232" t="s">
        <v>12</v>
      </c>
      <c r="AT42" s="232"/>
      <c r="AU42" s="232"/>
      <c r="AV42" s="232"/>
      <c r="AW42" s="232"/>
      <c r="AX42" s="17"/>
      <c r="AY42" s="228"/>
      <c r="AZ42" s="228"/>
      <c r="BA42" s="228"/>
      <c r="BB42" s="228"/>
      <c r="BC42" s="228"/>
      <c r="BD42" s="228"/>
      <c r="BE42" s="228"/>
      <c r="BF42" s="228"/>
      <c r="BG42" s="228"/>
      <c r="BH42" s="228"/>
      <c r="BI42" s="228"/>
      <c r="BJ42" s="228"/>
      <c r="BK42" s="228"/>
      <c r="BL42" s="228"/>
      <c r="BM42" s="228"/>
      <c r="BN42" s="228"/>
    </row>
    <row r="43" spans="1:72" s="106" customFormat="1" ht="15" customHeight="1" x14ac:dyDescent="0.2">
      <c r="A43" s="108"/>
      <c r="B43" s="224"/>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6"/>
      <c r="AB43" s="234"/>
      <c r="AC43" s="236"/>
      <c r="AD43" s="236"/>
      <c r="AE43" s="236"/>
      <c r="AF43" s="236"/>
      <c r="AG43" s="236"/>
      <c r="AH43" s="236"/>
      <c r="AI43" s="236"/>
      <c r="AJ43" s="236"/>
      <c r="AK43" s="236"/>
      <c r="AL43" s="238"/>
      <c r="AM43" s="240"/>
      <c r="AN43" s="234"/>
      <c r="AO43" s="238"/>
      <c r="AQ43" s="17"/>
      <c r="AS43" s="232"/>
      <c r="AT43" s="232"/>
      <c r="AU43" s="232"/>
      <c r="AV43" s="232"/>
      <c r="AW43" s="232"/>
      <c r="AX43" s="17"/>
      <c r="AY43" s="228"/>
      <c r="AZ43" s="228"/>
      <c r="BA43" s="228"/>
      <c r="BB43" s="228"/>
      <c r="BC43" s="228"/>
      <c r="BD43" s="228"/>
      <c r="BE43" s="228"/>
      <c r="BF43" s="228"/>
      <c r="BG43" s="228"/>
      <c r="BH43" s="228"/>
      <c r="BI43" s="228"/>
      <c r="BJ43" s="228"/>
      <c r="BK43" s="228"/>
      <c r="BL43" s="228"/>
      <c r="BM43" s="228"/>
      <c r="BN43" s="228"/>
    </row>
    <row r="44" spans="1:72" s="106" customFormat="1" ht="15" customHeight="1" x14ac:dyDescent="0.2">
      <c r="A44" s="108"/>
      <c r="B44" s="217" t="s">
        <v>23</v>
      </c>
      <c r="C44" s="218"/>
      <c r="D44" s="218"/>
      <c r="E44" s="218"/>
      <c r="F44" s="218"/>
      <c r="G44" s="218"/>
      <c r="H44" s="221"/>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3"/>
      <c r="AQ44" s="17"/>
      <c r="AR44" s="17"/>
      <c r="AS44" s="17"/>
      <c r="AT44" s="232" t="s">
        <v>179</v>
      </c>
      <c r="AU44" s="232"/>
      <c r="AV44" s="232"/>
      <c r="AW44" s="232"/>
      <c r="AX44" s="17"/>
      <c r="AY44" s="228"/>
      <c r="AZ44" s="228"/>
      <c r="BA44" s="228"/>
      <c r="BB44" s="228"/>
      <c r="BC44" s="228"/>
      <c r="BD44" s="228"/>
      <c r="BE44" s="228"/>
      <c r="BF44" s="228"/>
      <c r="BG44" s="228"/>
      <c r="BH44" s="228"/>
      <c r="BI44" s="228"/>
      <c r="BJ44" s="228"/>
      <c r="BK44" s="228"/>
      <c r="BL44" s="228"/>
      <c r="BM44" s="228"/>
      <c r="BN44" s="228"/>
      <c r="BO44" s="17"/>
      <c r="BP44" s="17"/>
      <c r="BQ44" s="17"/>
      <c r="BR44" s="17"/>
      <c r="BS44" s="17"/>
      <c r="BT44" s="17"/>
    </row>
    <row r="45" spans="1:72" s="106" customFormat="1" ht="15" customHeight="1" x14ac:dyDescent="0.2">
      <c r="A45" s="108"/>
      <c r="B45" s="219"/>
      <c r="C45" s="220"/>
      <c r="D45" s="220"/>
      <c r="E45" s="220"/>
      <c r="F45" s="220"/>
      <c r="G45" s="220"/>
      <c r="H45" s="224"/>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6"/>
      <c r="AQ45" s="17"/>
      <c r="AR45" s="17"/>
      <c r="AS45" s="17"/>
      <c r="AT45" s="232"/>
      <c r="AU45" s="232"/>
      <c r="AV45" s="232"/>
      <c r="AW45" s="232"/>
      <c r="AX45" s="17"/>
      <c r="AY45" s="228"/>
      <c r="AZ45" s="228"/>
      <c r="BA45" s="228"/>
      <c r="BB45" s="228"/>
      <c r="BC45" s="228"/>
      <c r="BD45" s="228"/>
      <c r="BE45" s="228"/>
      <c r="BF45" s="228"/>
      <c r="BG45" s="228"/>
      <c r="BH45" s="228"/>
      <c r="BI45" s="228"/>
      <c r="BJ45" s="228"/>
      <c r="BK45" s="228"/>
      <c r="BL45" s="228"/>
      <c r="BM45" s="228"/>
      <c r="BN45" s="228"/>
      <c r="BO45" s="17"/>
      <c r="BP45" s="17"/>
      <c r="BQ45" s="17"/>
      <c r="BR45" s="17"/>
      <c r="BS45" s="17"/>
      <c r="BT45" s="17"/>
    </row>
    <row r="46" spans="1:72" ht="13.5" customHeight="1" x14ac:dyDescent="0.2">
      <c r="AW46" s="106"/>
      <c r="AX46" s="106"/>
      <c r="AY46" s="106"/>
      <c r="AZ46" s="106"/>
      <c r="BA46" s="94"/>
      <c r="BB46" s="94"/>
      <c r="BC46" s="94"/>
      <c r="BD46" s="94"/>
      <c r="BE46" s="94"/>
      <c r="BF46" s="94"/>
      <c r="BG46" s="94"/>
      <c r="BH46" s="94"/>
      <c r="BI46" s="94"/>
      <c r="BJ46" s="94"/>
      <c r="BK46" s="94"/>
      <c r="BL46" s="94"/>
      <c r="BM46" s="94"/>
      <c r="BN46" s="94"/>
      <c r="BO46" s="54"/>
      <c r="BP46" s="54"/>
      <c r="BQ46" s="54"/>
    </row>
    <row r="47" spans="1:72" ht="15" customHeight="1" x14ac:dyDescent="0.2">
      <c r="AY47" s="54"/>
      <c r="AZ47" s="54"/>
      <c r="BA47" s="54"/>
      <c r="BB47" s="54"/>
      <c r="BC47" s="54"/>
      <c r="BD47" s="54"/>
      <c r="BE47" s="54"/>
      <c r="BF47" s="54"/>
      <c r="BG47" s="54"/>
      <c r="BH47" s="54"/>
      <c r="BI47" s="54"/>
      <c r="BJ47" s="54"/>
      <c r="BK47" s="54"/>
      <c r="BL47" s="54"/>
      <c r="BM47" s="54"/>
      <c r="BN47" s="54"/>
      <c r="BO47" s="54"/>
      <c r="BP47" s="54"/>
      <c r="BQ47" s="54"/>
    </row>
    <row r="48" spans="1:72" ht="15" customHeight="1" x14ac:dyDescent="0.2">
      <c r="BO48" s="54"/>
      <c r="BP48" s="54"/>
      <c r="BQ48" s="54"/>
    </row>
  </sheetData>
  <mergeCells count="293">
    <mergeCell ref="AJ36:AJ37"/>
    <mergeCell ref="AK36:AK37"/>
    <mergeCell ref="AM42:AM43"/>
    <mergeCell ref="AN42:AN43"/>
    <mergeCell ref="AO42:AO43"/>
    <mergeCell ref="AS42:AW43"/>
    <mergeCell ref="AY42:BN43"/>
    <mergeCell ref="B44:G45"/>
    <mergeCell ref="H44:AO45"/>
    <mergeCell ref="AT44:AW45"/>
    <mergeCell ref="AY44:BN45"/>
    <mergeCell ref="AG42:AG43"/>
    <mergeCell ref="AH42:AH43"/>
    <mergeCell ref="AI42:AI43"/>
    <mergeCell ref="AJ42:AJ43"/>
    <mergeCell ref="AK42:AK43"/>
    <mergeCell ref="AL42:AL43"/>
    <mergeCell ref="B42:AA43"/>
    <mergeCell ref="AB42:AB43"/>
    <mergeCell ref="AC42:AC43"/>
    <mergeCell ref="AD42:AD43"/>
    <mergeCell ref="AE42:AE43"/>
    <mergeCell ref="AF42:AF43"/>
    <mergeCell ref="W33:W34"/>
    <mergeCell ref="X33:X34"/>
    <mergeCell ref="AJ39:AJ40"/>
    <mergeCell ref="AK39:AK40"/>
    <mergeCell ref="AL39:AL40"/>
    <mergeCell ref="AT40:AW40"/>
    <mergeCell ref="AY40:BN41"/>
    <mergeCell ref="B41:AA41"/>
    <mergeCell ref="AB41:AO41"/>
    <mergeCell ref="AT41:AW41"/>
    <mergeCell ref="AL36:AL37"/>
    <mergeCell ref="B38:AE38"/>
    <mergeCell ref="AF38:AL38"/>
    <mergeCell ref="AS38:BL39"/>
    <mergeCell ref="B39:D40"/>
    <mergeCell ref="E39:AE40"/>
    <mergeCell ref="AF39:AF40"/>
    <mergeCell ref="AG39:AG40"/>
    <mergeCell ref="AH39:AH40"/>
    <mergeCell ref="AI39:AI40"/>
    <mergeCell ref="AF36:AF37"/>
    <mergeCell ref="AG36:AG37"/>
    <mergeCell ref="AH36:AH37"/>
    <mergeCell ref="AI36:AI37"/>
    <mergeCell ref="U33:U34"/>
    <mergeCell ref="V33:V34"/>
    <mergeCell ref="AO33:AO34"/>
    <mergeCell ref="AP33:AP34"/>
    <mergeCell ref="AR33:AT34"/>
    <mergeCell ref="AV33:BN34"/>
    <mergeCell ref="B35:AE35"/>
    <mergeCell ref="AF35:AL35"/>
    <mergeCell ref="AR35:AT36"/>
    <mergeCell ref="AV35:BN36"/>
    <mergeCell ref="B36:P37"/>
    <mergeCell ref="Q36:AE37"/>
    <mergeCell ref="AI33:AI34"/>
    <mergeCell ref="AJ33:AJ34"/>
    <mergeCell ref="AK33:AK34"/>
    <mergeCell ref="AL33:AL34"/>
    <mergeCell ref="AM33:AM34"/>
    <mergeCell ref="AN33:AN34"/>
    <mergeCell ref="AC33:AC34"/>
    <mergeCell ref="AD33:AD34"/>
    <mergeCell ref="AE33:AE34"/>
    <mergeCell ref="AF33:AF34"/>
    <mergeCell ref="AG33:AG34"/>
    <mergeCell ref="AH33:AH34"/>
    <mergeCell ref="K33:K34"/>
    <mergeCell ref="L33:L34"/>
    <mergeCell ref="M33:M34"/>
    <mergeCell ref="N33:N34"/>
    <mergeCell ref="O33:O34"/>
    <mergeCell ref="P33:P34"/>
    <mergeCell ref="B32:AO32"/>
    <mergeCell ref="B33:B34"/>
    <mergeCell ref="C33:C34"/>
    <mergeCell ref="D33:D34"/>
    <mergeCell ref="E33:E34"/>
    <mergeCell ref="F33:F34"/>
    <mergeCell ref="G33:G34"/>
    <mergeCell ref="H33:H34"/>
    <mergeCell ref="I33:I34"/>
    <mergeCell ref="J33:J34"/>
    <mergeCell ref="Y33:Y34"/>
    <mergeCell ref="Z33:Z34"/>
    <mergeCell ref="AA33:AA34"/>
    <mergeCell ref="AB33:AB34"/>
    <mergeCell ref="Q33:Q34"/>
    <mergeCell ref="R33:R34"/>
    <mergeCell ref="S33:S34"/>
    <mergeCell ref="T33:T34"/>
    <mergeCell ref="BF29:BF30"/>
    <mergeCell ref="BG29:BH30"/>
    <mergeCell ref="BI29:BI30"/>
    <mergeCell ref="B30:D31"/>
    <mergeCell ref="E30:AE31"/>
    <mergeCell ref="AF30:AF31"/>
    <mergeCell ref="AG30:AG31"/>
    <mergeCell ref="AH30:AH31"/>
    <mergeCell ref="AI30:AI31"/>
    <mergeCell ref="AJ30:AJ31"/>
    <mergeCell ref="B29:AE29"/>
    <mergeCell ref="AF29:AL29"/>
    <mergeCell ref="AY29:AZ30"/>
    <mergeCell ref="BA29:BB30"/>
    <mergeCell ref="BC29:BC30"/>
    <mergeCell ref="BD29:BE30"/>
    <mergeCell ref="AK30:AK31"/>
    <mergeCell ref="AL30:AL31"/>
    <mergeCell ref="AR31:AT32"/>
    <mergeCell ref="AV31:BN32"/>
    <mergeCell ref="AR30:AT30"/>
    <mergeCell ref="B26:D26"/>
    <mergeCell ref="E26:AL26"/>
    <mergeCell ref="B27:P27"/>
    <mergeCell ref="Q27:AE27"/>
    <mergeCell ref="AF27:AL27"/>
    <mergeCell ref="B28:P28"/>
    <mergeCell ref="Q28:AE28"/>
    <mergeCell ref="BE24:BF24"/>
    <mergeCell ref="BG24:BH24"/>
    <mergeCell ref="BI24:BJ24"/>
    <mergeCell ref="BK24:BL24"/>
    <mergeCell ref="BM24:BN24"/>
    <mergeCell ref="B25:AL25"/>
    <mergeCell ref="AS24:AT24"/>
    <mergeCell ref="AU24:AV24"/>
    <mergeCell ref="AW24:AX24"/>
    <mergeCell ref="AY24:AZ24"/>
    <mergeCell ref="BA24:BB24"/>
    <mergeCell ref="BC24:BD24"/>
    <mergeCell ref="AG24:AH24"/>
    <mergeCell ref="AI24:AJ24"/>
    <mergeCell ref="AK24:AL24"/>
    <mergeCell ref="AM24:AN24"/>
    <mergeCell ref="AO24:AP24"/>
    <mergeCell ref="AQ24:AR24"/>
    <mergeCell ref="U24:V24"/>
    <mergeCell ref="W24:X24"/>
    <mergeCell ref="Y24:Z24"/>
    <mergeCell ref="AA24:AB24"/>
    <mergeCell ref="AC24:AD24"/>
    <mergeCell ref="AE24:AF24"/>
    <mergeCell ref="B22:BD22"/>
    <mergeCell ref="C23:H23"/>
    <mergeCell ref="I23:BD23"/>
    <mergeCell ref="C24:H24"/>
    <mergeCell ref="I24:J24"/>
    <mergeCell ref="K24:L24"/>
    <mergeCell ref="M24:N24"/>
    <mergeCell ref="O24:P24"/>
    <mergeCell ref="Q24:R24"/>
    <mergeCell ref="S24:T24"/>
    <mergeCell ref="BE21:BF21"/>
    <mergeCell ref="BG21:BH21"/>
    <mergeCell ref="BI21:BJ21"/>
    <mergeCell ref="BK21:BL21"/>
    <mergeCell ref="BM21:BN21"/>
    <mergeCell ref="AQ21:AR21"/>
    <mergeCell ref="AS21:AT21"/>
    <mergeCell ref="AU21:AV21"/>
    <mergeCell ref="AW21:AX21"/>
    <mergeCell ref="AY21:AZ21"/>
    <mergeCell ref="BA21:BB21"/>
    <mergeCell ref="B19:BD19"/>
    <mergeCell ref="C20:H20"/>
    <mergeCell ref="I20:BD20"/>
    <mergeCell ref="C21:H21"/>
    <mergeCell ref="I21:J21"/>
    <mergeCell ref="K21:L21"/>
    <mergeCell ref="M21:N21"/>
    <mergeCell ref="O21:P21"/>
    <mergeCell ref="Q21:R21"/>
    <mergeCell ref="AE21:AF21"/>
    <mergeCell ref="AG21:AH21"/>
    <mergeCell ref="AI21:AJ21"/>
    <mergeCell ref="AK21:AL21"/>
    <mergeCell ref="AM21:AN21"/>
    <mergeCell ref="AO21:AP21"/>
    <mergeCell ref="S21:T21"/>
    <mergeCell ref="U21:V21"/>
    <mergeCell ref="W21:X21"/>
    <mergeCell ref="Y21:Z21"/>
    <mergeCell ref="AA21:AB21"/>
    <mergeCell ref="AC21:AD21"/>
    <mergeCell ref="BC21:BD21"/>
    <mergeCell ref="B16:AT16"/>
    <mergeCell ref="C17:H17"/>
    <mergeCell ref="I17:Q17"/>
    <mergeCell ref="R17:AT17"/>
    <mergeCell ref="C18:H18"/>
    <mergeCell ref="I18:O18"/>
    <mergeCell ref="P18:Q18"/>
    <mergeCell ref="R18:AT18"/>
    <mergeCell ref="BE13:BF13"/>
    <mergeCell ref="AE13:AF13"/>
    <mergeCell ref="AU18:AY18"/>
    <mergeCell ref="BG13:BH13"/>
    <mergeCell ref="BI13:BJ13"/>
    <mergeCell ref="BK13:BL13"/>
    <mergeCell ref="BM13:BN13"/>
    <mergeCell ref="B14:F14"/>
    <mergeCell ref="G14:Q14"/>
    <mergeCell ref="R14:Y14"/>
    <mergeCell ref="AS13:AT13"/>
    <mergeCell ref="AU13:AV13"/>
    <mergeCell ref="AW13:AX13"/>
    <mergeCell ref="AY13:AZ13"/>
    <mergeCell ref="BA13:BB13"/>
    <mergeCell ref="BC13:BD13"/>
    <mergeCell ref="AG13:AH13"/>
    <mergeCell ref="AI13:AJ13"/>
    <mergeCell ref="AK13:AL13"/>
    <mergeCell ref="AM13:AN13"/>
    <mergeCell ref="AO13:AP13"/>
    <mergeCell ref="AQ13:AR13"/>
    <mergeCell ref="U13:V13"/>
    <mergeCell ref="W13:X13"/>
    <mergeCell ref="Y13:Z13"/>
    <mergeCell ref="AA13:AB13"/>
    <mergeCell ref="AC13:AD13"/>
    <mergeCell ref="B11:AV11"/>
    <mergeCell ref="C12:H12"/>
    <mergeCell ref="C13:H13"/>
    <mergeCell ref="I13:J13"/>
    <mergeCell ref="K13:L13"/>
    <mergeCell ref="M13:N13"/>
    <mergeCell ref="O13:P13"/>
    <mergeCell ref="Q13:R13"/>
    <mergeCell ref="S13:T13"/>
    <mergeCell ref="AK10:AL10"/>
    <mergeCell ref="AM10:AN10"/>
    <mergeCell ref="Q10:R10"/>
    <mergeCell ref="S10:T10"/>
    <mergeCell ref="U10:V10"/>
    <mergeCell ref="W10:X10"/>
    <mergeCell ref="Y10:Z10"/>
    <mergeCell ref="AA10:AB10"/>
    <mergeCell ref="BM10:BN10"/>
    <mergeCell ref="BA10:BB10"/>
    <mergeCell ref="BC10:BD10"/>
    <mergeCell ref="BE10:BF10"/>
    <mergeCell ref="BG10:BH10"/>
    <mergeCell ref="BI10:BJ10"/>
    <mergeCell ref="BK10:BL10"/>
    <mergeCell ref="AO10:AP10"/>
    <mergeCell ref="AQ10:AR10"/>
    <mergeCell ref="AS10:AT10"/>
    <mergeCell ref="AU10:AV10"/>
    <mergeCell ref="AW10:AX10"/>
    <mergeCell ref="AY10:AZ10"/>
    <mergeCell ref="AC10:AD10"/>
    <mergeCell ref="AE10:AF10"/>
    <mergeCell ref="C9:H9"/>
    <mergeCell ref="C10:H10"/>
    <mergeCell ref="I10:J10"/>
    <mergeCell ref="K10:L10"/>
    <mergeCell ref="M10:N10"/>
    <mergeCell ref="O10:P10"/>
    <mergeCell ref="O5:O6"/>
    <mergeCell ref="R5:S6"/>
    <mergeCell ref="T5:AC6"/>
    <mergeCell ref="B8:AV8"/>
    <mergeCell ref="I5:I6"/>
    <mergeCell ref="J5:J6"/>
    <mergeCell ref="K5:K6"/>
    <mergeCell ref="L5:L6"/>
    <mergeCell ref="M5:M6"/>
    <mergeCell ref="N5:N6"/>
    <mergeCell ref="C5:C6"/>
    <mergeCell ref="D5:D6"/>
    <mergeCell ref="E5:E6"/>
    <mergeCell ref="F5:F6"/>
    <mergeCell ref="G5:G6"/>
    <mergeCell ref="H5:H6"/>
    <mergeCell ref="AG10:AH10"/>
    <mergeCell ref="AI10:AJ10"/>
    <mergeCell ref="T1:AV2"/>
    <mergeCell ref="B2:I2"/>
    <mergeCell ref="AZ2:AZ7"/>
    <mergeCell ref="BA2:BE3"/>
    <mergeCell ref="BF2:BO3"/>
    <mergeCell ref="B4:O4"/>
    <mergeCell ref="R4:AC4"/>
    <mergeCell ref="BA4:BE5"/>
    <mergeCell ref="BF4:BO5"/>
    <mergeCell ref="B5:B6"/>
    <mergeCell ref="BA6:BE7"/>
    <mergeCell ref="BF6:BO7"/>
  </mergeCells>
  <phoneticPr fontId="10"/>
  <pageMargins left="0.70866141732283472" right="0" top="0.74803149606299213" bottom="0.39370078740157483" header="0.31496062992125984" footer="0.31496062992125984"/>
  <pageSetup paperSize="9" scale="6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H60"/>
  <sheetViews>
    <sheetView showGridLines="0" zoomScale="96" zoomScaleNormal="96" workbookViewId="0"/>
  </sheetViews>
  <sheetFormatPr defaultColWidth="3.77734375" defaultRowHeight="13.2" x14ac:dyDescent="0.2"/>
  <cols>
    <col min="1" max="1" width="3.77734375" style="57"/>
    <col min="2" max="2" width="3.77734375" style="63"/>
    <col min="3" max="16384" width="3.77734375" style="57"/>
  </cols>
  <sheetData>
    <row r="1" spans="1:26" ht="18" customHeight="1" x14ac:dyDescent="0.2">
      <c r="A1" s="100" t="s">
        <v>165</v>
      </c>
    </row>
    <row r="2" spans="1:26" ht="18.600000000000001" customHeight="1" x14ac:dyDescent="0.2">
      <c r="B2" s="56" t="s">
        <v>134</v>
      </c>
    </row>
    <row r="4" spans="1:26" ht="18.600000000000001" customHeight="1" x14ac:dyDescent="0.2">
      <c r="B4" s="58" t="s">
        <v>135</v>
      </c>
    </row>
    <row r="5" spans="1:26" ht="18.600000000000001" customHeight="1" x14ac:dyDescent="0.2">
      <c r="B5" s="197" t="s">
        <v>50</v>
      </c>
      <c r="C5" s="198"/>
      <c r="D5" s="198"/>
      <c r="E5" s="198"/>
      <c r="F5" s="198"/>
      <c r="G5" s="198"/>
      <c r="H5" s="198"/>
      <c r="I5" s="199"/>
      <c r="J5" s="165"/>
      <c r="K5" s="166"/>
      <c r="L5" s="166"/>
      <c r="M5" s="167"/>
      <c r="N5" s="85" t="s">
        <v>86</v>
      </c>
      <c r="O5" s="59"/>
      <c r="P5" s="57" t="s">
        <v>108</v>
      </c>
      <c r="Q5" s="60"/>
      <c r="R5" s="60"/>
      <c r="S5" s="60"/>
    </row>
    <row r="6" spans="1:26" ht="18.600000000000001" customHeight="1" x14ac:dyDescent="0.2">
      <c r="B6" s="197" t="s">
        <v>51</v>
      </c>
      <c r="C6" s="198"/>
      <c r="D6" s="198"/>
      <c r="E6" s="198"/>
      <c r="F6" s="198"/>
      <c r="G6" s="198"/>
      <c r="H6" s="198"/>
      <c r="I6" s="199"/>
      <c r="J6" s="165"/>
      <c r="K6" s="166"/>
      <c r="L6" s="166"/>
      <c r="M6" s="166"/>
      <c r="N6" s="166"/>
      <c r="O6" s="166"/>
      <c r="P6" s="166"/>
      <c r="Q6" s="166"/>
      <c r="R6" s="166"/>
      <c r="S6" s="167"/>
      <c r="T6" s="57" t="s">
        <v>88</v>
      </c>
    </row>
    <row r="7" spans="1:26" ht="18.600000000000001" customHeight="1" x14ac:dyDescent="0.2">
      <c r="B7" s="197" t="s">
        <v>52</v>
      </c>
      <c r="C7" s="198"/>
      <c r="D7" s="198"/>
      <c r="E7" s="198"/>
      <c r="F7" s="198"/>
      <c r="G7" s="198"/>
      <c r="H7" s="198"/>
      <c r="I7" s="199"/>
      <c r="J7" s="165"/>
      <c r="K7" s="166"/>
      <c r="L7" s="166"/>
      <c r="M7" s="166"/>
      <c r="N7" s="166"/>
      <c r="O7" s="166"/>
      <c r="P7" s="166"/>
      <c r="Q7" s="166"/>
      <c r="R7" s="166"/>
      <c r="S7" s="167"/>
    </row>
    <row r="8" spans="1:26" ht="18.600000000000001" customHeight="1" x14ac:dyDescent="0.2">
      <c r="B8" s="197" t="s">
        <v>53</v>
      </c>
      <c r="C8" s="198"/>
      <c r="D8" s="198"/>
      <c r="E8" s="198"/>
      <c r="F8" s="198"/>
      <c r="G8" s="198"/>
      <c r="H8" s="198"/>
      <c r="I8" s="199"/>
      <c r="J8" s="165"/>
      <c r="K8" s="166"/>
      <c r="L8" s="166"/>
      <c r="M8" s="166"/>
      <c r="N8" s="166"/>
      <c r="O8" s="166"/>
      <c r="P8" s="166"/>
      <c r="Q8" s="166"/>
      <c r="R8" s="166"/>
      <c r="S8" s="167"/>
    </row>
    <row r="9" spans="1:26" ht="18.600000000000001" customHeight="1" x14ac:dyDescent="0.2">
      <c r="B9" s="197" t="s">
        <v>54</v>
      </c>
      <c r="C9" s="198"/>
      <c r="D9" s="198"/>
      <c r="E9" s="198"/>
      <c r="F9" s="198"/>
      <c r="G9" s="198"/>
      <c r="H9" s="198"/>
      <c r="I9" s="199"/>
      <c r="J9" s="165"/>
      <c r="K9" s="166"/>
      <c r="L9" s="166"/>
      <c r="M9" s="166"/>
      <c r="N9" s="166"/>
      <c r="O9" s="166"/>
      <c r="P9" s="166"/>
      <c r="Q9" s="166"/>
      <c r="R9" s="166"/>
      <c r="S9" s="167"/>
    </row>
    <row r="11" spans="1:26" ht="18.600000000000001" customHeight="1" thickBot="1" x14ac:dyDescent="0.25">
      <c r="B11" s="61" t="s">
        <v>73</v>
      </c>
    </row>
    <row r="12" spans="1:26" ht="18.600000000000001" customHeight="1" thickTop="1" x14ac:dyDescent="0.2">
      <c r="B12" s="171" t="s">
        <v>78</v>
      </c>
      <c r="C12" s="172"/>
      <c r="D12" s="172"/>
      <c r="E12" s="172"/>
      <c r="F12" s="172"/>
      <c r="G12" s="172"/>
      <c r="H12" s="172"/>
      <c r="I12" s="173"/>
      <c r="J12" s="136" t="s">
        <v>136</v>
      </c>
      <c r="K12" s="136"/>
      <c r="L12" s="136"/>
      <c r="M12" s="136"/>
      <c r="N12" s="136"/>
      <c r="O12" s="136"/>
      <c r="P12" s="136"/>
      <c r="Q12" s="136"/>
      <c r="R12" s="136"/>
      <c r="S12" s="136"/>
      <c r="T12" s="136"/>
      <c r="U12" s="136"/>
      <c r="V12" s="136"/>
      <c r="W12" s="136"/>
      <c r="X12" s="136"/>
      <c r="Y12" s="137"/>
      <c r="Z12" s="62" t="s">
        <v>112</v>
      </c>
    </row>
    <row r="13" spans="1:26" ht="18.600000000000001" customHeight="1" x14ac:dyDescent="0.2">
      <c r="B13" s="174" t="s">
        <v>96</v>
      </c>
      <c r="C13" s="175"/>
      <c r="D13" s="175"/>
      <c r="E13" s="175"/>
      <c r="F13" s="175"/>
      <c r="G13" s="175"/>
      <c r="H13" s="175"/>
      <c r="I13" s="176"/>
      <c r="J13" s="147" t="s">
        <v>137</v>
      </c>
      <c r="K13" s="147"/>
      <c r="L13" s="147"/>
      <c r="M13" s="147"/>
      <c r="N13" s="147"/>
      <c r="O13" s="147"/>
      <c r="P13" s="147"/>
      <c r="Q13" s="147"/>
      <c r="R13" s="147"/>
      <c r="S13" s="147"/>
      <c r="T13" s="147"/>
      <c r="U13" s="147"/>
      <c r="V13" s="147"/>
      <c r="W13" s="147"/>
      <c r="X13" s="147"/>
      <c r="Y13" s="148"/>
    </row>
    <row r="14" spans="1:26" ht="18.600000000000001" customHeight="1" x14ac:dyDescent="0.2">
      <c r="B14" s="177" t="s">
        <v>79</v>
      </c>
      <c r="C14" s="178"/>
      <c r="D14" s="178"/>
      <c r="E14" s="178"/>
      <c r="F14" s="178"/>
      <c r="G14" s="178"/>
      <c r="H14" s="178"/>
      <c r="I14" s="179"/>
      <c r="J14" s="149" t="s">
        <v>138</v>
      </c>
      <c r="K14" s="149"/>
      <c r="L14" s="149"/>
      <c r="M14" s="149"/>
      <c r="N14" s="149"/>
      <c r="O14" s="149"/>
      <c r="P14" s="149"/>
      <c r="Q14" s="149"/>
      <c r="R14" s="149"/>
      <c r="S14" s="149"/>
      <c r="T14" s="149"/>
      <c r="U14" s="149"/>
      <c r="V14" s="149"/>
      <c r="W14" s="149"/>
      <c r="X14" s="149"/>
      <c r="Y14" s="150"/>
      <c r="Z14" s="62" t="s">
        <v>110</v>
      </c>
    </row>
    <row r="15" spans="1:26" ht="18.600000000000001" customHeight="1" thickBot="1" x14ac:dyDescent="0.25">
      <c r="B15" s="180" t="s">
        <v>97</v>
      </c>
      <c r="C15" s="181"/>
      <c r="D15" s="181"/>
      <c r="E15" s="181"/>
      <c r="F15" s="181"/>
      <c r="G15" s="181"/>
      <c r="H15" s="181"/>
      <c r="I15" s="182"/>
      <c r="J15" s="151" t="s">
        <v>139</v>
      </c>
      <c r="K15" s="151"/>
      <c r="L15" s="151"/>
      <c r="M15" s="151"/>
      <c r="N15" s="151"/>
      <c r="O15" s="151"/>
      <c r="P15" s="151"/>
      <c r="Q15" s="151"/>
      <c r="R15" s="151"/>
      <c r="S15" s="151"/>
      <c r="T15" s="151"/>
      <c r="U15" s="151"/>
      <c r="V15" s="151"/>
      <c r="W15" s="151"/>
      <c r="X15" s="151"/>
      <c r="Y15" s="152"/>
      <c r="Z15" s="62" t="s">
        <v>102</v>
      </c>
    </row>
    <row r="16" spans="1:26" ht="18.600000000000001" customHeight="1" thickTop="1" x14ac:dyDescent="0.2">
      <c r="Z16" s="62" t="s">
        <v>103</v>
      </c>
    </row>
    <row r="17" spans="2:26" ht="18.600000000000001" customHeight="1" x14ac:dyDescent="0.2">
      <c r="B17" s="61" t="s">
        <v>74</v>
      </c>
    </row>
    <row r="18" spans="2:26" ht="18.600000000000001" customHeight="1" thickBot="1" x14ac:dyDescent="0.25">
      <c r="B18" s="138" t="s">
        <v>55</v>
      </c>
      <c r="C18" s="139"/>
      <c r="D18" s="139"/>
      <c r="E18" s="139"/>
      <c r="F18" s="139"/>
      <c r="G18" s="139"/>
      <c r="H18" s="139"/>
      <c r="I18" s="140"/>
      <c r="J18" s="153"/>
      <c r="K18" s="154"/>
      <c r="L18" s="154"/>
      <c r="M18" s="154"/>
      <c r="N18" s="154"/>
      <c r="O18" s="155"/>
      <c r="P18" s="64"/>
      <c r="Q18" s="65"/>
      <c r="R18" s="65"/>
      <c r="S18" s="65"/>
      <c r="T18" s="65"/>
      <c r="U18" s="65"/>
      <c r="V18" s="65"/>
      <c r="W18" s="65"/>
      <c r="X18" s="65"/>
      <c r="Y18" s="65"/>
    </row>
    <row r="19" spans="2:26" ht="18.600000000000001" customHeight="1" thickTop="1" x14ac:dyDescent="0.2">
      <c r="B19" s="118" t="s">
        <v>70</v>
      </c>
      <c r="C19" s="119"/>
      <c r="D19" s="119"/>
      <c r="E19" s="119"/>
      <c r="F19" s="119"/>
      <c r="G19" s="119"/>
      <c r="H19" s="119"/>
      <c r="I19" s="120"/>
      <c r="J19" s="156"/>
      <c r="K19" s="157"/>
      <c r="L19" s="157"/>
      <c r="M19" s="157"/>
      <c r="N19" s="157"/>
      <c r="O19" s="158"/>
      <c r="P19" s="65" t="s">
        <v>89</v>
      </c>
      <c r="Q19" s="65"/>
      <c r="R19" s="65"/>
      <c r="S19" s="65"/>
      <c r="T19" s="65"/>
      <c r="U19" s="65"/>
      <c r="V19" s="65"/>
      <c r="W19" s="65"/>
      <c r="X19" s="65"/>
      <c r="Y19" s="65"/>
    </row>
    <row r="20" spans="2:26" ht="18.600000000000001" customHeight="1" thickBot="1" x14ac:dyDescent="0.25">
      <c r="B20" s="124" t="s">
        <v>56</v>
      </c>
      <c r="C20" s="125"/>
      <c r="D20" s="125"/>
      <c r="E20" s="125"/>
      <c r="F20" s="125"/>
      <c r="G20" s="125"/>
      <c r="H20" s="125"/>
      <c r="I20" s="126"/>
      <c r="J20" s="159" t="s">
        <v>140</v>
      </c>
      <c r="K20" s="160"/>
      <c r="L20" s="160"/>
      <c r="M20" s="160"/>
      <c r="N20" s="160"/>
      <c r="O20" s="161"/>
      <c r="P20" s="66"/>
      <c r="Q20" s="67"/>
      <c r="R20" s="67"/>
      <c r="S20" s="67"/>
      <c r="T20" s="67"/>
      <c r="U20" s="67"/>
      <c r="V20" s="67"/>
      <c r="W20" s="67"/>
      <c r="X20" s="67"/>
      <c r="Y20" s="67"/>
    </row>
    <row r="21" spans="2:26" ht="37.200000000000003" customHeight="1" thickTop="1" x14ac:dyDescent="0.2">
      <c r="B21" s="141" t="s">
        <v>75</v>
      </c>
      <c r="C21" s="142"/>
      <c r="D21" s="142"/>
      <c r="E21" s="142"/>
      <c r="F21" s="142"/>
      <c r="G21" s="142"/>
      <c r="H21" s="142"/>
      <c r="I21" s="143"/>
      <c r="J21" s="144" t="s">
        <v>141</v>
      </c>
      <c r="K21" s="144"/>
      <c r="L21" s="144"/>
      <c r="M21" s="144"/>
      <c r="N21" s="144"/>
      <c r="O21" s="144"/>
      <c r="P21" s="145"/>
      <c r="Q21" s="145"/>
      <c r="R21" s="145"/>
      <c r="S21" s="145"/>
      <c r="T21" s="145"/>
      <c r="U21" s="145"/>
      <c r="V21" s="145"/>
      <c r="W21" s="145"/>
      <c r="X21" s="145"/>
      <c r="Y21" s="146"/>
      <c r="Z21" s="62" t="s">
        <v>90</v>
      </c>
    </row>
    <row r="22" spans="2:26" ht="18.600000000000001" customHeight="1" x14ac:dyDescent="0.2">
      <c r="B22" s="174" t="s">
        <v>98</v>
      </c>
      <c r="C22" s="175"/>
      <c r="D22" s="175"/>
      <c r="E22" s="175"/>
      <c r="F22" s="175"/>
      <c r="G22" s="175"/>
      <c r="H22" s="175"/>
      <c r="I22" s="176"/>
      <c r="J22" s="147" t="s">
        <v>142</v>
      </c>
      <c r="K22" s="147"/>
      <c r="L22" s="147"/>
      <c r="M22" s="147"/>
      <c r="N22" s="147"/>
      <c r="O22" s="147"/>
      <c r="P22" s="147"/>
      <c r="Q22" s="147"/>
      <c r="R22" s="147"/>
      <c r="S22" s="147"/>
      <c r="T22" s="147"/>
      <c r="U22" s="147"/>
      <c r="V22" s="147"/>
      <c r="W22" s="147"/>
      <c r="X22" s="147"/>
      <c r="Y22" s="148"/>
    </row>
    <row r="23" spans="2:26" ht="18.600000000000001" customHeight="1" x14ac:dyDescent="0.2">
      <c r="B23" s="177" t="s">
        <v>76</v>
      </c>
      <c r="C23" s="178"/>
      <c r="D23" s="178"/>
      <c r="E23" s="178"/>
      <c r="F23" s="178"/>
      <c r="G23" s="178"/>
      <c r="H23" s="178"/>
      <c r="I23" s="179"/>
      <c r="J23" s="149" t="s">
        <v>143</v>
      </c>
      <c r="K23" s="149"/>
      <c r="L23" s="149"/>
      <c r="M23" s="149"/>
      <c r="N23" s="149"/>
      <c r="O23" s="149"/>
      <c r="P23" s="149"/>
      <c r="Q23" s="149"/>
      <c r="R23" s="149"/>
      <c r="S23" s="149"/>
      <c r="T23" s="149"/>
      <c r="U23" s="149"/>
      <c r="V23" s="149"/>
      <c r="W23" s="149"/>
      <c r="X23" s="149"/>
      <c r="Y23" s="150"/>
      <c r="Z23" s="62" t="s">
        <v>91</v>
      </c>
    </row>
    <row r="24" spans="2:26" ht="18.600000000000001" customHeight="1" x14ac:dyDescent="0.2">
      <c r="B24" s="174" t="s">
        <v>99</v>
      </c>
      <c r="C24" s="175"/>
      <c r="D24" s="175"/>
      <c r="E24" s="175"/>
      <c r="F24" s="175"/>
      <c r="G24" s="175"/>
      <c r="H24" s="175"/>
      <c r="I24" s="176"/>
      <c r="J24" s="147"/>
      <c r="K24" s="147"/>
      <c r="L24" s="147"/>
      <c r="M24" s="147"/>
      <c r="N24" s="147"/>
      <c r="O24" s="147"/>
      <c r="P24" s="147"/>
      <c r="Q24" s="147"/>
      <c r="R24" s="147"/>
      <c r="S24" s="147"/>
      <c r="T24" s="147"/>
      <c r="U24" s="147"/>
      <c r="V24" s="147"/>
      <c r="W24" s="147"/>
      <c r="X24" s="147"/>
      <c r="Y24" s="148"/>
    </row>
    <row r="25" spans="2:26" ht="18.600000000000001" customHeight="1" x14ac:dyDescent="0.2">
      <c r="B25" s="177" t="s">
        <v>57</v>
      </c>
      <c r="C25" s="178"/>
      <c r="D25" s="178"/>
      <c r="E25" s="178"/>
      <c r="F25" s="178"/>
      <c r="G25" s="178"/>
      <c r="H25" s="178"/>
      <c r="I25" s="179"/>
      <c r="J25" s="149" t="s">
        <v>144</v>
      </c>
      <c r="K25" s="149"/>
      <c r="L25" s="149"/>
      <c r="M25" s="149"/>
      <c r="N25" s="149"/>
      <c r="O25" s="149"/>
      <c r="P25" s="149"/>
      <c r="Q25" s="149"/>
      <c r="R25" s="149"/>
      <c r="S25" s="149"/>
      <c r="T25" s="149"/>
      <c r="U25" s="149"/>
      <c r="V25" s="149"/>
      <c r="W25" s="149"/>
      <c r="X25" s="149"/>
      <c r="Y25" s="150"/>
    </row>
    <row r="26" spans="2:26" ht="18.600000000000001" customHeight="1" thickBot="1" x14ac:dyDescent="0.25">
      <c r="B26" s="174" t="s">
        <v>100</v>
      </c>
      <c r="C26" s="175"/>
      <c r="D26" s="175"/>
      <c r="E26" s="175"/>
      <c r="F26" s="175"/>
      <c r="G26" s="175"/>
      <c r="H26" s="175"/>
      <c r="I26" s="176"/>
      <c r="J26" s="147" t="s">
        <v>145</v>
      </c>
      <c r="K26" s="147"/>
      <c r="L26" s="147"/>
      <c r="M26" s="147"/>
      <c r="N26" s="147"/>
      <c r="O26" s="147"/>
      <c r="P26" s="147"/>
      <c r="Q26" s="147"/>
      <c r="R26" s="147"/>
      <c r="S26" s="147"/>
      <c r="T26" s="147"/>
      <c r="U26" s="147"/>
      <c r="V26" s="147"/>
      <c r="W26" s="147"/>
      <c r="X26" s="147"/>
      <c r="Y26" s="148"/>
    </row>
    <row r="27" spans="2:26" ht="18.600000000000001" customHeight="1" thickTop="1" thickBot="1" x14ac:dyDescent="0.25">
      <c r="B27" s="130" t="s">
        <v>77</v>
      </c>
      <c r="C27" s="131"/>
      <c r="D27" s="131"/>
      <c r="E27" s="131"/>
      <c r="F27" s="131"/>
      <c r="G27" s="131"/>
      <c r="H27" s="131"/>
      <c r="I27" s="132"/>
      <c r="J27" s="168" t="s">
        <v>146</v>
      </c>
      <c r="K27" s="169"/>
      <c r="L27" s="169"/>
      <c r="M27" s="169"/>
      <c r="N27" s="169"/>
      <c r="O27" s="169"/>
      <c r="P27" s="170"/>
      <c r="Q27" s="68" t="s">
        <v>106</v>
      </c>
      <c r="R27" s="69"/>
      <c r="S27" s="69"/>
      <c r="T27" s="69"/>
      <c r="U27" s="69"/>
      <c r="V27" s="69"/>
      <c r="W27" s="69"/>
      <c r="X27" s="69"/>
      <c r="Y27" s="69"/>
    </row>
    <row r="28" spans="2:26" ht="18.600000000000001" customHeight="1" thickTop="1" x14ac:dyDescent="0.2"/>
    <row r="29" spans="2:26" ht="18.600000000000001" customHeight="1" thickBot="1" x14ac:dyDescent="0.25">
      <c r="B29" s="70" t="s">
        <v>58</v>
      </c>
      <c r="C29" s="71"/>
      <c r="D29" s="71"/>
      <c r="E29" s="71"/>
      <c r="F29" s="71"/>
      <c r="G29" s="71"/>
      <c r="H29" s="71"/>
      <c r="I29" s="71"/>
      <c r="J29" s="72"/>
      <c r="K29" s="72"/>
      <c r="L29" s="72"/>
    </row>
    <row r="30" spans="2:26" ht="18.600000000000001" customHeight="1" thickTop="1" thickBot="1" x14ac:dyDescent="0.25">
      <c r="B30" s="183" t="s">
        <v>59</v>
      </c>
      <c r="C30" s="184"/>
      <c r="D30" s="184"/>
      <c r="E30" s="184"/>
      <c r="F30" s="184"/>
      <c r="G30" s="184"/>
      <c r="H30" s="184"/>
      <c r="I30" s="185"/>
      <c r="J30" s="122" t="s">
        <v>147</v>
      </c>
      <c r="K30" s="122"/>
      <c r="L30" s="122"/>
      <c r="M30" s="122"/>
      <c r="N30" s="122"/>
      <c r="O30" s="123"/>
      <c r="P30" s="73" t="s">
        <v>88</v>
      </c>
      <c r="Q30" s="74"/>
      <c r="R30" s="74"/>
      <c r="S30" s="74"/>
      <c r="T30" s="74"/>
      <c r="U30" s="74"/>
      <c r="V30" s="74"/>
      <c r="W30" s="74"/>
      <c r="X30" s="74"/>
      <c r="Y30" s="74"/>
    </row>
    <row r="31" spans="2:26" ht="18.600000000000001" customHeight="1" thickTop="1" x14ac:dyDescent="0.2">
      <c r="B31" s="162" t="s">
        <v>60</v>
      </c>
      <c r="C31" s="163"/>
      <c r="D31" s="163"/>
      <c r="E31" s="163"/>
      <c r="F31" s="163"/>
      <c r="G31" s="163"/>
      <c r="H31" s="163"/>
      <c r="I31" s="164"/>
      <c r="J31" s="128" t="s">
        <v>148</v>
      </c>
      <c r="K31" s="128"/>
      <c r="L31" s="128"/>
      <c r="M31" s="128"/>
      <c r="N31" s="128"/>
      <c r="O31" s="128"/>
      <c r="P31" s="187"/>
      <c r="Q31" s="187"/>
      <c r="R31" s="187"/>
      <c r="S31" s="187"/>
      <c r="T31" s="187"/>
      <c r="U31" s="187"/>
      <c r="V31" s="187"/>
      <c r="W31" s="187"/>
      <c r="X31" s="187"/>
      <c r="Y31" s="188"/>
    </row>
    <row r="32" spans="2:26" ht="18.600000000000001" customHeight="1" thickBot="1" x14ac:dyDescent="0.25">
      <c r="B32" s="189" t="s">
        <v>61</v>
      </c>
      <c r="C32" s="190"/>
      <c r="D32" s="190"/>
      <c r="E32" s="190"/>
      <c r="F32" s="190"/>
      <c r="G32" s="190"/>
      <c r="H32" s="190"/>
      <c r="I32" s="191"/>
      <c r="J32" s="134" t="s">
        <v>149</v>
      </c>
      <c r="K32" s="134"/>
      <c r="L32" s="134"/>
      <c r="M32" s="134"/>
      <c r="N32" s="134"/>
      <c r="O32" s="134"/>
      <c r="P32" s="134"/>
      <c r="Q32" s="134"/>
      <c r="R32" s="134"/>
      <c r="S32" s="134"/>
      <c r="T32" s="134"/>
      <c r="U32" s="134"/>
      <c r="V32" s="134"/>
      <c r="W32" s="134"/>
      <c r="X32" s="134"/>
      <c r="Y32" s="135"/>
    </row>
    <row r="33" spans="1:86" ht="18.600000000000001" customHeight="1" thickTop="1" thickBot="1" x14ac:dyDescent="0.25">
      <c r="B33" s="192" t="s">
        <v>62</v>
      </c>
      <c r="C33" s="193"/>
      <c r="D33" s="193"/>
      <c r="E33" s="193"/>
      <c r="F33" s="193"/>
      <c r="G33" s="193"/>
      <c r="H33" s="193"/>
      <c r="I33" s="194"/>
      <c r="J33" s="186"/>
      <c r="K33" s="186"/>
      <c r="L33" s="186"/>
      <c r="M33" s="186"/>
      <c r="N33" s="186"/>
      <c r="O33" s="186"/>
      <c r="P33" s="75"/>
      <c r="Q33" s="76"/>
      <c r="R33" s="76"/>
      <c r="S33" s="76"/>
      <c r="T33" s="76"/>
      <c r="U33" s="76"/>
      <c r="V33" s="76"/>
      <c r="W33" s="76"/>
      <c r="X33" s="76"/>
      <c r="Y33" s="76"/>
    </row>
    <row r="34" spans="1:86" ht="18.600000000000001" customHeight="1" thickTop="1" x14ac:dyDescent="0.2">
      <c r="B34" s="183" t="s">
        <v>63</v>
      </c>
      <c r="C34" s="184"/>
      <c r="D34" s="184"/>
      <c r="E34" s="184"/>
      <c r="F34" s="184"/>
      <c r="G34" s="184"/>
      <c r="H34" s="184"/>
      <c r="I34" s="185"/>
      <c r="J34" s="156" t="s">
        <v>150</v>
      </c>
      <c r="K34" s="157"/>
      <c r="L34" s="157"/>
      <c r="M34" s="157"/>
      <c r="N34" s="157"/>
      <c r="O34" s="158"/>
      <c r="P34" s="76" t="s">
        <v>87</v>
      </c>
      <c r="Q34" s="76"/>
      <c r="R34" s="76"/>
      <c r="S34" s="76"/>
      <c r="T34" s="76"/>
      <c r="U34" s="76"/>
      <c r="V34" s="76"/>
      <c r="W34" s="76"/>
      <c r="X34" s="76"/>
      <c r="Y34" s="76"/>
    </row>
    <row r="35" spans="1:86" ht="18.600000000000001" customHeight="1" thickBot="1" x14ac:dyDescent="0.25">
      <c r="B35" s="162" t="s">
        <v>64</v>
      </c>
      <c r="C35" s="163"/>
      <c r="D35" s="163"/>
      <c r="E35" s="163"/>
      <c r="F35" s="163"/>
      <c r="G35" s="163"/>
      <c r="H35" s="163"/>
      <c r="I35" s="164"/>
      <c r="J35" s="159" t="s">
        <v>151</v>
      </c>
      <c r="K35" s="160"/>
      <c r="L35" s="160"/>
      <c r="M35" s="160"/>
      <c r="N35" s="160"/>
      <c r="O35" s="161"/>
      <c r="P35" s="77"/>
      <c r="Q35" s="74"/>
      <c r="R35" s="74"/>
      <c r="S35" s="74"/>
      <c r="T35" s="74"/>
      <c r="U35" s="74"/>
      <c r="V35" s="74"/>
      <c r="W35" s="74"/>
      <c r="X35" s="74"/>
      <c r="Y35" s="74"/>
      <c r="Z35" s="72"/>
      <c r="AA35" s="72"/>
      <c r="AB35" s="72"/>
      <c r="AC35" s="72"/>
      <c r="AD35" s="72"/>
      <c r="AE35" s="72"/>
      <c r="AF35" s="72"/>
      <c r="AG35" s="72"/>
    </row>
    <row r="36" spans="1:86" ht="18.600000000000001" customHeight="1" thickTop="1" thickBot="1" x14ac:dyDescent="0.25">
      <c r="B36" s="162" t="s">
        <v>83</v>
      </c>
      <c r="C36" s="163"/>
      <c r="D36" s="163"/>
      <c r="E36" s="163"/>
      <c r="F36" s="163"/>
      <c r="G36" s="163"/>
      <c r="H36" s="163"/>
      <c r="I36" s="164"/>
      <c r="J36" s="159" t="s">
        <v>137</v>
      </c>
      <c r="K36" s="160"/>
      <c r="L36" s="160"/>
      <c r="M36" s="160"/>
      <c r="N36" s="160"/>
      <c r="O36" s="160"/>
      <c r="P36" s="200"/>
      <c r="Q36" s="200"/>
      <c r="R36" s="200"/>
      <c r="S36" s="200"/>
      <c r="T36" s="200"/>
      <c r="U36" s="200"/>
      <c r="V36" s="200"/>
      <c r="W36" s="200"/>
      <c r="X36" s="200"/>
      <c r="Y36" s="200"/>
      <c r="Z36" s="201"/>
      <c r="AA36" s="201"/>
      <c r="AB36" s="201"/>
      <c r="AC36" s="201"/>
      <c r="AD36" s="201"/>
      <c r="AE36" s="201"/>
      <c r="AF36" s="201"/>
      <c r="AG36" s="202"/>
    </row>
    <row r="37" spans="1:86" ht="18.600000000000001" customHeight="1" thickTop="1" x14ac:dyDescent="0.2">
      <c r="B37" s="162" t="s">
        <v>65</v>
      </c>
      <c r="C37" s="163"/>
      <c r="D37" s="163"/>
      <c r="E37" s="163"/>
      <c r="F37" s="163"/>
      <c r="G37" s="163"/>
      <c r="H37" s="163"/>
      <c r="I37" s="164"/>
      <c r="J37" s="128" t="s">
        <v>148</v>
      </c>
      <c r="K37" s="128"/>
      <c r="L37" s="128"/>
      <c r="M37" s="128"/>
      <c r="N37" s="128"/>
      <c r="O37" s="128"/>
      <c r="P37" s="128"/>
      <c r="Q37" s="128"/>
      <c r="R37" s="128"/>
      <c r="S37" s="128"/>
      <c r="T37" s="128"/>
      <c r="U37" s="128"/>
      <c r="V37" s="128"/>
      <c r="W37" s="128"/>
      <c r="X37" s="128"/>
      <c r="Y37" s="129"/>
      <c r="Z37" s="78" t="s">
        <v>101</v>
      </c>
      <c r="AA37" s="79"/>
      <c r="AB37" s="79"/>
      <c r="AC37" s="79"/>
      <c r="AD37" s="79"/>
      <c r="AE37" s="79"/>
      <c r="AF37" s="79"/>
      <c r="AG37" s="79"/>
    </row>
    <row r="38" spans="1:86" ht="18.600000000000001" customHeight="1" thickBot="1" x14ac:dyDescent="0.25">
      <c r="B38" s="189" t="s">
        <v>66</v>
      </c>
      <c r="C38" s="190"/>
      <c r="D38" s="190"/>
      <c r="E38" s="190"/>
      <c r="F38" s="190"/>
      <c r="G38" s="190"/>
      <c r="H38" s="190"/>
      <c r="I38" s="191"/>
      <c r="J38" s="134" t="s">
        <v>149</v>
      </c>
      <c r="K38" s="134"/>
      <c r="L38" s="134"/>
      <c r="M38" s="134"/>
      <c r="N38" s="134"/>
      <c r="O38" s="134"/>
      <c r="P38" s="134"/>
      <c r="Q38" s="134"/>
      <c r="R38" s="134"/>
      <c r="S38" s="134"/>
      <c r="T38" s="134"/>
      <c r="U38" s="134"/>
      <c r="V38" s="134"/>
      <c r="W38" s="134"/>
      <c r="X38" s="134"/>
      <c r="Y38" s="135"/>
      <c r="Z38" s="62" t="s">
        <v>111</v>
      </c>
      <c r="AA38" s="62"/>
    </row>
    <row r="39" spans="1:86" ht="18.600000000000001" customHeight="1" thickTop="1" thickBot="1" x14ac:dyDescent="0.25">
      <c r="B39" s="192" t="s">
        <v>67</v>
      </c>
      <c r="C39" s="193"/>
      <c r="D39" s="193"/>
      <c r="E39" s="193"/>
      <c r="F39" s="193"/>
      <c r="G39" s="193"/>
      <c r="H39" s="193"/>
      <c r="I39" s="194"/>
      <c r="J39" s="196"/>
      <c r="K39" s="196"/>
      <c r="L39" s="196"/>
      <c r="M39" s="196"/>
      <c r="N39" s="196"/>
      <c r="O39" s="196"/>
      <c r="P39" s="64"/>
      <c r="Q39" s="65"/>
      <c r="R39" s="65"/>
      <c r="S39" s="65"/>
      <c r="T39" s="65"/>
      <c r="U39" s="65"/>
      <c r="V39" s="65"/>
      <c r="W39" s="65"/>
      <c r="X39" s="65"/>
      <c r="Y39" s="65"/>
    </row>
    <row r="40" spans="1:86" ht="18.600000000000001" customHeight="1" thickTop="1" x14ac:dyDescent="0.2">
      <c r="B40" s="183" t="s">
        <v>68</v>
      </c>
      <c r="C40" s="184"/>
      <c r="D40" s="184"/>
      <c r="E40" s="184"/>
      <c r="F40" s="184"/>
      <c r="G40" s="184"/>
      <c r="H40" s="184"/>
      <c r="I40" s="185"/>
      <c r="J40" s="156" t="s">
        <v>152</v>
      </c>
      <c r="K40" s="157"/>
      <c r="L40" s="157"/>
      <c r="M40" s="157"/>
      <c r="N40" s="157"/>
      <c r="O40" s="158"/>
      <c r="P40" s="76" t="s">
        <v>92</v>
      </c>
      <c r="Q40" s="76"/>
      <c r="R40" s="76"/>
      <c r="S40" s="76"/>
      <c r="T40" s="76"/>
      <c r="U40" s="76"/>
      <c r="V40" s="76"/>
      <c r="W40" s="76"/>
      <c r="X40" s="76"/>
      <c r="Y40" s="76"/>
    </row>
    <row r="41" spans="1:86" ht="18.600000000000001" customHeight="1" thickBot="1" x14ac:dyDescent="0.25">
      <c r="B41" s="189" t="s">
        <v>69</v>
      </c>
      <c r="C41" s="190"/>
      <c r="D41" s="190"/>
      <c r="E41" s="190"/>
      <c r="F41" s="190"/>
      <c r="G41" s="190"/>
      <c r="H41" s="190"/>
      <c r="I41" s="191"/>
      <c r="J41" s="134" t="s">
        <v>153</v>
      </c>
      <c r="K41" s="134"/>
      <c r="L41" s="134"/>
      <c r="M41" s="134"/>
      <c r="N41" s="134"/>
      <c r="O41" s="135"/>
      <c r="P41" s="76"/>
      <c r="Q41" s="76"/>
      <c r="R41" s="76"/>
      <c r="S41" s="76"/>
      <c r="T41" s="76"/>
      <c r="U41" s="76"/>
      <c r="V41" s="76"/>
      <c r="W41" s="76"/>
      <c r="X41" s="76"/>
      <c r="Y41" s="76"/>
    </row>
    <row r="42" spans="1:86" ht="18.600000000000001" customHeight="1" thickTop="1" x14ac:dyDescent="0.2"/>
    <row r="43" spans="1:86" ht="18.600000000000001" customHeight="1" x14ac:dyDescent="0.2">
      <c r="B43" s="58" t="s">
        <v>84</v>
      </c>
    </row>
    <row r="44" spans="1:86" ht="18.600000000000001" customHeight="1" x14ac:dyDescent="0.2">
      <c r="B44" s="197" t="s">
        <v>94</v>
      </c>
      <c r="C44" s="198"/>
      <c r="D44" s="198"/>
      <c r="E44" s="198"/>
      <c r="F44" s="198"/>
      <c r="G44" s="198"/>
      <c r="H44" s="198"/>
      <c r="I44" s="199"/>
      <c r="J44" s="195"/>
      <c r="K44" s="195"/>
      <c r="L44" s="195"/>
      <c r="M44" s="195"/>
      <c r="N44" s="195"/>
      <c r="O44" s="195"/>
      <c r="P44" s="195"/>
      <c r="Q44" s="195"/>
      <c r="R44" s="195"/>
      <c r="S44" s="195"/>
      <c r="T44" s="195"/>
      <c r="U44" s="195"/>
      <c r="V44" s="195"/>
      <c r="W44" s="195"/>
      <c r="X44" s="195"/>
      <c r="Y44" s="195"/>
    </row>
    <row r="45" spans="1:86" ht="18.600000000000001" customHeight="1" x14ac:dyDescent="0.2">
      <c r="B45" s="197" t="s">
        <v>50</v>
      </c>
      <c r="C45" s="198"/>
      <c r="D45" s="198"/>
      <c r="E45" s="198"/>
      <c r="F45" s="198"/>
      <c r="G45" s="198"/>
      <c r="H45" s="198"/>
      <c r="I45" s="199"/>
      <c r="J45" s="165"/>
      <c r="K45" s="166"/>
      <c r="L45" s="166"/>
      <c r="M45" s="167"/>
      <c r="N45" s="86" t="s">
        <v>86</v>
      </c>
      <c r="O45" s="59"/>
      <c r="P45" s="80" t="s">
        <v>109</v>
      </c>
      <c r="Q45" s="81"/>
      <c r="R45" s="81"/>
      <c r="S45" s="81"/>
    </row>
    <row r="47" spans="1:86" ht="18.600000000000001" customHeight="1" x14ac:dyDescent="0.2">
      <c r="B47" s="58" t="s">
        <v>85</v>
      </c>
    </row>
    <row r="48" spans="1:86" ht="37.200000000000003" customHeight="1" x14ac:dyDescent="0.2">
      <c r="A48" s="82"/>
      <c r="B48" s="197" t="s">
        <v>95</v>
      </c>
      <c r="C48" s="198"/>
      <c r="D48" s="198"/>
      <c r="E48" s="198"/>
      <c r="F48" s="198"/>
      <c r="G48" s="198"/>
      <c r="H48" s="198"/>
      <c r="I48" s="199"/>
      <c r="J48" s="206"/>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8"/>
      <c r="AH48" s="83"/>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row>
    <row r="50" spans="2:27" ht="18.600000000000001" customHeight="1" thickBot="1" x14ac:dyDescent="0.25">
      <c r="B50" s="70" t="s">
        <v>71</v>
      </c>
      <c r="C50" s="71"/>
      <c r="D50" s="71"/>
      <c r="E50" s="71"/>
      <c r="F50" s="71"/>
      <c r="G50" s="71"/>
      <c r="H50" s="71"/>
      <c r="I50" s="71"/>
      <c r="J50" s="71"/>
      <c r="K50" s="71"/>
      <c r="L50" s="71"/>
      <c r="M50" s="71"/>
      <c r="N50" s="71"/>
      <c r="O50" s="71"/>
      <c r="P50" s="71"/>
    </row>
    <row r="51" spans="2:27" ht="18.600000000000001" customHeight="1" thickTop="1" thickBot="1" x14ac:dyDescent="0.25">
      <c r="B51" s="118" t="s">
        <v>72</v>
      </c>
      <c r="C51" s="119"/>
      <c r="D51" s="119"/>
      <c r="E51" s="119"/>
      <c r="F51" s="119"/>
      <c r="G51" s="119"/>
      <c r="H51" s="119"/>
      <c r="I51" s="120"/>
      <c r="J51" s="210" t="s">
        <v>154</v>
      </c>
      <c r="K51" s="210"/>
      <c r="L51" s="211"/>
      <c r="M51" s="212"/>
      <c r="N51" s="87" t="s">
        <v>80</v>
      </c>
      <c r="O51" s="211"/>
      <c r="P51" s="212"/>
      <c r="Q51" s="87" t="s">
        <v>81</v>
      </c>
      <c r="R51" s="211"/>
      <c r="S51" s="212"/>
      <c r="T51" s="88" t="s">
        <v>82</v>
      </c>
      <c r="U51" s="84"/>
      <c r="V51" s="72"/>
      <c r="W51" s="72"/>
      <c r="X51" s="72"/>
      <c r="Y51" s="72"/>
      <c r="Z51" s="71"/>
      <c r="AA51" s="71"/>
    </row>
    <row r="52" spans="2:27" ht="37.200000000000003" customHeight="1" thickTop="1" x14ac:dyDescent="0.2">
      <c r="B52" s="124" t="s">
        <v>155</v>
      </c>
      <c r="C52" s="125"/>
      <c r="D52" s="125"/>
      <c r="E52" s="125"/>
      <c r="F52" s="125"/>
      <c r="G52" s="125"/>
      <c r="H52" s="125"/>
      <c r="I52" s="126"/>
      <c r="J52" s="209" t="s">
        <v>156</v>
      </c>
      <c r="K52" s="187"/>
      <c r="L52" s="187"/>
      <c r="M52" s="187"/>
      <c r="N52" s="187"/>
      <c r="O52" s="187"/>
      <c r="P52" s="187"/>
      <c r="Q52" s="187"/>
      <c r="R52" s="187"/>
      <c r="S52" s="187"/>
      <c r="T52" s="187"/>
      <c r="U52" s="187"/>
      <c r="V52" s="187"/>
      <c r="W52" s="187"/>
      <c r="X52" s="187"/>
      <c r="Y52" s="188"/>
      <c r="Z52" s="71"/>
      <c r="AA52" s="71"/>
    </row>
    <row r="53" spans="2:27" ht="37.200000000000003" customHeight="1" x14ac:dyDescent="0.2">
      <c r="B53" s="124" t="s">
        <v>157</v>
      </c>
      <c r="C53" s="125"/>
      <c r="D53" s="125"/>
      <c r="E53" s="125"/>
      <c r="F53" s="125"/>
      <c r="G53" s="125"/>
      <c r="H53" s="125"/>
      <c r="I53" s="126"/>
      <c r="J53" s="127" t="s">
        <v>158</v>
      </c>
      <c r="K53" s="128"/>
      <c r="L53" s="128"/>
      <c r="M53" s="128"/>
      <c r="N53" s="128"/>
      <c r="O53" s="128"/>
      <c r="P53" s="128"/>
      <c r="Q53" s="128"/>
      <c r="R53" s="128"/>
      <c r="S53" s="128"/>
      <c r="T53" s="128"/>
      <c r="U53" s="128"/>
      <c r="V53" s="128"/>
      <c r="W53" s="128"/>
      <c r="X53" s="128"/>
      <c r="Y53" s="129"/>
      <c r="Z53" s="76" t="s">
        <v>159</v>
      </c>
      <c r="AA53" s="76"/>
    </row>
    <row r="54" spans="2:27" ht="18.600000000000001" customHeight="1" thickBot="1" x14ac:dyDescent="0.25">
      <c r="B54" s="130" t="s">
        <v>117</v>
      </c>
      <c r="C54" s="131"/>
      <c r="D54" s="131"/>
      <c r="E54" s="131"/>
      <c r="F54" s="131"/>
      <c r="G54" s="131"/>
      <c r="H54" s="131"/>
      <c r="I54" s="132"/>
      <c r="J54" s="133" t="s">
        <v>160</v>
      </c>
      <c r="K54" s="134"/>
      <c r="L54" s="134"/>
      <c r="M54" s="134"/>
      <c r="N54" s="134"/>
      <c r="O54" s="134"/>
      <c r="P54" s="134"/>
      <c r="Q54" s="134"/>
      <c r="R54" s="134"/>
      <c r="S54" s="134"/>
      <c r="T54" s="134"/>
      <c r="U54" s="134"/>
      <c r="V54" s="134"/>
      <c r="W54" s="134"/>
      <c r="X54" s="134"/>
      <c r="Y54" s="135"/>
      <c r="Z54" s="71"/>
      <c r="AA54" s="76" t="s">
        <v>161</v>
      </c>
    </row>
    <row r="55" spans="2:27" ht="18.600000000000001" customHeight="1" thickTop="1" x14ac:dyDescent="0.2"/>
    <row r="56" spans="2:27" ht="18.600000000000001" customHeight="1" thickBot="1" x14ac:dyDescent="0.25">
      <c r="B56" s="70" t="s">
        <v>121</v>
      </c>
      <c r="C56" s="71"/>
      <c r="D56" s="71"/>
      <c r="E56" s="71"/>
      <c r="F56" s="71"/>
      <c r="G56" s="71"/>
      <c r="H56" s="71"/>
      <c r="I56" s="71"/>
      <c r="J56" s="71"/>
      <c r="K56" s="71"/>
      <c r="L56" s="71"/>
      <c r="M56" s="71"/>
      <c r="N56" s="71"/>
      <c r="O56" s="71"/>
      <c r="P56" s="71"/>
      <c r="Z56" s="62"/>
    </row>
    <row r="57" spans="2:27" ht="18.600000000000001" customHeight="1" thickTop="1" x14ac:dyDescent="0.2">
      <c r="B57" s="118" t="s">
        <v>120</v>
      </c>
      <c r="C57" s="119"/>
      <c r="D57" s="119"/>
      <c r="E57" s="119"/>
      <c r="F57" s="119"/>
      <c r="G57" s="119"/>
      <c r="H57" s="119"/>
      <c r="I57" s="120"/>
      <c r="J57" s="121" t="s">
        <v>162</v>
      </c>
      <c r="K57" s="122"/>
      <c r="L57" s="122"/>
      <c r="M57" s="122"/>
      <c r="N57" s="122"/>
      <c r="O57" s="122"/>
      <c r="P57" s="122"/>
      <c r="Q57" s="122"/>
      <c r="R57" s="122"/>
      <c r="S57" s="122"/>
      <c r="T57" s="122"/>
      <c r="U57" s="122"/>
      <c r="V57" s="122"/>
      <c r="W57" s="122"/>
      <c r="X57" s="122"/>
      <c r="Y57" s="123"/>
      <c r="Z57" s="76"/>
    </row>
    <row r="58" spans="2:27" ht="18.600000000000001" customHeight="1" x14ac:dyDescent="0.2">
      <c r="B58" s="124" t="s">
        <v>117</v>
      </c>
      <c r="C58" s="125"/>
      <c r="D58" s="125"/>
      <c r="E58" s="125"/>
      <c r="F58" s="125"/>
      <c r="G58" s="125"/>
      <c r="H58" s="125"/>
      <c r="I58" s="126"/>
      <c r="J58" s="127" t="s">
        <v>163</v>
      </c>
      <c r="K58" s="128"/>
      <c r="L58" s="128"/>
      <c r="M58" s="128"/>
      <c r="N58" s="128"/>
      <c r="O58" s="128"/>
      <c r="P58" s="128"/>
      <c r="Q58" s="128"/>
      <c r="R58" s="128"/>
      <c r="S58" s="128"/>
      <c r="T58" s="128"/>
      <c r="U58" s="128"/>
      <c r="V58" s="128"/>
      <c r="W58" s="128"/>
      <c r="X58" s="128"/>
      <c r="Y58" s="129"/>
    </row>
    <row r="59" spans="2:27" ht="18.600000000000001" customHeight="1" thickBot="1" x14ac:dyDescent="0.25">
      <c r="B59" s="130" t="s">
        <v>122</v>
      </c>
      <c r="C59" s="131"/>
      <c r="D59" s="131"/>
      <c r="E59" s="131"/>
      <c r="F59" s="131"/>
      <c r="G59" s="131"/>
      <c r="H59" s="131"/>
      <c r="I59" s="132"/>
      <c r="J59" s="133" t="s">
        <v>164</v>
      </c>
      <c r="K59" s="134"/>
      <c r="L59" s="134"/>
      <c r="M59" s="134"/>
      <c r="N59" s="134"/>
      <c r="O59" s="134"/>
      <c r="P59" s="134"/>
      <c r="Q59" s="134"/>
      <c r="R59" s="134"/>
      <c r="S59" s="134"/>
      <c r="T59" s="134"/>
      <c r="U59" s="134"/>
      <c r="V59" s="134"/>
      <c r="W59" s="134"/>
      <c r="X59" s="134"/>
      <c r="Y59" s="135"/>
    </row>
    <row r="60" spans="2:27" ht="18.600000000000001" customHeight="1" thickTop="1" x14ac:dyDescent="0.2"/>
  </sheetData>
  <sheetProtection sheet="1" objects="1" scenarios="1"/>
  <mergeCells count="85">
    <mergeCell ref="B57:I57"/>
    <mergeCell ref="J57:Y57"/>
    <mergeCell ref="B58:I58"/>
    <mergeCell ref="J58:Y58"/>
    <mergeCell ref="B59:I59"/>
    <mergeCell ref="J59:Y59"/>
    <mergeCell ref="B52:I52"/>
    <mergeCell ref="J52:Y52"/>
    <mergeCell ref="B53:I53"/>
    <mergeCell ref="J53:Y53"/>
    <mergeCell ref="B54:I54"/>
    <mergeCell ref="J54:Y54"/>
    <mergeCell ref="B48:I48"/>
    <mergeCell ref="J48:AG48"/>
    <mergeCell ref="B51:I51"/>
    <mergeCell ref="J51:K51"/>
    <mergeCell ref="L51:M51"/>
    <mergeCell ref="O51:P51"/>
    <mergeCell ref="R51:S51"/>
    <mergeCell ref="B41:I41"/>
    <mergeCell ref="J41:O41"/>
    <mergeCell ref="B44:I44"/>
    <mergeCell ref="J44:Y44"/>
    <mergeCell ref="B45:I45"/>
    <mergeCell ref="J45:M45"/>
    <mergeCell ref="B38:I38"/>
    <mergeCell ref="J38:Y38"/>
    <mergeCell ref="B39:I39"/>
    <mergeCell ref="J39:O39"/>
    <mergeCell ref="B40:I40"/>
    <mergeCell ref="J40:O40"/>
    <mergeCell ref="B35:I35"/>
    <mergeCell ref="J35:O35"/>
    <mergeCell ref="B36:I36"/>
    <mergeCell ref="J36:AG36"/>
    <mergeCell ref="B37:I37"/>
    <mergeCell ref="J37:Y37"/>
    <mergeCell ref="B32:I32"/>
    <mergeCell ref="J32:Y32"/>
    <mergeCell ref="B33:I33"/>
    <mergeCell ref="J33:O33"/>
    <mergeCell ref="B34:I34"/>
    <mergeCell ref="J34:O34"/>
    <mergeCell ref="B27:I27"/>
    <mergeCell ref="J27:P27"/>
    <mergeCell ref="B30:I30"/>
    <mergeCell ref="J30:O30"/>
    <mergeCell ref="B31:I31"/>
    <mergeCell ref="J31:Y31"/>
    <mergeCell ref="B24:I24"/>
    <mergeCell ref="J24:Y24"/>
    <mergeCell ref="B25:I25"/>
    <mergeCell ref="J25:Y25"/>
    <mergeCell ref="B26:I26"/>
    <mergeCell ref="J26:Y26"/>
    <mergeCell ref="B21:I21"/>
    <mergeCell ref="J21:Y21"/>
    <mergeCell ref="B22:I22"/>
    <mergeCell ref="J22:Y22"/>
    <mergeCell ref="B23:I23"/>
    <mergeCell ref="J23:Y23"/>
    <mergeCell ref="B18:I18"/>
    <mergeCell ref="J18:O18"/>
    <mergeCell ref="B19:I19"/>
    <mergeCell ref="J19:O19"/>
    <mergeCell ref="B20:I20"/>
    <mergeCell ref="J20:O20"/>
    <mergeCell ref="B13:I13"/>
    <mergeCell ref="J13:Y13"/>
    <mergeCell ref="B14:I14"/>
    <mergeCell ref="J14:Y14"/>
    <mergeCell ref="B15:I15"/>
    <mergeCell ref="J15:Y15"/>
    <mergeCell ref="B8:I8"/>
    <mergeCell ref="J8:S8"/>
    <mergeCell ref="B9:I9"/>
    <mergeCell ref="J9:S9"/>
    <mergeCell ref="B12:I12"/>
    <mergeCell ref="J12:Y12"/>
    <mergeCell ref="B5:I5"/>
    <mergeCell ref="J5:M5"/>
    <mergeCell ref="B6:I6"/>
    <mergeCell ref="J6:S6"/>
    <mergeCell ref="B7:I7"/>
    <mergeCell ref="J7:S7"/>
  </mergeCells>
  <phoneticPr fontId="10"/>
  <dataValidations count="9">
    <dataValidation type="list" allowBlank="1" showInputMessage="1" showErrorMessage="1" error="リストから選択してください。" sqref="J6:S6" xr:uid="{00000000-0002-0000-0500-000000000000}">
      <formula1>"1.新規登録,2.変更"</formula1>
    </dataValidation>
    <dataValidation type="list" allowBlank="1" showInputMessage="1" showErrorMessage="1" error="リストから選択してください。" sqref="J34:O34 J40:O40" xr:uid="{00000000-0002-0000-0500-000001000000}">
      <formula1>"1.普通預金,2.当座預金,9.別段・別口"</formula1>
    </dataValidation>
    <dataValidation imeMode="off" allowBlank="1" showInputMessage="1" showErrorMessage="1" sqref="R51:S51 O51:P51 J8:S8 J18:O19 J27:P27 L51:M51 J39:O39 J33:O33 J54:Y54 J58:Y59" xr:uid="{00000000-0002-0000-0500-000002000000}"/>
    <dataValidation imeMode="hiragana" allowBlank="1" showInputMessage="1" showErrorMessage="1" sqref="J7:S7 J9:S9 J12:Y12 J14:Y14 J20:O20 J21:Y21 J23:Y23 J25:Y25 J31:Y32 J37:Y38 J44:Y44 J48:AG48 J51:K51 J52:Y53 J57:Y57" xr:uid="{00000000-0002-0000-0500-000003000000}"/>
    <dataValidation imeMode="halfKatakana" allowBlank="1" showInputMessage="1" showErrorMessage="1" sqref="J13:Y13 J15:Y15 J22:Y22 J24:Y24 J26:Y26 J36:AG36" xr:uid="{00000000-0002-0000-0500-000004000000}"/>
    <dataValidation type="textLength" imeMode="off" operator="lessThanOrEqual" allowBlank="1" showInputMessage="1" showErrorMessage="1" error="債権者コードは11桁以下です。" sqref="J5:M5 J45:M45" xr:uid="{00000000-0002-0000-0500-000005000000}">
      <formula1>11</formula1>
    </dataValidation>
    <dataValidation type="textLength" imeMode="off" operator="lessThanOrEqual" allowBlank="1" showInputMessage="1" showErrorMessage="1" error="債権者コード(枝番)は2桁以下です。" sqref="O5 O45" xr:uid="{00000000-0002-0000-0500-000006000000}">
      <formula1>2</formula1>
    </dataValidation>
    <dataValidation type="list" allowBlank="1" showInputMessage="1" showErrorMessage="1" error="リストから選択してください。" sqref="J30:O30" xr:uid="{00000000-0002-0000-0500-000007000000}">
      <formula1>"1.口座振替,2.隔地払（支店）,3.隔地払（他店）,4.隔地払（郵便局）,5.支払証"</formula1>
    </dataValidation>
    <dataValidation type="textLength" imeMode="off" operator="lessThanOrEqual" allowBlank="1" showInputMessage="1" showErrorMessage="1" error="口座番号は7桁以下です。" sqref="J35:O35 J41:O41" xr:uid="{00000000-0002-0000-0500-000008000000}">
      <formula1>7</formula1>
    </dataValidation>
  </dataValidations>
  <pageMargins left="0.7" right="0.7" top="0.75" bottom="0.75" header="0.3" footer="0.3"/>
  <pageSetup paperSize="9" scale="67"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
  <sheetViews>
    <sheetView showGridLines="0" workbookViewId="0"/>
  </sheetViews>
  <sheetFormatPr defaultRowHeight="13.2" x14ac:dyDescent="0.2"/>
  <sheetData/>
  <sheetProtection sheet="1" objects="1" scenarios="1"/>
  <phoneticPr fontId="10"/>
  <pageMargins left="0.7" right="0.7" top="0.75" bottom="0.75" header="0.3" footer="0.3"/>
  <pageSetup paperSize="9" scale="92"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
  <sheetViews>
    <sheetView workbookViewId="0">
      <selection activeCell="F9" sqref="F9"/>
    </sheetView>
  </sheetViews>
  <sheetFormatPr defaultRowHeight="13.2" x14ac:dyDescent="0.2"/>
  <sheetData>
    <row r="1" spans="1:1" x14ac:dyDescent="0.2">
      <c r="A1" t="s">
        <v>36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49</vt:i4>
      </vt:variant>
    </vt:vector>
  </HeadingPairs>
  <TitlesOfParts>
    <vt:vector size="57" baseType="lpstr">
      <vt:lpstr>記入上の注意</vt:lpstr>
      <vt:lpstr>はじめにお読みください</vt:lpstr>
      <vt:lpstr>入力用</vt:lpstr>
      <vt:lpstr>【提出用】申請書（着色あり）</vt:lpstr>
      <vt:lpstr>【提出用】申請書（直接入力用）</vt:lpstr>
      <vt:lpstr>入力例</vt:lpstr>
      <vt:lpstr>記載例</vt:lpstr>
      <vt:lpstr>見づらい場合</vt:lpstr>
      <vt:lpstr>'【提出用】申請書（着色あり）'!Print_Area</vt:lpstr>
      <vt:lpstr>'【提出用】申請書（直接入力用）'!Print_Area</vt:lpstr>
      <vt:lpstr>入力用!Print_Area</vt:lpstr>
      <vt:lpstr>関連債権者_債権者コード</vt:lpstr>
      <vt:lpstr>関連債権者_債権者コード_枝番</vt:lpstr>
      <vt:lpstr>関連債権者_氏名</vt:lpstr>
      <vt:lpstr>金融機関コード</vt:lpstr>
      <vt:lpstr>金融機関コード_前払金</vt:lpstr>
      <vt:lpstr>金融機関名</vt:lpstr>
      <vt:lpstr>金融機関名_前払金</vt:lpstr>
      <vt:lpstr>区市町村</vt:lpstr>
      <vt:lpstr>区市町村フリガナ</vt:lpstr>
      <vt:lpstr>口座番号</vt:lpstr>
      <vt:lpstr>口座番号_前払金</vt:lpstr>
      <vt:lpstr>口座名義人カナ</vt:lpstr>
      <vt:lpstr>債権者コード</vt:lpstr>
      <vt:lpstr>債権者コード_枝番</vt:lpstr>
      <vt:lpstr>支払方法</vt:lpstr>
      <vt:lpstr>氏名１</vt:lpstr>
      <vt:lpstr>氏名１フリガナ</vt:lpstr>
      <vt:lpstr>氏名２</vt:lpstr>
      <vt:lpstr>氏名２フリガナ</vt:lpstr>
      <vt:lpstr>執行機関名</vt:lpstr>
      <vt:lpstr>住所コード</vt:lpstr>
      <vt:lpstr>処理区分</vt:lpstr>
      <vt:lpstr>申請者_氏名</vt:lpstr>
      <vt:lpstr>申請者_住所</vt:lpstr>
      <vt:lpstr>申請者_電話番号</vt:lpstr>
      <vt:lpstr>申請年月日_月</vt:lpstr>
      <vt:lpstr>申請年月日_元号</vt:lpstr>
      <vt:lpstr>申請年月日_日</vt:lpstr>
      <vt:lpstr>申請年月日_年</vt:lpstr>
      <vt:lpstr>担当者名</vt:lpstr>
      <vt:lpstr>店舗名</vt:lpstr>
      <vt:lpstr>店舗名_前払金</vt:lpstr>
      <vt:lpstr>電話番号</vt:lpstr>
      <vt:lpstr>電話番号内線</vt:lpstr>
      <vt:lpstr>都道府県</vt:lpstr>
      <vt:lpstr>番地</vt:lpstr>
      <vt:lpstr>番地フリガナ</vt:lpstr>
      <vt:lpstr>備考</vt:lpstr>
      <vt:lpstr>方書</vt:lpstr>
      <vt:lpstr>方書フリガナ</vt:lpstr>
      <vt:lpstr>法人担当者_Email</vt:lpstr>
      <vt:lpstr>法人担当者_所属氏名</vt:lpstr>
      <vt:lpstr>法人担当者_電話番号</vt:lpstr>
      <vt:lpstr>郵便番号</vt:lpstr>
      <vt:lpstr>預金種別</vt:lpstr>
      <vt:lpstr>預金種別_前払金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dc:creator>
  <cp:lastModifiedBy>三浦 仁美</cp:lastModifiedBy>
  <cp:lastPrinted>2023-03-02T05:41:10Z</cp:lastPrinted>
  <dcterms:created xsi:type="dcterms:W3CDTF">2011-03-03T09:23:16Z</dcterms:created>
  <dcterms:modified xsi:type="dcterms:W3CDTF">2025-01-12T06:59:24Z</dcterms:modified>
</cp:coreProperties>
</file>