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mc:AlternateContent xmlns:mc="http://schemas.openxmlformats.org/markup-compatibility/2006">
    <mc:Choice Requires="x15">
      <x15ac:absPath xmlns:x15ac="http://schemas.microsoft.com/office/spreadsheetml/2010/11/ac" url="C:\Users\U4205\Desktop\20240304 【314〆】令和5年度財政状況資料集の作成等\提出用\"/>
    </mc:Choice>
  </mc:AlternateContent>
  <xr:revisionPtr revIDLastSave="0" documentId="13_ncr:1_{6615D41A-6319-463E-86B4-0D7F3A73C44B}" xr6:coauthVersionLast="45" xr6:coauthVersionMax="45" xr10:uidLastSave="{00000000-0000-0000-0000-000000000000}"/>
  <bookViews>
    <workbookView xWindow="-120" yWindow="-120" windowWidth="20730" windowHeight="1176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AM35" i="10"/>
  <c r="CO34" i="10"/>
  <c r="BW34" i="10"/>
  <c r="BW35" i="10" s="1"/>
  <c r="BW36" i="10" s="1"/>
  <c r="BW37" i="10" s="1"/>
  <c r="BW38" i="10" s="1"/>
  <c r="BW39" i="10" s="1"/>
  <c r="BW40" i="10" s="1"/>
  <c r="BW41" i="10" s="1"/>
  <c r="BW42" i="10" s="1"/>
  <c r="C34" i="10"/>
  <c r="C35" i="10" l="1"/>
  <c r="AM34" i="10"/>
  <c r="BE34" i="10" s="1"/>
  <c r="U34" i="10"/>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<sst xmlns="http://schemas.openxmlformats.org/spreadsheetml/2006/main" count="1078" uniqueCount="560">
  <si>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</si>
  <si>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</si>
  <si>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</si>
  <si>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</si>
  <si>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</si>
  <si>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</si>
  <si>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</si>
  <si>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</si>
  <si>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</si>
  <si>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</si>
  <si>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</si>
  <si>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</si>
  <si>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</si>
  <si>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</si>
  <si>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</si>
  <si>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</si>
  <si>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</si>
  <si>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</si>
  <si>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</si>
  <si>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</si>
  <si>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</si>
  <si>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</si>
  <si>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</si>
  <si>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</si>
  <si>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</si>
  <si>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</si>
  <si>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</si>
  <si>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</si>
  <si>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</si>
  <si>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</si>
  <si>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</si>
  <si>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</si>
  <si>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</si>
  <si>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</si>
  <si>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</si>
  <si>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</si>
  <si>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</si>
  <si>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</si>
  <si>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</si>
  <si>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</si>
  <si>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</si>
  <si>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</si>
  <si>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</si>
  <si>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</si>
  <si>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</si>
  <si>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</si>
  <si>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</si>
  <si>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</si>
  <si>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</si>
  <si>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</si>
  <si>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</si>
  <si>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</si>
  <si>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</si>
  <si>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</si>
  <si>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</si>
  <si>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</si>
  <si>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</si>
  <si>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</si>
  <si>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</si>
  <si>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</si>
  <si>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</si>
  <si>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</si>
  <si>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</si>
  <si>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</si>
  <si>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</si>
  <si>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</si>
  <si>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</si>
  <si>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</si>
  <si>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</si>
  <si>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</si>
  <si>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</si>
  <si>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</si>
  <si>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</si>
  <si>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</si>
  <si>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</si>
  <si>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</si>
  <si>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</si>
  <si>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</si>
  <si>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</si>
  <si>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福島県</t>
    <phoneticPr fontId="5"/>
  </si>
  <si>
    <t>市町村類型</t>
    <phoneticPr fontId="5"/>
  </si>
  <si>
    <t>Ⅱ－１</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</si>
  <si>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</si>
  <si>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</si>
  <si>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</si>
  <si>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</si>
  <si>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</si>
  <si>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</si>
  <si>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</si>
  <si>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</si>
  <si>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</si>
  <si>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</si>
  <si>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</si>
  <si>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</si>
  <si>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大玉村</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</si>
  <si>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</si>
  <si>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</si>
  <si>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</si>
  <si>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</si>
  <si>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</si>
  <si>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</si>
  <si>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</si>
  <si>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</si>
  <si>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</si>
  <si>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</si>
  <si>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</si>
  <si>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</si>
  <si>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</si>
  <si>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</si>
  <si>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</si>
  <si>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</si>
  <si>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</si>
  <si>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</si>
  <si>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</si>
  <si>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</si>
  <si>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</si>
  <si>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</si>
  <si>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2.5</t>
    <phoneticPr fontId="5"/>
  </si>
  <si>
    <t>山振</t>
    <rPh sb="0" eb="1">
      <t>ヤマ</t>
    </rPh>
    <rPh sb="1" eb="2">
      <t>フ</t>
    </rPh>
    <phoneticPr fontId="5"/>
  </si>
  <si>
    <t>○</t>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</si>
  <si>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</si>
  <si>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</si>
  <si>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</si>
  <si>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</si>
  <si>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</si>
  <si>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</si>
  <si>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</si>
  <si>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</si>
  <si>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</si>
  <si>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</si>
  <si>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</si>
  <si>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</si>
  <si>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</si>
  <si>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</si>
  <si>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</si>
  <si>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</si>
  <si>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</si>
  <si>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</si>
  <si>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</si>
  <si>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</si>
  <si>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</si>
  <si>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</si>
  <si>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26"/>
  </si>
  <si>
    <t>うち日本人(％)</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</si>
  <si>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</si>
  <si>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</si>
  <si>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</si>
  <si>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</si>
  <si>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</si>
  <si>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</si>
  <si>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</si>
  <si>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</si>
  <si>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</si>
  <si>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</si>
  <si>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</si>
  <si>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</si>
  <si>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</si>
  <si>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</si>
  <si>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</si>
  <si>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</si>
  <si>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</si>
  <si>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</si>
  <si>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</si>
  <si>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</si>
  <si>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</si>
  <si>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</si>
  <si>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</si>
  <si>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</si>
  <si>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</si>
  <si>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</si>
  <si>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</si>
  <si>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</si>
  <si>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</si>
  <si>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</si>
  <si>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</si>
  <si>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</si>
  <si>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</si>
  <si>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</si>
  <si>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</si>
  <si>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</si>
  <si>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</si>
  <si>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</si>
  <si>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</si>
  <si>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</si>
  <si>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</si>
  <si>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</si>
  <si>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</si>
  <si>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</si>
  <si>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</si>
  <si>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</si>
  <si>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</si>
  <si>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</si>
  <si>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</si>
  <si>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</si>
  <si>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</si>
  <si>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</si>
  <si>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</si>
  <si>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</si>
  <si>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</si>
  <si>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</si>
  <si>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</si>
  <si>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</si>
  <si>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福島県大玉村</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</si>
  <si>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</si>
  <si>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</si>
  <si>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</si>
  <si>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</si>
  <si>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</si>
  <si>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</si>
  <si>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</si>
  <si>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</si>
  <si>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</si>
  <si>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</si>
  <si>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</si>
  <si>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</si>
  <si>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</si>
  <si>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</si>
  <si>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</si>
  <si>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</si>
  <si>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</si>
  <si>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</si>
  <si>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</si>
  <si>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</si>
  <si>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</si>
  <si>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</si>
  <si>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</si>
  <si>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</si>
  <si>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</si>
  <si>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</si>
  <si>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</si>
  <si>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</si>
  <si>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</si>
  <si>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</si>
  <si>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</si>
  <si>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</si>
  <si>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</si>
  <si>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</si>
  <si>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</si>
  <si>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</si>
  <si>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</si>
  <si>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</si>
  <si>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</si>
  <si>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</si>
  <si>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</si>
  <si>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</si>
  <si>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</si>
  <si>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</si>
  <si>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</si>
  <si>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</si>
  <si>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</si>
  <si>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</si>
  <si>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</si>
  <si>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</si>
  <si>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</si>
  <si>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</si>
  <si>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</si>
  <si>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</si>
  <si>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</si>
  <si>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</si>
  <si>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</si>
  <si>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</si>
  <si>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</si>
  <si>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</si>
  <si>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</si>
  <si>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</si>
  <si>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</si>
  <si>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</si>
  <si>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</si>
  <si>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</si>
  <si>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</si>
  <si>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</si>
  <si>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</si>
  <si>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</si>
  <si>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</si>
  <si>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</si>
  <si>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</si>
  <si>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</si>
  <si>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</si>
  <si>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</si>
  <si>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</si>
  <si>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</si>
  <si>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</si>
  <si>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</si>
  <si>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</si>
  <si>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</si>
  <si>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</si>
  <si>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</si>
  <si>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</si>
  <si>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</si>
  <si>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</si>
  <si>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</si>
  <si>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</si>
  <si>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</si>
  <si>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</si>
  <si>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</si>
  <si>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</si>
  <si>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</si>
  <si>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</si>
  <si>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</si>
  <si>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</si>
  <si>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</si>
  <si>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</si>
  <si>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</si>
  <si>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</si>
  <si>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</si>
  <si>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</si>
  <si>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</si>
  <si>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</si>
  <si>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</si>
  <si>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</si>
  <si>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</si>
  <si>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</si>
  <si>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</si>
  <si>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</si>
  <si>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</si>
  <si>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</si>
  <si>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</si>
  <si>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</si>
  <si>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</si>
  <si>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</si>
  <si>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</si>
  <si>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</si>
  <si>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</si>
  <si>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</si>
  <si>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</si>
  <si>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</si>
  <si>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</si>
  <si>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</si>
  <si>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</si>
  <si>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</si>
  <si>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</si>
  <si>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</si>
  <si>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</si>
  <si>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</si>
  <si>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</si>
  <si>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</si>
  <si>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</si>
  <si>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</si>
  <si>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</si>
  <si>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</si>
  <si>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</si>
  <si>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</si>
  <si>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</si>
  <si>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</si>
  <si>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</si>
  <si>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</si>
  <si>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</si>
  <si>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</si>
  <si>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</si>
  <si>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</si>
  <si>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</si>
  <si>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</si>
  <si>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</si>
  <si>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福島県大玉村</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</si>
  <si>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</si>
  <si>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</si>
  <si>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</si>
  <si>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</si>
  <si>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</si>
  <si>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</si>
  <si>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</si>
  <si>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</si>
  <si>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</si>
  <si>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</si>
  <si>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</si>
  <si>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</si>
  <si>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</si>
  <si>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</si>
  <si>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</si>
  <si>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</si>
  <si>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</si>
  <si>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</si>
  <si>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</si>
  <si>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</si>
  <si>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</si>
  <si>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</si>
  <si>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</si>
  <si>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</si>
  <si>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</si>
  <si>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</si>
  <si>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</si>
  <si>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</si>
  <si>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</si>
  <si>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</si>
  <si>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</si>
  <si>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</si>
  <si>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</si>
  <si>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</si>
  <si>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</si>
  <si>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</si>
  <si>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</si>
  <si>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</si>
  <si>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</si>
  <si>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</si>
  <si>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</si>
  <si>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</si>
  <si>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</si>
  <si>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</si>
  <si>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</si>
  <si>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</si>
  <si>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</si>
  <si>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</si>
  <si>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</si>
  <si>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</si>
  <si>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</si>
  <si>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</si>
  <si>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</si>
  <si>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</si>
  <si>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</si>
  <si>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</si>
  <si>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</si>
  <si>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</si>
  <si>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</si>
  <si>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</si>
  <si>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</si>
  <si>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</si>
  <si>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</si>
  <si>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</si>
  <si>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</si>
  <si>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</si>
  <si>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</si>
  <si>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</si>
  <si>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</si>
  <si>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</si>
  <si>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</si>
  <si>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</si>
  <si>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</si>
  <si>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</si>
  <si>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</si>
  <si>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</si>
  <si>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</si>
  <si>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</si>
  <si>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</si>
  <si>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</si>
  <si>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</si>
  <si>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</si>
  <si>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</si>
  <si>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</si>
  <si>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</si>
  <si>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</si>
  <si>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</si>
  <si>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</si>
  <si>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</si>
  <si>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</si>
  <si>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</si>
  <si>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</si>
  <si>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</si>
  <si>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</si>
  <si>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</si>
  <si>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</si>
  <si>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</si>
  <si>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</si>
  <si>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</si>
  <si>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</si>
  <si>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</si>
  <si>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</si>
  <si>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</si>
  <si>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</si>
  <si>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</si>
  <si>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</si>
  <si>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</si>
  <si>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</si>
  <si>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</si>
  <si>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</si>
  <si>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</si>
  <si>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</si>
  <si>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</si>
  <si>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</si>
  <si>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</si>
  <si>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</si>
  <si>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</si>
  <si>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</si>
  <si>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</si>
  <si>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</si>
  <si>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</si>
  <si>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</si>
  <si>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</si>
  <si>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</si>
  <si>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</si>
  <si>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</si>
  <si>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</si>
  <si>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</si>
  <si>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</si>
  <si>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</si>
  <si>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</si>
  <si>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</si>
  <si>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</si>
  <si>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</si>
  <si>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</si>
  <si>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</si>
  <si>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</si>
  <si>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</si>
  <si>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</si>
  <si>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</si>
  <si>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</si>
  <si>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</si>
  <si>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</si>
  <si>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</si>
  <si>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</si>
  <si>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</si>
  <si>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</si>
  <si>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</si>
  <si>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</si>
  <si>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</si>
  <si>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</si>
  <si>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</si>
  <si>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</si>
  <si>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</si>
  <si>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</si>
  <si>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</si>
  <si>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</si>
  <si>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</si>
  <si>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</si>
  <si>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</si>
  <si>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</si>
  <si>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</si>
  <si>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</si>
  <si>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</si>
  <si>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</si>
  <si>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</si>
  <si>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</si>
  <si>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</si>
  <si>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</si>
  <si>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</si>
  <si>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</si>
  <si>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</si>
  <si>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</si>
  <si>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</si>
  <si>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</si>
  <si>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</si>
  <si>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1.72</t>
  </si>
  <si>
    <t>一般会計</t>
  </si>
  <si>
    <t>水道事業会計</t>
  </si>
  <si>
    <t>国民健康保険特別会計</t>
  </si>
  <si>
    <t>介護保険特別会計</t>
  </si>
  <si>
    <t>農業集落排水事業特別会計</t>
  </si>
  <si>
    <t>後期高齢者医療特別会計</t>
  </si>
  <si>
    <t>土地取得特別会計</t>
  </si>
  <si>
    <t>その他会計（赤字）</t>
  </si>
  <si>
    <t>その他会計（黒字）</t>
  </si>
  <si>
    <t>R01</t>
    <phoneticPr fontId="5"/>
  </si>
  <si>
    <t>R02</t>
    <phoneticPr fontId="5"/>
  </si>
  <si>
    <t>R03</t>
    <phoneticPr fontId="5"/>
  </si>
  <si>
    <t>R04</t>
    <phoneticPr fontId="5"/>
  </si>
  <si>
    <t>R05</t>
    <phoneticPr fontId="5"/>
  </si>
  <si>
    <t>安達地方広域行政組合（一般会計）</t>
    <rPh sb="0" eb="2">
      <t>アダチ</t>
    </rPh>
    <rPh sb="2" eb="4">
      <t>チホウ</t>
    </rPh>
    <rPh sb="4" eb="6">
      <t>コウイキ</t>
    </rPh>
    <rPh sb="6" eb="8">
      <t>ギョウセイ</t>
    </rPh>
    <rPh sb="8" eb="10">
      <t>クミアイ</t>
    </rPh>
    <rPh sb="11" eb="13">
      <t>イッパン</t>
    </rPh>
    <rPh sb="13" eb="15">
      <t>カイケイ</t>
    </rPh>
    <phoneticPr fontId="10"/>
  </si>
  <si>
    <t>安達地方広域行政組合（安達地方広域行政組合地域振興事業特別会計）</t>
    <rPh sb="21" eb="23">
      <t>チイキ</t>
    </rPh>
    <rPh sb="23" eb="25">
      <t>シンコウ</t>
    </rPh>
    <rPh sb="25" eb="27">
      <t>ジギョウ</t>
    </rPh>
    <rPh sb="27" eb="29">
      <t>トクベツ</t>
    </rPh>
    <rPh sb="29" eb="31">
      <t>カイケイ</t>
    </rPh>
    <phoneticPr fontId="10"/>
  </si>
  <si>
    <t>-</t>
    <phoneticPr fontId="10"/>
  </si>
  <si>
    <t>福島県市町村総合事務組合（一般会計）</t>
    <rPh sb="0" eb="3">
      <t>フクシマケン</t>
    </rPh>
    <rPh sb="3" eb="6">
      <t>シチョウソン</t>
    </rPh>
    <rPh sb="6" eb="8">
      <t>ソウゴウ</t>
    </rPh>
    <rPh sb="8" eb="10">
      <t>ジム</t>
    </rPh>
    <rPh sb="10" eb="12">
      <t>クミアイ</t>
    </rPh>
    <rPh sb="13" eb="15">
      <t>イッパン</t>
    </rPh>
    <rPh sb="15" eb="17">
      <t>カイケイ</t>
    </rPh>
    <phoneticPr fontId="10"/>
  </si>
  <si>
    <t>福島県市町村総合事務組合（消防補償等特別会計）</t>
    <rPh sb="0" eb="3">
      <t>フクシマケン</t>
    </rPh>
    <rPh sb="3" eb="6">
      <t>シチョウソン</t>
    </rPh>
    <rPh sb="6" eb="8">
      <t>ソウゴウ</t>
    </rPh>
    <rPh sb="8" eb="10">
      <t>ジム</t>
    </rPh>
    <rPh sb="10" eb="12">
      <t>クミアイ</t>
    </rPh>
    <rPh sb="13" eb="15">
      <t>ショウボウ</t>
    </rPh>
    <rPh sb="15" eb="17">
      <t>ホショウ</t>
    </rPh>
    <rPh sb="17" eb="18">
      <t>トウ</t>
    </rPh>
    <rPh sb="18" eb="20">
      <t>トクベツ</t>
    </rPh>
    <rPh sb="20" eb="22">
      <t>カイケイ</t>
    </rPh>
    <phoneticPr fontId="10"/>
  </si>
  <si>
    <t>福島県市町村総合事務組合（消防賞じゅつ金特別会計）</t>
    <rPh sb="0" eb="3">
      <t>フクシマケン</t>
    </rPh>
    <rPh sb="3" eb="6">
      <t>シチョウソン</t>
    </rPh>
    <rPh sb="6" eb="8">
      <t>ソウゴウ</t>
    </rPh>
    <rPh sb="8" eb="10">
      <t>ジム</t>
    </rPh>
    <rPh sb="10" eb="12">
      <t>クミアイ</t>
    </rPh>
    <rPh sb="13" eb="15">
      <t>ショウボウ</t>
    </rPh>
    <rPh sb="15" eb="16">
      <t>ショウ</t>
    </rPh>
    <rPh sb="19" eb="20">
      <t>キン</t>
    </rPh>
    <rPh sb="20" eb="22">
      <t>トクベツ</t>
    </rPh>
    <rPh sb="22" eb="24">
      <t>カイケイ</t>
    </rPh>
    <phoneticPr fontId="10"/>
  </si>
  <si>
    <t>福島県市町村総合事務組合（非常勤職員公務災害補償特別会計）</t>
    <rPh sb="0" eb="3">
      <t>フクシマケン</t>
    </rPh>
    <rPh sb="3" eb="6">
      <t>シチョウソン</t>
    </rPh>
    <rPh sb="6" eb="8">
      <t>ソウゴウ</t>
    </rPh>
    <rPh sb="8" eb="10">
      <t>ジム</t>
    </rPh>
    <rPh sb="10" eb="12">
      <t>クミアイ</t>
    </rPh>
    <rPh sb="13" eb="16">
      <t>ヒジョウキン</t>
    </rPh>
    <rPh sb="16" eb="18">
      <t>ショクイン</t>
    </rPh>
    <rPh sb="18" eb="20">
      <t>コウム</t>
    </rPh>
    <rPh sb="20" eb="22">
      <t>サイガイ</t>
    </rPh>
    <rPh sb="22" eb="24">
      <t>ホショウ</t>
    </rPh>
    <rPh sb="24" eb="26">
      <t>トクベツ</t>
    </rPh>
    <rPh sb="26" eb="28">
      <t>カイケイ</t>
    </rPh>
    <phoneticPr fontId="10"/>
  </si>
  <si>
    <t>福島県市町村総合事務組合（自治会館管理特別会計）</t>
    <rPh sb="0" eb="3">
      <t>フクシマケン</t>
    </rPh>
    <rPh sb="3" eb="6">
      <t>シチョウソン</t>
    </rPh>
    <rPh sb="6" eb="8">
      <t>ソウゴウ</t>
    </rPh>
    <rPh sb="8" eb="10">
      <t>ジム</t>
    </rPh>
    <rPh sb="10" eb="12">
      <t>クミアイ</t>
    </rPh>
    <rPh sb="13" eb="15">
      <t>ジチ</t>
    </rPh>
    <rPh sb="15" eb="17">
      <t>カイカン</t>
    </rPh>
    <rPh sb="17" eb="19">
      <t>カンリ</t>
    </rPh>
    <rPh sb="19" eb="21">
      <t>トクベツ</t>
    </rPh>
    <rPh sb="21" eb="23">
      <t>カイケイ</t>
    </rPh>
    <phoneticPr fontId="10"/>
  </si>
  <si>
    <t>福島県後期高齢者医療広域連合（一般会計）</t>
    <rPh sb="0" eb="3">
      <t>フクシマケン</t>
    </rPh>
    <rPh sb="3" eb="5">
      <t>コウキ</t>
    </rPh>
    <rPh sb="5" eb="8">
      <t>コウレイシャ</t>
    </rPh>
    <rPh sb="8" eb="10">
      <t>イリョウ</t>
    </rPh>
    <rPh sb="10" eb="12">
      <t>コウイキ</t>
    </rPh>
    <rPh sb="12" eb="14">
      <t>レンゴウ</t>
    </rPh>
    <rPh sb="15" eb="17">
      <t>イッパン</t>
    </rPh>
    <rPh sb="17" eb="19">
      <t>カイケイ</t>
    </rPh>
    <phoneticPr fontId="10"/>
  </si>
  <si>
    <t>福島県後期高齢者医療広域連合（後期高齢者医療特別会計）</t>
    <rPh sb="0" eb="3">
      <t>フクシマケン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10"/>
  </si>
  <si>
    <t>公共施設整備基金</t>
    <rPh sb="0" eb="8">
      <t>コウキョウシセツセイビキキン</t>
    </rPh>
    <phoneticPr fontId="5"/>
  </si>
  <si>
    <t>地域福祉基金</t>
    <rPh sb="0" eb="6">
      <t>チイキフクシキキン</t>
    </rPh>
    <phoneticPr fontId="2"/>
  </si>
  <si>
    <t>ふるさと応援基金</t>
    <rPh sb="4" eb="8">
      <t>オウエンキキン</t>
    </rPh>
    <phoneticPr fontId="2"/>
  </si>
  <si>
    <t>災害対策基金</t>
    <phoneticPr fontId="2"/>
  </si>
  <si>
    <t>村営住宅等管理基金</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</si>
</sst>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1" fillId="0" borderId="84" xfId="11" applyNumberFormat="1" applyFont="1" applyBorder="1" applyAlignment="1">
      <alignment horizontal="right" vertical="center" shrinkToFit="1"/>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126262</c:v>
                </c:pt>
                <c:pt idx="1">
                  <c:v>126525</c:v>
                </c:pt>
                <c:pt idx="2">
                  <c:v>122054</c:v>
                </c:pt>
                <c:pt idx="3">
                  <c:v>111644</c:v>
                </c:pt>
                <c:pt idx="4">
                  <c:v>127917</c:v>
                </c:pt>
              </c:numCache>
            </c:numRef>
          </c:val>
          <c:smooth val="0"/>
          <c:extLst>
            <c:ext xmlns:c16="http://schemas.microsoft.com/office/drawing/2014/chart" uri="{C3380CC4-5D6E-409C-BE32-E72D297353CC}">
              <c16:uniqueId val="{00000000-0F3F-4447-857B-6609B5FCACC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61808</c:v>
                </c:pt>
                <c:pt idx="1">
                  <c:v>56250</c:v>
                </c:pt>
                <c:pt idx="2">
                  <c:v>55949</c:v>
                </c:pt>
                <c:pt idx="3">
                  <c:v>52038</c:v>
                </c:pt>
                <c:pt idx="4">
                  <c:v>39950</c:v>
                </c:pt>
              </c:numCache>
            </c:numRef>
          </c:val>
          <c:smooth val="0"/>
          <c:extLst>
            <c:ext xmlns:c16="http://schemas.microsoft.com/office/drawing/2014/chart" uri="{C3380CC4-5D6E-409C-BE32-E72D297353CC}">
              <c16:uniqueId val="{00000001-0F3F-4447-857B-6609B5FCACC8}"/>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11.76</c:v>
                </c:pt>
                <c:pt idx="1">
                  <c:v>10.44</c:v>
                </c:pt>
                <c:pt idx="2">
                  <c:v>15.36</c:v>
                </c:pt>
                <c:pt idx="3">
                  <c:v>15.02</c:v>
                </c:pt>
                <c:pt idx="4">
                  <c:v>12.21</c:v>
                </c:pt>
              </c:numCache>
            </c:numRef>
          </c:val>
          <c:extLst>
            <c:ext xmlns:c16="http://schemas.microsoft.com/office/drawing/2014/chart" uri="{C3380CC4-5D6E-409C-BE32-E72D297353CC}">
              <c16:uniqueId val="{00000000-9C03-4883-AA80-3BEA2A633BA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24.26</c:v>
                </c:pt>
                <c:pt idx="1">
                  <c:v>27.16</c:v>
                </c:pt>
                <c:pt idx="2">
                  <c:v>28.45</c:v>
                </c:pt>
                <c:pt idx="3">
                  <c:v>33.380000000000003</c:v>
                </c:pt>
                <c:pt idx="4">
                  <c:v>35.69</c:v>
                </c:pt>
              </c:numCache>
            </c:numRef>
          </c:val>
          <c:extLst>
            <c:ext xmlns:c16="http://schemas.microsoft.com/office/drawing/2014/chart" uri="{C3380CC4-5D6E-409C-BE32-E72D297353CC}">
              <c16:uniqueId val="{00000001-9C03-4883-AA80-3BEA2A633BA6}"/>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-1.72</c:v>
                </c:pt>
                <c:pt idx="1">
                  <c:v>4.03</c:v>
                </c:pt>
                <c:pt idx="2">
                  <c:v>8.33</c:v>
                </c:pt>
                <c:pt idx="3">
                  <c:v>2.87</c:v>
                </c:pt>
                <c:pt idx="4">
                  <c:v>0.25</c:v>
                </c:pt>
              </c:numCache>
            </c:numRef>
          </c:val>
          <c:smooth val="0"/>
          <c:extLst>
            <c:ext xmlns:c16="http://schemas.microsoft.com/office/drawing/2014/chart" uri="{C3380CC4-5D6E-409C-BE32-E72D297353CC}">
              <c16:uniqueId val="{00000002-9C03-4883-AA80-3BEA2A633BA6}"/>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0.01</c:v>
                </c:pt>
                <c:pt idx="2">
                  <c:v>#N/A</c:v>
                </c:pt>
                <c:pt idx="3">
                  <c:v>0.01</c:v>
                </c:pt>
                <c:pt idx="4">
                  <c:v>#N/A</c:v>
                </c:pt>
                <c:pt idx="5">
                  <c:v>0.06</c:v>
                </c:pt>
                <c:pt idx="6">
                  <c:v>0</c:v>
                </c:pt>
                <c:pt idx="7">
                  <c:v>0</c:v>
                </c:pt>
                <c:pt idx="8">
                  <c:v>0</c:v>
                </c:pt>
                <c:pt idx="9">
                  <c:v>0</c:v>
                </c:pt>
              </c:numCache>
            </c:numRef>
          </c:val>
          <c:extLst>
            <c:ext xmlns:c16="http://schemas.microsoft.com/office/drawing/2014/chart" uri="{C3380CC4-5D6E-409C-BE32-E72D297353CC}">
              <c16:uniqueId val="{00000000-26AC-4D1B-9300-BA7E7DF03AA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26AC-4D1B-9300-BA7E7DF03AAD}"/>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26AC-4D1B-9300-BA7E7DF03AAD}"/>
            </c:ext>
          </c:extLst>
        </c:ser>
        <c:ser>
          <c:idx val="3"/>
          <c:order val="3"/>
          <c:tx>
            <c:strRef>
              <c:f>データシート!$A$30</c:f>
              <c:strCache>
                <c:ptCount val="1"/>
                <c:pt idx="0">
                  <c:v>土地取得特別会計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26AC-4D1B-9300-BA7E7DF03AAD}"/>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0.02</c:v>
                </c:pt>
                <c:pt idx="2">
                  <c:v>#N/A</c:v>
                </c:pt>
                <c:pt idx="3">
                  <c:v>0.01</c:v>
                </c:pt>
                <c:pt idx="4">
                  <c:v>#N/A</c:v>
                </c:pt>
                <c:pt idx="5">
                  <c:v>0</c:v>
                </c:pt>
                <c:pt idx="6">
                  <c:v>#N/A</c:v>
                </c:pt>
                <c:pt idx="7">
                  <c:v>0.08</c:v>
                </c:pt>
                <c:pt idx="8">
                  <c:v>#N/A</c:v>
                </c:pt>
                <c:pt idx="9">
                  <c:v>0.08</c:v>
                </c:pt>
              </c:numCache>
            </c:numRef>
          </c:val>
          <c:extLst>
            <c:ext xmlns:c16="http://schemas.microsoft.com/office/drawing/2014/chart" uri="{C3380CC4-5D6E-409C-BE32-E72D297353CC}">
              <c16:uniqueId val="{00000004-26AC-4D1B-9300-BA7E7DF03AAD}"/>
            </c:ext>
          </c:extLst>
        </c:ser>
        <c:ser>
          <c:idx val="5"/>
          <c:order val="5"/>
          <c:tx>
            <c:strRef>
              <c:f>データシート!$A$32</c:f>
              <c:strCache>
                <c:ptCount val="1"/>
                <c:pt idx="0">
                  <c:v>農業集落排水事業特別会計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0.12</c:v>
                </c:pt>
                <c:pt idx="2">
                  <c:v>#N/A</c:v>
                </c:pt>
                <c:pt idx="3">
                  <c:v>7.0000000000000007E-2</c:v>
                </c:pt>
                <c:pt idx="4">
                  <c:v>#N/A</c:v>
                </c:pt>
                <c:pt idx="5">
                  <c:v>0.09</c:v>
                </c:pt>
                <c:pt idx="6">
                  <c:v>#N/A</c:v>
                </c:pt>
                <c:pt idx="7">
                  <c:v>0.04</c:v>
                </c:pt>
                <c:pt idx="8">
                  <c:v>#N/A</c:v>
                </c:pt>
                <c:pt idx="9">
                  <c:v>0.39</c:v>
                </c:pt>
              </c:numCache>
            </c:numRef>
          </c:val>
          <c:extLst>
            <c:ext xmlns:c16="http://schemas.microsoft.com/office/drawing/2014/chart" uri="{C3380CC4-5D6E-409C-BE32-E72D297353CC}">
              <c16:uniqueId val="{00000005-26AC-4D1B-9300-BA7E7DF03AAD}"/>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0.61</c:v>
                </c:pt>
                <c:pt idx="2">
                  <c:v>#N/A</c:v>
                </c:pt>
                <c:pt idx="3">
                  <c:v>0.08</c:v>
                </c:pt>
                <c:pt idx="4">
                  <c:v>#N/A</c:v>
                </c:pt>
                <c:pt idx="5">
                  <c:v>1.04</c:v>
                </c:pt>
                <c:pt idx="6">
                  <c:v>#N/A</c:v>
                </c:pt>
                <c:pt idx="7">
                  <c:v>0.97</c:v>
                </c:pt>
                <c:pt idx="8">
                  <c:v>#N/A</c:v>
                </c:pt>
                <c:pt idx="9">
                  <c:v>0.6</c:v>
                </c:pt>
              </c:numCache>
            </c:numRef>
          </c:val>
          <c:extLst>
            <c:ext xmlns:c16="http://schemas.microsoft.com/office/drawing/2014/chart" uri="{C3380CC4-5D6E-409C-BE32-E72D297353CC}">
              <c16:uniqueId val="{00000006-26AC-4D1B-9300-BA7E7DF03AAD}"/>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1.72</c:v>
                </c:pt>
                <c:pt idx="2">
                  <c:v>#N/A</c:v>
                </c:pt>
                <c:pt idx="3">
                  <c:v>1.58</c:v>
                </c:pt>
                <c:pt idx="4">
                  <c:v>#N/A</c:v>
                </c:pt>
                <c:pt idx="5">
                  <c:v>1.44</c:v>
                </c:pt>
                <c:pt idx="6">
                  <c:v>#N/A</c:v>
                </c:pt>
                <c:pt idx="7">
                  <c:v>1.28</c:v>
                </c:pt>
                <c:pt idx="8">
                  <c:v>#N/A</c:v>
                </c:pt>
                <c:pt idx="9">
                  <c:v>1.39</c:v>
                </c:pt>
              </c:numCache>
            </c:numRef>
          </c:val>
          <c:extLst>
            <c:ext xmlns:c16="http://schemas.microsoft.com/office/drawing/2014/chart" uri="{C3380CC4-5D6E-409C-BE32-E72D297353CC}">
              <c16:uniqueId val="{00000007-26AC-4D1B-9300-BA7E7DF03AAD}"/>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11.26</c:v>
                </c:pt>
                <c:pt idx="2">
                  <c:v>#N/A</c:v>
                </c:pt>
                <c:pt idx="3">
                  <c:v>10.23</c:v>
                </c:pt>
                <c:pt idx="4">
                  <c:v>#N/A</c:v>
                </c:pt>
                <c:pt idx="5">
                  <c:v>9.73</c:v>
                </c:pt>
                <c:pt idx="6">
                  <c:v>#N/A</c:v>
                </c:pt>
                <c:pt idx="7">
                  <c:v>10.11</c:v>
                </c:pt>
                <c:pt idx="8">
                  <c:v>#N/A</c:v>
                </c:pt>
                <c:pt idx="9">
                  <c:v>10.29</c:v>
                </c:pt>
              </c:numCache>
            </c:numRef>
          </c:val>
          <c:extLst>
            <c:ext xmlns:c16="http://schemas.microsoft.com/office/drawing/2014/chart" uri="{C3380CC4-5D6E-409C-BE32-E72D297353CC}">
              <c16:uniqueId val="{00000008-26AC-4D1B-9300-BA7E7DF03AAD}"/>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11.75</c:v>
                </c:pt>
                <c:pt idx="2">
                  <c:v>#N/A</c:v>
                </c:pt>
                <c:pt idx="3">
                  <c:v>10.43</c:v>
                </c:pt>
                <c:pt idx="4">
                  <c:v>#N/A</c:v>
                </c:pt>
                <c:pt idx="5">
                  <c:v>15.36</c:v>
                </c:pt>
                <c:pt idx="6">
                  <c:v>#N/A</c:v>
                </c:pt>
                <c:pt idx="7">
                  <c:v>15.01</c:v>
                </c:pt>
                <c:pt idx="8">
                  <c:v>#N/A</c:v>
                </c:pt>
                <c:pt idx="9">
                  <c:v>12.21</c:v>
                </c:pt>
              </c:numCache>
            </c:numRef>
          </c:val>
          <c:extLst>
            <c:ext xmlns:c16="http://schemas.microsoft.com/office/drawing/2014/chart" uri="{C3380CC4-5D6E-409C-BE32-E72D297353CC}">
              <c16:uniqueId val="{00000009-26AC-4D1B-9300-BA7E7DF03AAD}"/>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296</c:v>
                </c:pt>
                <c:pt idx="5">
                  <c:v>305</c:v>
                </c:pt>
                <c:pt idx="8">
                  <c:v>315</c:v>
                </c:pt>
                <c:pt idx="11">
                  <c:v>289</c:v>
                </c:pt>
                <c:pt idx="14">
                  <c:v>272</c:v>
                </c:pt>
              </c:numCache>
            </c:numRef>
          </c:val>
          <c:extLst>
            <c:ext xmlns:c16="http://schemas.microsoft.com/office/drawing/2014/chart" uri="{C3380CC4-5D6E-409C-BE32-E72D297353CC}">
              <c16:uniqueId val="{00000000-B1B6-40FA-AA25-BB7CFD75B9F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B1B6-40FA-AA25-BB7CFD75B9F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4</c:v>
                </c:pt>
                <c:pt idx="3">
                  <c:v>2</c:v>
                </c:pt>
                <c:pt idx="6">
                  <c:v>4</c:v>
                </c:pt>
                <c:pt idx="9">
                  <c:v>2</c:v>
                </c:pt>
                <c:pt idx="12">
                  <c:v>2</c:v>
                </c:pt>
              </c:numCache>
            </c:numRef>
          </c:val>
          <c:extLst>
            <c:ext xmlns:c16="http://schemas.microsoft.com/office/drawing/2014/chart" uri="{C3380CC4-5D6E-409C-BE32-E72D297353CC}">
              <c16:uniqueId val="{00000002-B1B6-40FA-AA25-BB7CFD75B9F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13</c:v>
                </c:pt>
                <c:pt idx="3">
                  <c:v>3</c:v>
                </c:pt>
                <c:pt idx="6">
                  <c:v>4</c:v>
                </c:pt>
                <c:pt idx="9">
                  <c:v>11</c:v>
                </c:pt>
                <c:pt idx="12">
                  <c:v>10</c:v>
                </c:pt>
              </c:numCache>
            </c:numRef>
          </c:val>
          <c:extLst>
            <c:ext xmlns:c16="http://schemas.microsoft.com/office/drawing/2014/chart" uri="{C3380CC4-5D6E-409C-BE32-E72D297353CC}">
              <c16:uniqueId val="{00000003-B1B6-40FA-AA25-BB7CFD75B9F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54</c:v>
                </c:pt>
                <c:pt idx="3">
                  <c:v>56</c:v>
                </c:pt>
                <c:pt idx="6">
                  <c:v>54</c:v>
                </c:pt>
                <c:pt idx="9">
                  <c:v>51</c:v>
                </c:pt>
                <c:pt idx="12">
                  <c:v>46</c:v>
                </c:pt>
              </c:numCache>
            </c:numRef>
          </c:val>
          <c:extLst>
            <c:ext xmlns:c16="http://schemas.microsoft.com/office/drawing/2014/chart" uri="{C3380CC4-5D6E-409C-BE32-E72D297353CC}">
              <c16:uniqueId val="{00000004-B1B6-40FA-AA25-BB7CFD75B9F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1B6-40FA-AA25-BB7CFD75B9F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1B6-40FA-AA25-BB7CFD75B9F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424</c:v>
                </c:pt>
                <c:pt idx="3">
                  <c:v>442</c:v>
                </c:pt>
                <c:pt idx="6">
                  <c:v>457</c:v>
                </c:pt>
                <c:pt idx="9">
                  <c:v>459</c:v>
                </c:pt>
                <c:pt idx="12">
                  <c:v>422</c:v>
                </c:pt>
              </c:numCache>
            </c:numRef>
          </c:val>
          <c:extLst>
            <c:ext xmlns:c16="http://schemas.microsoft.com/office/drawing/2014/chart" uri="{C3380CC4-5D6E-409C-BE32-E72D297353CC}">
              <c16:uniqueId val="{00000007-B1B6-40FA-AA25-BB7CFD75B9FE}"/>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199</c:v>
                </c:pt>
                <c:pt idx="2">
                  <c:v>#N/A</c:v>
                </c:pt>
                <c:pt idx="3">
                  <c:v>#N/A</c:v>
                </c:pt>
                <c:pt idx="4">
                  <c:v>198</c:v>
                </c:pt>
                <c:pt idx="5">
                  <c:v>#N/A</c:v>
                </c:pt>
                <c:pt idx="6">
                  <c:v>#N/A</c:v>
                </c:pt>
                <c:pt idx="7">
                  <c:v>204</c:v>
                </c:pt>
                <c:pt idx="8">
                  <c:v>#N/A</c:v>
                </c:pt>
                <c:pt idx="9">
                  <c:v>#N/A</c:v>
                </c:pt>
                <c:pt idx="10">
                  <c:v>234</c:v>
                </c:pt>
                <c:pt idx="11">
                  <c:v>#N/A</c:v>
                </c:pt>
                <c:pt idx="12">
                  <c:v>#N/A</c:v>
                </c:pt>
                <c:pt idx="13">
                  <c:v>208</c:v>
                </c:pt>
                <c:pt idx="14">
                  <c:v>#N/A</c:v>
                </c:pt>
              </c:numCache>
            </c:numRef>
          </c:val>
          <c:smooth val="0"/>
          <c:extLst>
            <c:ext xmlns:c16="http://schemas.microsoft.com/office/drawing/2014/chart" uri="{C3380CC4-5D6E-409C-BE32-E72D297353CC}">
              <c16:uniqueId val="{00000008-B1B6-40FA-AA25-BB7CFD75B9FE}"/>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2965</c:v>
                </c:pt>
                <c:pt idx="5">
                  <c:v>2862</c:v>
                </c:pt>
                <c:pt idx="8">
                  <c:v>2681</c:v>
                </c:pt>
                <c:pt idx="11">
                  <c:v>2606</c:v>
                </c:pt>
                <c:pt idx="14">
                  <c:v>2396</c:v>
                </c:pt>
              </c:numCache>
            </c:numRef>
          </c:val>
          <c:extLst>
            <c:ext xmlns:c16="http://schemas.microsoft.com/office/drawing/2014/chart" uri="{C3380CC4-5D6E-409C-BE32-E72D297353CC}">
              <c16:uniqueId val="{00000000-C4ED-49A9-BE85-33C39014112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2</c:v>
                </c:pt>
                <c:pt idx="5">
                  <c:v>2</c:v>
                </c:pt>
                <c:pt idx="8">
                  <c:v>52</c:v>
                </c:pt>
                <c:pt idx="11">
                  <c:v>121</c:v>
                </c:pt>
                <c:pt idx="14">
                  <c:v>193</c:v>
                </c:pt>
              </c:numCache>
            </c:numRef>
          </c:val>
          <c:extLst>
            <c:ext xmlns:c16="http://schemas.microsoft.com/office/drawing/2014/chart" uri="{C3380CC4-5D6E-409C-BE32-E72D297353CC}">
              <c16:uniqueId val="{00000001-C4ED-49A9-BE85-33C39014112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1816</c:v>
                </c:pt>
                <c:pt idx="5">
                  <c:v>2081</c:v>
                </c:pt>
                <c:pt idx="8">
                  <c:v>2317</c:v>
                </c:pt>
                <c:pt idx="11">
                  <c:v>2553</c:v>
                </c:pt>
                <c:pt idx="14">
                  <c:v>2776</c:v>
                </c:pt>
              </c:numCache>
            </c:numRef>
          </c:val>
          <c:extLst>
            <c:ext xmlns:c16="http://schemas.microsoft.com/office/drawing/2014/chart" uri="{C3380CC4-5D6E-409C-BE32-E72D297353CC}">
              <c16:uniqueId val="{00000002-C4ED-49A9-BE85-33C39014112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4ED-49A9-BE85-33C39014112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4ED-49A9-BE85-33C39014112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4ED-49A9-BE85-33C39014112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33</c:v>
                </c:pt>
                <c:pt idx="3">
                  <c:v>18</c:v>
                </c:pt>
                <c:pt idx="6">
                  <c:v>38</c:v>
                </c:pt>
                <c:pt idx="9">
                  <c:v>84</c:v>
                </c:pt>
                <c:pt idx="12">
                  <c:v>103</c:v>
                </c:pt>
              </c:numCache>
            </c:numRef>
          </c:val>
          <c:extLst>
            <c:ext xmlns:c16="http://schemas.microsoft.com/office/drawing/2014/chart" uri="{C3380CC4-5D6E-409C-BE32-E72D297353CC}">
              <c16:uniqueId val="{00000006-C4ED-49A9-BE85-33C39014112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14</c:v>
                </c:pt>
                <c:pt idx="3">
                  <c:v>17</c:v>
                </c:pt>
                <c:pt idx="6">
                  <c:v>15</c:v>
                </c:pt>
                <c:pt idx="9">
                  <c:v>-8</c:v>
                </c:pt>
                <c:pt idx="12">
                  <c:v>-17</c:v>
                </c:pt>
              </c:numCache>
            </c:numRef>
          </c:val>
          <c:extLst>
            <c:ext xmlns:c16="http://schemas.microsoft.com/office/drawing/2014/chart" uri="{C3380CC4-5D6E-409C-BE32-E72D297353CC}">
              <c16:uniqueId val="{00000007-C4ED-49A9-BE85-33C39014112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399</c:v>
                </c:pt>
                <c:pt idx="3">
                  <c:v>341</c:v>
                </c:pt>
                <c:pt idx="6">
                  <c:v>263</c:v>
                </c:pt>
                <c:pt idx="9">
                  <c:v>239</c:v>
                </c:pt>
                <c:pt idx="12">
                  <c:v>204</c:v>
                </c:pt>
              </c:numCache>
            </c:numRef>
          </c:val>
          <c:extLst>
            <c:ext xmlns:c16="http://schemas.microsoft.com/office/drawing/2014/chart" uri="{C3380CC4-5D6E-409C-BE32-E72D297353CC}">
              <c16:uniqueId val="{00000008-C4ED-49A9-BE85-33C39014112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3</c:v>
                </c:pt>
                <c:pt idx="3">
                  <c:v>0</c:v>
                </c:pt>
                <c:pt idx="6">
                  <c:v>19</c:v>
                </c:pt>
                <c:pt idx="9">
                  <c:v>17</c:v>
                </c:pt>
                <c:pt idx="12">
                  <c:v>26</c:v>
                </c:pt>
              </c:numCache>
            </c:numRef>
          </c:val>
          <c:extLst>
            <c:ext xmlns:c16="http://schemas.microsoft.com/office/drawing/2014/chart" uri="{C3380CC4-5D6E-409C-BE32-E72D297353CC}">
              <c16:uniqueId val="{00000009-C4ED-49A9-BE85-33C39014112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4398</c:v>
                </c:pt>
                <c:pt idx="3">
                  <c:v>4218</c:v>
                </c:pt>
                <c:pt idx="6">
                  <c:v>4024</c:v>
                </c:pt>
                <c:pt idx="9">
                  <c:v>3852</c:v>
                </c:pt>
                <c:pt idx="12">
                  <c:v>3543</c:v>
                </c:pt>
              </c:numCache>
            </c:numRef>
          </c:val>
          <c:extLst>
            <c:ext xmlns:c16="http://schemas.microsoft.com/office/drawing/2014/chart" uri="{C3380CC4-5D6E-409C-BE32-E72D297353CC}">
              <c16:uniqueId val="{0000000A-C4ED-49A9-BE85-33C390141124}"/>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65</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C4ED-49A9-BE85-33C390141124}"/>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929</c:v>
                </c:pt>
                <c:pt idx="1">
                  <c:v>1049</c:v>
                </c:pt>
                <c:pt idx="2">
                  <c:v>1139</c:v>
                </c:pt>
              </c:numCache>
            </c:numRef>
          </c:val>
          <c:extLst>
            <c:ext xmlns:c16="http://schemas.microsoft.com/office/drawing/2014/chart" uri="{C3380CC4-5D6E-409C-BE32-E72D297353CC}">
              <c16:uniqueId val="{00000000-7FB2-47E6-A6A2-999EA42E016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150</c:v>
                </c:pt>
                <c:pt idx="1">
                  <c:v>150</c:v>
                </c:pt>
                <c:pt idx="2">
                  <c:v>162</c:v>
                </c:pt>
              </c:numCache>
            </c:numRef>
          </c:val>
          <c:extLst>
            <c:ext xmlns:c16="http://schemas.microsoft.com/office/drawing/2014/chart" uri="{C3380CC4-5D6E-409C-BE32-E72D297353CC}">
              <c16:uniqueId val="{00000001-7FB2-47E6-A6A2-999EA42E016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1060</c:v>
                </c:pt>
                <c:pt idx="1">
                  <c:v>1144</c:v>
                </c:pt>
                <c:pt idx="2">
                  <c:v>1201</c:v>
                </c:pt>
              </c:numCache>
            </c:numRef>
          </c:val>
          <c:extLst>
            <c:ext xmlns:c16="http://schemas.microsoft.com/office/drawing/2014/chart" uri="{C3380CC4-5D6E-409C-BE32-E72D297353CC}">
              <c16:uniqueId val="{00000002-7FB2-47E6-A6A2-999EA42E016A}"/>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福島県大玉村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8,784
8,752
79.44
5,350,207
4,925,217
389,694
3,191,262
3,542,640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類似団体平均と比較し、</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0.02</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ポイント増の</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0.37</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となっている。基準財政収入額は前年度と比較し</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42,370</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円</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の</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1,096,254</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千円、基準財政需要額は</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60,827</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の</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2,911,677</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千円となったため、単年度では</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0.38</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となり、</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年度を含む過去</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ヵ</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年の平均値で算出される財政力指数は、前年度の</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0.36</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から</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0.01</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の</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となっ</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ている</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endParaRPr kumimoji="0"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今後も社会保障費</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をはじめ、公共施設の</a:t>
          </a: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長寿命化対策</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や</a:t>
          </a: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更新費用の増加が見込まれる</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ため、スクラップアンドビルドの原則に基づき、</a:t>
          </a: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歳出の見直しを図るとともに企業版ふるさと納税</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の導入</a:t>
          </a: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や、徴収等の強化により自主財源の確保に努める。</a:t>
          </a:r>
          <a:endParaRPr kumimoji="0"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134862</xdr:rowOff>
    </xdr:from>
    <xdr:to>
      <xdr:col>23</xdr:col>
      <xdr:colOff>133350</xdr:colOff>
      <xdr:row>44</xdr:row>
      <xdr:rowOff>142119</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307062"/>
          <a:ext cx="0" cy="13788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114196</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57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142119</xdr:rowOff>
    </xdr:from>
    <xdr:to>
      <xdr:col>24</xdr:col>
      <xdr:colOff>12700</xdr:colOff>
      <xdr:row>44</xdr:row>
      <xdr:rowOff>142119</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85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49789</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6050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134862</xdr:rowOff>
    </xdr:from>
    <xdr:to>
      <xdr:col>24</xdr:col>
      <xdr:colOff>12700</xdr:colOff>
      <xdr:row>36</xdr:row>
      <xdr:rowOff>134862</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307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49288</xdr:rowOff>
    </xdr:from>
    <xdr:to>
      <xdr:col>23</xdr:col>
      <xdr:colOff>133350</xdr:colOff>
      <xdr:row>43</xdr:row>
      <xdr:rowOff>60778</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flipV="1">
          <a:off x="4114800" y="7421638"/>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164996</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3658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21469</xdr:rowOff>
    </xdr:from>
    <xdr:to>
      <xdr:col>23</xdr:col>
      <xdr:colOff>184150</xdr:colOff>
      <xdr:row>43</xdr:row>
      <xdr:rowOff>123069</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39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49288</xdr:rowOff>
    </xdr:from>
    <xdr:to>
      <xdr:col>19</xdr:col>
      <xdr:colOff>133350</xdr:colOff>
      <xdr:row>43</xdr:row>
      <xdr:rowOff>60778</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421638"/>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32959</xdr:rowOff>
    </xdr:from>
    <xdr:to>
      <xdr:col>19</xdr:col>
      <xdr:colOff>184150</xdr:colOff>
      <xdr:row>43</xdr:row>
      <xdr:rowOff>134559</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405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119336</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4916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37798</xdr:rowOff>
    </xdr:from>
    <xdr:to>
      <xdr:col>15</xdr:col>
      <xdr:colOff>82550</xdr:colOff>
      <xdr:row>43</xdr:row>
      <xdr:rowOff>49288</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410148"/>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21469</xdr:rowOff>
    </xdr:from>
    <xdr:to>
      <xdr:col>15</xdr:col>
      <xdr:colOff>133350</xdr:colOff>
      <xdr:row>43</xdr:row>
      <xdr:rowOff>123069</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39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107846</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480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26307</xdr:rowOff>
    </xdr:from>
    <xdr:to>
      <xdr:col>11</xdr:col>
      <xdr:colOff>31750</xdr:colOff>
      <xdr:row>43</xdr:row>
      <xdr:rowOff>37798</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398657"/>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169938</xdr:rowOff>
    </xdr:from>
    <xdr:to>
      <xdr:col>11</xdr:col>
      <xdr:colOff>82550</xdr:colOff>
      <xdr:row>43</xdr:row>
      <xdr:rowOff>100088</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84865</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457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169938</xdr:rowOff>
    </xdr:from>
    <xdr:to>
      <xdr:col>7</xdr:col>
      <xdr:colOff>31750</xdr:colOff>
      <xdr:row>43</xdr:row>
      <xdr:rowOff>100088</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84865</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457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169938</xdr:rowOff>
    </xdr:from>
    <xdr:to>
      <xdr:col>23</xdr:col>
      <xdr:colOff>184150</xdr:colOff>
      <xdr:row>43</xdr:row>
      <xdr:rowOff>100088</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37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15015</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215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9978</xdr:rowOff>
    </xdr:from>
    <xdr:to>
      <xdr:col>19</xdr:col>
      <xdr:colOff>184150</xdr:colOff>
      <xdr:row>43</xdr:row>
      <xdr:rowOff>111578</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121755</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151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169938</xdr:rowOff>
    </xdr:from>
    <xdr:to>
      <xdr:col>15</xdr:col>
      <xdr:colOff>133350</xdr:colOff>
      <xdr:row>43</xdr:row>
      <xdr:rowOff>100088</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37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110265</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139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158448</xdr:rowOff>
    </xdr:from>
    <xdr:to>
      <xdr:col>11</xdr:col>
      <xdr:colOff>82550</xdr:colOff>
      <xdr:row>43</xdr:row>
      <xdr:rowOff>88598</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359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98775</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128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146957</xdr:rowOff>
    </xdr:from>
    <xdr:to>
      <xdr:col>7</xdr:col>
      <xdr:colOff>31750</xdr:colOff>
      <xdr:row>43</xdr:row>
      <xdr:rowOff>77107</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3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87284</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類似団体平均と比較し</a:t>
          </a: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て</a:t>
          </a:r>
          <a:r>
            <a:rPr kumimoji="1" lang="en-US"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0.4%</a:t>
          </a: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増</a:t>
          </a:r>
          <a:r>
            <a:rPr kumimoji="1" lang="ja-JP"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の</a:t>
          </a:r>
          <a:r>
            <a:rPr kumimoji="1" lang="en-US"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87.7</a:t>
          </a: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であり、前年度と比較すると</a:t>
          </a:r>
          <a:r>
            <a:rPr kumimoji="1" lang="en-US"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3.2%</a:t>
          </a: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増となっている。これは前年度に比べて、主に人件費や補助費等といった経常一般財源等の増加により、分子の増</a:t>
          </a:r>
          <a:r>
            <a:rPr kumimoji="1" lang="ja-JP"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となったためであ</a:t>
          </a: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る。</a:t>
          </a:r>
          <a:endParaRPr kumimoji="1" lang="en-US"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公共施設の老朽化に伴う長寿命化対策</a:t>
          </a: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や</a:t>
          </a:r>
          <a:r>
            <a:rPr kumimoji="1" lang="ja-JP"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更新費用の増加が見込まれることから、事務事業の見直し・点検の実施を通して、経常経費の抑制に努める。</a:t>
          </a:r>
          <a:endParaRPr kumimoji="0" lang="ja-JP"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a:extLst>
            <a:ext uri="{FF2B5EF4-FFF2-40B4-BE49-F238E27FC236}">
              <a16:creationId xmlns:a16="http://schemas.microsoft.com/office/drawing/2014/main" id="{00000000-0008-0000-0300-00007F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32491</xdr:rowOff>
    </xdr:from>
    <xdr:to>
      <xdr:col>23</xdr:col>
      <xdr:colOff>133350</xdr:colOff>
      <xdr:row>66</xdr:row>
      <xdr:rowOff>10160</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953000" y="9976591"/>
          <a:ext cx="0" cy="134926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153687</xdr:rowOff>
    </xdr:from>
    <xdr:ext cx="762000" cy="259045"/>
    <xdr:sp macro="" textlink="">
      <xdr:nvSpPr>
        <xdr:cNvPr id="129" name="財政構造の弾力性最小値テキスト">
          <a:extLst>
            <a:ext uri="{FF2B5EF4-FFF2-40B4-BE49-F238E27FC236}">
              <a16:creationId xmlns:a16="http://schemas.microsoft.com/office/drawing/2014/main" id="{00000000-0008-0000-0300-000081000000}"/>
            </a:ext>
          </a:extLst>
        </xdr:cNvPr>
        <xdr:cNvSpPr txBox="1"/>
      </xdr:nvSpPr>
      <xdr:spPr>
        <a:xfrm>
          <a:off x="5041900" y="11297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10160</xdr:rowOff>
    </xdr:from>
    <xdr:to>
      <xdr:col>24</xdr:col>
      <xdr:colOff>12700</xdr:colOff>
      <xdr:row>66</xdr:row>
      <xdr:rowOff>10160</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132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118868</xdr:rowOff>
    </xdr:from>
    <xdr:ext cx="762000" cy="259045"/>
    <xdr:sp macro="" textlink="">
      <xdr:nvSpPr>
        <xdr:cNvPr id="131" name="財政構造の弾力性最大値テキスト">
          <a:extLst>
            <a:ext uri="{FF2B5EF4-FFF2-40B4-BE49-F238E27FC236}">
              <a16:creationId xmlns:a16="http://schemas.microsoft.com/office/drawing/2014/main" id="{00000000-0008-0000-0300-000083000000}"/>
            </a:ext>
          </a:extLst>
        </xdr:cNvPr>
        <xdr:cNvSpPr txBox="1"/>
      </xdr:nvSpPr>
      <xdr:spPr>
        <a:xfrm>
          <a:off x="5041900" y="9720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32491</xdr:rowOff>
    </xdr:from>
    <xdr:to>
      <xdr:col>24</xdr:col>
      <xdr:colOff>12700</xdr:colOff>
      <xdr:row>58</xdr:row>
      <xdr:rowOff>32491</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9976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24871</xdr:rowOff>
    </xdr:from>
    <xdr:to>
      <xdr:col>23</xdr:col>
      <xdr:colOff>133350</xdr:colOff>
      <xdr:row>61</xdr:row>
      <xdr:rowOff>89218</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114800" y="10483321"/>
          <a:ext cx="8382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46901</xdr:rowOff>
    </xdr:from>
    <xdr:ext cx="762000" cy="259045"/>
    <xdr:sp macro="" textlink="">
      <xdr:nvSpPr>
        <xdr:cNvPr id="134" name="財政構造の弾力性平均値テキスト">
          <a:extLst>
            <a:ext uri="{FF2B5EF4-FFF2-40B4-BE49-F238E27FC236}">
              <a16:creationId xmlns:a16="http://schemas.microsoft.com/office/drawing/2014/main" id="{00000000-0008-0000-0300-000086000000}"/>
            </a:ext>
          </a:extLst>
        </xdr:cNvPr>
        <xdr:cNvSpPr txBox="1"/>
      </xdr:nvSpPr>
      <xdr:spPr>
        <a:xfrm>
          <a:off x="5041900" y="103339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30374</xdr:rowOff>
    </xdr:from>
    <xdr:to>
      <xdr:col>23</xdr:col>
      <xdr:colOff>184150</xdr:colOff>
      <xdr:row>61</xdr:row>
      <xdr:rowOff>131974</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902200" y="10488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23389</xdr:rowOff>
    </xdr:from>
    <xdr:to>
      <xdr:col>19</xdr:col>
      <xdr:colOff>133350</xdr:colOff>
      <xdr:row>61</xdr:row>
      <xdr:rowOff>24871</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3225800" y="10310389"/>
          <a:ext cx="889000" cy="172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6244</xdr:rowOff>
    </xdr:from>
    <xdr:to>
      <xdr:col>19</xdr:col>
      <xdr:colOff>184150</xdr:colOff>
      <xdr:row>61</xdr:row>
      <xdr:rowOff>107844</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064000" y="10464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92621</xdr:rowOff>
    </xdr:from>
    <xdr:ext cx="7366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3733800" y="105510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23389</xdr:rowOff>
    </xdr:from>
    <xdr:to>
      <xdr:col>15</xdr:col>
      <xdr:colOff>82550</xdr:colOff>
      <xdr:row>60</xdr:row>
      <xdr:rowOff>160126</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2336800" y="10310389"/>
          <a:ext cx="889000" cy="136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105304</xdr:rowOff>
    </xdr:from>
    <xdr:to>
      <xdr:col>15</xdr:col>
      <xdr:colOff>133350</xdr:colOff>
      <xdr:row>61</xdr:row>
      <xdr:rowOff>35454</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3175000" y="10392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20231</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2844800" y="10478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160126</xdr:rowOff>
    </xdr:from>
    <xdr:to>
      <xdr:col>11</xdr:col>
      <xdr:colOff>31750</xdr:colOff>
      <xdr:row>61</xdr:row>
      <xdr:rowOff>93239</xdr:rowOff>
    </xdr:to>
    <xdr:cxnSp macro="">
      <xdr:nvCxnSpPr>
        <xdr:cNvPr id="142" name="直線コネクタ 141">
          <a:extLst>
            <a:ext uri="{FF2B5EF4-FFF2-40B4-BE49-F238E27FC236}">
              <a16:creationId xmlns:a16="http://schemas.microsoft.com/office/drawing/2014/main" id="{00000000-0008-0000-0300-00008E000000}"/>
            </a:ext>
          </a:extLst>
        </xdr:cNvPr>
        <xdr:cNvCxnSpPr/>
      </xdr:nvCxnSpPr>
      <xdr:spPr>
        <a:xfrm flipV="1">
          <a:off x="1447800" y="10447126"/>
          <a:ext cx="889000" cy="10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30374</xdr:rowOff>
    </xdr:from>
    <xdr:to>
      <xdr:col>11</xdr:col>
      <xdr:colOff>82550</xdr:colOff>
      <xdr:row>61</xdr:row>
      <xdr:rowOff>131974</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2286000" y="10488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116751</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955800" y="10575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58526</xdr:rowOff>
    </xdr:from>
    <xdr:to>
      <xdr:col>7</xdr:col>
      <xdr:colOff>31750</xdr:colOff>
      <xdr:row>61</xdr:row>
      <xdr:rowOff>160126</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1397000" y="10516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144903</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066800" y="10603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38418</xdr:rowOff>
    </xdr:from>
    <xdr:to>
      <xdr:col>23</xdr:col>
      <xdr:colOff>184150</xdr:colOff>
      <xdr:row>61</xdr:row>
      <xdr:rowOff>140018</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902200" y="10496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10495</xdr:rowOff>
    </xdr:from>
    <xdr:ext cx="762000" cy="259045"/>
    <xdr:sp macro="" textlink="">
      <xdr:nvSpPr>
        <xdr:cNvPr id="153" name="財政構造の弾力性該当値テキスト">
          <a:extLst>
            <a:ext uri="{FF2B5EF4-FFF2-40B4-BE49-F238E27FC236}">
              <a16:creationId xmlns:a16="http://schemas.microsoft.com/office/drawing/2014/main" id="{00000000-0008-0000-0300-000099000000}"/>
            </a:ext>
          </a:extLst>
        </xdr:cNvPr>
        <xdr:cNvSpPr txBox="1"/>
      </xdr:nvSpPr>
      <xdr:spPr>
        <a:xfrm>
          <a:off x="5041900" y="10468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145521</xdr:rowOff>
    </xdr:from>
    <xdr:to>
      <xdr:col>19</xdr:col>
      <xdr:colOff>184150</xdr:colOff>
      <xdr:row>61</xdr:row>
      <xdr:rowOff>75671</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064000" y="10432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85848</xdr:rowOff>
    </xdr:from>
    <xdr:ext cx="7366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3733800" y="102013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144039</xdr:rowOff>
    </xdr:from>
    <xdr:to>
      <xdr:col>15</xdr:col>
      <xdr:colOff>133350</xdr:colOff>
      <xdr:row>60</xdr:row>
      <xdr:rowOff>74189</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3175000" y="10259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84366</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2844800" y="10028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109326</xdr:rowOff>
    </xdr:from>
    <xdr:to>
      <xdr:col>11</xdr:col>
      <xdr:colOff>82550</xdr:colOff>
      <xdr:row>61</xdr:row>
      <xdr:rowOff>39476</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2286000" y="10396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49653</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955800" y="10165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42439</xdr:rowOff>
    </xdr:from>
    <xdr:to>
      <xdr:col>7</xdr:col>
      <xdr:colOff>31750</xdr:colOff>
      <xdr:row>61</xdr:row>
      <xdr:rowOff>144039</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1397000" y="10500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154216</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066800" y="10269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[195,260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類似団体平均と比較し、</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107,865</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円減の</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195,260</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円</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となっている。人件費・物件費等とも前年度に比べ増加傾向であるが、定住促進対策や子育て世帯支援制度の効果による年少人口等の増加もあり、相対的に減少している。</a:t>
          </a:r>
          <a:endPar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今後も行政サービスを維持しながら、事務事業の見直しや、指定管理者制度等によるアウトソーシングを推進することでコスト削減に努める。</a:t>
          </a:r>
          <a:endParaRPr kumimoji="0" lang="ja-JP"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3</xdr:col>
      <xdr:colOff>95250</xdr:colOff>
      <xdr:row>77</xdr:row>
      <xdr:rowOff>6350</xdr:rowOff>
    </xdr:from>
    <xdr:ext cx="349839" cy="225703"/>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43290</xdr:rowOff>
    </xdr:from>
    <xdr:to>
      <xdr:col>23</xdr:col>
      <xdr:colOff>133350</xdr:colOff>
      <xdr:row>88</xdr:row>
      <xdr:rowOff>161155</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930740"/>
          <a:ext cx="0" cy="131801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133232</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220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1,800,358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161155</xdr:rowOff>
    </xdr:from>
    <xdr:to>
      <xdr:col>24</xdr:col>
      <xdr:colOff>12700</xdr:colOff>
      <xdr:row>88</xdr:row>
      <xdr:rowOff>161155</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248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129667</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67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161,716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43290</xdr:rowOff>
    </xdr:from>
    <xdr:to>
      <xdr:col>24</xdr:col>
      <xdr:colOff>12700</xdr:colOff>
      <xdr:row>81</xdr:row>
      <xdr:rowOff>43290</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93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70270</xdr:rowOff>
    </xdr:from>
    <xdr:to>
      <xdr:col>23</xdr:col>
      <xdr:colOff>133350</xdr:colOff>
      <xdr:row>81</xdr:row>
      <xdr:rowOff>72647</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flipV="1">
          <a:off x="4114800" y="13957720"/>
          <a:ext cx="838200" cy="2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78308</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39657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303,125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106231</xdr:rowOff>
    </xdr:from>
    <xdr:to>
      <xdr:col>23</xdr:col>
      <xdr:colOff>184150</xdr:colOff>
      <xdr:row>82</xdr:row>
      <xdr:rowOff>36381</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3993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72647</xdr:rowOff>
    </xdr:from>
    <xdr:to>
      <xdr:col>19</xdr:col>
      <xdr:colOff>133350</xdr:colOff>
      <xdr:row>81</xdr:row>
      <xdr:rowOff>73284</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flipV="1">
          <a:off x="3225800" y="13960097"/>
          <a:ext cx="889000" cy="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98913</xdr:rowOff>
    </xdr:from>
    <xdr:to>
      <xdr:col>19</xdr:col>
      <xdr:colOff>184150</xdr:colOff>
      <xdr:row>82</xdr:row>
      <xdr:rowOff>29063</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3986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13840</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40727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73284</xdr:rowOff>
    </xdr:from>
    <xdr:to>
      <xdr:col>15</xdr:col>
      <xdr:colOff>82550</xdr:colOff>
      <xdr:row>81</xdr:row>
      <xdr:rowOff>75104</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flipV="1">
          <a:off x="2336800" y="13960734"/>
          <a:ext cx="889000" cy="1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85297</xdr:rowOff>
    </xdr:from>
    <xdr:to>
      <xdr:col>15</xdr:col>
      <xdr:colOff>133350</xdr:colOff>
      <xdr:row>82</xdr:row>
      <xdr:rowOff>15447</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3972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224</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4059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75104</xdr:rowOff>
    </xdr:from>
    <xdr:to>
      <xdr:col>11</xdr:col>
      <xdr:colOff>31750</xdr:colOff>
      <xdr:row>81</xdr:row>
      <xdr:rowOff>94137</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flipV="1">
          <a:off x="1447800" y="13962554"/>
          <a:ext cx="889000" cy="19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65103</xdr:rowOff>
    </xdr:from>
    <xdr:to>
      <xdr:col>11</xdr:col>
      <xdr:colOff>82550</xdr:colOff>
      <xdr:row>81</xdr:row>
      <xdr:rowOff>166703</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3952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151480</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4038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47927</xdr:rowOff>
    </xdr:from>
    <xdr:to>
      <xdr:col>7</xdr:col>
      <xdr:colOff>31750</xdr:colOff>
      <xdr:row>81</xdr:row>
      <xdr:rowOff>149527</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3935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134304</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4021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19470</xdr:rowOff>
    </xdr:from>
    <xdr:to>
      <xdr:col>23</xdr:col>
      <xdr:colOff>184150</xdr:colOff>
      <xdr:row>81</xdr:row>
      <xdr:rowOff>121070</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390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112197</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3828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21847</xdr:rowOff>
    </xdr:from>
    <xdr:to>
      <xdr:col>19</xdr:col>
      <xdr:colOff>184150</xdr:colOff>
      <xdr:row>81</xdr:row>
      <xdr:rowOff>123447</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3909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133624</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36781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22484</xdr:rowOff>
    </xdr:from>
    <xdr:to>
      <xdr:col>15</xdr:col>
      <xdr:colOff>133350</xdr:colOff>
      <xdr:row>81</xdr:row>
      <xdr:rowOff>124084</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3909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134261</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3678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24304</xdr:rowOff>
    </xdr:from>
    <xdr:to>
      <xdr:col>11</xdr:col>
      <xdr:colOff>82550</xdr:colOff>
      <xdr:row>81</xdr:row>
      <xdr:rowOff>125904</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3911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136081</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3680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43337</xdr:rowOff>
    </xdr:from>
    <xdr:to>
      <xdr:col>7</xdr:col>
      <xdr:colOff>31750</xdr:colOff>
      <xdr:row>81</xdr:row>
      <xdr:rowOff>144937</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3930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155114</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3699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類似団体平均と比較し、</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1.7</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ポイント増の</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97.9%</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となっている。これは</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職員全体に占める管理職の割合が多</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いこと、また中堅職員の昇格昇給に伴い</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ラスパイレス指数は高めの水準を推移している</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endPar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国の人事院及び福島県人事委員会の勧告に準拠し、給与体系の見直しや各種手当の改正等により、引き続き給与の適正化に努める。</a:t>
          </a:r>
          <a:endPar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60678</xdr:rowOff>
    </xdr:from>
    <xdr:to>
      <xdr:col>81</xdr:col>
      <xdr:colOff>44450</xdr:colOff>
      <xdr:row>89</xdr:row>
      <xdr:rowOff>29634</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948128"/>
          <a:ext cx="0" cy="13405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1711</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260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29634</xdr:rowOff>
    </xdr:from>
    <xdr:to>
      <xdr:col>81</xdr:col>
      <xdr:colOff>133350</xdr:colOff>
      <xdr:row>89</xdr:row>
      <xdr:rowOff>29634</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288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147055</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69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60678</xdr:rowOff>
    </xdr:from>
    <xdr:to>
      <xdr:col>81</xdr:col>
      <xdr:colOff>133350</xdr:colOff>
      <xdr:row>81</xdr:row>
      <xdr:rowOff>60678</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948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21166</xdr:rowOff>
    </xdr:from>
    <xdr:to>
      <xdr:col>81</xdr:col>
      <xdr:colOff>44450</xdr:colOff>
      <xdr:row>86</xdr:row>
      <xdr:rowOff>115005</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179800" y="14765866"/>
          <a:ext cx="838200" cy="9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24288</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4260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7761</xdr:rowOff>
    </xdr:from>
    <xdr:to>
      <xdr:col>81</xdr:col>
      <xdr:colOff>95250</xdr:colOff>
      <xdr:row>85</xdr:row>
      <xdr:rowOff>109361</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58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21166</xdr:rowOff>
    </xdr:from>
    <xdr:to>
      <xdr:col>77</xdr:col>
      <xdr:colOff>44450</xdr:colOff>
      <xdr:row>86</xdr:row>
      <xdr:rowOff>74789</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5290800" y="14765866"/>
          <a:ext cx="889000" cy="5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7761</xdr:rowOff>
    </xdr:from>
    <xdr:to>
      <xdr:col>77</xdr:col>
      <xdr:colOff>95250</xdr:colOff>
      <xdr:row>85</xdr:row>
      <xdr:rowOff>109361</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58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119538</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3498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74789</xdr:rowOff>
    </xdr:from>
    <xdr:to>
      <xdr:col>72</xdr:col>
      <xdr:colOff>203200</xdr:colOff>
      <xdr:row>86</xdr:row>
      <xdr:rowOff>74789</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4401800" y="148194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165805</xdr:rowOff>
    </xdr:from>
    <xdr:to>
      <xdr:col>73</xdr:col>
      <xdr:colOff>44450</xdr:colOff>
      <xdr:row>85</xdr:row>
      <xdr:rowOff>95955</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56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106132</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336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74789</xdr:rowOff>
    </xdr:from>
    <xdr:to>
      <xdr:col>68</xdr:col>
      <xdr:colOff>152400</xdr:colOff>
      <xdr:row>87</xdr:row>
      <xdr:rowOff>10584</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flipV="1">
          <a:off x="13512800" y="14819489"/>
          <a:ext cx="889000" cy="107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138995</xdr:rowOff>
    </xdr:from>
    <xdr:to>
      <xdr:col>68</xdr:col>
      <xdr:colOff>203200</xdr:colOff>
      <xdr:row>85</xdr:row>
      <xdr:rowOff>69145</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54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79322</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30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112184</xdr:rowOff>
    </xdr:from>
    <xdr:to>
      <xdr:col>64</xdr:col>
      <xdr:colOff>152400</xdr:colOff>
      <xdr:row>85</xdr:row>
      <xdr:rowOff>42334</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513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52511</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282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64205</xdr:rowOff>
    </xdr:from>
    <xdr:to>
      <xdr:col>81</xdr:col>
      <xdr:colOff>95250</xdr:colOff>
      <xdr:row>86</xdr:row>
      <xdr:rowOff>165805</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80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36282</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780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141816</xdr:rowOff>
    </xdr:from>
    <xdr:to>
      <xdr:col>77</xdr:col>
      <xdr:colOff>95250</xdr:colOff>
      <xdr:row>86</xdr:row>
      <xdr:rowOff>71966</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71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56743</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48014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23989</xdr:rowOff>
    </xdr:from>
    <xdr:to>
      <xdr:col>73</xdr:col>
      <xdr:colOff>44450</xdr:colOff>
      <xdr:row>86</xdr:row>
      <xdr:rowOff>125589</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76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110366</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485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23989</xdr:rowOff>
    </xdr:from>
    <xdr:to>
      <xdr:col>68</xdr:col>
      <xdr:colOff>203200</xdr:colOff>
      <xdr:row>86</xdr:row>
      <xdr:rowOff>125589</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76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110366</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485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131234</xdr:rowOff>
    </xdr:from>
    <xdr:to>
      <xdr:col>64</xdr:col>
      <xdr:colOff>152400</xdr:colOff>
      <xdr:row>87</xdr:row>
      <xdr:rowOff>61384</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87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46161</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4962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類似団体平均と比較し、</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2.86</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人減の</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11.16</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人となっている。行政事務</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の多様化や世代間の職員数是正によ</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り</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職員採用を行っているが、定員適正化計画に基づき退職者不補充を原則としつつ、計画的な採用に努め、引き続き必要最小限の人員体制にて事業執行</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に努める</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a:extLst>
            <a:ext uri="{FF2B5EF4-FFF2-40B4-BE49-F238E27FC236}">
              <a16:creationId xmlns:a16="http://schemas.microsoft.com/office/drawing/2014/main" id="{00000000-0008-0000-0300-000036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154146</xdr:rowOff>
    </xdr:from>
    <xdr:to>
      <xdr:col>81</xdr:col>
      <xdr:colOff>44450</xdr:colOff>
      <xdr:row>65</xdr:row>
      <xdr:rowOff>167735</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flipV="1">
          <a:off x="17018000" y="10098246"/>
          <a:ext cx="0" cy="12137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139812</xdr:rowOff>
    </xdr:from>
    <xdr:ext cx="762000" cy="259045"/>
    <xdr:sp macro="" textlink="">
      <xdr:nvSpPr>
        <xdr:cNvPr id="312" name="定員管理の状況最小値テキスト">
          <a:extLst>
            <a:ext uri="{FF2B5EF4-FFF2-40B4-BE49-F238E27FC236}">
              <a16:creationId xmlns:a16="http://schemas.microsoft.com/office/drawing/2014/main" id="{00000000-0008-0000-0300-000038010000}"/>
            </a:ext>
          </a:extLst>
        </xdr:cNvPr>
        <xdr:cNvSpPr txBox="1"/>
      </xdr:nvSpPr>
      <xdr:spPr>
        <a:xfrm>
          <a:off x="17106900" y="11284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65</xdr:row>
      <xdr:rowOff>167735</xdr:rowOff>
    </xdr:from>
    <xdr:to>
      <xdr:col>81</xdr:col>
      <xdr:colOff>133350</xdr:colOff>
      <xdr:row>65</xdr:row>
      <xdr:rowOff>167735</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6929100" y="11311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69073</xdr:rowOff>
    </xdr:from>
    <xdr:ext cx="762000" cy="259045"/>
    <xdr:sp macro="" textlink="">
      <xdr:nvSpPr>
        <xdr:cNvPr id="314" name="定員管理の状況最大値テキスト">
          <a:extLst>
            <a:ext uri="{FF2B5EF4-FFF2-40B4-BE49-F238E27FC236}">
              <a16:creationId xmlns:a16="http://schemas.microsoft.com/office/drawing/2014/main" id="{00000000-0008-0000-0300-00003A010000}"/>
            </a:ext>
          </a:extLst>
        </xdr:cNvPr>
        <xdr:cNvSpPr txBox="1"/>
      </xdr:nvSpPr>
      <xdr:spPr>
        <a:xfrm>
          <a:off x="17106900" y="9841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154146</xdr:rowOff>
    </xdr:from>
    <xdr:to>
      <xdr:col>81</xdr:col>
      <xdr:colOff>133350</xdr:colOff>
      <xdr:row>58</xdr:row>
      <xdr:rowOff>154146</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0098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146177</xdr:rowOff>
    </xdr:from>
    <xdr:to>
      <xdr:col>81</xdr:col>
      <xdr:colOff>44450</xdr:colOff>
      <xdr:row>59</xdr:row>
      <xdr:rowOff>168497</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flipV="1">
          <a:off x="16179800" y="10261727"/>
          <a:ext cx="838200" cy="22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68533</xdr:rowOff>
    </xdr:from>
    <xdr:ext cx="762000" cy="259045"/>
    <xdr:sp macro="" textlink="">
      <xdr:nvSpPr>
        <xdr:cNvPr id="317" name="定員管理の状況平均値テキスト">
          <a:extLst>
            <a:ext uri="{FF2B5EF4-FFF2-40B4-BE49-F238E27FC236}">
              <a16:creationId xmlns:a16="http://schemas.microsoft.com/office/drawing/2014/main" id="{00000000-0008-0000-0300-00003D010000}"/>
            </a:ext>
          </a:extLst>
        </xdr:cNvPr>
        <xdr:cNvSpPr txBox="1"/>
      </xdr:nvSpPr>
      <xdr:spPr>
        <a:xfrm>
          <a:off x="17106900" y="103555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96456</xdr:rowOff>
    </xdr:from>
    <xdr:to>
      <xdr:col>81</xdr:col>
      <xdr:colOff>95250</xdr:colOff>
      <xdr:row>61</xdr:row>
      <xdr:rowOff>26606</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6967200" y="10383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168497</xdr:rowOff>
    </xdr:from>
    <xdr:to>
      <xdr:col>77</xdr:col>
      <xdr:colOff>44450</xdr:colOff>
      <xdr:row>60</xdr:row>
      <xdr:rowOff>6096</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5290800" y="10284047"/>
          <a:ext cx="889000" cy="9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84995</xdr:rowOff>
    </xdr:from>
    <xdr:to>
      <xdr:col>77</xdr:col>
      <xdr:colOff>95250</xdr:colOff>
      <xdr:row>61</xdr:row>
      <xdr:rowOff>15145</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129000" y="10371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171372</xdr:rowOff>
    </xdr:from>
    <xdr:ext cx="7366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5798800" y="104583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3080</xdr:rowOff>
    </xdr:from>
    <xdr:to>
      <xdr:col>72</xdr:col>
      <xdr:colOff>203200</xdr:colOff>
      <xdr:row>60</xdr:row>
      <xdr:rowOff>6096</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4401800" y="10290080"/>
          <a:ext cx="889000" cy="3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63278</xdr:rowOff>
    </xdr:from>
    <xdr:to>
      <xdr:col>73</xdr:col>
      <xdr:colOff>44450</xdr:colOff>
      <xdr:row>60</xdr:row>
      <xdr:rowOff>164878</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5240000" y="10350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149655</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4909800" y="10436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159448</xdr:rowOff>
    </xdr:from>
    <xdr:to>
      <xdr:col>68</xdr:col>
      <xdr:colOff>152400</xdr:colOff>
      <xdr:row>60</xdr:row>
      <xdr:rowOff>3080</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3512800" y="10274998"/>
          <a:ext cx="889000" cy="15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56642</xdr:rowOff>
    </xdr:from>
    <xdr:to>
      <xdr:col>68</xdr:col>
      <xdr:colOff>203200</xdr:colOff>
      <xdr:row>60</xdr:row>
      <xdr:rowOff>158242</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4351000" y="1034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143019</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020800" y="10430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48196</xdr:rowOff>
    </xdr:from>
    <xdr:to>
      <xdr:col>64</xdr:col>
      <xdr:colOff>152400</xdr:colOff>
      <xdr:row>60</xdr:row>
      <xdr:rowOff>149796</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3462000" y="1033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134573</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3131800" y="10421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95377</xdr:rowOff>
    </xdr:from>
    <xdr:to>
      <xdr:col>81</xdr:col>
      <xdr:colOff>95250</xdr:colOff>
      <xdr:row>60</xdr:row>
      <xdr:rowOff>25527</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6967200" y="10210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111904</xdr:rowOff>
    </xdr:from>
    <xdr:ext cx="762000" cy="259045"/>
    <xdr:sp macro="" textlink="">
      <xdr:nvSpPr>
        <xdr:cNvPr id="336" name="定員管理の状況該当値テキスト">
          <a:extLst>
            <a:ext uri="{FF2B5EF4-FFF2-40B4-BE49-F238E27FC236}">
              <a16:creationId xmlns:a16="http://schemas.microsoft.com/office/drawing/2014/main" id="{00000000-0008-0000-0300-000050010000}"/>
            </a:ext>
          </a:extLst>
        </xdr:cNvPr>
        <xdr:cNvSpPr txBox="1"/>
      </xdr:nvSpPr>
      <xdr:spPr>
        <a:xfrm>
          <a:off x="17106900" y="10056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117697</xdr:rowOff>
    </xdr:from>
    <xdr:to>
      <xdr:col>77</xdr:col>
      <xdr:colOff>95250</xdr:colOff>
      <xdr:row>60</xdr:row>
      <xdr:rowOff>47847</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129000" y="10233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58024</xdr:rowOff>
    </xdr:from>
    <xdr:ext cx="7366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798800" y="100021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126746</xdr:rowOff>
    </xdr:from>
    <xdr:to>
      <xdr:col>73</xdr:col>
      <xdr:colOff>44450</xdr:colOff>
      <xdr:row>60</xdr:row>
      <xdr:rowOff>56896</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5240000" y="10242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67073</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909800" y="10011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123730</xdr:rowOff>
    </xdr:from>
    <xdr:to>
      <xdr:col>68</xdr:col>
      <xdr:colOff>203200</xdr:colOff>
      <xdr:row>60</xdr:row>
      <xdr:rowOff>53880</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4351000" y="1023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64057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020800" y="1000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108648</xdr:rowOff>
    </xdr:from>
    <xdr:to>
      <xdr:col>64</xdr:col>
      <xdr:colOff>152400</xdr:colOff>
      <xdr:row>60</xdr:row>
      <xdr:rowOff>38798</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3462000" y="10224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48975</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131800" y="9993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類似団体平均と比較し、</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0.9%</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減の</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7.3%</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となっている。</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これは</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分母となる</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標準税収入額の増（前年度比</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52,018</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4.0%</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増）及び分子の元利償還金の減（前年度比</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37,091</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8.1%</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減）により、単年度比率が</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7.1%</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となったため、</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ヵ年平均では前年度と同率</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となっている。</a:t>
          </a:r>
          <a:endPar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今後の見通しとしては、（仮称）子育て支援センター建設事業など大型事業に係る元利償還金の増加が見込まれるため、比率の悪化が想定される。</a:t>
          </a:r>
          <a:r>
            <a:rPr kumimoji="1" lang="ja-JP"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できる限り地方債の発行を抑制しつつ、長期的な視点</a:t>
          </a: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による</a:t>
          </a:r>
          <a:r>
            <a:rPr kumimoji="1" lang="ja-JP"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財政運営</a:t>
          </a: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に努める</a:t>
          </a:r>
          <a:r>
            <a:rPr kumimoji="1" lang="ja-JP"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endParaRPr kumimoji="0" lang="ja-JP"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61</xdr:col>
      <xdr:colOff>6350</xdr:colOff>
      <xdr:row>32</xdr:row>
      <xdr:rowOff>101600</xdr:rowOff>
    </xdr:from>
    <xdr:ext cx="298543" cy="225703"/>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9" name="公債費負担の状況グラフ枠">
          <a:extLst>
            <a:ext uri="{FF2B5EF4-FFF2-40B4-BE49-F238E27FC236}">
              <a16:creationId xmlns:a16="http://schemas.microsoft.com/office/drawing/2014/main" id="{00000000-0008-0000-0300-000071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67056</xdr:rowOff>
    </xdr:from>
    <xdr:to>
      <xdr:col>81</xdr:col>
      <xdr:colOff>44450</xdr:colOff>
      <xdr:row>43</xdr:row>
      <xdr:rowOff>133858</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flipV="1">
          <a:off x="17018000" y="6410706"/>
          <a:ext cx="0" cy="10955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105935</xdr:rowOff>
    </xdr:from>
    <xdr:ext cx="762000" cy="259045"/>
    <xdr:sp macro="" textlink="">
      <xdr:nvSpPr>
        <xdr:cNvPr id="371" name="公債費負担の状況最小値テキスト">
          <a:extLst>
            <a:ext uri="{FF2B5EF4-FFF2-40B4-BE49-F238E27FC236}">
              <a16:creationId xmlns:a16="http://schemas.microsoft.com/office/drawing/2014/main" id="{00000000-0008-0000-0300-000073010000}"/>
            </a:ext>
          </a:extLst>
        </xdr:cNvPr>
        <xdr:cNvSpPr txBox="1"/>
      </xdr:nvSpPr>
      <xdr:spPr>
        <a:xfrm>
          <a:off x="17106900" y="7478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133858</xdr:rowOff>
    </xdr:from>
    <xdr:to>
      <xdr:col>81</xdr:col>
      <xdr:colOff>133350</xdr:colOff>
      <xdr:row>43</xdr:row>
      <xdr:rowOff>133858</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6929100" y="7506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153433</xdr:rowOff>
    </xdr:from>
    <xdr:ext cx="762000" cy="259045"/>
    <xdr:sp macro="" textlink="">
      <xdr:nvSpPr>
        <xdr:cNvPr id="373" name="公債費負担の状況最大値テキスト">
          <a:extLst>
            <a:ext uri="{FF2B5EF4-FFF2-40B4-BE49-F238E27FC236}">
              <a16:creationId xmlns:a16="http://schemas.microsoft.com/office/drawing/2014/main" id="{00000000-0008-0000-0300-000075010000}"/>
            </a:ext>
          </a:extLst>
        </xdr:cNvPr>
        <xdr:cNvSpPr txBox="1"/>
      </xdr:nvSpPr>
      <xdr:spPr>
        <a:xfrm>
          <a:off x="17106900" y="6154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67056</xdr:rowOff>
    </xdr:from>
    <xdr:to>
      <xdr:col>81</xdr:col>
      <xdr:colOff>133350</xdr:colOff>
      <xdr:row>37</xdr:row>
      <xdr:rowOff>67056</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6929100" y="6410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66548</xdr:rowOff>
    </xdr:from>
    <xdr:to>
      <xdr:col>81</xdr:col>
      <xdr:colOff>44450</xdr:colOff>
      <xdr:row>41</xdr:row>
      <xdr:rowOff>66548</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6179800" y="709599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40911</xdr:rowOff>
    </xdr:from>
    <xdr:ext cx="762000" cy="259045"/>
    <xdr:sp macro="" textlink="">
      <xdr:nvSpPr>
        <xdr:cNvPr id="376" name="公債費負担の状況平均値テキスト">
          <a:extLst>
            <a:ext uri="{FF2B5EF4-FFF2-40B4-BE49-F238E27FC236}">
              <a16:creationId xmlns:a16="http://schemas.microsoft.com/office/drawing/2014/main" id="{00000000-0008-0000-0300-000078010000}"/>
            </a:ext>
          </a:extLst>
        </xdr:cNvPr>
        <xdr:cNvSpPr txBox="1"/>
      </xdr:nvSpPr>
      <xdr:spPr>
        <a:xfrm>
          <a:off x="17106900" y="7070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68834</xdr:rowOff>
    </xdr:from>
    <xdr:to>
      <xdr:col>81</xdr:col>
      <xdr:colOff>95250</xdr:colOff>
      <xdr:row>41</xdr:row>
      <xdr:rowOff>170434</xdr:rowOff>
    </xdr:to>
    <xdr:sp macro="" textlink="">
      <xdr:nvSpPr>
        <xdr:cNvPr id="377" name="フローチャート: 判断 376">
          <a:extLst>
            <a:ext uri="{FF2B5EF4-FFF2-40B4-BE49-F238E27FC236}">
              <a16:creationId xmlns:a16="http://schemas.microsoft.com/office/drawing/2014/main" id="{00000000-0008-0000-0300-000079010000}"/>
            </a:ext>
          </a:extLst>
        </xdr:cNvPr>
        <xdr:cNvSpPr/>
      </xdr:nvSpPr>
      <xdr:spPr>
        <a:xfrm>
          <a:off x="16967200" y="709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61722</xdr:rowOff>
    </xdr:from>
    <xdr:to>
      <xdr:col>77</xdr:col>
      <xdr:colOff>44450</xdr:colOff>
      <xdr:row>41</xdr:row>
      <xdr:rowOff>66548</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5290800" y="7091172"/>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64008</xdr:rowOff>
    </xdr:from>
    <xdr:to>
      <xdr:col>77</xdr:col>
      <xdr:colOff>95250</xdr:colOff>
      <xdr:row>41</xdr:row>
      <xdr:rowOff>165608</xdr:rowOff>
    </xdr:to>
    <xdr:sp macro="" textlink="">
      <xdr:nvSpPr>
        <xdr:cNvPr id="379" name="フローチャート: 判断 378">
          <a:extLst>
            <a:ext uri="{FF2B5EF4-FFF2-40B4-BE49-F238E27FC236}">
              <a16:creationId xmlns:a16="http://schemas.microsoft.com/office/drawing/2014/main" id="{00000000-0008-0000-0300-00007B010000}"/>
            </a:ext>
          </a:extLst>
        </xdr:cNvPr>
        <xdr:cNvSpPr/>
      </xdr:nvSpPr>
      <xdr:spPr>
        <a:xfrm>
          <a:off x="16129000" y="7093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150385</xdr:rowOff>
    </xdr:from>
    <xdr:ext cx="736600" cy="259045"/>
    <xdr:sp macro="" textlink="">
      <xdr:nvSpPr>
        <xdr:cNvPr id="380" name="テキスト ボックス 379">
          <a:extLst>
            <a:ext uri="{FF2B5EF4-FFF2-40B4-BE49-F238E27FC236}">
              <a16:creationId xmlns:a16="http://schemas.microsoft.com/office/drawing/2014/main" id="{00000000-0008-0000-0300-00007C010000}"/>
            </a:ext>
          </a:extLst>
        </xdr:cNvPr>
        <xdr:cNvSpPr txBox="1"/>
      </xdr:nvSpPr>
      <xdr:spPr>
        <a:xfrm>
          <a:off x="15798800" y="71798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61722</xdr:rowOff>
    </xdr:from>
    <xdr:to>
      <xdr:col>72</xdr:col>
      <xdr:colOff>203200</xdr:colOff>
      <xdr:row>41</xdr:row>
      <xdr:rowOff>61722</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4401800" y="70911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49530</xdr:rowOff>
    </xdr:from>
    <xdr:to>
      <xdr:col>73</xdr:col>
      <xdr:colOff>44450</xdr:colOff>
      <xdr:row>41</xdr:row>
      <xdr:rowOff>151130</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5240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135907</xdr:rowOff>
    </xdr:from>
    <xdr:ext cx="7620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4909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61722</xdr:rowOff>
    </xdr:from>
    <xdr:to>
      <xdr:col>68</xdr:col>
      <xdr:colOff>152400</xdr:colOff>
      <xdr:row>41</xdr:row>
      <xdr:rowOff>71374</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3512800" y="7091172"/>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49530</xdr:rowOff>
    </xdr:from>
    <xdr:to>
      <xdr:col>68</xdr:col>
      <xdr:colOff>203200</xdr:colOff>
      <xdr:row>41</xdr:row>
      <xdr:rowOff>151130</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4351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135907</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4020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35052</xdr:rowOff>
    </xdr:from>
    <xdr:to>
      <xdr:col>64</xdr:col>
      <xdr:colOff>152400</xdr:colOff>
      <xdr:row>41</xdr:row>
      <xdr:rowOff>136652</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3462000" y="7064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121429</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3131800" y="7150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15748</xdr:rowOff>
    </xdr:from>
    <xdr:to>
      <xdr:col>81</xdr:col>
      <xdr:colOff>95250</xdr:colOff>
      <xdr:row>41</xdr:row>
      <xdr:rowOff>117348</xdr:rowOff>
    </xdr:to>
    <xdr:sp macro="" textlink="">
      <xdr:nvSpPr>
        <xdr:cNvPr id="394" name="楕円 393">
          <a:extLst>
            <a:ext uri="{FF2B5EF4-FFF2-40B4-BE49-F238E27FC236}">
              <a16:creationId xmlns:a16="http://schemas.microsoft.com/office/drawing/2014/main" id="{00000000-0008-0000-0300-00008A010000}"/>
            </a:ext>
          </a:extLst>
        </xdr:cNvPr>
        <xdr:cNvSpPr/>
      </xdr:nvSpPr>
      <xdr:spPr>
        <a:xfrm>
          <a:off x="16967200" y="7045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32275</xdr:rowOff>
    </xdr:from>
    <xdr:ext cx="762000" cy="259045"/>
    <xdr:sp macro="" textlink="">
      <xdr:nvSpPr>
        <xdr:cNvPr id="395" name="公債費負担の状況該当値テキスト">
          <a:extLst>
            <a:ext uri="{FF2B5EF4-FFF2-40B4-BE49-F238E27FC236}">
              <a16:creationId xmlns:a16="http://schemas.microsoft.com/office/drawing/2014/main" id="{00000000-0008-0000-0300-00008B010000}"/>
            </a:ext>
          </a:extLst>
        </xdr:cNvPr>
        <xdr:cNvSpPr txBox="1"/>
      </xdr:nvSpPr>
      <xdr:spPr>
        <a:xfrm>
          <a:off x="17106900" y="6890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15748</xdr:rowOff>
    </xdr:from>
    <xdr:to>
      <xdr:col>77</xdr:col>
      <xdr:colOff>95250</xdr:colOff>
      <xdr:row>41</xdr:row>
      <xdr:rowOff>117348</xdr:rowOff>
    </xdr:to>
    <xdr:sp macro="" textlink="">
      <xdr:nvSpPr>
        <xdr:cNvPr id="396" name="楕円 395">
          <a:extLst>
            <a:ext uri="{FF2B5EF4-FFF2-40B4-BE49-F238E27FC236}">
              <a16:creationId xmlns:a16="http://schemas.microsoft.com/office/drawing/2014/main" id="{00000000-0008-0000-0300-00008C010000}"/>
            </a:ext>
          </a:extLst>
        </xdr:cNvPr>
        <xdr:cNvSpPr/>
      </xdr:nvSpPr>
      <xdr:spPr>
        <a:xfrm>
          <a:off x="16129000" y="7045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127525</xdr:rowOff>
    </xdr:from>
    <xdr:ext cx="7366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798800" y="68140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10922</xdr:rowOff>
    </xdr:from>
    <xdr:to>
      <xdr:col>73</xdr:col>
      <xdr:colOff>44450</xdr:colOff>
      <xdr:row>41</xdr:row>
      <xdr:rowOff>112522</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5240000" y="704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122699</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909800" y="680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10922</xdr:rowOff>
    </xdr:from>
    <xdr:to>
      <xdr:col>68</xdr:col>
      <xdr:colOff>203200</xdr:colOff>
      <xdr:row>41</xdr:row>
      <xdr:rowOff>112522</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4351000" y="704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122699</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020800" y="680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20574</xdr:rowOff>
    </xdr:from>
    <xdr:to>
      <xdr:col>64</xdr:col>
      <xdr:colOff>152400</xdr:colOff>
      <xdr:row>41</xdr:row>
      <xdr:rowOff>122174</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3462000" y="705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132351</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131800" y="6818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4" name="正方形/長方形 403">
          <a:extLst>
            <a:ext uri="{FF2B5EF4-FFF2-40B4-BE49-F238E27FC236}">
              <a16:creationId xmlns:a16="http://schemas.microsoft.com/office/drawing/2014/main" id="{00000000-0008-0000-0300-000094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類似団体平均と同率の</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0.0%</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となっている。これは元金償還額が地方債発行額を上回ったことによる地方債現在高の減</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（前年度比</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309,416</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8.0%</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減）</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と</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財政調整基金等の積立てによる充当可能基金の増</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（前年度比</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222,494</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8.7%</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により、</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前年</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度と</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同様にマイナス</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となっている。</a:t>
          </a:r>
          <a:endPar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今後</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の起債借入については、（仮称）子育て支援センター建設事業など大型事業を予定しているため、</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投資的事業の優先順位や取捨選択</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を行うことで、</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将来世代との均衡を図り、財政の健全化に努める。</a:t>
          </a:r>
          <a:endPar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61</xdr:col>
      <xdr:colOff>6350</xdr:colOff>
      <xdr:row>10</xdr:row>
      <xdr:rowOff>63500</xdr:rowOff>
    </xdr:from>
    <xdr:ext cx="298543" cy="225703"/>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8" name="直線コネクタ 417">
          <a:extLst>
            <a:ext uri="{FF2B5EF4-FFF2-40B4-BE49-F238E27FC236}">
              <a16:creationId xmlns:a16="http://schemas.microsoft.com/office/drawing/2014/main" id="{00000000-0008-0000-0300-0000A2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0" name="直線コネクタ 419">
          <a:extLst>
            <a:ext uri="{FF2B5EF4-FFF2-40B4-BE49-F238E27FC236}">
              <a16:creationId xmlns:a16="http://schemas.microsoft.com/office/drawing/2014/main" id="{00000000-0008-0000-0300-0000A4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3" name="将来負担の状況グラフ枠">
          <a:extLst>
            <a:ext uri="{FF2B5EF4-FFF2-40B4-BE49-F238E27FC236}">
              <a16:creationId xmlns:a16="http://schemas.microsoft.com/office/drawing/2014/main" id="{00000000-0008-0000-0300-0000B1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61504</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flipV="1">
          <a:off x="17018000" y="2313214"/>
          <a:ext cx="0" cy="15201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33581</xdr:rowOff>
    </xdr:from>
    <xdr:ext cx="762000" cy="259045"/>
    <xdr:sp macro="" textlink="">
      <xdr:nvSpPr>
        <xdr:cNvPr id="435" name="将来負担の状況最小値テキスト">
          <a:extLst>
            <a:ext uri="{FF2B5EF4-FFF2-40B4-BE49-F238E27FC236}">
              <a16:creationId xmlns:a16="http://schemas.microsoft.com/office/drawing/2014/main" id="{00000000-0008-0000-0300-0000B3010000}"/>
            </a:ext>
          </a:extLst>
        </xdr:cNvPr>
        <xdr:cNvSpPr txBox="1"/>
      </xdr:nvSpPr>
      <xdr:spPr>
        <a:xfrm>
          <a:off x="17106900" y="3805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61504</xdr:rowOff>
    </xdr:from>
    <xdr:to>
      <xdr:col>81</xdr:col>
      <xdr:colOff>133350</xdr:colOff>
      <xdr:row>22</xdr:row>
      <xdr:rowOff>61504</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6929100" y="3833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7" name="将来負担の状況最大値テキスト">
          <a:extLst>
            <a:ext uri="{FF2B5EF4-FFF2-40B4-BE49-F238E27FC236}">
              <a16:creationId xmlns:a16="http://schemas.microsoft.com/office/drawing/2014/main" id="{00000000-0008-0000-0300-0000B5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39" name="将来負担の状況平均値テキスト">
          <a:extLst>
            <a:ext uri="{FF2B5EF4-FFF2-40B4-BE49-F238E27FC236}">
              <a16:creationId xmlns:a16="http://schemas.microsoft.com/office/drawing/2014/main" id="{00000000-0008-0000-0300-0000B7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0" name="フローチャート: 判断 439">
          <a:extLst>
            <a:ext uri="{FF2B5EF4-FFF2-40B4-BE49-F238E27FC236}">
              <a16:creationId xmlns:a16="http://schemas.microsoft.com/office/drawing/2014/main" id="{00000000-0008-0000-0300-0000B8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1" name="フローチャート: 判断 440">
          <a:extLst>
            <a:ext uri="{FF2B5EF4-FFF2-40B4-BE49-F238E27FC236}">
              <a16:creationId xmlns:a16="http://schemas.microsoft.com/office/drawing/2014/main" id="{00000000-0008-0000-0300-0000B9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62290</xdr:rowOff>
    </xdr:from>
    <xdr:to>
      <xdr:col>64</xdr:col>
      <xdr:colOff>152400</xdr:colOff>
      <xdr:row>13</xdr:row>
      <xdr:rowOff>163890</xdr:rowOff>
    </xdr:to>
    <xdr:sp macro="" textlink="">
      <xdr:nvSpPr>
        <xdr:cNvPr id="454" name="楕円 453">
          <a:extLst>
            <a:ext uri="{FF2B5EF4-FFF2-40B4-BE49-F238E27FC236}">
              <a16:creationId xmlns:a16="http://schemas.microsoft.com/office/drawing/2014/main" id="{00000000-0008-0000-0300-0000C6010000}"/>
            </a:ext>
          </a:extLst>
        </xdr:cNvPr>
        <xdr:cNvSpPr/>
      </xdr:nvSpPr>
      <xdr:spPr>
        <a:xfrm>
          <a:off x="13462000" y="2291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148667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131800" y="2377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福島県大玉村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8,784
8,752
79.44
5,350,207
4,925,217
389,694
3,191,262
3,542,640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類似団体平均と比較し、</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6.2%</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増の</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31.0%</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となっている。</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これは中堅職員の昇格昇給に伴う職員給の増、また会計年度任用職員の増員により高い傾向が続いている。</a:t>
          </a:r>
          <a:endPar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退職者不補充の原則に基づいた必要最小限の職員採用にとどめ、管理職職員の適正化を図るとともに、</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効率的な組織編成や人員配置、事務事業の見直し等により人件費の抑制に努める。</a:t>
          </a:r>
          <a:endPar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74422</xdr:rowOff>
    </xdr:from>
    <xdr:to>
      <xdr:col>24</xdr:col>
      <xdr:colOff>25400</xdr:colOff>
      <xdr:row>42</xdr:row>
      <xdr:rowOff>3556</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732272"/>
          <a:ext cx="0" cy="1472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147083</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176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3556</xdr:rowOff>
    </xdr:from>
    <xdr:to>
      <xdr:col>24</xdr:col>
      <xdr:colOff>114300</xdr:colOff>
      <xdr:row>42</xdr:row>
      <xdr:rowOff>3556</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20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160799</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475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74422</xdr:rowOff>
    </xdr:from>
    <xdr:to>
      <xdr:col>24</xdr:col>
      <xdr:colOff>114300</xdr:colOff>
      <xdr:row>33</xdr:row>
      <xdr:rowOff>74422</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732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108712</xdr:rowOff>
    </xdr:from>
    <xdr:to>
      <xdr:col>24</xdr:col>
      <xdr:colOff>25400</xdr:colOff>
      <xdr:row>39</xdr:row>
      <xdr:rowOff>1270</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623812"/>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26433</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98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9906</xdr:rowOff>
    </xdr:from>
    <xdr:to>
      <xdr:col>24</xdr:col>
      <xdr:colOff>76200</xdr:colOff>
      <xdr:row>37</xdr:row>
      <xdr:rowOff>111506</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170434</xdr:rowOff>
    </xdr:from>
    <xdr:to>
      <xdr:col>19</xdr:col>
      <xdr:colOff>187325</xdr:colOff>
      <xdr:row>38</xdr:row>
      <xdr:rowOff>108712</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514084"/>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158496</xdr:rowOff>
    </xdr:from>
    <xdr:to>
      <xdr:col>20</xdr:col>
      <xdr:colOff>38100</xdr:colOff>
      <xdr:row>37</xdr:row>
      <xdr:rowOff>88646</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98823</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99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170434</xdr:rowOff>
    </xdr:from>
    <xdr:to>
      <xdr:col>15</xdr:col>
      <xdr:colOff>98425</xdr:colOff>
      <xdr:row>39</xdr:row>
      <xdr:rowOff>106426</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514084"/>
          <a:ext cx="889000" cy="278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135636</xdr:rowOff>
    </xdr:from>
    <xdr:to>
      <xdr:col>15</xdr:col>
      <xdr:colOff>149225</xdr:colOff>
      <xdr:row>37</xdr:row>
      <xdr:rowOff>65786</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75963</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113284</xdr:rowOff>
    </xdr:from>
    <xdr:to>
      <xdr:col>11</xdr:col>
      <xdr:colOff>9525</xdr:colOff>
      <xdr:row>39</xdr:row>
      <xdr:rowOff>106426</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628384"/>
          <a:ext cx="8890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60198</xdr:rowOff>
    </xdr:from>
    <xdr:to>
      <xdr:col>11</xdr:col>
      <xdr:colOff>60325</xdr:colOff>
      <xdr:row>37</xdr:row>
      <xdr:rowOff>161798</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40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525</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172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158496</xdr:rowOff>
    </xdr:from>
    <xdr:to>
      <xdr:col>6</xdr:col>
      <xdr:colOff>171450</xdr:colOff>
      <xdr:row>37</xdr:row>
      <xdr:rowOff>88646</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98823</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99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121920</xdr:rowOff>
    </xdr:from>
    <xdr:to>
      <xdr:col>24</xdr:col>
      <xdr:colOff>76200</xdr:colOff>
      <xdr:row>39</xdr:row>
      <xdr:rowOff>52070</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63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93997</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60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57912</xdr:rowOff>
    </xdr:from>
    <xdr:to>
      <xdr:col>20</xdr:col>
      <xdr:colOff>38100</xdr:colOff>
      <xdr:row>38</xdr:row>
      <xdr:rowOff>159512</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573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144289</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6593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119634</xdr:rowOff>
    </xdr:from>
    <xdr:to>
      <xdr:col>15</xdr:col>
      <xdr:colOff>149225</xdr:colOff>
      <xdr:row>38</xdr:row>
      <xdr:rowOff>49785</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46328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34561</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549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55626</xdr:rowOff>
    </xdr:from>
    <xdr:to>
      <xdr:col>11</xdr:col>
      <xdr:colOff>60325</xdr:colOff>
      <xdr:row>39</xdr:row>
      <xdr:rowOff>157226</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742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142003</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82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62484</xdr:rowOff>
    </xdr:from>
    <xdr:to>
      <xdr:col>6</xdr:col>
      <xdr:colOff>171450</xdr:colOff>
      <xdr:row>38</xdr:row>
      <xdr:rowOff>164084</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577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148861</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663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類似団体平均と比較し</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て</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3.2%</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減の</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11.0%</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であるが、前年度と比較すると</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0.3%</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増となっている。これは基幹システムをはじめとした各種システムの保守料・リース料等の増によるものである。</a:t>
          </a:r>
          <a:endPar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今後も物価高騰による各種システム関係経費や公共施設の維持管理経費等</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の増加</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が</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見込まれるため、</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委託内容の精査や全体的な事務事業の見直しにより物件費の抑制に努める。</a:t>
          </a:r>
          <a:endPar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123190</xdr:rowOff>
    </xdr:from>
    <xdr:to>
      <xdr:col>82</xdr:col>
      <xdr:colOff>107950</xdr:colOff>
      <xdr:row>22</xdr:row>
      <xdr:rowOff>12700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352040"/>
          <a:ext cx="0"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156227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12700</xdr:rowOff>
    </xdr:from>
    <xdr:to>
      <xdr:col>82</xdr:col>
      <xdr:colOff>196850</xdr:colOff>
      <xdr:row>22</xdr:row>
      <xdr:rowOff>12700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784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38117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2095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123190</xdr:rowOff>
    </xdr:from>
    <xdr:to>
      <xdr:col>82</xdr:col>
      <xdr:colOff>196850</xdr:colOff>
      <xdr:row>13</xdr:row>
      <xdr:rowOff>123190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352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85090</xdr:rowOff>
    </xdr:from>
    <xdr:to>
      <xdr:col>82</xdr:col>
      <xdr:colOff>107950</xdr:colOff>
      <xdr:row>15</xdr:row>
      <xdr:rowOff>107950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265684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101617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844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129540</xdr:rowOff>
    </xdr:from>
    <xdr:to>
      <xdr:col>82</xdr:col>
      <xdr:colOff>158750</xdr:colOff>
      <xdr:row>17</xdr:row>
      <xdr:rowOff>59690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87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111760</xdr:rowOff>
    </xdr:from>
    <xdr:to>
      <xdr:col>78</xdr:col>
      <xdr:colOff>69850</xdr:colOff>
      <xdr:row>15</xdr:row>
      <xdr:rowOff>85090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251206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91440</xdr:rowOff>
    </xdr:from>
    <xdr:to>
      <xdr:col>78</xdr:col>
      <xdr:colOff>120650</xdr:colOff>
      <xdr:row>17</xdr:row>
      <xdr:rowOff>21590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83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6367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921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111760</xdr:rowOff>
    </xdr:from>
    <xdr:to>
      <xdr:col>73</xdr:col>
      <xdr:colOff>180975</xdr:colOff>
      <xdr:row>14</xdr:row>
      <xdr:rowOff>127000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893800" y="25120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22860</xdr:rowOff>
    </xdr:from>
    <xdr:to>
      <xdr:col>74</xdr:col>
      <xdr:colOff>31750</xdr:colOff>
      <xdr:row>16</xdr:row>
      <xdr:rowOff>124460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109237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85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127000</xdr:rowOff>
    </xdr:from>
    <xdr:to>
      <xdr:col>69</xdr:col>
      <xdr:colOff>92075</xdr:colOff>
      <xdr:row>17</xdr:row>
      <xdr:rowOff>54610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flipV="1">
          <a:off x="13004800" y="2527300"/>
          <a:ext cx="889000" cy="441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45720</xdr:rowOff>
    </xdr:from>
    <xdr:to>
      <xdr:col>69</xdr:col>
      <xdr:colOff>142875</xdr:colOff>
      <xdr:row>16</xdr:row>
      <xdr:rowOff>147320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78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132097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87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11430</xdr:rowOff>
    </xdr:from>
    <xdr:to>
      <xdr:col>65</xdr:col>
      <xdr:colOff>53975</xdr:colOff>
      <xdr:row>17</xdr:row>
      <xdr:rowOff>113030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92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97807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301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57150</xdr:rowOff>
    </xdr:from>
    <xdr:to>
      <xdr:col>82</xdr:col>
      <xdr:colOff>158750</xdr:colOff>
      <xdr:row>15</xdr:row>
      <xdr:rowOff>158750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62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73677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34290</xdr:rowOff>
    </xdr:from>
    <xdr:to>
      <xdr:col>78</xdr:col>
      <xdr:colOff>120650</xdr:colOff>
      <xdr:row>15</xdr:row>
      <xdr:rowOff>135890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60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146067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374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60960</xdr:rowOff>
    </xdr:from>
    <xdr:to>
      <xdr:col>74</xdr:col>
      <xdr:colOff>31750</xdr:colOff>
      <xdr:row>14</xdr:row>
      <xdr:rowOff>162560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46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1287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23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76200</xdr:rowOff>
    </xdr:from>
    <xdr:to>
      <xdr:col>69</xdr:col>
      <xdr:colOff>142875</xdr:colOff>
      <xdr:row>15</xdr:row>
      <xdr:rowOff>6350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16527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24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3810</xdr:rowOff>
    </xdr:from>
    <xdr:to>
      <xdr:col>65</xdr:col>
      <xdr:colOff>53975</xdr:colOff>
      <xdr:row>17</xdr:row>
      <xdr:rowOff>105410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91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115587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687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類似団体平均と比較し</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て</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0.6%</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減の</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3.4%</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であるが、前年度と比較すると</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0.3%</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となっている。</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これは障がい福祉サービス等給付事業費の事業量の増によるものである。</a:t>
          </a:r>
          <a:endPar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も高齢化率の上昇や子育て支援策等に伴い、社会保障費の増加が見込まれることから、生活指導・各種健診等の推進や事業の見直し、効果の検証などにより適正なサービスを維持しながら</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引き続き財政健全化に努める。</a:t>
          </a:r>
          <a:endPar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a:extLst>
            <a:ext uri="{FF2B5EF4-FFF2-40B4-BE49-F238E27FC236}">
              <a16:creationId xmlns:a16="http://schemas.microsoft.com/office/drawing/2014/main" id="{00000000-0008-0000-0400-0000B3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69850</xdr:rowOff>
    </xdr:from>
    <xdr:to>
      <xdr:col>24</xdr:col>
      <xdr:colOff>25400</xdr:colOff>
      <xdr:row>62</xdr:row>
      <xdr:rowOff>69850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flipV="1">
          <a:off x="4826000" y="932815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41927</xdr:rowOff>
    </xdr:from>
    <xdr:ext cx="762000" cy="259045"/>
    <xdr:sp macro="" textlink="">
      <xdr:nvSpPr>
        <xdr:cNvPr id="181" name="扶助費最小値テキスト">
          <a:extLst>
            <a:ext uri="{FF2B5EF4-FFF2-40B4-BE49-F238E27FC236}">
              <a16:creationId xmlns:a16="http://schemas.microsoft.com/office/drawing/2014/main" id="{00000000-0008-0000-0400-0000B5000000}"/>
            </a:ext>
          </a:extLst>
        </xdr:cNvPr>
        <xdr:cNvSpPr txBox="1"/>
      </xdr:nvSpPr>
      <xdr:spPr>
        <a:xfrm>
          <a:off x="4914900" y="1067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69850</xdr:rowOff>
    </xdr:from>
    <xdr:to>
      <xdr:col>24</xdr:col>
      <xdr:colOff>114300</xdr:colOff>
      <xdr:row>62</xdr:row>
      <xdr:rowOff>69850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1069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156227</xdr:rowOff>
    </xdr:from>
    <xdr:ext cx="762000" cy="259045"/>
    <xdr:sp macro="" textlink="">
      <xdr:nvSpPr>
        <xdr:cNvPr id="183" name="扶助費最大値テキスト">
          <a:extLst>
            <a:ext uri="{FF2B5EF4-FFF2-40B4-BE49-F238E27FC236}">
              <a16:creationId xmlns:a16="http://schemas.microsoft.com/office/drawing/2014/main" id="{00000000-0008-0000-0400-0000B7000000}"/>
            </a:ext>
          </a:extLst>
        </xdr:cNvPr>
        <xdr:cNvSpPr txBox="1"/>
      </xdr:nvSpPr>
      <xdr:spPr>
        <a:xfrm>
          <a:off x="4914900" y="907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69850</xdr:rowOff>
    </xdr:from>
    <xdr:to>
      <xdr:col>24</xdr:col>
      <xdr:colOff>114300</xdr:colOff>
      <xdr:row>54</xdr:row>
      <xdr:rowOff>69850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9328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69850</xdr:rowOff>
    </xdr:from>
    <xdr:to>
      <xdr:col>24</xdr:col>
      <xdr:colOff>25400</xdr:colOff>
      <xdr:row>56</xdr:row>
      <xdr:rowOff>127000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3987800" y="967105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162577</xdr:rowOff>
    </xdr:from>
    <xdr:ext cx="762000" cy="259045"/>
    <xdr:sp macro="" textlink="">
      <xdr:nvSpPr>
        <xdr:cNvPr id="186" name="扶助費平均値テキスト">
          <a:extLst>
            <a:ext uri="{FF2B5EF4-FFF2-40B4-BE49-F238E27FC236}">
              <a16:creationId xmlns:a16="http://schemas.microsoft.com/office/drawing/2014/main" id="{00000000-0008-0000-0400-0000BA000000}"/>
            </a:ext>
          </a:extLst>
        </xdr:cNvPr>
        <xdr:cNvSpPr txBox="1"/>
      </xdr:nvSpPr>
      <xdr:spPr>
        <a:xfrm>
          <a:off x="4914900" y="9763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69850</xdr:rowOff>
    </xdr:from>
    <xdr:to>
      <xdr:col>19</xdr:col>
      <xdr:colOff>187325</xdr:colOff>
      <xdr:row>56</xdr:row>
      <xdr:rowOff>165100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098800" y="96710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152400</xdr:rowOff>
    </xdr:from>
    <xdr:to>
      <xdr:col>20</xdr:col>
      <xdr:colOff>38100</xdr:colOff>
      <xdr:row>57</xdr:row>
      <xdr:rowOff>82550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937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67327</xdr:rowOff>
    </xdr:from>
    <xdr:ext cx="7366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3606800" y="983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165100</xdr:rowOff>
    </xdr:from>
    <xdr:to>
      <xdr:col>15</xdr:col>
      <xdr:colOff>98425</xdr:colOff>
      <xdr:row>57</xdr:row>
      <xdr:rowOff>31750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2209800" y="9766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152400</xdr:rowOff>
    </xdr:from>
    <xdr:to>
      <xdr:col>15</xdr:col>
      <xdr:colOff>149225</xdr:colOff>
      <xdr:row>57</xdr:row>
      <xdr:rowOff>82550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048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67327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2717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31750</xdr:rowOff>
    </xdr:from>
    <xdr:to>
      <xdr:col>11</xdr:col>
      <xdr:colOff>9525</xdr:colOff>
      <xdr:row>57</xdr:row>
      <xdr:rowOff>88900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1320800" y="98044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19050</xdr:rowOff>
    </xdr:from>
    <xdr:to>
      <xdr:col>11</xdr:col>
      <xdr:colOff>60325</xdr:colOff>
      <xdr:row>57</xdr:row>
      <xdr:rowOff>120650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2159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105427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1828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133350</xdr:rowOff>
    </xdr:from>
    <xdr:to>
      <xdr:col>6</xdr:col>
      <xdr:colOff>171450</xdr:colOff>
      <xdr:row>58</xdr:row>
      <xdr:rowOff>63500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1270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48277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939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76200</xdr:rowOff>
    </xdr:from>
    <xdr:to>
      <xdr:col>24</xdr:col>
      <xdr:colOff>76200</xdr:colOff>
      <xdr:row>57</xdr:row>
      <xdr:rowOff>6350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47752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92727</xdr:rowOff>
    </xdr:from>
    <xdr:ext cx="762000" cy="259045"/>
    <xdr:sp macro="" textlink="">
      <xdr:nvSpPr>
        <xdr:cNvPr id="205" name="扶助費該当値テキスト">
          <a:extLst>
            <a:ext uri="{FF2B5EF4-FFF2-40B4-BE49-F238E27FC236}">
              <a16:creationId xmlns:a16="http://schemas.microsoft.com/office/drawing/2014/main" id="{00000000-0008-0000-0400-0000CD000000}"/>
            </a:ext>
          </a:extLst>
        </xdr:cNvPr>
        <xdr:cNvSpPr txBox="1"/>
      </xdr:nvSpPr>
      <xdr:spPr>
        <a:xfrm>
          <a:off x="49149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19050</xdr:rowOff>
    </xdr:from>
    <xdr:to>
      <xdr:col>20</xdr:col>
      <xdr:colOff>38100</xdr:colOff>
      <xdr:row>56</xdr:row>
      <xdr:rowOff>120650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3937000" y="962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130827</xdr:rowOff>
    </xdr:from>
    <xdr:ext cx="7366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606800" y="9389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114300</xdr:rowOff>
    </xdr:from>
    <xdr:to>
      <xdr:col>15</xdr:col>
      <xdr:colOff>149225</xdr:colOff>
      <xdr:row>57</xdr:row>
      <xdr:rowOff>44450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048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54627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2717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152400</xdr:rowOff>
    </xdr:from>
    <xdr:to>
      <xdr:col>11</xdr:col>
      <xdr:colOff>60325</xdr:colOff>
      <xdr:row>57</xdr:row>
      <xdr:rowOff>82550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2159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92727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828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38100</xdr:rowOff>
    </xdr:from>
    <xdr:to>
      <xdr:col>6</xdr:col>
      <xdr:colOff>171450</xdr:colOff>
      <xdr:row>57</xdr:row>
      <xdr:rowOff>139700</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1270000" y="981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149877</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939800" y="9579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類似団体平均と比較し</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て</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1.8%</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減の</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10.6%</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であるが、前年度と比較して</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0.8%</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増となっている</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これは村民プール変電設備修繕をはじめとした公共施設の維持補修費の増によるものである。</a:t>
          </a:r>
          <a:endPar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なお、</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特別会計への繰出金</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は</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、少子高齢化の影響による国民健康保険特別会計繰出金、介護保険特別会計繰出金、後期高齢者医療特別会計繰出金の増加が危惧される。公営企業会計について</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も、</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独立採算制の原則に基づいた料金の見直しを行うなど、一般会計の負担とならないよう節度ある財政運営に努める。</a:t>
          </a:r>
          <a:endPar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62</xdr:col>
      <xdr:colOff>6350</xdr:colOff>
      <xdr:row>49</xdr:row>
      <xdr:rowOff>107950</xdr:rowOff>
    </xdr:from>
    <xdr:ext cx="298543" cy="225703"/>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39" name="テキスト ボックス 238">
          <a:extLst>
            <a:ext uri="{FF2B5EF4-FFF2-40B4-BE49-F238E27FC236}">
              <a16:creationId xmlns:a16="http://schemas.microsoft.com/office/drawing/2014/main" id="{00000000-0008-0000-0400-0000EF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1" name="テキスト ボックス 240">
          <a:extLst>
            <a:ext uri="{FF2B5EF4-FFF2-40B4-BE49-F238E27FC236}">
              <a16:creationId xmlns:a16="http://schemas.microsoft.com/office/drawing/2014/main" id="{00000000-0008-0000-0400-0000F1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2" name="その他グラフ枠">
          <a:extLst>
            <a:ext uri="{FF2B5EF4-FFF2-40B4-BE49-F238E27FC236}">
              <a16:creationId xmlns:a16="http://schemas.microsoft.com/office/drawing/2014/main" id="{00000000-0008-0000-0400-0000F2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23585</xdr:rowOff>
    </xdr:from>
    <xdr:to>
      <xdr:col>82</xdr:col>
      <xdr:colOff>107950</xdr:colOff>
      <xdr:row>61</xdr:row>
      <xdr:rowOff>102507</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flipV="1">
          <a:off x="16510000" y="8938985"/>
          <a:ext cx="0" cy="1621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74584</xdr:rowOff>
    </xdr:from>
    <xdr:ext cx="762000" cy="259045"/>
    <xdr:sp macro="" textlink="">
      <xdr:nvSpPr>
        <xdr:cNvPr id="244" name="その他最小値テキスト">
          <a:extLst>
            <a:ext uri="{FF2B5EF4-FFF2-40B4-BE49-F238E27FC236}">
              <a16:creationId xmlns:a16="http://schemas.microsoft.com/office/drawing/2014/main" id="{00000000-0008-0000-0400-0000F4000000}"/>
            </a:ext>
          </a:extLst>
        </xdr:cNvPr>
        <xdr:cNvSpPr txBox="1"/>
      </xdr:nvSpPr>
      <xdr:spPr>
        <a:xfrm>
          <a:off x="16598900" y="1053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102507</xdr:rowOff>
    </xdr:from>
    <xdr:to>
      <xdr:col>82</xdr:col>
      <xdr:colOff>196850</xdr:colOff>
      <xdr:row>61</xdr:row>
      <xdr:rowOff>102507</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6421100" y="1056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50</xdr:row>
      <xdr:rowOff>109962</xdr:rowOff>
    </xdr:from>
    <xdr:ext cx="762000" cy="259045"/>
    <xdr:sp macro="" textlink="">
      <xdr:nvSpPr>
        <xdr:cNvPr id="246" name="その他最大値テキスト">
          <a:extLst>
            <a:ext uri="{FF2B5EF4-FFF2-40B4-BE49-F238E27FC236}">
              <a16:creationId xmlns:a16="http://schemas.microsoft.com/office/drawing/2014/main" id="{00000000-0008-0000-0400-0000F6000000}"/>
            </a:ext>
          </a:extLst>
        </xdr:cNvPr>
        <xdr:cNvSpPr txBox="1"/>
      </xdr:nvSpPr>
      <xdr:spPr>
        <a:xfrm>
          <a:off x="16598900" y="8682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23585</xdr:rowOff>
    </xdr:from>
    <xdr:to>
      <xdr:col>82</xdr:col>
      <xdr:colOff>196850</xdr:colOff>
      <xdr:row>52</xdr:row>
      <xdr:rowOff>23585</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6421100" y="8938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9978</xdr:rowOff>
    </xdr:from>
    <xdr:to>
      <xdr:col>82</xdr:col>
      <xdr:colOff>107950</xdr:colOff>
      <xdr:row>55</xdr:row>
      <xdr:rowOff>97065</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5671800" y="9439728"/>
          <a:ext cx="838200" cy="8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42834</xdr:rowOff>
    </xdr:from>
    <xdr:ext cx="762000" cy="259045"/>
    <xdr:sp macro="" textlink="">
      <xdr:nvSpPr>
        <xdr:cNvPr id="249" name="その他平均値テキスト">
          <a:extLst>
            <a:ext uri="{FF2B5EF4-FFF2-40B4-BE49-F238E27FC236}">
              <a16:creationId xmlns:a16="http://schemas.microsoft.com/office/drawing/2014/main" id="{00000000-0008-0000-0400-0000F9000000}"/>
            </a:ext>
          </a:extLst>
        </xdr:cNvPr>
        <xdr:cNvSpPr txBox="1"/>
      </xdr:nvSpPr>
      <xdr:spPr>
        <a:xfrm>
          <a:off x="16598900" y="96440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70757</xdr:rowOff>
    </xdr:from>
    <xdr:to>
      <xdr:col>82</xdr:col>
      <xdr:colOff>158750</xdr:colOff>
      <xdr:row>57</xdr:row>
      <xdr:rowOff>907</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6459200" y="96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105228</xdr:rowOff>
    </xdr:from>
    <xdr:to>
      <xdr:col>78</xdr:col>
      <xdr:colOff>69850</xdr:colOff>
      <xdr:row>55</xdr:row>
      <xdr:rowOff>9978</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4782800" y="9363528"/>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157843</xdr:rowOff>
    </xdr:from>
    <xdr:to>
      <xdr:col>78</xdr:col>
      <xdr:colOff>120650</xdr:colOff>
      <xdr:row>57</xdr:row>
      <xdr:rowOff>87993</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5621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72770</xdr:rowOff>
    </xdr:from>
    <xdr:ext cx="7366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5290800" y="9845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105228</xdr:rowOff>
    </xdr:from>
    <xdr:to>
      <xdr:col>73</xdr:col>
      <xdr:colOff>180975</xdr:colOff>
      <xdr:row>55</xdr:row>
      <xdr:rowOff>20865</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3893800" y="9363528"/>
          <a:ext cx="889000" cy="8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125185</xdr:rowOff>
    </xdr:from>
    <xdr:to>
      <xdr:col>74</xdr:col>
      <xdr:colOff>31750</xdr:colOff>
      <xdr:row>57</xdr:row>
      <xdr:rowOff>55335</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4732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40112</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4401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20865</xdr:rowOff>
    </xdr:from>
    <xdr:to>
      <xdr:col>69</xdr:col>
      <xdr:colOff>92075</xdr:colOff>
      <xdr:row>55</xdr:row>
      <xdr:rowOff>64407</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004800" y="9450615"/>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62593</xdr:rowOff>
    </xdr:from>
    <xdr:to>
      <xdr:col>69</xdr:col>
      <xdr:colOff>142875</xdr:colOff>
      <xdr:row>57</xdr:row>
      <xdr:rowOff>164193</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3843000" y="983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148970</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3512800" y="9921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127907</xdr:rowOff>
    </xdr:from>
    <xdr:to>
      <xdr:col>65</xdr:col>
      <xdr:colOff>53975</xdr:colOff>
      <xdr:row>58</xdr:row>
      <xdr:rowOff>58057</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2954000" y="99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42834</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2623800" y="998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46265</xdr:rowOff>
    </xdr:from>
    <xdr:to>
      <xdr:col>82</xdr:col>
      <xdr:colOff>158750</xdr:colOff>
      <xdr:row>55</xdr:row>
      <xdr:rowOff>147865</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6459200" y="9476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62792</xdr:rowOff>
    </xdr:from>
    <xdr:ext cx="762000" cy="259045"/>
    <xdr:sp macro="" textlink="">
      <xdr:nvSpPr>
        <xdr:cNvPr id="268" name="その他該当値テキスト">
          <a:extLst>
            <a:ext uri="{FF2B5EF4-FFF2-40B4-BE49-F238E27FC236}">
              <a16:creationId xmlns:a16="http://schemas.microsoft.com/office/drawing/2014/main" id="{00000000-0008-0000-0400-00000C010000}"/>
            </a:ext>
          </a:extLst>
        </xdr:cNvPr>
        <xdr:cNvSpPr txBox="1"/>
      </xdr:nvSpPr>
      <xdr:spPr>
        <a:xfrm>
          <a:off x="16598900" y="9321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130628</xdr:rowOff>
    </xdr:from>
    <xdr:to>
      <xdr:col>78</xdr:col>
      <xdr:colOff>120650</xdr:colOff>
      <xdr:row>55</xdr:row>
      <xdr:rowOff>60778</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5621000" y="9388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70955</xdr:rowOff>
    </xdr:from>
    <xdr:ext cx="7366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5290800" y="9157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54428</xdr:rowOff>
    </xdr:from>
    <xdr:to>
      <xdr:col>74</xdr:col>
      <xdr:colOff>31750</xdr:colOff>
      <xdr:row>54</xdr:row>
      <xdr:rowOff>156028</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4732000" y="9312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52</xdr:row>
      <xdr:rowOff>166205</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4401800" y="908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141515</xdr:rowOff>
    </xdr:from>
    <xdr:to>
      <xdr:col>69</xdr:col>
      <xdr:colOff>142875</xdr:colOff>
      <xdr:row>55</xdr:row>
      <xdr:rowOff>71665</xdr:rowOff>
    </xdr:to>
    <xdr:sp macro="" textlink="">
      <xdr:nvSpPr>
        <xdr:cNvPr id="273" name="楕円 272">
          <a:extLst>
            <a:ext uri="{FF2B5EF4-FFF2-40B4-BE49-F238E27FC236}">
              <a16:creationId xmlns:a16="http://schemas.microsoft.com/office/drawing/2014/main" id="{00000000-0008-0000-0400-000011010000}"/>
            </a:ext>
          </a:extLst>
        </xdr:cNvPr>
        <xdr:cNvSpPr/>
      </xdr:nvSpPr>
      <xdr:spPr>
        <a:xfrm>
          <a:off x="138430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81842</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3512800" y="916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13607</xdr:rowOff>
    </xdr:from>
    <xdr:to>
      <xdr:col>65</xdr:col>
      <xdr:colOff>53975</xdr:colOff>
      <xdr:row>55</xdr:row>
      <xdr:rowOff>115207</xdr:rowOff>
    </xdr:to>
    <xdr:sp macro="" textlink="">
      <xdr:nvSpPr>
        <xdr:cNvPr id="275" name="楕円 274">
          <a:extLst>
            <a:ext uri="{FF2B5EF4-FFF2-40B4-BE49-F238E27FC236}">
              <a16:creationId xmlns:a16="http://schemas.microsoft.com/office/drawing/2014/main" id="{00000000-0008-0000-0400-000013010000}"/>
            </a:ext>
          </a:extLst>
        </xdr:cNvPr>
        <xdr:cNvSpPr/>
      </xdr:nvSpPr>
      <xdr:spPr>
        <a:xfrm>
          <a:off x="12954000" y="944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125384</xdr:rowOff>
    </xdr:from>
    <xdr:ext cx="762000" cy="259045"/>
    <xdr:sp macro="" textlink="">
      <xdr:nvSpPr>
        <xdr:cNvPr id="276" name="テキスト ボックス 275">
          <a:extLst>
            <a:ext uri="{FF2B5EF4-FFF2-40B4-BE49-F238E27FC236}">
              <a16:creationId xmlns:a16="http://schemas.microsoft.com/office/drawing/2014/main" id="{00000000-0008-0000-0400-000014010000}"/>
            </a:ext>
          </a:extLst>
        </xdr:cNvPr>
        <xdr:cNvSpPr txBox="1"/>
      </xdr:nvSpPr>
      <xdr:spPr>
        <a:xfrm>
          <a:off x="12623800" y="921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類似団体平均と比較し</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2.7%</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の</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18.9%</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となっている。これは安達地方広域行政組合（一部事務組合）負担金及び本宮方部学校給食センター負担金の増によるものである。</a:t>
          </a:r>
          <a:endPar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は、補助金の</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目的や内容の再確認のほか、妥当性</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の検証や</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見直しを行い、整理や合理化によ</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る</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補助費等の抑制に努める。</a:t>
          </a:r>
          <a:endPar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62</xdr:col>
      <xdr:colOff>6350</xdr:colOff>
      <xdr:row>29</xdr:row>
      <xdr:rowOff>107950</xdr:rowOff>
    </xdr:from>
    <xdr:ext cx="298543" cy="225703"/>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8" name="テキスト ボックス 297">
          <a:extLst>
            <a:ext uri="{FF2B5EF4-FFF2-40B4-BE49-F238E27FC236}">
              <a16:creationId xmlns:a16="http://schemas.microsoft.com/office/drawing/2014/main" id="{00000000-0008-0000-0400-00002A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0" name="補助費等グラフ枠">
          <a:extLst>
            <a:ext uri="{FF2B5EF4-FFF2-40B4-BE49-F238E27FC236}">
              <a16:creationId xmlns:a16="http://schemas.microsoft.com/office/drawing/2014/main" id="{00000000-0008-0000-0400-00002C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26416</xdr:rowOff>
    </xdr:from>
    <xdr:to>
      <xdr:col>82</xdr:col>
      <xdr:colOff>107950</xdr:colOff>
      <xdr:row>40</xdr:row>
      <xdr:rowOff>94996</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flipV="1">
          <a:off x="16510000" y="5855716"/>
          <a:ext cx="0"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67073</xdr:rowOff>
    </xdr:from>
    <xdr:ext cx="762000" cy="259045"/>
    <xdr:sp macro="" textlink="">
      <xdr:nvSpPr>
        <xdr:cNvPr id="302" name="補助費等最小値テキスト">
          <a:extLst>
            <a:ext uri="{FF2B5EF4-FFF2-40B4-BE49-F238E27FC236}">
              <a16:creationId xmlns:a16="http://schemas.microsoft.com/office/drawing/2014/main" id="{00000000-0008-0000-0400-00002E010000}"/>
            </a:ext>
          </a:extLst>
        </xdr:cNvPr>
        <xdr:cNvSpPr txBox="1"/>
      </xdr:nvSpPr>
      <xdr:spPr>
        <a:xfrm>
          <a:off x="16598900" y="692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94996</xdr:rowOff>
    </xdr:from>
    <xdr:to>
      <xdr:col>82</xdr:col>
      <xdr:colOff>196850</xdr:colOff>
      <xdr:row>40</xdr:row>
      <xdr:rowOff>94996</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6421100" y="6952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112793</xdr:rowOff>
    </xdr:from>
    <xdr:ext cx="762000" cy="259045"/>
    <xdr:sp macro="" textlink="">
      <xdr:nvSpPr>
        <xdr:cNvPr id="304" name="補助費等最大値テキスト">
          <a:extLst>
            <a:ext uri="{FF2B5EF4-FFF2-40B4-BE49-F238E27FC236}">
              <a16:creationId xmlns:a16="http://schemas.microsoft.com/office/drawing/2014/main" id="{00000000-0008-0000-0400-000030010000}"/>
            </a:ext>
          </a:extLst>
        </xdr:cNvPr>
        <xdr:cNvSpPr txBox="1"/>
      </xdr:nvSpPr>
      <xdr:spPr>
        <a:xfrm>
          <a:off x="16598900" y="5599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26416</xdr:rowOff>
    </xdr:from>
    <xdr:to>
      <xdr:col>82</xdr:col>
      <xdr:colOff>196850</xdr:colOff>
      <xdr:row>34</xdr:row>
      <xdr:rowOff>26416</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6421100" y="5855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3556</xdr:rowOff>
    </xdr:from>
    <xdr:to>
      <xdr:col>82</xdr:col>
      <xdr:colOff>107950</xdr:colOff>
      <xdr:row>38</xdr:row>
      <xdr:rowOff>76708</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5671800" y="6518656"/>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90441</xdr:rowOff>
    </xdr:from>
    <xdr:ext cx="762000" cy="259045"/>
    <xdr:sp macro="" textlink="">
      <xdr:nvSpPr>
        <xdr:cNvPr id="307" name="補助費等平均値テキスト">
          <a:extLst>
            <a:ext uri="{FF2B5EF4-FFF2-40B4-BE49-F238E27FC236}">
              <a16:creationId xmlns:a16="http://schemas.microsoft.com/office/drawing/2014/main" id="{00000000-0008-0000-0400-000033010000}"/>
            </a:ext>
          </a:extLst>
        </xdr:cNvPr>
        <xdr:cNvSpPr txBox="1"/>
      </xdr:nvSpPr>
      <xdr:spPr>
        <a:xfrm>
          <a:off x="16598900" y="62626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73914</xdr:rowOff>
    </xdr:from>
    <xdr:to>
      <xdr:col>82</xdr:col>
      <xdr:colOff>158750</xdr:colOff>
      <xdr:row>38</xdr:row>
      <xdr:rowOff>4064</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6459200" y="6417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14986</xdr:rowOff>
    </xdr:from>
    <xdr:to>
      <xdr:col>78</xdr:col>
      <xdr:colOff>69850</xdr:colOff>
      <xdr:row>38</xdr:row>
      <xdr:rowOff>3556</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4782800" y="6358636"/>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19050</xdr:rowOff>
    </xdr:from>
    <xdr:to>
      <xdr:col>78</xdr:col>
      <xdr:colOff>120650</xdr:colOff>
      <xdr:row>37</xdr:row>
      <xdr:rowOff>120650</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5621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130827</xdr:rowOff>
    </xdr:from>
    <xdr:ext cx="7366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5290800" y="613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131572</xdr:rowOff>
    </xdr:from>
    <xdr:to>
      <xdr:col>73</xdr:col>
      <xdr:colOff>180975</xdr:colOff>
      <xdr:row>37</xdr:row>
      <xdr:rowOff>14986</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3893800" y="630377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149352</xdr:rowOff>
    </xdr:from>
    <xdr:to>
      <xdr:col>74</xdr:col>
      <xdr:colOff>31750</xdr:colOff>
      <xdr:row>37</xdr:row>
      <xdr:rowOff>79502</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4732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64279</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4401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131572</xdr:rowOff>
    </xdr:from>
    <xdr:to>
      <xdr:col>69</xdr:col>
      <xdr:colOff>92075</xdr:colOff>
      <xdr:row>37</xdr:row>
      <xdr:rowOff>51562</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3004800" y="6303772"/>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158496</xdr:rowOff>
    </xdr:from>
    <xdr:to>
      <xdr:col>69</xdr:col>
      <xdr:colOff>142875</xdr:colOff>
      <xdr:row>37</xdr:row>
      <xdr:rowOff>88646</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3843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73423</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35128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140208</xdr:rowOff>
    </xdr:from>
    <xdr:to>
      <xdr:col>65</xdr:col>
      <xdr:colOff>53975</xdr:colOff>
      <xdr:row>37</xdr:row>
      <xdr:rowOff>70358</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2954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80535</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2623800" y="6081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25908</xdr:rowOff>
    </xdr:from>
    <xdr:to>
      <xdr:col>82</xdr:col>
      <xdr:colOff>158750</xdr:colOff>
      <xdr:row>38</xdr:row>
      <xdr:rowOff>127508</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6459200" y="6541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169435</xdr:rowOff>
    </xdr:from>
    <xdr:ext cx="762000" cy="259045"/>
    <xdr:sp macro="" textlink="">
      <xdr:nvSpPr>
        <xdr:cNvPr id="326" name="補助費等該当値テキスト">
          <a:extLst>
            <a:ext uri="{FF2B5EF4-FFF2-40B4-BE49-F238E27FC236}">
              <a16:creationId xmlns:a16="http://schemas.microsoft.com/office/drawing/2014/main" id="{00000000-0008-0000-0400-000046010000}"/>
            </a:ext>
          </a:extLst>
        </xdr:cNvPr>
        <xdr:cNvSpPr txBox="1"/>
      </xdr:nvSpPr>
      <xdr:spPr>
        <a:xfrm>
          <a:off x="16598900" y="6513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124206</xdr:rowOff>
    </xdr:from>
    <xdr:to>
      <xdr:col>78</xdr:col>
      <xdr:colOff>120650</xdr:colOff>
      <xdr:row>38</xdr:row>
      <xdr:rowOff>54356</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5621000" y="6467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39133</xdr:rowOff>
    </xdr:from>
    <xdr:ext cx="7366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5290800" y="65542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135636</xdr:rowOff>
    </xdr:from>
    <xdr:to>
      <xdr:col>74</xdr:col>
      <xdr:colOff>31750</xdr:colOff>
      <xdr:row>37</xdr:row>
      <xdr:rowOff>65786</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47320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75963</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4401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80772</xdr:rowOff>
    </xdr:from>
    <xdr:to>
      <xdr:col>69</xdr:col>
      <xdr:colOff>142875</xdr:colOff>
      <xdr:row>37</xdr:row>
      <xdr:rowOff>10922</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3843000" y="625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21099</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3512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762</xdr:rowOff>
    </xdr:from>
    <xdr:to>
      <xdr:col>65</xdr:col>
      <xdr:colOff>53975</xdr:colOff>
      <xdr:row>37</xdr:row>
      <xdr:rowOff>102362</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2954000" y="634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87139</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2623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類似団体平均と比較して</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2.9%</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減の</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12.8%</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となっている。これは平成</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15</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年度に発行した臨時財政対策債、臨時地方道整備事業債等の償還終了によるものである。</a:t>
          </a:r>
          <a:endPar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は</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（仮称）</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子育て支援</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センター建設</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事業</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などの大型事業を予定しているため、</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起債借入による</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公債費の増加が見込まれる</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が、</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計画的な償還を図</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るとともに、交付税</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措置が見込める</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起債</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の活用や事業の取捨選択により、将来負担の軽減に努める。</a:t>
          </a:r>
          <a:endPar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3</xdr:col>
      <xdr:colOff>123825</xdr:colOff>
      <xdr:row>69</xdr:row>
      <xdr:rowOff>107950</xdr:rowOff>
    </xdr:from>
    <xdr:ext cx="298543" cy="225703"/>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0" name="公債費グラフ枠">
          <a:extLst>
            <a:ext uri="{FF2B5EF4-FFF2-40B4-BE49-F238E27FC236}">
              <a16:creationId xmlns:a16="http://schemas.microsoft.com/office/drawing/2014/main" id="{00000000-0008-0000-0400-000068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1270</xdr:rowOff>
    </xdr:from>
    <xdr:to>
      <xdr:col>24</xdr:col>
      <xdr:colOff>25400</xdr:colOff>
      <xdr:row>80</xdr:row>
      <xdr:rowOff>85089</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flipV="1">
          <a:off x="4826000" y="12517120"/>
          <a:ext cx="0" cy="1283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57166</xdr:rowOff>
    </xdr:from>
    <xdr:ext cx="762000" cy="259045"/>
    <xdr:sp macro="" textlink="">
      <xdr:nvSpPr>
        <xdr:cNvPr id="362" name="公債費最小値テキスト">
          <a:extLst>
            <a:ext uri="{FF2B5EF4-FFF2-40B4-BE49-F238E27FC236}">
              <a16:creationId xmlns:a16="http://schemas.microsoft.com/office/drawing/2014/main" id="{00000000-0008-0000-0400-00006A010000}"/>
            </a:ext>
          </a:extLst>
        </xdr:cNvPr>
        <xdr:cNvSpPr txBox="1"/>
      </xdr:nvSpPr>
      <xdr:spPr>
        <a:xfrm>
          <a:off x="4914900" y="13773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85089</xdr:rowOff>
    </xdr:from>
    <xdr:to>
      <xdr:col>24</xdr:col>
      <xdr:colOff>114300</xdr:colOff>
      <xdr:row>80</xdr:row>
      <xdr:rowOff>85089</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3801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87647</xdr:rowOff>
    </xdr:from>
    <xdr:ext cx="762000" cy="259045"/>
    <xdr:sp macro="" textlink="">
      <xdr:nvSpPr>
        <xdr:cNvPr id="364" name="公債費最大値テキスト">
          <a:extLst>
            <a:ext uri="{FF2B5EF4-FFF2-40B4-BE49-F238E27FC236}">
              <a16:creationId xmlns:a16="http://schemas.microsoft.com/office/drawing/2014/main" id="{00000000-0008-0000-0400-00006C010000}"/>
            </a:ext>
          </a:extLst>
        </xdr:cNvPr>
        <xdr:cNvSpPr txBox="1"/>
      </xdr:nvSpPr>
      <xdr:spPr>
        <a:xfrm>
          <a:off x="4914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1270</xdr:rowOff>
    </xdr:from>
    <xdr:to>
      <xdr:col>24</xdr:col>
      <xdr:colOff>114300</xdr:colOff>
      <xdr:row>73</xdr:row>
      <xdr:rowOff>1270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4737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138430</xdr:rowOff>
    </xdr:from>
    <xdr:to>
      <xdr:col>24</xdr:col>
      <xdr:colOff>25400</xdr:colOff>
      <xdr:row>76</xdr:row>
      <xdr:rowOff>12700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3987800" y="1299718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170197</xdr:rowOff>
    </xdr:from>
    <xdr:ext cx="762000" cy="259045"/>
    <xdr:sp macro="" textlink="">
      <xdr:nvSpPr>
        <xdr:cNvPr id="367" name="公債費平均値テキスト">
          <a:extLst>
            <a:ext uri="{FF2B5EF4-FFF2-40B4-BE49-F238E27FC236}">
              <a16:creationId xmlns:a16="http://schemas.microsoft.com/office/drawing/2014/main" id="{00000000-0008-0000-0400-00006F010000}"/>
            </a:ext>
          </a:extLst>
        </xdr:cNvPr>
        <xdr:cNvSpPr txBox="1"/>
      </xdr:nvSpPr>
      <xdr:spPr>
        <a:xfrm>
          <a:off x="4914900" y="130289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26670</xdr:rowOff>
    </xdr:from>
    <xdr:to>
      <xdr:col>24</xdr:col>
      <xdr:colOff>76200</xdr:colOff>
      <xdr:row>76</xdr:row>
      <xdr:rowOff>128270</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4775200" y="13056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161289</xdr:rowOff>
    </xdr:from>
    <xdr:to>
      <xdr:col>19</xdr:col>
      <xdr:colOff>187325</xdr:colOff>
      <xdr:row>76</xdr:row>
      <xdr:rowOff>12700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3098800" y="13020039"/>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41911</xdr:rowOff>
    </xdr:from>
    <xdr:to>
      <xdr:col>20</xdr:col>
      <xdr:colOff>38100</xdr:colOff>
      <xdr:row>76</xdr:row>
      <xdr:rowOff>143511</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937000" y="13072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128288</xdr:rowOff>
    </xdr:from>
    <xdr:ext cx="7366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3606800" y="131584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161289</xdr:rowOff>
    </xdr:from>
    <xdr:to>
      <xdr:col>15</xdr:col>
      <xdr:colOff>98425</xdr:colOff>
      <xdr:row>76</xdr:row>
      <xdr:rowOff>16511</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2209800" y="13020039"/>
          <a:ext cx="889000" cy="2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3811</xdr:rowOff>
    </xdr:from>
    <xdr:to>
      <xdr:col>15</xdr:col>
      <xdr:colOff>149225</xdr:colOff>
      <xdr:row>76</xdr:row>
      <xdr:rowOff>105411</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048000" y="13034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90188</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2717800" y="13120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16511</xdr:rowOff>
    </xdr:from>
    <xdr:to>
      <xdr:col>11</xdr:col>
      <xdr:colOff>9525</xdr:colOff>
      <xdr:row>76</xdr:row>
      <xdr:rowOff>27939</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1320800" y="13046711"/>
          <a:ext cx="8890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41911</xdr:rowOff>
    </xdr:from>
    <xdr:to>
      <xdr:col>11</xdr:col>
      <xdr:colOff>60325</xdr:colOff>
      <xdr:row>76</xdr:row>
      <xdr:rowOff>143511</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2159000" y="13072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128288</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828800" y="13158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57150</xdr:rowOff>
    </xdr:from>
    <xdr:to>
      <xdr:col>6</xdr:col>
      <xdr:colOff>171450</xdr:colOff>
      <xdr:row>76</xdr:row>
      <xdr:rowOff>158750</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1270000" y="1308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143527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939800" y="1317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87630</xdr:rowOff>
    </xdr:from>
    <xdr:to>
      <xdr:col>24</xdr:col>
      <xdr:colOff>76200</xdr:colOff>
      <xdr:row>76</xdr:row>
      <xdr:rowOff>17780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47752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104157</xdr:rowOff>
    </xdr:from>
    <xdr:ext cx="762000" cy="259045"/>
    <xdr:sp macro="" textlink="">
      <xdr:nvSpPr>
        <xdr:cNvPr id="386" name="公債費該当値テキスト">
          <a:extLst>
            <a:ext uri="{FF2B5EF4-FFF2-40B4-BE49-F238E27FC236}">
              <a16:creationId xmlns:a16="http://schemas.microsoft.com/office/drawing/2014/main" id="{00000000-0008-0000-0400-000082010000}"/>
            </a:ext>
          </a:extLst>
        </xdr:cNvPr>
        <xdr:cNvSpPr txBox="1"/>
      </xdr:nvSpPr>
      <xdr:spPr>
        <a:xfrm>
          <a:off x="4914900" y="1279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133350</xdr:rowOff>
    </xdr:from>
    <xdr:to>
      <xdr:col>20</xdr:col>
      <xdr:colOff>38100</xdr:colOff>
      <xdr:row>76</xdr:row>
      <xdr:rowOff>63500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3937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73677</xdr:rowOff>
    </xdr:from>
    <xdr:ext cx="7366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3606800" y="1276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110490</xdr:rowOff>
    </xdr:from>
    <xdr:to>
      <xdr:col>15</xdr:col>
      <xdr:colOff>149225</xdr:colOff>
      <xdr:row>76</xdr:row>
      <xdr:rowOff>40639</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30480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50817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2717800" y="1273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137160</xdr:rowOff>
    </xdr:from>
    <xdr:to>
      <xdr:col>11</xdr:col>
      <xdr:colOff>60325</xdr:colOff>
      <xdr:row>76</xdr:row>
      <xdr:rowOff>67311</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2159000" y="129959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77487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828800" y="12764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148589</xdr:rowOff>
    </xdr:from>
    <xdr:to>
      <xdr:col>6</xdr:col>
      <xdr:colOff>171450</xdr:colOff>
      <xdr:row>76</xdr:row>
      <xdr:rowOff>78739</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1270000" y="13007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88917</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939800" y="1277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類似団体平均と比較し</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3.3%</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の</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74.9%</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となっている。</a:t>
          </a:r>
          <a:endPar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今後とも</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スクラップアンドビルドの原則に基づいた</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事務事業の見直しを行うことで</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経常経費の削減に努め、経常収支比率の抑制</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に努める</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endPar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62</xdr:col>
      <xdr:colOff>6350</xdr:colOff>
      <xdr:row>69</xdr:row>
      <xdr:rowOff>107950</xdr:rowOff>
    </xdr:from>
    <xdr:ext cx="298543" cy="225703"/>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a:extLst>
            <a:ext uri="{FF2B5EF4-FFF2-40B4-BE49-F238E27FC236}">
              <a16:creationId xmlns:a16="http://schemas.microsoft.com/office/drawing/2014/main" id="{00000000-0008-0000-0400-0000A3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124714</xdr:rowOff>
    </xdr:from>
    <xdr:to>
      <xdr:col>82</xdr:col>
      <xdr:colOff>107950</xdr:colOff>
      <xdr:row>79</xdr:row>
      <xdr:rowOff>106426</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flipV="1">
          <a:off x="16510000" y="12469114"/>
          <a:ext cx="0" cy="1181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78503</xdr:rowOff>
    </xdr:from>
    <xdr:ext cx="762000" cy="259045"/>
    <xdr:sp macro="" textlink="">
      <xdr:nvSpPr>
        <xdr:cNvPr id="421" name="公債費以外最小値テキスト">
          <a:extLst>
            <a:ext uri="{FF2B5EF4-FFF2-40B4-BE49-F238E27FC236}">
              <a16:creationId xmlns:a16="http://schemas.microsoft.com/office/drawing/2014/main" id="{00000000-0008-0000-0400-0000A5010000}"/>
            </a:ext>
          </a:extLst>
        </xdr:cNvPr>
        <xdr:cNvSpPr txBox="1"/>
      </xdr:nvSpPr>
      <xdr:spPr>
        <a:xfrm>
          <a:off x="16598900" y="13623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106426</xdr:rowOff>
    </xdr:from>
    <xdr:to>
      <xdr:col>82</xdr:col>
      <xdr:colOff>196850</xdr:colOff>
      <xdr:row>79</xdr:row>
      <xdr:rowOff>106426</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3650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39641</xdr:rowOff>
    </xdr:from>
    <xdr:ext cx="762000" cy="259045"/>
    <xdr:sp macro="" textlink="">
      <xdr:nvSpPr>
        <xdr:cNvPr id="423" name="公債費以外最大値テキスト">
          <a:extLst>
            <a:ext uri="{FF2B5EF4-FFF2-40B4-BE49-F238E27FC236}">
              <a16:creationId xmlns:a16="http://schemas.microsoft.com/office/drawing/2014/main" id="{00000000-0008-0000-0400-0000A7010000}"/>
            </a:ext>
          </a:extLst>
        </xdr:cNvPr>
        <xdr:cNvSpPr txBox="1"/>
      </xdr:nvSpPr>
      <xdr:spPr>
        <a:xfrm>
          <a:off x="16598900" y="1221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124714</xdr:rowOff>
    </xdr:from>
    <xdr:to>
      <xdr:col>82</xdr:col>
      <xdr:colOff>196850</xdr:colOff>
      <xdr:row>72</xdr:row>
      <xdr:rowOff>124714</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2469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138430</xdr:rowOff>
    </xdr:from>
    <xdr:to>
      <xdr:col>82</xdr:col>
      <xdr:colOff>107950</xdr:colOff>
      <xdr:row>75</xdr:row>
      <xdr:rowOff>67564</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5671800" y="12825730"/>
          <a:ext cx="8382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129303</xdr:rowOff>
    </xdr:from>
    <xdr:ext cx="762000" cy="259045"/>
    <xdr:sp macro="" textlink="">
      <xdr:nvSpPr>
        <xdr:cNvPr id="426" name="公債費以外平均値テキスト">
          <a:extLst>
            <a:ext uri="{FF2B5EF4-FFF2-40B4-BE49-F238E27FC236}">
              <a16:creationId xmlns:a16="http://schemas.microsoft.com/office/drawing/2014/main" id="{00000000-0008-0000-0400-0000AA010000}"/>
            </a:ext>
          </a:extLst>
        </xdr:cNvPr>
        <xdr:cNvSpPr txBox="1"/>
      </xdr:nvSpPr>
      <xdr:spPr>
        <a:xfrm>
          <a:off x="16598900" y="126451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112776</xdr:rowOff>
    </xdr:from>
    <xdr:to>
      <xdr:col>82</xdr:col>
      <xdr:colOff>158750</xdr:colOff>
      <xdr:row>75</xdr:row>
      <xdr:rowOff>42926</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6459200" y="12800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73</xdr:row>
      <xdr:rowOff>127000</xdr:rowOff>
    </xdr:from>
    <xdr:to>
      <xdr:col>78</xdr:col>
      <xdr:colOff>69850</xdr:colOff>
      <xdr:row>74</xdr:row>
      <xdr:rowOff>138430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4782800" y="1264285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74</xdr:row>
      <xdr:rowOff>76200</xdr:rowOff>
    </xdr:from>
    <xdr:to>
      <xdr:col>78</xdr:col>
      <xdr:colOff>120650</xdr:colOff>
      <xdr:row>75</xdr:row>
      <xdr:rowOff>6350</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5621000" y="1276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16527</xdr:rowOff>
    </xdr:from>
    <xdr:ext cx="7366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5290800" y="12532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73</xdr:row>
      <xdr:rowOff>127000</xdr:rowOff>
    </xdr:from>
    <xdr:to>
      <xdr:col>73</xdr:col>
      <xdr:colOff>180975</xdr:colOff>
      <xdr:row>74</xdr:row>
      <xdr:rowOff>94996</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3893800" y="12642850"/>
          <a:ext cx="889000" cy="139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74</xdr:row>
      <xdr:rowOff>16764</xdr:rowOff>
    </xdr:from>
    <xdr:to>
      <xdr:col>74</xdr:col>
      <xdr:colOff>31750</xdr:colOff>
      <xdr:row>74</xdr:row>
      <xdr:rowOff>118364</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4732000" y="12704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103141</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401800" y="12790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94996</xdr:rowOff>
    </xdr:from>
    <xdr:to>
      <xdr:col>69</xdr:col>
      <xdr:colOff>92075</xdr:colOff>
      <xdr:row>75</xdr:row>
      <xdr:rowOff>35560</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flipV="1">
          <a:off x="13004800" y="12782296"/>
          <a:ext cx="889000" cy="112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74</xdr:row>
      <xdr:rowOff>103632</xdr:rowOff>
    </xdr:from>
    <xdr:to>
      <xdr:col>69</xdr:col>
      <xdr:colOff>142875</xdr:colOff>
      <xdr:row>75</xdr:row>
      <xdr:rowOff>33782</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3843000" y="12790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18559</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3512800" y="12877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126492</xdr:rowOff>
    </xdr:from>
    <xdr:to>
      <xdr:col>65</xdr:col>
      <xdr:colOff>53975</xdr:colOff>
      <xdr:row>75</xdr:row>
      <xdr:rowOff>56642</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2954000" y="12813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66819</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623800" y="12582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16764</xdr:rowOff>
    </xdr:from>
    <xdr:to>
      <xdr:col>82</xdr:col>
      <xdr:colOff>158750</xdr:colOff>
      <xdr:row>75</xdr:row>
      <xdr:rowOff>118364</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6459200" y="12875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160291</xdr:rowOff>
    </xdr:from>
    <xdr:ext cx="762000" cy="259045"/>
    <xdr:sp macro="" textlink="">
      <xdr:nvSpPr>
        <xdr:cNvPr id="445" name="公債費以外該当値テキスト">
          <a:extLst>
            <a:ext uri="{FF2B5EF4-FFF2-40B4-BE49-F238E27FC236}">
              <a16:creationId xmlns:a16="http://schemas.microsoft.com/office/drawing/2014/main" id="{00000000-0008-0000-0400-0000BD010000}"/>
            </a:ext>
          </a:extLst>
        </xdr:cNvPr>
        <xdr:cNvSpPr txBox="1"/>
      </xdr:nvSpPr>
      <xdr:spPr>
        <a:xfrm>
          <a:off x="16598900" y="12847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87630</xdr:rowOff>
    </xdr:from>
    <xdr:to>
      <xdr:col>78</xdr:col>
      <xdr:colOff>120650</xdr:colOff>
      <xdr:row>75</xdr:row>
      <xdr:rowOff>17780</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5621000" y="12774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2557</xdr:rowOff>
    </xdr:from>
    <xdr:ext cx="7366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290800" y="128613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73</xdr:row>
      <xdr:rowOff>76200</xdr:rowOff>
    </xdr:from>
    <xdr:to>
      <xdr:col>74</xdr:col>
      <xdr:colOff>31750</xdr:colOff>
      <xdr:row>74</xdr:row>
      <xdr:rowOff>6350</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4732000" y="12592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16527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401800" y="1236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44196</xdr:rowOff>
    </xdr:from>
    <xdr:to>
      <xdr:col>69</xdr:col>
      <xdr:colOff>142875</xdr:colOff>
      <xdr:row>74</xdr:row>
      <xdr:rowOff>145796</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3843000" y="12731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155973</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3512800" y="12500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156210</xdr:rowOff>
    </xdr:from>
    <xdr:to>
      <xdr:col>65</xdr:col>
      <xdr:colOff>53975</xdr:colOff>
      <xdr:row>75</xdr:row>
      <xdr:rowOff>86360</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2954000" y="12843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71137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2623800" y="1292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福島県大玉村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62001</xdr:rowOff>
    </xdr:from>
    <xdr:to>
      <xdr:col>29</xdr:col>
      <xdr:colOff>127000</xdr:colOff>
      <xdr:row>20</xdr:row>
      <xdr:rowOff>89845</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167026"/>
          <a:ext cx="0" cy="139944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61922</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538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89845</xdr:rowOff>
    </xdr:from>
    <xdr:to>
      <xdr:col>30</xdr:col>
      <xdr:colOff>25400</xdr:colOff>
      <xdr:row>20</xdr:row>
      <xdr:rowOff>89845</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5664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148378</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910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62001</xdr:rowOff>
    </xdr:from>
    <xdr:to>
      <xdr:col>30</xdr:col>
      <xdr:colOff>25400</xdr:colOff>
      <xdr:row>12</xdr:row>
      <xdr:rowOff>62001</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16702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144450</xdr:rowOff>
    </xdr:from>
    <xdr:to>
      <xdr:col>29</xdr:col>
      <xdr:colOff>127000</xdr:colOff>
      <xdr:row>18</xdr:row>
      <xdr:rowOff>164879</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278175"/>
          <a:ext cx="647700" cy="204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93542</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8843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77015</xdr:rowOff>
    </xdr:from>
    <xdr:to>
      <xdr:col>29</xdr:col>
      <xdr:colOff>177800</xdr:colOff>
      <xdr:row>18</xdr:row>
      <xdr:rowOff>7165</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30392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164879</xdr:rowOff>
    </xdr:from>
    <xdr:to>
      <xdr:col>26</xdr:col>
      <xdr:colOff>50800</xdr:colOff>
      <xdr:row>19</xdr:row>
      <xdr:rowOff>25098</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298604"/>
          <a:ext cx="698500" cy="316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119009</xdr:rowOff>
    </xdr:from>
    <xdr:to>
      <xdr:col>26</xdr:col>
      <xdr:colOff>101600</xdr:colOff>
      <xdr:row>18</xdr:row>
      <xdr:rowOff>49159</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30812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59336</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8501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114557</xdr:rowOff>
    </xdr:from>
    <xdr:to>
      <xdr:col>22</xdr:col>
      <xdr:colOff>114300</xdr:colOff>
      <xdr:row>19</xdr:row>
      <xdr:rowOff>25098</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a:off x="3606800" y="3248282"/>
          <a:ext cx="698500" cy="819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163990</xdr:rowOff>
    </xdr:from>
    <xdr:to>
      <xdr:col>22</xdr:col>
      <xdr:colOff>165100</xdr:colOff>
      <xdr:row>18</xdr:row>
      <xdr:rowOff>94140</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1262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104317</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895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114557</xdr:rowOff>
    </xdr:from>
    <xdr:to>
      <xdr:col>18</xdr:col>
      <xdr:colOff>177800</xdr:colOff>
      <xdr:row>19</xdr:row>
      <xdr:rowOff>156581</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248282"/>
          <a:ext cx="698500" cy="2134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23889</xdr:rowOff>
    </xdr:from>
    <xdr:to>
      <xdr:col>19</xdr:col>
      <xdr:colOff>38100</xdr:colOff>
      <xdr:row>18</xdr:row>
      <xdr:rowOff>125488</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157614"/>
          <a:ext cx="101600" cy="101599"/>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135666</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92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51351</xdr:rowOff>
    </xdr:from>
    <xdr:to>
      <xdr:col>15</xdr:col>
      <xdr:colOff>101600</xdr:colOff>
      <xdr:row>18</xdr:row>
      <xdr:rowOff>152951</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1850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163128</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953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93650</xdr:rowOff>
    </xdr:from>
    <xdr:to>
      <xdr:col>29</xdr:col>
      <xdr:colOff>177800</xdr:colOff>
      <xdr:row>19</xdr:row>
      <xdr:rowOff>23800</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2273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65727</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199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114079</xdr:rowOff>
    </xdr:from>
    <xdr:to>
      <xdr:col>26</xdr:col>
      <xdr:colOff>101600</xdr:colOff>
      <xdr:row>19</xdr:row>
      <xdr:rowOff>44229</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2478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29006</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3341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145748</xdr:rowOff>
    </xdr:from>
    <xdr:to>
      <xdr:col>22</xdr:col>
      <xdr:colOff>165100</xdr:colOff>
      <xdr:row>19</xdr:row>
      <xdr:rowOff>75898</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2794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60675</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365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63757</xdr:rowOff>
    </xdr:from>
    <xdr:to>
      <xdr:col>19</xdr:col>
      <xdr:colOff>38100</xdr:colOff>
      <xdr:row>18</xdr:row>
      <xdr:rowOff>165357</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1974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150134</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283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105781</xdr:rowOff>
    </xdr:from>
    <xdr:to>
      <xdr:col>15</xdr:col>
      <xdr:colOff>101600</xdr:colOff>
      <xdr:row>20</xdr:row>
      <xdr:rowOff>35931</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4109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20</xdr:row>
      <xdr:rowOff>20708</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497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331109</xdr:rowOff>
    </xdr:from>
    <xdr:to>
      <xdr:col>29</xdr:col>
      <xdr:colOff>127000</xdr:colOff>
      <xdr:row>38</xdr:row>
      <xdr:rowOff>19710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255659"/>
          <a:ext cx="0" cy="123165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334687</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45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19710</xdr:rowOff>
    </xdr:from>
    <xdr:to>
      <xdr:col>30</xdr:col>
      <xdr:colOff>25400</xdr:colOff>
      <xdr:row>38</xdr:row>
      <xdr:rowOff>19710</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4873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74586</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999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331109</xdr:rowOff>
    </xdr:from>
    <xdr:to>
      <xdr:col>30</xdr:col>
      <xdr:colOff>25400</xdr:colOff>
      <xdr:row>33</xdr:row>
      <xdr:rowOff>331109</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2556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19231</xdr:rowOff>
    </xdr:from>
    <xdr:to>
      <xdr:col>29</xdr:col>
      <xdr:colOff>127000</xdr:colOff>
      <xdr:row>36</xdr:row>
      <xdr:rowOff>41565</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003800" y="6972481"/>
          <a:ext cx="647700" cy="223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77602</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6879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232525</xdr:rowOff>
    </xdr:from>
    <xdr:to>
      <xdr:col>29</xdr:col>
      <xdr:colOff>177800</xdr:colOff>
      <xdr:row>35</xdr:row>
      <xdr:rowOff>334125</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8428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19231</xdr:rowOff>
    </xdr:from>
    <xdr:to>
      <xdr:col>26</xdr:col>
      <xdr:colOff>50800</xdr:colOff>
      <xdr:row>36</xdr:row>
      <xdr:rowOff>44582</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4305300" y="6972481"/>
          <a:ext cx="698500" cy="253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234033</xdr:rowOff>
    </xdr:from>
    <xdr:to>
      <xdr:col>26</xdr:col>
      <xdr:colOff>101600</xdr:colOff>
      <xdr:row>35</xdr:row>
      <xdr:rowOff>335633</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8443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2910</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6132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44582</xdr:rowOff>
    </xdr:from>
    <xdr:to>
      <xdr:col>22</xdr:col>
      <xdr:colOff>114300</xdr:colOff>
      <xdr:row>36</xdr:row>
      <xdr:rowOff>49794</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3606800" y="6997832"/>
          <a:ext cx="698500" cy="52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263423</xdr:rowOff>
    </xdr:from>
    <xdr:to>
      <xdr:col>22</xdr:col>
      <xdr:colOff>165100</xdr:colOff>
      <xdr:row>36</xdr:row>
      <xdr:rowOff>22123</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8737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32300</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642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49794</xdr:rowOff>
    </xdr:from>
    <xdr:to>
      <xdr:col>18</xdr:col>
      <xdr:colOff>177800</xdr:colOff>
      <xdr:row>36</xdr:row>
      <xdr:rowOff>50205</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2908300" y="7003044"/>
          <a:ext cx="698500" cy="4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282374</xdr:rowOff>
    </xdr:from>
    <xdr:to>
      <xdr:col>19</xdr:col>
      <xdr:colOff>38100</xdr:colOff>
      <xdr:row>36</xdr:row>
      <xdr:rowOff>41074</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8927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51251</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661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299108</xdr:rowOff>
    </xdr:from>
    <xdr:to>
      <xdr:col>15</xdr:col>
      <xdr:colOff>101600</xdr:colOff>
      <xdr:row>36</xdr:row>
      <xdr:rowOff>57808</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9094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67985</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678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333665</xdr:rowOff>
    </xdr:from>
    <xdr:to>
      <xdr:col>29</xdr:col>
      <xdr:colOff>177800</xdr:colOff>
      <xdr:row>36</xdr:row>
      <xdr:rowOff>92365</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69440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305742</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6916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311331</xdr:rowOff>
    </xdr:from>
    <xdr:to>
      <xdr:col>26</xdr:col>
      <xdr:colOff>101600</xdr:colOff>
      <xdr:row>36</xdr:row>
      <xdr:rowOff>70031</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69216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54808</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70080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336682</xdr:rowOff>
    </xdr:from>
    <xdr:to>
      <xdr:col>22</xdr:col>
      <xdr:colOff>165100</xdr:colOff>
      <xdr:row>36</xdr:row>
      <xdr:rowOff>95382</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69470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80159</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7033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341894</xdr:rowOff>
    </xdr:from>
    <xdr:to>
      <xdr:col>19</xdr:col>
      <xdr:colOff>38100</xdr:colOff>
      <xdr:row>36</xdr:row>
      <xdr:rowOff>100594</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69522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85371</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7038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342305</xdr:rowOff>
    </xdr:from>
    <xdr:to>
      <xdr:col>15</xdr:col>
      <xdr:colOff>101600</xdr:colOff>
      <xdr:row>36</xdr:row>
      <xdr:rowOff>101005</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69526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85782</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7039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福島県大玉村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8,784
8,752
79.44
5,350,207
4,925,217
389,694
3,191,262
3,542,640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37</xdr:row>
      <xdr:rowOff>168927</xdr:rowOff>
    </xdr:from>
    <xdr:ext cx="59541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166581" y="6512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a:extLst>
            <a:ext uri="{FF2B5EF4-FFF2-40B4-BE49-F238E27FC236}">
              <a16:creationId xmlns:a16="http://schemas.microsoft.com/office/drawing/2014/main" id="{00000000-0008-0000-06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68761</xdr:rowOff>
    </xdr:from>
    <xdr:to>
      <xdr:col>24</xdr:col>
      <xdr:colOff>62865</xdr:colOff>
      <xdr:row>39</xdr:row>
      <xdr:rowOff>54368</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flipV="1">
          <a:off x="4633595" y="5212261"/>
          <a:ext cx="1270" cy="1528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58195</xdr:rowOff>
    </xdr:from>
    <xdr:ext cx="534377" cy="259045"/>
    <xdr:sp macro="" textlink="">
      <xdr:nvSpPr>
        <xdr:cNvPr id="55" name="人件費最小値テキスト">
          <a:extLst>
            <a:ext uri="{FF2B5EF4-FFF2-40B4-BE49-F238E27FC236}">
              <a16:creationId xmlns:a16="http://schemas.microsoft.com/office/drawing/2014/main" id="{00000000-0008-0000-0600-000037000000}"/>
            </a:ext>
          </a:extLst>
        </xdr:cNvPr>
        <xdr:cNvSpPr txBox="1"/>
      </xdr:nvSpPr>
      <xdr:spPr>
        <a:xfrm>
          <a:off x="4686300" y="6744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54368</xdr:rowOff>
    </xdr:from>
    <xdr:to>
      <xdr:col>24</xdr:col>
      <xdr:colOff>152400</xdr:colOff>
      <xdr:row>39</xdr:row>
      <xdr:rowOff>54368</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6740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15438</xdr:rowOff>
    </xdr:from>
    <xdr:ext cx="599010" cy="259045"/>
    <xdr:sp macro="" textlink="">
      <xdr:nvSpPr>
        <xdr:cNvPr id="57" name="人件費最大値テキスト">
          <a:extLst>
            <a:ext uri="{FF2B5EF4-FFF2-40B4-BE49-F238E27FC236}">
              <a16:creationId xmlns:a16="http://schemas.microsoft.com/office/drawing/2014/main" id="{00000000-0008-0000-0600-000039000000}"/>
            </a:ext>
          </a:extLst>
        </xdr:cNvPr>
        <xdr:cNvSpPr txBox="1"/>
      </xdr:nvSpPr>
      <xdr:spPr>
        <a:xfrm>
          <a:off x="4686300" y="4987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257,758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68761</xdr:rowOff>
    </xdr:from>
    <xdr:to>
      <xdr:col>24</xdr:col>
      <xdr:colOff>152400</xdr:colOff>
      <xdr:row>30</xdr:row>
      <xdr:rowOff>68761</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5212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93888</xdr:rowOff>
    </xdr:from>
    <xdr:to>
      <xdr:col>24</xdr:col>
      <xdr:colOff>63500</xdr:colOff>
      <xdr:row>37</xdr:row>
      <xdr:rowOff>106288</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flipV="1">
          <a:off x="3797300" y="6437538"/>
          <a:ext cx="838200" cy="1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61101</xdr:rowOff>
    </xdr:from>
    <xdr:ext cx="599010" cy="259045"/>
    <xdr:sp macro="" textlink="">
      <xdr:nvSpPr>
        <xdr:cNvPr id="60" name="人件費平均値テキスト">
          <a:extLst>
            <a:ext uri="{FF2B5EF4-FFF2-40B4-BE49-F238E27FC236}">
              <a16:creationId xmlns:a16="http://schemas.microsoft.com/office/drawing/2014/main" id="{00000000-0008-0000-0600-00003C000000}"/>
            </a:ext>
          </a:extLst>
        </xdr:cNvPr>
        <xdr:cNvSpPr txBox="1"/>
      </xdr:nvSpPr>
      <xdr:spPr>
        <a:xfrm>
          <a:off x="4686300" y="60618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38224</xdr:rowOff>
    </xdr:from>
    <xdr:to>
      <xdr:col>24</xdr:col>
      <xdr:colOff>114300</xdr:colOff>
      <xdr:row>36</xdr:row>
      <xdr:rowOff>139824</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4584700" y="6210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106288</xdr:rowOff>
    </xdr:from>
    <xdr:to>
      <xdr:col>19</xdr:col>
      <xdr:colOff>177800</xdr:colOff>
      <xdr:row>37</xdr:row>
      <xdr:rowOff>118010</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flipV="1">
          <a:off x="2908300" y="6449938"/>
          <a:ext cx="889000" cy="1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78997</xdr:rowOff>
    </xdr:from>
    <xdr:to>
      <xdr:col>20</xdr:col>
      <xdr:colOff>38100</xdr:colOff>
      <xdr:row>37</xdr:row>
      <xdr:rowOff>9147</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3746500" y="6251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25674</xdr:rowOff>
    </xdr:from>
    <xdr:ext cx="599010" cy="259045"/>
    <xdr:sp macro="" textlink="">
      <xdr:nvSpPr>
        <xdr:cNvPr id="64" name="テキスト ボックス 63">
          <a:extLst>
            <a:ext uri="{FF2B5EF4-FFF2-40B4-BE49-F238E27FC236}">
              <a16:creationId xmlns:a16="http://schemas.microsoft.com/office/drawing/2014/main" id="{00000000-0008-0000-0600-000040000000}"/>
            </a:ext>
          </a:extLst>
        </xdr:cNvPr>
        <xdr:cNvSpPr txBox="1"/>
      </xdr:nvSpPr>
      <xdr:spPr>
        <a:xfrm>
          <a:off x="3497795" y="6026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165733</xdr:rowOff>
    </xdr:from>
    <xdr:to>
      <xdr:col>15</xdr:col>
      <xdr:colOff>50800</xdr:colOff>
      <xdr:row>37</xdr:row>
      <xdr:rowOff>118010</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a:off x="2019300" y="6337933"/>
          <a:ext cx="889000" cy="123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105378</xdr:rowOff>
    </xdr:from>
    <xdr:to>
      <xdr:col>15</xdr:col>
      <xdr:colOff>101600</xdr:colOff>
      <xdr:row>37</xdr:row>
      <xdr:rowOff>35528</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2857500" y="6277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52055</xdr:rowOff>
    </xdr:from>
    <xdr:ext cx="599010"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2608795" y="6052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165733</xdr:rowOff>
    </xdr:from>
    <xdr:to>
      <xdr:col>10</xdr:col>
      <xdr:colOff>114300</xdr:colOff>
      <xdr:row>38</xdr:row>
      <xdr:rowOff>127987</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1130300" y="6337933"/>
          <a:ext cx="889000" cy="305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143289</xdr:rowOff>
    </xdr:from>
    <xdr:to>
      <xdr:col>10</xdr:col>
      <xdr:colOff>165100</xdr:colOff>
      <xdr:row>37</xdr:row>
      <xdr:rowOff>73439</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968500" y="6315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64566</xdr:rowOff>
    </xdr:from>
    <xdr:ext cx="599010"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1719795" y="6408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124306</xdr:rowOff>
    </xdr:from>
    <xdr:to>
      <xdr:col>6</xdr:col>
      <xdr:colOff>38100</xdr:colOff>
      <xdr:row>38</xdr:row>
      <xdr:rowOff>54456</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079500" y="6467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70983</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830795" y="6243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43088</xdr:rowOff>
    </xdr:from>
    <xdr:to>
      <xdr:col>24</xdr:col>
      <xdr:colOff>114300</xdr:colOff>
      <xdr:row>37</xdr:row>
      <xdr:rowOff>144688</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4584700" y="6386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21515</xdr:rowOff>
    </xdr:from>
    <xdr:ext cx="599010" cy="259045"/>
    <xdr:sp macro="" textlink="">
      <xdr:nvSpPr>
        <xdr:cNvPr id="79" name="人件費該当値テキスト">
          <a:extLst>
            <a:ext uri="{FF2B5EF4-FFF2-40B4-BE49-F238E27FC236}">
              <a16:creationId xmlns:a16="http://schemas.microsoft.com/office/drawing/2014/main" id="{00000000-0008-0000-0600-00004F000000}"/>
            </a:ext>
          </a:extLst>
        </xdr:cNvPr>
        <xdr:cNvSpPr txBox="1"/>
      </xdr:nvSpPr>
      <xdr:spPr>
        <a:xfrm>
          <a:off x="4686300" y="6365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55488</xdr:rowOff>
    </xdr:from>
    <xdr:to>
      <xdr:col>20</xdr:col>
      <xdr:colOff>38100</xdr:colOff>
      <xdr:row>37</xdr:row>
      <xdr:rowOff>157088</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3746500" y="6399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148215</xdr:rowOff>
    </xdr:from>
    <xdr:ext cx="59901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3497795" y="6491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67210</xdr:rowOff>
    </xdr:from>
    <xdr:to>
      <xdr:col>15</xdr:col>
      <xdr:colOff>101600</xdr:colOff>
      <xdr:row>37</xdr:row>
      <xdr:rowOff>168810</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2857500" y="641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159938</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2608795" y="6503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114933</xdr:rowOff>
    </xdr:from>
    <xdr:to>
      <xdr:col>10</xdr:col>
      <xdr:colOff>165100</xdr:colOff>
      <xdr:row>37</xdr:row>
      <xdr:rowOff>45083</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968500" y="6287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61610</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1719795" y="6062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77187</xdr:rowOff>
    </xdr:from>
    <xdr:to>
      <xdr:col>6</xdr:col>
      <xdr:colOff>38100</xdr:colOff>
      <xdr:row>39</xdr:row>
      <xdr:rowOff>7337</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079500" y="6592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38</xdr:row>
      <xdr:rowOff>169914</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830795" y="6685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a:extLst>
            <a:ext uri="{FF2B5EF4-FFF2-40B4-BE49-F238E27FC236}">
              <a16:creationId xmlns:a16="http://schemas.microsoft.com/office/drawing/2014/main" id="{00000000-0008-0000-0600-000063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物件費グラフ枠">
          <a:extLst>
            <a:ext uri="{FF2B5EF4-FFF2-40B4-BE49-F238E27FC236}">
              <a16:creationId xmlns:a16="http://schemas.microsoft.com/office/drawing/2014/main" id="{00000000-0008-0000-0600-00006C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52857</xdr:rowOff>
    </xdr:from>
    <xdr:to>
      <xdr:col>24</xdr:col>
      <xdr:colOff>62865</xdr:colOff>
      <xdr:row>58</xdr:row>
      <xdr:rowOff>92386</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flipV="1">
          <a:off x="4633595" y="8625357"/>
          <a:ext cx="1270" cy="1411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96213</xdr:rowOff>
    </xdr:from>
    <xdr:ext cx="534377" cy="259045"/>
    <xdr:sp macro="" textlink="">
      <xdr:nvSpPr>
        <xdr:cNvPr id="110" name="物件費最小値テキスト">
          <a:extLst>
            <a:ext uri="{FF2B5EF4-FFF2-40B4-BE49-F238E27FC236}">
              <a16:creationId xmlns:a16="http://schemas.microsoft.com/office/drawing/2014/main" id="{00000000-0008-0000-0600-00006E000000}"/>
            </a:ext>
          </a:extLst>
        </xdr:cNvPr>
        <xdr:cNvSpPr txBox="1"/>
      </xdr:nvSpPr>
      <xdr:spPr>
        <a:xfrm>
          <a:off x="4686300" y="10040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92386</xdr:rowOff>
    </xdr:from>
    <xdr:to>
      <xdr:col>24</xdr:col>
      <xdr:colOff>152400</xdr:colOff>
      <xdr:row>58</xdr:row>
      <xdr:rowOff>92386</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4546600" y="10036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170984</xdr:rowOff>
    </xdr:from>
    <xdr:ext cx="690189" cy="259045"/>
    <xdr:sp macro="" textlink="">
      <xdr:nvSpPr>
        <xdr:cNvPr id="112" name="物件費最大値テキスト">
          <a:extLst>
            <a:ext uri="{FF2B5EF4-FFF2-40B4-BE49-F238E27FC236}">
              <a16:creationId xmlns:a16="http://schemas.microsoft.com/office/drawing/2014/main" id="{00000000-0008-0000-0600-000070000000}"/>
            </a:ext>
          </a:extLst>
        </xdr:cNvPr>
        <xdr:cNvSpPr txBox="1"/>
      </xdr:nvSpPr>
      <xdr:spPr>
        <a:xfrm>
          <a:off x="4686300" y="840058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1,594,972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52857</xdr:rowOff>
    </xdr:from>
    <xdr:to>
      <xdr:col>24</xdr:col>
      <xdr:colOff>152400</xdr:colOff>
      <xdr:row>50</xdr:row>
      <xdr:rowOff>52857</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4546600" y="8625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69403</xdr:rowOff>
    </xdr:from>
    <xdr:to>
      <xdr:col>24</xdr:col>
      <xdr:colOff>63500</xdr:colOff>
      <xdr:row>58</xdr:row>
      <xdr:rowOff>75070</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3797300" y="10013503"/>
          <a:ext cx="838200" cy="5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146465</xdr:rowOff>
    </xdr:from>
    <xdr:ext cx="599010" cy="259045"/>
    <xdr:sp macro="" textlink="">
      <xdr:nvSpPr>
        <xdr:cNvPr id="115" name="物件費平均値テキスト">
          <a:extLst>
            <a:ext uri="{FF2B5EF4-FFF2-40B4-BE49-F238E27FC236}">
              <a16:creationId xmlns:a16="http://schemas.microsoft.com/office/drawing/2014/main" id="{00000000-0008-0000-0600-000073000000}"/>
            </a:ext>
          </a:extLst>
        </xdr:cNvPr>
        <xdr:cNvSpPr txBox="1"/>
      </xdr:nvSpPr>
      <xdr:spPr>
        <a:xfrm>
          <a:off x="4686300" y="97476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123588</xdr:rowOff>
    </xdr:from>
    <xdr:to>
      <xdr:col>24</xdr:col>
      <xdr:colOff>114300</xdr:colOff>
      <xdr:row>58</xdr:row>
      <xdr:rowOff>53738</xdr:rowOff>
    </xdr:to>
    <xdr:sp macro="" textlink="">
      <xdr:nvSpPr>
        <xdr:cNvPr id="116" name="フローチャート: 判断 115">
          <a:extLst>
            <a:ext uri="{FF2B5EF4-FFF2-40B4-BE49-F238E27FC236}">
              <a16:creationId xmlns:a16="http://schemas.microsoft.com/office/drawing/2014/main" id="{00000000-0008-0000-0600-000074000000}"/>
            </a:ext>
          </a:extLst>
        </xdr:cNvPr>
        <xdr:cNvSpPr/>
      </xdr:nvSpPr>
      <xdr:spPr>
        <a:xfrm>
          <a:off x="4584700" y="989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67101</xdr:rowOff>
    </xdr:from>
    <xdr:to>
      <xdr:col>19</xdr:col>
      <xdr:colOff>177800</xdr:colOff>
      <xdr:row>58</xdr:row>
      <xdr:rowOff>69403</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2908300" y="10011201"/>
          <a:ext cx="889000" cy="2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128687</xdr:rowOff>
    </xdr:from>
    <xdr:to>
      <xdr:col>20</xdr:col>
      <xdr:colOff>38100</xdr:colOff>
      <xdr:row>58</xdr:row>
      <xdr:rowOff>58837</xdr:rowOff>
    </xdr:to>
    <xdr:sp macro="" textlink="">
      <xdr:nvSpPr>
        <xdr:cNvPr id="118" name="フローチャート: 判断 117">
          <a:extLst>
            <a:ext uri="{FF2B5EF4-FFF2-40B4-BE49-F238E27FC236}">
              <a16:creationId xmlns:a16="http://schemas.microsoft.com/office/drawing/2014/main" id="{00000000-0008-0000-0600-000076000000}"/>
            </a:ext>
          </a:extLst>
        </xdr:cNvPr>
        <xdr:cNvSpPr/>
      </xdr:nvSpPr>
      <xdr:spPr>
        <a:xfrm>
          <a:off x="3746500" y="990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75364</xdr:rowOff>
    </xdr:from>
    <xdr:ext cx="599010" cy="259045"/>
    <xdr:sp macro="" textlink="">
      <xdr:nvSpPr>
        <xdr:cNvPr id="119" name="テキスト ボックス 118">
          <a:extLst>
            <a:ext uri="{FF2B5EF4-FFF2-40B4-BE49-F238E27FC236}">
              <a16:creationId xmlns:a16="http://schemas.microsoft.com/office/drawing/2014/main" id="{00000000-0008-0000-0600-000077000000}"/>
            </a:ext>
          </a:extLst>
        </xdr:cNvPr>
        <xdr:cNvSpPr txBox="1"/>
      </xdr:nvSpPr>
      <xdr:spPr>
        <a:xfrm>
          <a:off x="3497795" y="9676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67101</xdr:rowOff>
    </xdr:from>
    <xdr:to>
      <xdr:col>15</xdr:col>
      <xdr:colOff>50800</xdr:colOff>
      <xdr:row>58</xdr:row>
      <xdr:rowOff>72813</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019300" y="10011201"/>
          <a:ext cx="889000" cy="5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141191</xdr:rowOff>
    </xdr:from>
    <xdr:to>
      <xdr:col>15</xdr:col>
      <xdr:colOff>101600</xdr:colOff>
      <xdr:row>58</xdr:row>
      <xdr:rowOff>71341</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2857500" y="9913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87868</xdr:rowOff>
    </xdr:from>
    <xdr:ext cx="599010"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2608795" y="9689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22716</xdr:rowOff>
    </xdr:from>
    <xdr:to>
      <xdr:col>10</xdr:col>
      <xdr:colOff>114300</xdr:colOff>
      <xdr:row>58</xdr:row>
      <xdr:rowOff>72813</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a:off x="1130300" y="9966816"/>
          <a:ext cx="889000" cy="50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157146</xdr:rowOff>
    </xdr:from>
    <xdr:to>
      <xdr:col>10</xdr:col>
      <xdr:colOff>165100</xdr:colOff>
      <xdr:row>58</xdr:row>
      <xdr:rowOff>87296</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1968500" y="9929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103823</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1719795" y="9705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156938</xdr:rowOff>
    </xdr:from>
    <xdr:to>
      <xdr:col>6</xdr:col>
      <xdr:colOff>38100</xdr:colOff>
      <xdr:row>58</xdr:row>
      <xdr:rowOff>87088</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1079500" y="9929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78215</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830795" y="10022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24270</xdr:rowOff>
    </xdr:from>
    <xdr:to>
      <xdr:col>24</xdr:col>
      <xdr:colOff>114300</xdr:colOff>
      <xdr:row>58</xdr:row>
      <xdr:rowOff>125870</xdr:rowOff>
    </xdr:to>
    <xdr:sp macro="" textlink="">
      <xdr:nvSpPr>
        <xdr:cNvPr id="133" name="楕円 132">
          <a:extLst>
            <a:ext uri="{FF2B5EF4-FFF2-40B4-BE49-F238E27FC236}">
              <a16:creationId xmlns:a16="http://schemas.microsoft.com/office/drawing/2014/main" id="{00000000-0008-0000-0600-000085000000}"/>
            </a:ext>
          </a:extLst>
        </xdr:cNvPr>
        <xdr:cNvSpPr/>
      </xdr:nvSpPr>
      <xdr:spPr>
        <a:xfrm>
          <a:off x="4584700" y="9968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110647</xdr:rowOff>
    </xdr:from>
    <xdr:ext cx="534377" cy="259045"/>
    <xdr:sp macro="" textlink="">
      <xdr:nvSpPr>
        <xdr:cNvPr id="134" name="物件費該当値テキスト">
          <a:extLst>
            <a:ext uri="{FF2B5EF4-FFF2-40B4-BE49-F238E27FC236}">
              <a16:creationId xmlns:a16="http://schemas.microsoft.com/office/drawing/2014/main" id="{00000000-0008-0000-0600-000086000000}"/>
            </a:ext>
          </a:extLst>
        </xdr:cNvPr>
        <xdr:cNvSpPr txBox="1"/>
      </xdr:nvSpPr>
      <xdr:spPr>
        <a:xfrm>
          <a:off x="4686300" y="9883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18603</xdr:rowOff>
    </xdr:from>
    <xdr:to>
      <xdr:col>20</xdr:col>
      <xdr:colOff>38100</xdr:colOff>
      <xdr:row>58</xdr:row>
      <xdr:rowOff>120203</xdr:rowOff>
    </xdr:to>
    <xdr:sp macro="" textlink="">
      <xdr:nvSpPr>
        <xdr:cNvPr id="135" name="楕円 134">
          <a:extLst>
            <a:ext uri="{FF2B5EF4-FFF2-40B4-BE49-F238E27FC236}">
              <a16:creationId xmlns:a16="http://schemas.microsoft.com/office/drawing/2014/main" id="{00000000-0008-0000-0600-000087000000}"/>
            </a:ext>
          </a:extLst>
        </xdr:cNvPr>
        <xdr:cNvSpPr/>
      </xdr:nvSpPr>
      <xdr:spPr>
        <a:xfrm>
          <a:off x="3746500" y="9962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111330</xdr:rowOff>
    </xdr:from>
    <xdr:ext cx="534377"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530111" y="10055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16301</xdr:rowOff>
    </xdr:from>
    <xdr:to>
      <xdr:col>15</xdr:col>
      <xdr:colOff>101600</xdr:colOff>
      <xdr:row>58</xdr:row>
      <xdr:rowOff>117901</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2857500" y="9960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109028</xdr:rowOff>
    </xdr:from>
    <xdr:ext cx="534377"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2641111" y="10053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22013</xdr:rowOff>
    </xdr:from>
    <xdr:to>
      <xdr:col>10</xdr:col>
      <xdr:colOff>165100</xdr:colOff>
      <xdr:row>58</xdr:row>
      <xdr:rowOff>123613</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1968500" y="9966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114740</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752111" y="10058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143366</xdr:rowOff>
    </xdr:from>
    <xdr:to>
      <xdr:col>6</xdr:col>
      <xdr:colOff>38100</xdr:colOff>
      <xdr:row>58</xdr:row>
      <xdr:rowOff>73516</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1079500" y="9916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90043</xdr:rowOff>
    </xdr:from>
    <xdr:ext cx="59901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830795" y="9691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a:extLst>
            <a:ext uri="{FF2B5EF4-FFF2-40B4-BE49-F238E27FC236}">
              <a16:creationId xmlns:a16="http://schemas.microsoft.com/office/drawing/2014/main" id="{00000000-0008-0000-0600-00008F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a:extLst>
            <a:ext uri="{FF2B5EF4-FFF2-40B4-BE49-F238E27FC236}">
              <a16:creationId xmlns:a16="http://schemas.microsoft.com/office/drawing/2014/main" id="{00000000-0008-0000-0600-000098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維持補修費グラフ枠">
          <a:extLst>
            <a:ext uri="{FF2B5EF4-FFF2-40B4-BE49-F238E27FC236}">
              <a16:creationId xmlns:a16="http://schemas.microsoft.com/office/drawing/2014/main" id="{00000000-0008-0000-0600-0000A5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140824</xdr:rowOff>
    </xdr:from>
    <xdr:to>
      <xdr:col>24</xdr:col>
      <xdr:colOff>62865</xdr:colOff>
      <xdr:row>79</xdr:row>
      <xdr:rowOff>20162</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flipV="1">
          <a:off x="4633595" y="12142324"/>
          <a:ext cx="1270" cy="14223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23989</xdr:rowOff>
    </xdr:from>
    <xdr:ext cx="469744" cy="259045"/>
    <xdr:sp macro="" textlink="">
      <xdr:nvSpPr>
        <xdr:cNvPr id="167" name="維持補修費最小値テキスト">
          <a:extLst>
            <a:ext uri="{FF2B5EF4-FFF2-40B4-BE49-F238E27FC236}">
              <a16:creationId xmlns:a16="http://schemas.microsoft.com/office/drawing/2014/main" id="{00000000-0008-0000-0600-0000A7000000}"/>
            </a:ext>
          </a:extLst>
        </xdr:cNvPr>
        <xdr:cNvSpPr txBox="1"/>
      </xdr:nvSpPr>
      <xdr:spPr>
        <a:xfrm>
          <a:off x="4686300" y="13568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20162</xdr:rowOff>
    </xdr:from>
    <xdr:to>
      <xdr:col>24</xdr:col>
      <xdr:colOff>152400</xdr:colOff>
      <xdr:row>79</xdr:row>
      <xdr:rowOff>20162</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4546600" y="13564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87501</xdr:rowOff>
    </xdr:from>
    <xdr:ext cx="534377" cy="259045"/>
    <xdr:sp macro="" textlink="">
      <xdr:nvSpPr>
        <xdr:cNvPr id="169" name="維持補修費最大値テキスト">
          <a:extLst>
            <a:ext uri="{FF2B5EF4-FFF2-40B4-BE49-F238E27FC236}">
              <a16:creationId xmlns:a16="http://schemas.microsoft.com/office/drawing/2014/main" id="{00000000-0008-0000-0600-0000A9000000}"/>
            </a:ext>
          </a:extLst>
        </xdr:cNvPr>
        <xdr:cNvSpPr txBox="1"/>
      </xdr:nvSpPr>
      <xdr:spPr>
        <a:xfrm>
          <a:off x="4686300" y="11917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140824</xdr:rowOff>
    </xdr:from>
    <xdr:to>
      <xdr:col>24</xdr:col>
      <xdr:colOff>152400</xdr:colOff>
      <xdr:row>70</xdr:row>
      <xdr:rowOff>140824</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2142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89808</xdr:rowOff>
    </xdr:from>
    <xdr:to>
      <xdr:col>24</xdr:col>
      <xdr:colOff>63500</xdr:colOff>
      <xdr:row>78</xdr:row>
      <xdr:rowOff>124613</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3797300" y="13462908"/>
          <a:ext cx="838200" cy="34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45330</xdr:rowOff>
    </xdr:from>
    <xdr:ext cx="534377" cy="259045"/>
    <xdr:sp macro="" textlink="">
      <xdr:nvSpPr>
        <xdr:cNvPr id="172" name="維持補修費平均値テキスト">
          <a:extLst>
            <a:ext uri="{FF2B5EF4-FFF2-40B4-BE49-F238E27FC236}">
              <a16:creationId xmlns:a16="http://schemas.microsoft.com/office/drawing/2014/main" id="{00000000-0008-0000-0600-0000AC000000}"/>
            </a:ext>
          </a:extLst>
        </xdr:cNvPr>
        <xdr:cNvSpPr txBox="1"/>
      </xdr:nvSpPr>
      <xdr:spPr>
        <a:xfrm>
          <a:off x="4686300" y="130755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22453</xdr:rowOff>
    </xdr:from>
    <xdr:to>
      <xdr:col>24</xdr:col>
      <xdr:colOff>114300</xdr:colOff>
      <xdr:row>77</xdr:row>
      <xdr:rowOff>124053</xdr:rowOff>
    </xdr:to>
    <xdr:sp macro="" textlink="">
      <xdr:nvSpPr>
        <xdr:cNvPr id="173" name="フローチャート: 判断 172">
          <a:extLst>
            <a:ext uri="{FF2B5EF4-FFF2-40B4-BE49-F238E27FC236}">
              <a16:creationId xmlns:a16="http://schemas.microsoft.com/office/drawing/2014/main" id="{00000000-0008-0000-0600-0000AD000000}"/>
            </a:ext>
          </a:extLst>
        </xdr:cNvPr>
        <xdr:cNvSpPr/>
      </xdr:nvSpPr>
      <xdr:spPr>
        <a:xfrm>
          <a:off x="4584700" y="13224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124613</xdr:rowOff>
    </xdr:from>
    <xdr:to>
      <xdr:col>19</xdr:col>
      <xdr:colOff>177800</xdr:colOff>
      <xdr:row>78</xdr:row>
      <xdr:rowOff>131051</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2908300" y="13497713"/>
          <a:ext cx="889000" cy="6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164148</xdr:rowOff>
    </xdr:from>
    <xdr:to>
      <xdr:col>20</xdr:col>
      <xdr:colOff>38100</xdr:colOff>
      <xdr:row>77</xdr:row>
      <xdr:rowOff>94298</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3746500" y="13194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110824</xdr:rowOff>
    </xdr:from>
    <xdr:ext cx="534377" cy="259045"/>
    <xdr:sp macro="" textlink="">
      <xdr:nvSpPr>
        <xdr:cNvPr id="176" name="テキスト ボックス 175">
          <a:extLst>
            <a:ext uri="{FF2B5EF4-FFF2-40B4-BE49-F238E27FC236}">
              <a16:creationId xmlns:a16="http://schemas.microsoft.com/office/drawing/2014/main" id="{00000000-0008-0000-0600-0000B0000000}"/>
            </a:ext>
          </a:extLst>
        </xdr:cNvPr>
        <xdr:cNvSpPr txBox="1"/>
      </xdr:nvSpPr>
      <xdr:spPr>
        <a:xfrm>
          <a:off x="3530111" y="12969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131051</xdr:rowOff>
    </xdr:from>
    <xdr:to>
      <xdr:col>15</xdr:col>
      <xdr:colOff>50800</xdr:colOff>
      <xdr:row>78</xdr:row>
      <xdr:rowOff>152312</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2019300" y="13504151"/>
          <a:ext cx="889000" cy="21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155766</xdr:rowOff>
    </xdr:from>
    <xdr:to>
      <xdr:col>15</xdr:col>
      <xdr:colOff>101600</xdr:colOff>
      <xdr:row>77</xdr:row>
      <xdr:rowOff>85916</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2857500" y="13185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102443</xdr:rowOff>
    </xdr:from>
    <xdr:ext cx="534377"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2641111" y="12961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149282</xdr:rowOff>
    </xdr:from>
    <xdr:to>
      <xdr:col>10</xdr:col>
      <xdr:colOff>114300</xdr:colOff>
      <xdr:row>78</xdr:row>
      <xdr:rowOff>152312</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1130300" y="13522382"/>
          <a:ext cx="889000" cy="3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53715</xdr:rowOff>
    </xdr:from>
    <xdr:to>
      <xdr:col>10</xdr:col>
      <xdr:colOff>165100</xdr:colOff>
      <xdr:row>77</xdr:row>
      <xdr:rowOff>155315</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1968500" y="13255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392</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1752111" y="13030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150413</xdr:rowOff>
    </xdr:from>
    <xdr:to>
      <xdr:col>6</xdr:col>
      <xdr:colOff>38100</xdr:colOff>
      <xdr:row>78</xdr:row>
      <xdr:rowOff>80563</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079500" y="13352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97090</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895428" y="13127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39008</xdr:rowOff>
    </xdr:from>
    <xdr:to>
      <xdr:col>24</xdr:col>
      <xdr:colOff>114300</xdr:colOff>
      <xdr:row>78</xdr:row>
      <xdr:rowOff>140608</xdr:rowOff>
    </xdr:to>
    <xdr:sp macro="" textlink="">
      <xdr:nvSpPr>
        <xdr:cNvPr id="190" name="楕円 189">
          <a:extLst>
            <a:ext uri="{FF2B5EF4-FFF2-40B4-BE49-F238E27FC236}">
              <a16:creationId xmlns:a16="http://schemas.microsoft.com/office/drawing/2014/main" id="{00000000-0008-0000-0600-0000BE000000}"/>
            </a:ext>
          </a:extLst>
        </xdr:cNvPr>
        <xdr:cNvSpPr/>
      </xdr:nvSpPr>
      <xdr:spPr>
        <a:xfrm>
          <a:off x="4584700" y="13412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125385</xdr:rowOff>
    </xdr:from>
    <xdr:ext cx="469744" cy="259045"/>
    <xdr:sp macro="" textlink="">
      <xdr:nvSpPr>
        <xdr:cNvPr id="191" name="維持補修費該当値テキスト">
          <a:extLst>
            <a:ext uri="{FF2B5EF4-FFF2-40B4-BE49-F238E27FC236}">
              <a16:creationId xmlns:a16="http://schemas.microsoft.com/office/drawing/2014/main" id="{00000000-0008-0000-0600-0000BF000000}"/>
            </a:ext>
          </a:extLst>
        </xdr:cNvPr>
        <xdr:cNvSpPr txBox="1"/>
      </xdr:nvSpPr>
      <xdr:spPr>
        <a:xfrm>
          <a:off x="4686300" y="13327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73813</xdr:rowOff>
    </xdr:from>
    <xdr:to>
      <xdr:col>20</xdr:col>
      <xdr:colOff>38100</xdr:colOff>
      <xdr:row>79</xdr:row>
      <xdr:rowOff>3963</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3746500" y="13446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166540</xdr:rowOff>
    </xdr:from>
    <xdr:ext cx="469744"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562428" y="13539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80251</xdr:rowOff>
    </xdr:from>
    <xdr:to>
      <xdr:col>15</xdr:col>
      <xdr:colOff>101600</xdr:colOff>
      <xdr:row>79</xdr:row>
      <xdr:rowOff>10401</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2857500" y="13453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1528</xdr:rowOff>
    </xdr:from>
    <xdr:ext cx="469744"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2673428" y="13546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101512</xdr:rowOff>
    </xdr:from>
    <xdr:to>
      <xdr:col>10</xdr:col>
      <xdr:colOff>165100</xdr:colOff>
      <xdr:row>79</xdr:row>
      <xdr:rowOff>31662</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1968500" y="13474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22789</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1784428" y="13567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98482</xdr:rowOff>
    </xdr:from>
    <xdr:to>
      <xdr:col>6</xdr:col>
      <xdr:colOff>38100</xdr:colOff>
      <xdr:row>79</xdr:row>
      <xdr:rowOff>28632</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1079500" y="13471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19759</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895428" y="13564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a:extLst>
            <a:ext uri="{FF2B5EF4-FFF2-40B4-BE49-F238E27FC236}">
              <a16:creationId xmlns:a16="http://schemas.microsoft.com/office/drawing/2014/main" id="{00000000-0008-0000-0600-0000D1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72405</xdr:rowOff>
    </xdr:from>
    <xdr:to>
      <xdr:col>24</xdr:col>
      <xdr:colOff>62865</xdr:colOff>
      <xdr:row>98</xdr:row>
      <xdr:rowOff>90007</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flipV="1">
          <a:off x="4633595" y="15502905"/>
          <a:ext cx="1270" cy="13892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93834</xdr:rowOff>
    </xdr:from>
    <xdr:ext cx="534377" cy="259045"/>
    <xdr:sp macro="" textlink="">
      <xdr:nvSpPr>
        <xdr:cNvPr id="227" name="扶助費最小値テキスト">
          <a:extLst>
            <a:ext uri="{FF2B5EF4-FFF2-40B4-BE49-F238E27FC236}">
              <a16:creationId xmlns:a16="http://schemas.microsoft.com/office/drawing/2014/main" id="{00000000-0008-0000-0600-0000E3000000}"/>
            </a:ext>
          </a:extLst>
        </xdr:cNvPr>
        <xdr:cNvSpPr txBox="1"/>
      </xdr:nvSpPr>
      <xdr:spPr>
        <a:xfrm>
          <a:off x="4686300" y="16895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90007</xdr:rowOff>
    </xdr:from>
    <xdr:to>
      <xdr:col>24</xdr:col>
      <xdr:colOff>152400</xdr:colOff>
      <xdr:row>98</xdr:row>
      <xdr:rowOff>90007</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6892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19082</xdr:rowOff>
    </xdr:from>
    <xdr:ext cx="599010" cy="259045"/>
    <xdr:sp macro="" textlink="">
      <xdr:nvSpPr>
        <xdr:cNvPr id="229" name="扶助費最大値テキスト">
          <a:extLst>
            <a:ext uri="{FF2B5EF4-FFF2-40B4-BE49-F238E27FC236}">
              <a16:creationId xmlns:a16="http://schemas.microsoft.com/office/drawing/2014/main" id="{00000000-0008-0000-0600-0000E5000000}"/>
            </a:ext>
          </a:extLst>
        </xdr:cNvPr>
        <xdr:cNvSpPr txBox="1"/>
      </xdr:nvSpPr>
      <xdr:spPr>
        <a:xfrm>
          <a:off x="4686300" y="15278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72405</xdr:rowOff>
    </xdr:from>
    <xdr:to>
      <xdr:col>24</xdr:col>
      <xdr:colOff>152400</xdr:colOff>
      <xdr:row>90</xdr:row>
      <xdr:rowOff>72405</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5502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8962</xdr:rowOff>
    </xdr:from>
    <xdr:to>
      <xdr:col>24</xdr:col>
      <xdr:colOff>63500</xdr:colOff>
      <xdr:row>98</xdr:row>
      <xdr:rowOff>12621</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3797300" y="16811062"/>
          <a:ext cx="838200" cy="3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68702</xdr:rowOff>
    </xdr:from>
    <xdr:ext cx="534377" cy="259045"/>
    <xdr:sp macro="" textlink="">
      <xdr:nvSpPr>
        <xdr:cNvPr id="232" name="扶助費平均値テキスト">
          <a:extLst>
            <a:ext uri="{FF2B5EF4-FFF2-40B4-BE49-F238E27FC236}">
              <a16:creationId xmlns:a16="http://schemas.microsoft.com/office/drawing/2014/main" id="{00000000-0008-0000-0600-0000E8000000}"/>
            </a:ext>
          </a:extLst>
        </xdr:cNvPr>
        <xdr:cNvSpPr txBox="1"/>
      </xdr:nvSpPr>
      <xdr:spPr>
        <a:xfrm>
          <a:off x="4686300" y="163564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45825</xdr:rowOff>
    </xdr:from>
    <xdr:to>
      <xdr:col>24</xdr:col>
      <xdr:colOff>114300</xdr:colOff>
      <xdr:row>96</xdr:row>
      <xdr:rowOff>147425</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4584700" y="16505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143444</xdr:rowOff>
    </xdr:from>
    <xdr:to>
      <xdr:col>19</xdr:col>
      <xdr:colOff>177800</xdr:colOff>
      <xdr:row>98</xdr:row>
      <xdr:rowOff>12621</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2908300" y="16602644"/>
          <a:ext cx="889000" cy="212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105305</xdr:rowOff>
    </xdr:from>
    <xdr:to>
      <xdr:col>20</xdr:col>
      <xdr:colOff>38100</xdr:colOff>
      <xdr:row>97</xdr:row>
      <xdr:rowOff>35455</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3746500" y="16564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51982</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3530111" y="16339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143444</xdr:rowOff>
    </xdr:from>
    <xdr:to>
      <xdr:col>15</xdr:col>
      <xdr:colOff>50800</xdr:colOff>
      <xdr:row>98</xdr:row>
      <xdr:rowOff>55727</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019300" y="16602644"/>
          <a:ext cx="889000" cy="255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161846</xdr:rowOff>
    </xdr:from>
    <xdr:to>
      <xdr:col>15</xdr:col>
      <xdr:colOff>101600</xdr:colOff>
      <xdr:row>96</xdr:row>
      <xdr:rowOff>91996</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2857500" y="16449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108523</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2641111" y="16224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55727</xdr:rowOff>
    </xdr:from>
    <xdr:to>
      <xdr:col>10</xdr:col>
      <xdr:colOff>114300</xdr:colOff>
      <xdr:row>98</xdr:row>
      <xdr:rowOff>80352</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1130300" y="16857827"/>
          <a:ext cx="889000" cy="24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42973</xdr:rowOff>
    </xdr:from>
    <xdr:to>
      <xdr:col>10</xdr:col>
      <xdr:colOff>165100</xdr:colOff>
      <xdr:row>97</xdr:row>
      <xdr:rowOff>144573</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968500" y="1667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161100</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752111" y="16448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69208</xdr:rowOff>
    </xdr:from>
    <xdr:to>
      <xdr:col>6</xdr:col>
      <xdr:colOff>38100</xdr:colOff>
      <xdr:row>97</xdr:row>
      <xdr:rowOff>170808</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079500" y="16699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15885</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863111" y="16475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129612</xdr:rowOff>
    </xdr:from>
    <xdr:to>
      <xdr:col>24</xdr:col>
      <xdr:colOff>114300</xdr:colOff>
      <xdr:row>98</xdr:row>
      <xdr:rowOff>59762</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4584700" y="16760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44539</xdr:rowOff>
    </xdr:from>
    <xdr:ext cx="534377" cy="259045"/>
    <xdr:sp macro="" textlink="">
      <xdr:nvSpPr>
        <xdr:cNvPr id="251" name="扶助費該当値テキスト">
          <a:extLst>
            <a:ext uri="{FF2B5EF4-FFF2-40B4-BE49-F238E27FC236}">
              <a16:creationId xmlns:a16="http://schemas.microsoft.com/office/drawing/2014/main" id="{00000000-0008-0000-0600-0000FB000000}"/>
            </a:ext>
          </a:extLst>
        </xdr:cNvPr>
        <xdr:cNvSpPr txBox="1"/>
      </xdr:nvSpPr>
      <xdr:spPr>
        <a:xfrm>
          <a:off x="4686300" y="16675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133271</xdr:rowOff>
    </xdr:from>
    <xdr:to>
      <xdr:col>20</xdr:col>
      <xdr:colOff>38100</xdr:colOff>
      <xdr:row>98</xdr:row>
      <xdr:rowOff>63421</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3746500" y="16763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54548</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530111" y="16856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92644</xdr:rowOff>
    </xdr:from>
    <xdr:to>
      <xdr:col>15</xdr:col>
      <xdr:colOff>101600</xdr:colOff>
      <xdr:row>97</xdr:row>
      <xdr:rowOff>22794</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2857500" y="1655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13921</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641111" y="16644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4927</xdr:rowOff>
    </xdr:from>
    <xdr:to>
      <xdr:col>10</xdr:col>
      <xdr:colOff>165100</xdr:colOff>
      <xdr:row>98</xdr:row>
      <xdr:rowOff>106527</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968500" y="16807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97654</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752111" y="16899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29552</xdr:rowOff>
    </xdr:from>
    <xdr:to>
      <xdr:col>6</xdr:col>
      <xdr:colOff>38100</xdr:colOff>
      <xdr:row>98</xdr:row>
      <xdr:rowOff>131152</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079500" y="16831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122279</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863111" y="16924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a:extLst>
            <a:ext uri="{FF2B5EF4-FFF2-40B4-BE49-F238E27FC236}">
              <a16:creationId xmlns:a16="http://schemas.microsoft.com/office/drawing/2014/main" id="{00000000-0008-0000-06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43825</xdr:rowOff>
    </xdr:from>
    <xdr:to>
      <xdr:col>54</xdr:col>
      <xdr:colOff>189865</xdr:colOff>
      <xdr:row>37</xdr:row>
      <xdr:rowOff>54597</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flipV="1">
          <a:off x="10475595" y="5187325"/>
          <a:ext cx="1270" cy="12109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58424</xdr:rowOff>
    </xdr:from>
    <xdr:ext cx="534377" cy="259045"/>
    <xdr:sp macro="" textlink="">
      <xdr:nvSpPr>
        <xdr:cNvPr id="282" name="補助費等最小値テキスト">
          <a:extLst>
            <a:ext uri="{FF2B5EF4-FFF2-40B4-BE49-F238E27FC236}">
              <a16:creationId xmlns:a16="http://schemas.microsoft.com/office/drawing/2014/main" id="{00000000-0008-0000-0600-00001A010000}"/>
            </a:ext>
          </a:extLst>
        </xdr:cNvPr>
        <xdr:cNvSpPr txBox="1"/>
      </xdr:nvSpPr>
      <xdr:spPr>
        <a:xfrm>
          <a:off x="10528300" y="6402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54597</xdr:rowOff>
    </xdr:from>
    <xdr:to>
      <xdr:col>55</xdr:col>
      <xdr:colOff>88900</xdr:colOff>
      <xdr:row>37</xdr:row>
      <xdr:rowOff>54597</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6398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161952</xdr:rowOff>
    </xdr:from>
    <xdr:ext cx="599010" cy="259045"/>
    <xdr:sp macro="" textlink="">
      <xdr:nvSpPr>
        <xdr:cNvPr id="284" name="補助費等最大値テキスト">
          <a:extLst>
            <a:ext uri="{FF2B5EF4-FFF2-40B4-BE49-F238E27FC236}">
              <a16:creationId xmlns:a16="http://schemas.microsoft.com/office/drawing/2014/main" id="{00000000-0008-0000-0600-00001C010000}"/>
            </a:ext>
          </a:extLst>
        </xdr:cNvPr>
        <xdr:cNvSpPr txBox="1"/>
      </xdr:nvSpPr>
      <xdr:spPr>
        <a:xfrm>
          <a:off x="10528300" y="4962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43825</xdr:rowOff>
    </xdr:from>
    <xdr:to>
      <xdr:col>55</xdr:col>
      <xdr:colOff>88900</xdr:colOff>
      <xdr:row>30</xdr:row>
      <xdr:rowOff>43825</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5187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61427</xdr:rowOff>
    </xdr:from>
    <xdr:to>
      <xdr:col>55</xdr:col>
      <xdr:colOff>0</xdr:colOff>
      <xdr:row>35</xdr:row>
      <xdr:rowOff>62054</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9639300" y="6062177"/>
          <a:ext cx="838200" cy="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134857</xdr:rowOff>
    </xdr:from>
    <xdr:ext cx="599010" cy="259045"/>
    <xdr:sp macro="" textlink="">
      <xdr:nvSpPr>
        <xdr:cNvPr id="287" name="補助費等平均値テキスト">
          <a:extLst>
            <a:ext uri="{FF2B5EF4-FFF2-40B4-BE49-F238E27FC236}">
              <a16:creationId xmlns:a16="http://schemas.microsoft.com/office/drawing/2014/main" id="{00000000-0008-0000-0600-00001F010000}"/>
            </a:ext>
          </a:extLst>
        </xdr:cNvPr>
        <xdr:cNvSpPr txBox="1"/>
      </xdr:nvSpPr>
      <xdr:spPr>
        <a:xfrm>
          <a:off x="10528300" y="57927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111980</xdr:rowOff>
    </xdr:from>
    <xdr:to>
      <xdr:col>55</xdr:col>
      <xdr:colOff>50800</xdr:colOff>
      <xdr:row>35</xdr:row>
      <xdr:rowOff>42130</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10426700" y="594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159108</xdr:rowOff>
    </xdr:from>
    <xdr:to>
      <xdr:col>50</xdr:col>
      <xdr:colOff>114300</xdr:colOff>
      <xdr:row>35</xdr:row>
      <xdr:rowOff>61427</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8750300" y="5988408"/>
          <a:ext cx="889000" cy="73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122838</xdr:rowOff>
    </xdr:from>
    <xdr:to>
      <xdr:col>50</xdr:col>
      <xdr:colOff>165100</xdr:colOff>
      <xdr:row>35</xdr:row>
      <xdr:rowOff>52988</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9588500" y="5952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69515</xdr:rowOff>
    </xdr:from>
    <xdr:ext cx="599010"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9339795" y="5727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140249</xdr:rowOff>
    </xdr:from>
    <xdr:to>
      <xdr:col>45</xdr:col>
      <xdr:colOff>177800</xdr:colOff>
      <xdr:row>34</xdr:row>
      <xdr:rowOff>159108</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7861300" y="5798099"/>
          <a:ext cx="889000" cy="190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167872</xdr:rowOff>
    </xdr:from>
    <xdr:to>
      <xdr:col>46</xdr:col>
      <xdr:colOff>38100</xdr:colOff>
      <xdr:row>35</xdr:row>
      <xdr:rowOff>98022</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8699500" y="599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89149</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8450795" y="6089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33</xdr:row>
      <xdr:rowOff>140249</xdr:rowOff>
    </xdr:from>
    <xdr:to>
      <xdr:col>41</xdr:col>
      <xdr:colOff>50800</xdr:colOff>
      <xdr:row>36</xdr:row>
      <xdr:rowOff>148496</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6972300" y="5798099"/>
          <a:ext cx="889000" cy="522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32</xdr:row>
      <xdr:rowOff>38105</xdr:rowOff>
    </xdr:from>
    <xdr:to>
      <xdr:col>41</xdr:col>
      <xdr:colOff>101600</xdr:colOff>
      <xdr:row>32</xdr:row>
      <xdr:rowOff>139705</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7810500" y="5524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30</xdr:row>
      <xdr:rowOff>156232</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7561795" y="5299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143920</xdr:rowOff>
    </xdr:from>
    <xdr:to>
      <xdr:col>36</xdr:col>
      <xdr:colOff>165100</xdr:colOff>
      <xdr:row>36</xdr:row>
      <xdr:rowOff>74070</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6921500" y="6144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90597</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6672795" y="5919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11254</xdr:rowOff>
    </xdr:from>
    <xdr:to>
      <xdr:col>55</xdr:col>
      <xdr:colOff>50800</xdr:colOff>
      <xdr:row>35</xdr:row>
      <xdr:rowOff>112854</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10426700" y="6012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161131</xdr:rowOff>
    </xdr:from>
    <xdr:ext cx="599010" cy="259045"/>
    <xdr:sp macro="" textlink="">
      <xdr:nvSpPr>
        <xdr:cNvPr id="306" name="補助費等該当値テキスト">
          <a:extLst>
            <a:ext uri="{FF2B5EF4-FFF2-40B4-BE49-F238E27FC236}">
              <a16:creationId xmlns:a16="http://schemas.microsoft.com/office/drawing/2014/main" id="{00000000-0008-0000-0600-000032010000}"/>
            </a:ext>
          </a:extLst>
        </xdr:cNvPr>
        <xdr:cNvSpPr txBox="1"/>
      </xdr:nvSpPr>
      <xdr:spPr>
        <a:xfrm>
          <a:off x="10528300" y="5990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10627</xdr:rowOff>
    </xdr:from>
    <xdr:to>
      <xdr:col>50</xdr:col>
      <xdr:colOff>165100</xdr:colOff>
      <xdr:row>35</xdr:row>
      <xdr:rowOff>112227</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9588500" y="601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103354</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339795" y="61041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108308</xdr:rowOff>
    </xdr:from>
    <xdr:to>
      <xdr:col>46</xdr:col>
      <xdr:colOff>38100</xdr:colOff>
      <xdr:row>35</xdr:row>
      <xdr:rowOff>38458</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8699500" y="5937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54985</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450795" y="5712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33</xdr:row>
      <xdr:rowOff>89449</xdr:rowOff>
    </xdr:from>
    <xdr:to>
      <xdr:col>41</xdr:col>
      <xdr:colOff>101600</xdr:colOff>
      <xdr:row>34</xdr:row>
      <xdr:rowOff>19599</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7810500" y="5747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10726</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561795" y="5840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97696</xdr:rowOff>
    </xdr:from>
    <xdr:to>
      <xdr:col>36</xdr:col>
      <xdr:colOff>165100</xdr:colOff>
      <xdr:row>37</xdr:row>
      <xdr:rowOff>27846</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6921500" y="6269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18973</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705111" y="6362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82907</xdr:rowOff>
    </xdr:from>
    <xdr:to>
      <xdr:col>54</xdr:col>
      <xdr:colOff>189865</xdr:colOff>
      <xdr:row>59</xdr:row>
      <xdr:rowOff>58206</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10475595" y="8655407"/>
          <a:ext cx="1270" cy="1518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62033</xdr:rowOff>
    </xdr:from>
    <xdr:ext cx="534377" cy="259045"/>
    <xdr:sp macro="" textlink="">
      <xdr:nvSpPr>
        <xdr:cNvPr id="341" name="普通建設事業費最小値テキスト">
          <a:extLst>
            <a:ext uri="{FF2B5EF4-FFF2-40B4-BE49-F238E27FC236}">
              <a16:creationId xmlns:a16="http://schemas.microsoft.com/office/drawing/2014/main" id="{00000000-0008-0000-0600-000055010000}"/>
            </a:ext>
          </a:extLst>
        </xdr:cNvPr>
        <xdr:cNvSpPr txBox="1"/>
      </xdr:nvSpPr>
      <xdr:spPr>
        <a:xfrm>
          <a:off x="10528300" y="10177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58206</xdr:rowOff>
    </xdr:from>
    <xdr:to>
      <xdr:col>55</xdr:col>
      <xdr:colOff>88900</xdr:colOff>
      <xdr:row>59</xdr:row>
      <xdr:rowOff>58206</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10173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29584</xdr:rowOff>
    </xdr:from>
    <xdr:ext cx="599010" cy="259045"/>
    <xdr:sp macro="" textlink="">
      <xdr:nvSpPr>
        <xdr:cNvPr id="343" name="普通建設事業費最大値テキスト">
          <a:extLst>
            <a:ext uri="{FF2B5EF4-FFF2-40B4-BE49-F238E27FC236}">
              <a16:creationId xmlns:a16="http://schemas.microsoft.com/office/drawing/2014/main" id="{00000000-0008-0000-0600-000057010000}"/>
            </a:ext>
          </a:extLst>
        </xdr:cNvPr>
        <xdr:cNvSpPr txBox="1"/>
      </xdr:nvSpPr>
      <xdr:spPr>
        <a:xfrm>
          <a:off x="10528300" y="8430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82907</xdr:rowOff>
    </xdr:from>
    <xdr:to>
      <xdr:col>55</xdr:col>
      <xdr:colOff>88900</xdr:colOff>
      <xdr:row>50</xdr:row>
      <xdr:rowOff>82907</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8655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13908</xdr:rowOff>
    </xdr:from>
    <xdr:to>
      <xdr:col>55</xdr:col>
      <xdr:colOff>0</xdr:colOff>
      <xdr:row>59</xdr:row>
      <xdr:rowOff>33646</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9639300" y="10129458"/>
          <a:ext cx="838200" cy="19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33535</xdr:rowOff>
    </xdr:from>
    <xdr:ext cx="599010" cy="259045"/>
    <xdr:sp macro="" textlink="">
      <xdr:nvSpPr>
        <xdr:cNvPr id="346" name="普通建設事業費平均値テキスト">
          <a:extLst>
            <a:ext uri="{FF2B5EF4-FFF2-40B4-BE49-F238E27FC236}">
              <a16:creationId xmlns:a16="http://schemas.microsoft.com/office/drawing/2014/main" id="{00000000-0008-0000-0600-00005A010000}"/>
            </a:ext>
          </a:extLst>
        </xdr:cNvPr>
        <xdr:cNvSpPr txBox="1"/>
      </xdr:nvSpPr>
      <xdr:spPr>
        <a:xfrm>
          <a:off x="10528300" y="98061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10658</xdr:rowOff>
    </xdr:from>
    <xdr:to>
      <xdr:col>55</xdr:col>
      <xdr:colOff>50800</xdr:colOff>
      <xdr:row>58</xdr:row>
      <xdr:rowOff>112258</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10426700" y="9954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7522</xdr:rowOff>
    </xdr:from>
    <xdr:to>
      <xdr:col>50</xdr:col>
      <xdr:colOff>114300</xdr:colOff>
      <xdr:row>59</xdr:row>
      <xdr:rowOff>13908</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8750300" y="10123072"/>
          <a:ext cx="889000" cy="6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37230</xdr:rowOff>
    </xdr:from>
    <xdr:to>
      <xdr:col>50</xdr:col>
      <xdr:colOff>165100</xdr:colOff>
      <xdr:row>58</xdr:row>
      <xdr:rowOff>138830</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9588500" y="9981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155357</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9339795" y="97565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7031</xdr:rowOff>
    </xdr:from>
    <xdr:to>
      <xdr:col>45</xdr:col>
      <xdr:colOff>177800</xdr:colOff>
      <xdr:row>59</xdr:row>
      <xdr:rowOff>7522</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7861300" y="10122581"/>
          <a:ext cx="889000" cy="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20232</xdr:rowOff>
    </xdr:from>
    <xdr:to>
      <xdr:col>46</xdr:col>
      <xdr:colOff>38100</xdr:colOff>
      <xdr:row>58</xdr:row>
      <xdr:rowOff>121832</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8699500" y="9964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138359</xdr:rowOff>
    </xdr:from>
    <xdr:ext cx="59901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450795" y="9739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169405</xdr:rowOff>
    </xdr:from>
    <xdr:to>
      <xdr:col>41</xdr:col>
      <xdr:colOff>50800</xdr:colOff>
      <xdr:row>59</xdr:row>
      <xdr:rowOff>7031</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6972300" y="10113505"/>
          <a:ext cx="889000" cy="9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12931</xdr:rowOff>
    </xdr:from>
    <xdr:to>
      <xdr:col>41</xdr:col>
      <xdr:colOff>101600</xdr:colOff>
      <xdr:row>58</xdr:row>
      <xdr:rowOff>114531</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7810500" y="995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131058</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561795" y="9732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13360</xdr:rowOff>
    </xdr:from>
    <xdr:to>
      <xdr:col>36</xdr:col>
      <xdr:colOff>165100</xdr:colOff>
      <xdr:row>58</xdr:row>
      <xdr:rowOff>114960</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6921500" y="995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131487</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672795" y="9732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154296</xdr:rowOff>
    </xdr:from>
    <xdr:to>
      <xdr:col>55</xdr:col>
      <xdr:colOff>50800</xdr:colOff>
      <xdr:row>59</xdr:row>
      <xdr:rowOff>84446</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10426700" y="10098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69223</xdr:rowOff>
    </xdr:from>
    <xdr:ext cx="534377" cy="259045"/>
    <xdr:sp macro="" textlink="">
      <xdr:nvSpPr>
        <xdr:cNvPr id="365" name="普通建設事業費該当値テキスト">
          <a:extLst>
            <a:ext uri="{FF2B5EF4-FFF2-40B4-BE49-F238E27FC236}">
              <a16:creationId xmlns:a16="http://schemas.microsoft.com/office/drawing/2014/main" id="{00000000-0008-0000-0600-00006D010000}"/>
            </a:ext>
          </a:extLst>
        </xdr:cNvPr>
        <xdr:cNvSpPr txBox="1"/>
      </xdr:nvSpPr>
      <xdr:spPr>
        <a:xfrm>
          <a:off x="10528300" y="10013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134558</xdr:rowOff>
    </xdr:from>
    <xdr:to>
      <xdr:col>50</xdr:col>
      <xdr:colOff>165100</xdr:colOff>
      <xdr:row>59</xdr:row>
      <xdr:rowOff>64708</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9588500" y="10078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55835</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372111" y="10171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128172</xdr:rowOff>
    </xdr:from>
    <xdr:to>
      <xdr:col>46</xdr:col>
      <xdr:colOff>38100</xdr:colOff>
      <xdr:row>59</xdr:row>
      <xdr:rowOff>58322</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8699500" y="1007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49449</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483111" y="10164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127681</xdr:rowOff>
    </xdr:from>
    <xdr:to>
      <xdr:col>41</xdr:col>
      <xdr:colOff>101600</xdr:colOff>
      <xdr:row>59</xdr:row>
      <xdr:rowOff>57831</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7810500" y="10071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48958</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594111" y="10164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118605</xdr:rowOff>
    </xdr:from>
    <xdr:to>
      <xdr:col>36</xdr:col>
      <xdr:colOff>165100</xdr:colOff>
      <xdr:row>59</xdr:row>
      <xdr:rowOff>48755</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6921500" y="10062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39882</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705111" y="10155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a:extLst>
            <a:ext uri="{FF2B5EF4-FFF2-40B4-BE49-F238E27FC236}">
              <a16:creationId xmlns:a16="http://schemas.microsoft.com/office/drawing/2014/main" id="{00000000-0008-0000-06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77284</xdr:rowOff>
    </xdr:from>
    <xdr:to>
      <xdr:col>54</xdr:col>
      <xdr:colOff>189865</xdr:colOff>
      <xdr:row>79</xdr:row>
      <xdr:rowOff>44450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10475595" y="12078784"/>
          <a:ext cx="1270" cy="15102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8" name="普通建設事業費 （ うち新規整備　）最小値テキスト">
          <a:extLst>
            <a:ext uri="{FF2B5EF4-FFF2-40B4-BE49-F238E27FC236}">
              <a16:creationId xmlns:a16="http://schemas.microsoft.com/office/drawing/2014/main" id="{00000000-0008-0000-0600-00008E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23961</xdr:rowOff>
    </xdr:from>
    <xdr:ext cx="599010" cy="259045"/>
    <xdr:sp macro="" textlink="">
      <xdr:nvSpPr>
        <xdr:cNvPr id="400" name="普通建設事業費 （ うち新規整備　）最大値テキスト">
          <a:extLst>
            <a:ext uri="{FF2B5EF4-FFF2-40B4-BE49-F238E27FC236}">
              <a16:creationId xmlns:a16="http://schemas.microsoft.com/office/drawing/2014/main" id="{00000000-0008-0000-0600-000090010000}"/>
            </a:ext>
          </a:extLst>
        </xdr:cNvPr>
        <xdr:cNvSpPr txBox="1"/>
      </xdr:nvSpPr>
      <xdr:spPr>
        <a:xfrm>
          <a:off x="10528300" y="11854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77284</xdr:rowOff>
    </xdr:from>
    <xdr:to>
      <xdr:col>55</xdr:col>
      <xdr:colOff>88900</xdr:colOff>
      <xdr:row>70</xdr:row>
      <xdr:rowOff>77284</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2078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26053</xdr:rowOff>
    </xdr:from>
    <xdr:to>
      <xdr:col>55</xdr:col>
      <xdr:colOff>0</xdr:colOff>
      <xdr:row>79</xdr:row>
      <xdr:rowOff>43749</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9639300" y="13570603"/>
          <a:ext cx="838200" cy="17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123427</xdr:rowOff>
    </xdr:from>
    <xdr:ext cx="534377" cy="259045"/>
    <xdr:sp macro="" textlink="">
      <xdr:nvSpPr>
        <xdr:cNvPr id="403" name="普通建設事業費 （ うち新規整備　）平均値テキスト">
          <a:extLst>
            <a:ext uri="{FF2B5EF4-FFF2-40B4-BE49-F238E27FC236}">
              <a16:creationId xmlns:a16="http://schemas.microsoft.com/office/drawing/2014/main" id="{00000000-0008-0000-0600-000093010000}"/>
            </a:ext>
          </a:extLst>
        </xdr:cNvPr>
        <xdr:cNvSpPr txBox="1"/>
      </xdr:nvSpPr>
      <xdr:spPr>
        <a:xfrm>
          <a:off x="10528300" y="133250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100550</xdr:rowOff>
    </xdr:from>
    <xdr:to>
      <xdr:col>55</xdr:col>
      <xdr:colOff>50800</xdr:colOff>
      <xdr:row>79</xdr:row>
      <xdr:rowOff>30700</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10426700" y="1347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26053</xdr:rowOff>
    </xdr:from>
    <xdr:to>
      <xdr:col>50</xdr:col>
      <xdr:colOff>114300</xdr:colOff>
      <xdr:row>79</xdr:row>
      <xdr:rowOff>31828</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8750300" y="13570603"/>
          <a:ext cx="889000" cy="5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110896</xdr:rowOff>
    </xdr:from>
    <xdr:to>
      <xdr:col>50</xdr:col>
      <xdr:colOff>165100</xdr:colOff>
      <xdr:row>79</xdr:row>
      <xdr:rowOff>41046</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9588500" y="13483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57573</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372111" y="13259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14726</xdr:rowOff>
    </xdr:from>
    <xdr:to>
      <xdr:col>45</xdr:col>
      <xdr:colOff>177800</xdr:colOff>
      <xdr:row>79</xdr:row>
      <xdr:rowOff>31828</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7861300" y="13559276"/>
          <a:ext cx="889000" cy="17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112852</xdr:rowOff>
    </xdr:from>
    <xdr:to>
      <xdr:col>46</xdr:col>
      <xdr:colOff>38100</xdr:colOff>
      <xdr:row>79</xdr:row>
      <xdr:rowOff>43002</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8699500" y="13485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59529</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483111" y="13261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14726</xdr:rowOff>
    </xdr:from>
    <xdr:to>
      <xdr:col>41</xdr:col>
      <xdr:colOff>50800</xdr:colOff>
      <xdr:row>79</xdr:row>
      <xdr:rowOff>26775</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6972300" y="13559276"/>
          <a:ext cx="889000" cy="1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96785</xdr:rowOff>
    </xdr:from>
    <xdr:to>
      <xdr:col>41</xdr:col>
      <xdr:colOff>101600</xdr:colOff>
      <xdr:row>79</xdr:row>
      <xdr:rowOff>26935</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7810500" y="13469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43462</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594111" y="13245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88103</xdr:rowOff>
    </xdr:from>
    <xdr:to>
      <xdr:col>36</xdr:col>
      <xdr:colOff>165100</xdr:colOff>
      <xdr:row>79</xdr:row>
      <xdr:rowOff>18253</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6921500" y="13461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34780</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05111" y="13236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164399</xdr:rowOff>
    </xdr:from>
    <xdr:to>
      <xdr:col>55</xdr:col>
      <xdr:colOff>50800</xdr:colOff>
      <xdr:row>79</xdr:row>
      <xdr:rowOff>94549</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10426700" y="13537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79326</xdr:rowOff>
    </xdr:from>
    <xdr:ext cx="378565" cy="259045"/>
    <xdr:sp macro="" textlink="">
      <xdr:nvSpPr>
        <xdr:cNvPr id="422" name="普通建設事業費 （ うち新規整備　）該当値テキスト">
          <a:extLst>
            <a:ext uri="{FF2B5EF4-FFF2-40B4-BE49-F238E27FC236}">
              <a16:creationId xmlns:a16="http://schemas.microsoft.com/office/drawing/2014/main" id="{00000000-0008-0000-0600-0000A6010000}"/>
            </a:ext>
          </a:extLst>
        </xdr:cNvPr>
        <xdr:cNvSpPr txBox="1"/>
      </xdr:nvSpPr>
      <xdr:spPr>
        <a:xfrm>
          <a:off x="10528300" y="134524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146703</xdr:rowOff>
    </xdr:from>
    <xdr:to>
      <xdr:col>50</xdr:col>
      <xdr:colOff>165100</xdr:colOff>
      <xdr:row>79</xdr:row>
      <xdr:rowOff>76853</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9588500" y="13519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67980</xdr:rowOff>
    </xdr:from>
    <xdr:ext cx="469744"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404428" y="13612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152478</xdr:rowOff>
    </xdr:from>
    <xdr:to>
      <xdr:col>46</xdr:col>
      <xdr:colOff>38100</xdr:colOff>
      <xdr:row>79</xdr:row>
      <xdr:rowOff>82628</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8699500" y="13525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73755</xdr:rowOff>
    </xdr:from>
    <xdr:ext cx="469744"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515428" y="13618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135376</xdr:rowOff>
    </xdr:from>
    <xdr:to>
      <xdr:col>41</xdr:col>
      <xdr:colOff>101600</xdr:colOff>
      <xdr:row>79</xdr:row>
      <xdr:rowOff>65526</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7810500" y="13508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56653</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594111" y="13601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147425</xdr:rowOff>
    </xdr:from>
    <xdr:to>
      <xdr:col>36</xdr:col>
      <xdr:colOff>165100</xdr:colOff>
      <xdr:row>79</xdr:row>
      <xdr:rowOff>77575</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6921500" y="13520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68702</xdr:rowOff>
    </xdr:from>
    <xdr:ext cx="469744"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37428" y="13613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a:extLst>
            <a:ext uri="{FF2B5EF4-FFF2-40B4-BE49-F238E27FC236}">
              <a16:creationId xmlns:a16="http://schemas.microsoft.com/office/drawing/2014/main" id="{00000000-0008-0000-06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32414</xdr:rowOff>
    </xdr:from>
    <xdr:to>
      <xdr:col>54</xdr:col>
      <xdr:colOff>189865</xdr:colOff>
      <xdr:row>99</xdr:row>
      <xdr:rowOff>5234</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10475595" y="15634364"/>
          <a:ext cx="1270" cy="134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9061</xdr:rowOff>
    </xdr:from>
    <xdr:ext cx="534377" cy="259045"/>
    <xdr:sp macro="" textlink="">
      <xdr:nvSpPr>
        <xdr:cNvPr id="455" name="普通建設事業費 （ うち更新整備　）最小値テキスト">
          <a:extLst>
            <a:ext uri="{FF2B5EF4-FFF2-40B4-BE49-F238E27FC236}">
              <a16:creationId xmlns:a16="http://schemas.microsoft.com/office/drawing/2014/main" id="{00000000-0008-0000-0600-0000C7010000}"/>
            </a:ext>
          </a:extLst>
        </xdr:cNvPr>
        <xdr:cNvSpPr txBox="1"/>
      </xdr:nvSpPr>
      <xdr:spPr>
        <a:xfrm>
          <a:off x="10528300" y="16982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5234</xdr:rowOff>
    </xdr:from>
    <xdr:to>
      <xdr:col>55</xdr:col>
      <xdr:colOff>88900</xdr:colOff>
      <xdr:row>99</xdr:row>
      <xdr:rowOff>5234</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6978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150541</xdr:rowOff>
    </xdr:from>
    <xdr:ext cx="599010" cy="259045"/>
    <xdr:sp macro="" textlink="">
      <xdr:nvSpPr>
        <xdr:cNvPr id="457" name="普通建設事業費 （ うち更新整備　）最大値テキスト">
          <a:extLst>
            <a:ext uri="{FF2B5EF4-FFF2-40B4-BE49-F238E27FC236}">
              <a16:creationId xmlns:a16="http://schemas.microsoft.com/office/drawing/2014/main" id="{00000000-0008-0000-0600-0000C9010000}"/>
            </a:ext>
          </a:extLst>
        </xdr:cNvPr>
        <xdr:cNvSpPr txBox="1"/>
      </xdr:nvSpPr>
      <xdr:spPr>
        <a:xfrm>
          <a:off x="10528300" y="15409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32414</xdr:rowOff>
    </xdr:from>
    <xdr:to>
      <xdr:col>55</xdr:col>
      <xdr:colOff>88900</xdr:colOff>
      <xdr:row>91</xdr:row>
      <xdr:rowOff>32414</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5634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69089</xdr:rowOff>
    </xdr:from>
    <xdr:to>
      <xdr:col>55</xdr:col>
      <xdr:colOff>0</xdr:colOff>
      <xdr:row>98</xdr:row>
      <xdr:rowOff>89286</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9639300" y="16871189"/>
          <a:ext cx="838200" cy="20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53289</xdr:rowOff>
    </xdr:from>
    <xdr:ext cx="534377" cy="259045"/>
    <xdr:sp macro="" textlink="">
      <xdr:nvSpPr>
        <xdr:cNvPr id="460" name="普通建設事業費 （ うち更新整備　）平均値テキスト">
          <a:extLst>
            <a:ext uri="{FF2B5EF4-FFF2-40B4-BE49-F238E27FC236}">
              <a16:creationId xmlns:a16="http://schemas.microsoft.com/office/drawing/2014/main" id="{00000000-0008-0000-0600-0000CC010000}"/>
            </a:ext>
          </a:extLst>
        </xdr:cNvPr>
        <xdr:cNvSpPr txBox="1"/>
      </xdr:nvSpPr>
      <xdr:spPr>
        <a:xfrm>
          <a:off x="10528300" y="165124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30412</xdr:rowOff>
    </xdr:from>
    <xdr:to>
      <xdr:col>55</xdr:col>
      <xdr:colOff>50800</xdr:colOff>
      <xdr:row>97</xdr:row>
      <xdr:rowOff>132012</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10426700" y="16661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69089</xdr:rowOff>
    </xdr:from>
    <xdr:to>
      <xdr:col>50</xdr:col>
      <xdr:colOff>114300</xdr:colOff>
      <xdr:row>98</xdr:row>
      <xdr:rowOff>79147</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8750300" y="16871189"/>
          <a:ext cx="889000" cy="10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65343</xdr:rowOff>
    </xdr:from>
    <xdr:to>
      <xdr:col>50</xdr:col>
      <xdr:colOff>165100</xdr:colOff>
      <xdr:row>97</xdr:row>
      <xdr:rowOff>166943</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9588500" y="16695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12020</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372111" y="16471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79147</xdr:rowOff>
    </xdr:from>
    <xdr:to>
      <xdr:col>45</xdr:col>
      <xdr:colOff>177800</xdr:colOff>
      <xdr:row>98</xdr:row>
      <xdr:rowOff>92472</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7861300" y="16881247"/>
          <a:ext cx="889000" cy="13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36813</xdr:rowOff>
    </xdr:from>
    <xdr:to>
      <xdr:col>46</xdr:col>
      <xdr:colOff>38100</xdr:colOff>
      <xdr:row>97</xdr:row>
      <xdr:rowOff>138413</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8699500" y="1666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154940</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483111" y="16442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43707</xdr:rowOff>
    </xdr:from>
    <xdr:to>
      <xdr:col>41</xdr:col>
      <xdr:colOff>50800</xdr:colOff>
      <xdr:row>98</xdr:row>
      <xdr:rowOff>92472</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6972300" y="16845807"/>
          <a:ext cx="889000" cy="48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67187</xdr:rowOff>
    </xdr:from>
    <xdr:to>
      <xdr:col>41</xdr:col>
      <xdr:colOff>101600</xdr:colOff>
      <xdr:row>97</xdr:row>
      <xdr:rowOff>168787</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7810500" y="16697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13864</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594111" y="16473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65305</xdr:rowOff>
    </xdr:from>
    <xdr:to>
      <xdr:col>36</xdr:col>
      <xdr:colOff>165100</xdr:colOff>
      <xdr:row>97</xdr:row>
      <xdr:rowOff>166905</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6921500" y="16695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11982</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705111" y="16471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38486</xdr:rowOff>
    </xdr:from>
    <xdr:to>
      <xdr:col>55</xdr:col>
      <xdr:colOff>50800</xdr:colOff>
      <xdr:row>98</xdr:row>
      <xdr:rowOff>140086</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10426700" y="16840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124863</xdr:rowOff>
    </xdr:from>
    <xdr:ext cx="534377" cy="259045"/>
    <xdr:sp macro="" textlink="">
      <xdr:nvSpPr>
        <xdr:cNvPr id="479" name="普通建設事業費 （ うち更新整備　）該当値テキスト">
          <a:extLst>
            <a:ext uri="{FF2B5EF4-FFF2-40B4-BE49-F238E27FC236}">
              <a16:creationId xmlns:a16="http://schemas.microsoft.com/office/drawing/2014/main" id="{00000000-0008-0000-0600-0000DF010000}"/>
            </a:ext>
          </a:extLst>
        </xdr:cNvPr>
        <xdr:cNvSpPr txBox="1"/>
      </xdr:nvSpPr>
      <xdr:spPr>
        <a:xfrm>
          <a:off x="10528300" y="16755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18289</xdr:rowOff>
    </xdr:from>
    <xdr:to>
      <xdr:col>50</xdr:col>
      <xdr:colOff>165100</xdr:colOff>
      <xdr:row>98</xdr:row>
      <xdr:rowOff>119889</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9588500" y="16820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111016</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372111" y="16913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28347</xdr:rowOff>
    </xdr:from>
    <xdr:to>
      <xdr:col>46</xdr:col>
      <xdr:colOff>38100</xdr:colOff>
      <xdr:row>98</xdr:row>
      <xdr:rowOff>129947</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8699500" y="16830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121074</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483111" y="16923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41672</xdr:rowOff>
    </xdr:from>
    <xdr:to>
      <xdr:col>41</xdr:col>
      <xdr:colOff>101600</xdr:colOff>
      <xdr:row>98</xdr:row>
      <xdr:rowOff>143272</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7810500" y="16843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134399</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594111" y="16936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164357</xdr:rowOff>
    </xdr:from>
    <xdr:to>
      <xdr:col>36</xdr:col>
      <xdr:colOff>165100</xdr:colOff>
      <xdr:row>98</xdr:row>
      <xdr:rowOff>94507</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6921500" y="16795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85634</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705111" y="16887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a:extLst>
            <a:ext uri="{FF2B5EF4-FFF2-40B4-BE49-F238E27FC236}">
              <a16:creationId xmlns:a16="http://schemas.microsoft.com/office/drawing/2014/main" id="{00000000-0008-0000-06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78426</xdr:rowOff>
    </xdr:from>
    <xdr:to>
      <xdr:col>85</xdr:col>
      <xdr:colOff>126364</xdr:colOff>
      <xdr:row>38</xdr:row>
      <xdr:rowOff>139700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flipV="1">
          <a:off x="16317595" y="5221926"/>
          <a:ext cx="1269" cy="14328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10" name="災害復旧事業費最小値テキスト">
          <a:extLst>
            <a:ext uri="{FF2B5EF4-FFF2-40B4-BE49-F238E27FC236}">
              <a16:creationId xmlns:a16="http://schemas.microsoft.com/office/drawing/2014/main" id="{00000000-0008-0000-0600-0000FE01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25103</xdr:rowOff>
    </xdr:from>
    <xdr:ext cx="599010" cy="259045"/>
    <xdr:sp macro="" textlink="">
      <xdr:nvSpPr>
        <xdr:cNvPr id="512" name="災害復旧事業費最大値テキスト">
          <a:extLst>
            <a:ext uri="{FF2B5EF4-FFF2-40B4-BE49-F238E27FC236}">
              <a16:creationId xmlns:a16="http://schemas.microsoft.com/office/drawing/2014/main" id="{00000000-0008-0000-0600-000000020000}"/>
            </a:ext>
          </a:extLst>
        </xdr:cNvPr>
        <xdr:cNvSpPr txBox="1"/>
      </xdr:nvSpPr>
      <xdr:spPr>
        <a:xfrm>
          <a:off x="16370300" y="4997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78426</xdr:rowOff>
    </xdr:from>
    <xdr:to>
      <xdr:col>86</xdr:col>
      <xdr:colOff>25400</xdr:colOff>
      <xdr:row>30</xdr:row>
      <xdr:rowOff>78426</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5221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170108</xdr:rowOff>
    </xdr:from>
    <xdr:to>
      <xdr:col>85</xdr:col>
      <xdr:colOff>127000</xdr:colOff>
      <xdr:row>38</xdr:row>
      <xdr:rowOff>137162</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5481300" y="6513758"/>
          <a:ext cx="838200" cy="138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41446</xdr:rowOff>
    </xdr:from>
    <xdr:ext cx="534377" cy="259045"/>
    <xdr:sp macro="" textlink="">
      <xdr:nvSpPr>
        <xdr:cNvPr id="515" name="災害復旧事業費平均値テキスト">
          <a:extLst>
            <a:ext uri="{FF2B5EF4-FFF2-40B4-BE49-F238E27FC236}">
              <a16:creationId xmlns:a16="http://schemas.microsoft.com/office/drawing/2014/main" id="{00000000-0008-0000-0600-000003020000}"/>
            </a:ext>
          </a:extLst>
        </xdr:cNvPr>
        <xdr:cNvSpPr txBox="1"/>
      </xdr:nvSpPr>
      <xdr:spPr>
        <a:xfrm>
          <a:off x="16370300" y="63850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18569</xdr:rowOff>
    </xdr:from>
    <xdr:to>
      <xdr:col>85</xdr:col>
      <xdr:colOff>177800</xdr:colOff>
      <xdr:row>38</xdr:row>
      <xdr:rowOff>120169</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6268700" y="6533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170108</xdr:rowOff>
    </xdr:from>
    <xdr:to>
      <xdr:col>81</xdr:col>
      <xdr:colOff>50800</xdr:colOff>
      <xdr:row>38</xdr:row>
      <xdr:rowOff>64184</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flipV="1">
          <a:off x="14592300" y="6513758"/>
          <a:ext cx="889000" cy="65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24741</xdr:rowOff>
    </xdr:from>
    <xdr:to>
      <xdr:col>81</xdr:col>
      <xdr:colOff>101600</xdr:colOff>
      <xdr:row>38</xdr:row>
      <xdr:rowOff>126341</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5430500" y="6539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117468</xdr:rowOff>
    </xdr:from>
    <xdr:ext cx="534377"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5214111" y="6632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64184</xdr:rowOff>
    </xdr:from>
    <xdr:to>
      <xdr:col>76</xdr:col>
      <xdr:colOff>114300</xdr:colOff>
      <xdr:row>38</xdr:row>
      <xdr:rowOff>84978</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flipV="1">
          <a:off x="13703300" y="6579284"/>
          <a:ext cx="889000" cy="20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38800</xdr:rowOff>
    </xdr:from>
    <xdr:to>
      <xdr:col>76</xdr:col>
      <xdr:colOff>165100</xdr:colOff>
      <xdr:row>38</xdr:row>
      <xdr:rowOff>140400</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4541500" y="655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131527</xdr:rowOff>
    </xdr:from>
    <xdr:ext cx="534377"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325111" y="6646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84978</xdr:rowOff>
    </xdr:from>
    <xdr:to>
      <xdr:col>71</xdr:col>
      <xdr:colOff>177800</xdr:colOff>
      <xdr:row>38</xdr:row>
      <xdr:rowOff>113667</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flipV="1">
          <a:off x="12814300" y="6600078"/>
          <a:ext cx="889000" cy="28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41612</xdr:rowOff>
    </xdr:from>
    <xdr:to>
      <xdr:col>72</xdr:col>
      <xdr:colOff>38100</xdr:colOff>
      <xdr:row>38</xdr:row>
      <xdr:rowOff>143212</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3652500" y="6556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134339</xdr:rowOff>
    </xdr:from>
    <xdr:ext cx="534377"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3436111" y="6649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48845</xdr:rowOff>
    </xdr:from>
    <xdr:to>
      <xdr:col>67</xdr:col>
      <xdr:colOff>101600</xdr:colOff>
      <xdr:row>38</xdr:row>
      <xdr:rowOff>150445</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2763500" y="6563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166972</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2579428" y="6339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86362</xdr:rowOff>
    </xdr:from>
    <xdr:to>
      <xdr:col>85</xdr:col>
      <xdr:colOff>177800</xdr:colOff>
      <xdr:row>39</xdr:row>
      <xdr:rowOff>16512</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6268700" y="660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1289</xdr:rowOff>
    </xdr:from>
    <xdr:ext cx="378565" cy="259045"/>
    <xdr:sp macro="" textlink="">
      <xdr:nvSpPr>
        <xdr:cNvPr id="534" name="災害復旧事業費該当値テキスト">
          <a:extLst>
            <a:ext uri="{FF2B5EF4-FFF2-40B4-BE49-F238E27FC236}">
              <a16:creationId xmlns:a16="http://schemas.microsoft.com/office/drawing/2014/main" id="{00000000-0008-0000-0600-000016020000}"/>
            </a:ext>
          </a:extLst>
        </xdr:cNvPr>
        <xdr:cNvSpPr txBox="1"/>
      </xdr:nvSpPr>
      <xdr:spPr>
        <a:xfrm>
          <a:off x="16370300" y="65163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119308</xdr:rowOff>
    </xdr:from>
    <xdr:to>
      <xdr:col>81</xdr:col>
      <xdr:colOff>101600</xdr:colOff>
      <xdr:row>38</xdr:row>
      <xdr:rowOff>49458</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5430500" y="6462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65985</xdr:rowOff>
    </xdr:from>
    <xdr:ext cx="534377"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214111" y="6238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13384</xdr:rowOff>
    </xdr:from>
    <xdr:to>
      <xdr:col>76</xdr:col>
      <xdr:colOff>165100</xdr:colOff>
      <xdr:row>38</xdr:row>
      <xdr:rowOff>114984</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4541500" y="6528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131511</xdr:rowOff>
    </xdr:from>
    <xdr:ext cx="534377"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325111" y="6303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34178</xdr:rowOff>
    </xdr:from>
    <xdr:to>
      <xdr:col>72</xdr:col>
      <xdr:colOff>38100</xdr:colOff>
      <xdr:row>38</xdr:row>
      <xdr:rowOff>135778</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3652500" y="6549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152305</xdr:rowOff>
    </xdr:from>
    <xdr:ext cx="534377"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436111" y="6324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62867</xdr:rowOff>
    </xdr:from>
    <xdr:to>
      <xdr:col>67</xdr:col>
      <xdr:colOff>101600</xdr:colOff>
      <xdr:row>38</xdr:row>
      <xdr:rowOff>164467</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2763500" y="6577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155594</xdr:rowOff>
    </xdr:from>
    <xdr:ext cx="469744"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579428" y="6670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9" name="失業対策事業費最小値テキスト">
          <a:extLst>
            <a:ext uri="{FF2B5EF4-FFF2-40B4-BE49-F238E27FC236}">
              <a16:creationId xmlns:a16="http://schemas.microsoft.com/office/drawing/2014/main" id="{00000000-0008-0000-0600-00002F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1" name="失業対策事業費最大値テキスト">
          <a:extLst>
            <a:ext uri="{FF2B5EF4-FFF2-40B4-BE49-F238E27FC236}">
              <a16:creationId xmlns:a16="http://schemas.microsoft.com/office/drawing/2014/main" id="{00000000-0008-0000-0600-000031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4" name="失業対策事業費平均値テキスト">
          <a:extLst>
            <a:ext uri="{FF2B5EF4-FFF2-40B4-BE49-F238E27FC236}">
              <a16:creationId xmlns:a16="http://schemas.microsoft.com/office/drawing/2014/main" id="{00000000-0008-0000-0600-000034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3" name="失業対策事業費該当値テキスト">
          <a:extLst>
            <a:ext uri="{FF2B5EF4-FFF2-40B4-BE49-F238E27FC236}">
              <a16:creationId xmlns:a16="http://schemas.microsoft.com/office/drawing/2014/main" id="{00000000-0008-0000-0600-000047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2" name="公債費グラフ枠">
          <a:extLst>
            <a:ext uri="{FF2B5EF4-FFF2-40B4-BE49-F238E27FC236}">
              <a16:creationId xmlns:a16="http://schemas.microsoft.com/office/drawing/2014/main" id="{00000000-0008-0000-0600-00006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80406</xdr:rowOff>
    </xdr:from>
    <xdr:to>
      <xdr:col>85</xdr:col>
      <xdr:colOff>126364</xdr:colOff>
      <xdr:row>78</xdr:row>
      <xdr:rowOff>136733</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flipV="1">
          <a:off x="16317595" y="12424806"/>
          <a:ext cx="1269" cy="1085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140560</xdr:rowOff>
    </xdr:from>
    <xdr:ext cx="378565" cy="259045"/>
    <xdr:sp macro="" textlink="">
      <xdr:nvSpPr>
        <xdr:cNvPr id="614" name="公債費最小値テキスト">
          <a:extLst>
            <a:ext uri="{FF2B5EF4-FFF2-40B4-BE49-F238E27FC236}">
              <a16:creationId xmlns:a16="http://schemas.microsoft.com/office/drawing/2014/main" id="{00000000-0008-0000-0600-000066020000}"/>
            </a:ext>
          </a:extLst>
        </xdr:cNvPr>
        <xdr:cNvSpPr txBox="1"/>
      </xdr:nvSpPr>
      <xdr:spPr>
        <a:xfrm>
          <a:off x="16370300" y="135136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136733</xdr:rowOff>
    </xdr:from>
    <xdr:to>
      <xdr:col>86</xdr:col>
      <xdr:colOff>25400</xdr:colOff>
      <xdr:row>78</xdr:row>
      <xdr:rowOff>136733</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6230600" y="13509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27083</xdr:rowOff>
    </xdr:from>
    <xdr:ext cx="599010" cy="259045"/>
    <xdr:sp macro="" textlink="">
      <xdr:nvSpPr>
        <xdr:cNvPr id="616" name="公債費最大値テキスト">
          <a:extLst>
            <a:ext uri="{FF2B5EF4-FFF2-40B4-BE49-F238E27FC236}">
              <a16:creationId xmlns:a16="http://schemas.microsoft.com/office/drawing/2014/main" id="{00000000-0008-0000-0600-000068020000}"/>
            </a:ext>
          </a:extLst>
        </xdr:cNvPr>
        <xdr:cNvSpPr txBox="1"/>
      </xdr:nvSpPr>
      <xdr:spPr>
        <a:xfrm>
          <a:off x="16370300" y="12200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80406</xdr:rowOff>
    </xdr:from>
    <xdr:to>
      <xdr:col>86</xdr:col>
      <xdr:colOff>25400</xdr:colOff>
      <xdr:row>72</xdr:row>
      <xdr:rowOff>80406</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2424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71476</xdr:rowOff>
    </xdr:from>
    <xdr:to>
      <xdr:col>85</xdr:col>
      <xdr:colOff>127000</xdr:colOff>
      <xdr:row>77</xdr:row>
      <xdr:rowOff>91384</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5481300" y="13273126"/>
          <a:ext cx="838200" cy="19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65682</xdr:rowOff>
    </xdr:from>
    <xdr:ext cx="534377" cy="259045"/>
    <xdr:sp macro="" textlink="">
      <xdr:nvSpPr>
        <xdr:cNvPr id="619" name="公債費平均値テキスト">
          <a:extLst>
            <a:ext uri="{FF2B5EF4-FFF2-40B4-BE49-F238E27FC236}">
              <a16:creationId xmlns:a16="http://schemas.microsoft.com/office/drawing/2014/main" id="{00000000-0008-0000-0600-00006B020000}"/>
            </a:ext>
          </a:extLst>
        </xdr:cNvPr>
        <xdr:cNvSpPr txBox="1"/>
      </xdr:nvSpPr>
      <xdr:spPr>
        <a:xfrm>
          <a:off x="16370300" y="129244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42805</xdr:rowOff>
    </xdr:from>
    <xdr:to>
      <xdr:col>85</xdr:col>
      <xdr:colOff>177800</xdr:colOff>
      <xdr:row>76</xdr:row>
      <xdr:rowOff>144405</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6268700" y="13073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71476</xdr:rowOff>
    </xdr:from>
    <xdr:to>
      <xdr:col>81</xdr:col>
      <xdr:colOff>50800</xdr:colOff>
      <xdr:row>77</xdr:row>
      <xdr:rowOff>72171</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4592300" y="13273126"/>
          <a:ext cx="889000" cy="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39357</xdr:rowOff>
    </xdr:from>
    <xdr:to>
      <xdr:col>81</xdr:col>
      <xdr:colOff>101600</xdr:colOff>
      <xdr:row>76</xdr:row>
      <xdr:rowOff>140957</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5430500" y="1306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157485</xdr:rowOff>
    </xdr:from>
    <xdr:ext cx="534377"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5214111" y="12844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72171</xdr:rowOff>
    </xdr:from>
    <xdr:to>
      <xdr:col>76</xdr:col>
      <xdr:colOff>114300</xdr:colOff>
      <xdr:row>77</xdr:row>
      <xdr:rowOff>80528</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3703300" y="13273821"/>
          <a:ext cx="889000" cy="8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57719</xdr:rowOff>
    </xdr:from>
    <xdr:to>
      <xdr:col>76</xdr:col>
      <xdr:colOff>165100</xdr:colOff>
      <xdr:row>76</xdr:row>
      <xdr:rowOff>159319</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4541500" y="13087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4396</xdr:rowOff>
    </xdr:from>
    <xdr:ext cx="534377"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4325111" y="12863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80528</xdr:rowOff>
    </xdr:from>
    <xdr:to>
      <xdr:col>71</xdr:col>
      <xdr:colOff>177800</xdr:colOff>
      <xdr:row>77</xdr:row>
      <xdr:rowOff>90326</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2814300" y="13282178"/>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79587</xdr:rowOff>
    </xdr:from>
    <xdr:to>
      <xdr:col>72</xdr:col>
      <xdr:colOff>38100</xdr:colOff>
      <xdr:row>77</xdr:row>
      <xdr:rowOff>9737</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3652500" y="13109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26264</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3436111" y="12885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88506</xdr:rowOff>
    </xdr:from>
    <xdr:to>
      <xdr:col>67</xdr:col>
      <xdr:colOff>101600</xdr:colOff>
      <xdr:row>77</xdr:row>
      <xdr:rowOff>18656</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2763500" y="13118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35184</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2547111" y="12893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40584</xdr:rowOff>
    </xdr:from>
    <xdr:to>
      <xdr:col>85</xdr:col>
      <xdr:colOff>177800</xdr:colOff>
      <xdr:row>77</xdr:row>
      <xdr:rowOff>142184</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6268700" y="13242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19011</xdr:rowOff>
    </xdr:from>
    <xdr:ext cx="534377" cy="259045"/>
    <xdr:sp macro="" textlink="">
      <xdr:nvSpPr>
        <xdr:cNvPr id="638" name="公債費該当値テキスト">
          <a:extLst>
            <a:ext uri="{FF2B5EF4-FFF2-40B4-BE49-F238E27FC236}">
              <a16:creationId xmlns:a16="http://schemas.microsoft.com/office/drawing/2014/main" id="{00000000-0008-0000-0600-00007E020000}"/>
            </a:ext>
          </a:extLst>
        </xdr:cNvPr>
        <xdr:cNvSpPr txBox="1"/>
      </xdr:nvSpPr>
      <xdr:spPr>
        <a:xfrm>
          <a:off x="16370300" y="13220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20676</xdr:rowOff>
    </xdr:from>
    <xdr:to>
      <xdr:col>81</xdr:col>
      <xdr:colOff>101600</xdr:colOff>
      <xdr:row>77</xdr:row>
      <xdr:rowOff>122276</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5430500" y="13222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113403</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14111" y="13315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21371</xdr:rowOff>
    </xdr:from>
    <xdr:to>
      <xdr:col>76</xdr:col>
      <xdr:colOff>165100</xdr:colOff>
      <xdr:row>77</xdr:row>
      <xdr:rowOff>122971</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4541500" y="13223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114098</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325111" y="13315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29728</xdr:rowOff>
    </xdr:from>
    <xdr:to>
      <xdr:col>72</xdr:col>
      <xdr:colOff>38100</xdr:colOff>
      <xdr:row>77</xdr:row>
      <xdr:rowOff>131328</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3652500" y="13231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122455</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436111" y="13324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39526</xdr:rowOff>
    </xdr:from>
    <xdr:to>
      <xdr:col>67</xdr:col>
      <xdr:colOff>101600</xdr:colOff>
      <xdr:row>77</xdr:row>
      <xdr:rowOff>141126</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2763500" y="13241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132253</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547111" y="13333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38298</xdr:rowOff>
    </xdr:from>
    <xdr:ext cx="685572"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760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a:extLst>
            <a:ext uri="{FF2B5EF4-FFF2-40B4-BE49-F238E27FC236}">
              <a16:creationId xmlns:a16="http://schemas.microsoft.com/office/drawing/2014/main" id="{00000000-0008-0000-0600-00009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60506</xdr:rowOff>
    </xdr:from>
    <xdr:to>
      <xdr:col>85</xdr:col>
      <xdr:colOff>126364</xdr:colOff>
      <xdr:row>99</xdr:row>
      <xdr:rowOff>94754</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flipV="1">
          <a:off x="16317595" y="15491006"/>
          <a:ext cx="1269" cy="15772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98581</xdr:rowOff>
    </xdr:from>
    <xdr:ext cx="469744" cy="259045"/>
    <xdr:sp macro="" textlink="">
      <xdr:nvSpPr>
        <xdr:cNvPr id="673" name="積立金最小値テキスト">
          <a:extLst>
            <a:ext uri="{FF2B5EF4-FFF2-40B4-BE49-F238E27FC236}">
              <a16:creationId xmlns:a16="http://schemas.microsoft.com/office/drawing/2014/main" id="{00000000-0008-0000-0600-0000A1020000}"/>
            </a:ext>
          </a:extLst>
        </xdr:cNvPr>
        <xdr:cNvSpPr txBox="1"/>
      </xdr:nvSpPr>
      <xdr:spPr>
        <a:xfrm>
          <a:off x="16370300" y="17072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94754</xdr:rowOff>
    </xdr:from>
    <xdr:to>
      <xdr:col>86</xdr:col>
      <xdr:colOff>25400</xdr:colOff>
      <xdr:row>99</xdr:row>
      <xdr:rowOff>94754</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7068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7183</xdr:rowOff>
    </xdr:from>
    <xdr:ext cx="599010" cy="259045"/>
    <xdr:sp macro="" textlink="">
      <xdr:nvSpPr>
        <xdr:cNvPr id="675" name="積立金最大値テキスト">
          <a:extLst>
            <a:ext uri="{FF2B5EF4-FFF2-40B4-BE49-F238E27FC236}">
              <a16:creationId xmlns:a16="http://schemas.microsoft.com/office/drawing/2014/main" id="{00000000-0008-0000-0600-0000A3020000}"/>
            </a:ext>
          </a:extLst>
        </xdr:cNvPr>
        <xdr:cNvSpPr txBox="1"/>
      </xdr:nvSpPr>
      <xdr:spPr>
        <a:xfrm>
          <a:off x="16370300" y="15266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60506</xdr:rowOff>
    </xdr:from>
    <xdr:to>
      <xdr:col>86</xdr:col>
      <xdr:colOff>25400</xdr:colOff>
      <xdr:row>90</xdr:row>
      <xdr:rowOff>60506</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6230600" y="15491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33924</xdr:rowOff>
    </xdr:from>
    <xdr:to>
      <xdr:col>85</xdr:col>
      <xdr:colOff>127000</xdr:colOff>
      <xdr:row>99</xdr:row>
      <xdr:rowOff>38140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5481300" y="17007474"/>
          <a:ext cx="838200" cy="4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137022</xdr:rowOff>
    </xdr:from>
    <xdr:ext cx="534377" cy="259045"/>
    <xdr:sp macro="" textlink="">
      <xdr:nvSpPr>
        <xdr:cNvPr id="678" name="積立金平均値テキスト">
          <a:extLst>
            <a:ext uri="{FF2B5EF4-FFF2-40B4-BE49-F238E27FC236}">
              <a16:creationId xmlns:a16="http://schemas.microsoft.com/office/drawing/2014/main" id="{00000000-0008-0000-0600-0000A6020000}"/>
            </a:ext>
          </a:extLst>
        </xdr:cNvPr>
        <xdr:cNvSpPr txBox="1"/>
      </xdr:nvSpPr>
      <xdr:spPr>
        <a:xfrm>
          <a:off x="16370300" y="167676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114145</xdr:rowOff>
    </xdr:from>
    <xdr:to>
      <xdr:col>85</xdr:col>
      <xdr:colOff>177800</xdr:colOff>
      <xdr:row>99</xdr:row>
      <xdr:rowOff>44295</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6268700" y="1691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22915</xdr:rowOff>
    </xdr:from>
    <xdr:to>
      <xdr:col>81</xdr:col>
      <xdr:colOff>50800</xdr:colOff>
      <xdr:row>99</xdr:row>
      <xdr:rowOff>33924</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4592300" y="16996465"/>
          <a:ext cx="889000" cy="11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118791</xdr:rowOff>
    </xdr:from>
    <xdr:to>
      <xdr:col>81</xdr:col>
      <xdr:colOff>101600</xdr:colOff>
      <xdr:row>99</xdr:row>
      <xdr:rowOff>48941</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5430500" y="16920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65468</xdr:rowOff>
    </xdr:from>
    <xdr:ext cx="534377"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5214111" y="16696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22915</xdr:rowOff>
    </xdr:from>
    <xdr:to>
      <xdr:col>76</xdr:col>
      <xdr:colOff>114300</xdr:colOff>
      <xdr:row>99</xdr:row>
      <xdr:rowOff>43506</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3703300" y="16996465"/>
          <a:ext cx="889000" cy="20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98070</xdr:rowOff>
    </xdr:from>
    <xdr:to>
      <xdr:col>76</xdr:col>
      <xdr:colOff>165100</xdr:colOff>
      <xdr:row>99</xdr:row>
      <xdr:rowOff>28220</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4541500" y="1690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44747</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4325111" y="16675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110927</xdr:rowOff>
    </xdr:from>
    <xdr:to>
      <xdr:col>71</xdr:col>
      <xdr:colOff>177800</xdr:colOff>
      <xdr:row>99</xdr:row>
      <xdr:rowOff>43506</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2814300" y="16913027"/>
          <a:ext cx="889000" cy="104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144523</xdr:rowOff>
    </xdr:from>
    <xdr:to>
      <xdr:col>72</xdr:col>
      <xdr:colOff>38100</xdr:colOff>
      <xdr:row>99</xdr:row>
      <xdr:rowOff>74673</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3652500" y="1694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91200</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3436111" y="16721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169461</xdr:rowOff>
    </xdr:from>
    <xdr:to>
      <xdr:col>67</xdr:col>
      <xdr:colOff>101600</xdr:colOff>
      <xdr:row>99</xdr:row>
      <xdr:rowOff>99611</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2763500" y="16971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90738</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2547111" y="17064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158790</xdr:rowOff>
    </xdr:from>
    <xdr:to>
      <xdr:col>85</xdr:col>
      <xdr:colOff>177800</xdr:colOff>
      <xdr:row>99</xdr:row>
      <xdr:rowOff>88940</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6268700" y="16960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92573</xdr:rowOff>
    </xdr:from>
    <xdr:ext cx="534377" cy="259045"/>
    <xdr:sp macro="" textlink="">
      <xdr:nvSpPr>
        <xdr:cNvPr id="697" name="積立金該当値テキスト">
          <a:extLst>
            <a:ext uri="{FF2B5EF4-FFF2-40B4-BE49-F238E27FC236}">
              <a16:creationId xmlns:a16="http://schemas.microsoft.com/office/drawing/2014/main" id="{00000000-0008-0000-0600-0000B9020000}"/>
            </a:ext>
          </a:extLst>
        </xdr:cNvPr>
        <xdr:cNvSpPr txBox="1"/>
      </xdr:nvSpPr>
      <xdr:spPr>
        <a:xfrm>
          <a:off x="16370300" y="16894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154574</xdr:rowOff>
    </xdr:from>
    <xdr:to>
      <xdr:col>81</xdr:col>
      <xdr:colOff>101600</xdr:colOff>
      <xdr:row>99</xdr:row>
      <xdr:rowOff>84724</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5430500" y="16956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75851</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14111" y="17049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143565</xdr:rowOff>
    </xdr:from>
    <xdr:to>
      <xdr:col>76</xdr:col>
      <xdr:colOff>165100</xdr:colOff>
      <xdr:row>99</xdr:row>
      <xdr:rowOff>73715</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4541500" y="16945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64842</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325111" y="17038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164156</xdr:rowOff>
    </xdr:from>
    <xdr:to>
      <xdr:col>72</xdr:col>
      <xdr:colOff>38100</xdr:colOff>
      <xdr:row>99</xdr:row>
      <xdr:rowOff>94306</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3652500" y="16966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85433</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436111" y="17058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60127</xdr:rowOff>
    </xdr:from>
    <xdr:to>
      <xdr:col>67</xdr:col>
      <xdr:colOff>101600</xdr:colOff>
      <xdr:row>98</xdr:row>
      <xdr:rowOff>161727</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2763500" y="16862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6804</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547111" y="16637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a:extLst>
            <a:ext uri="{FF2B5EF4-FFF2-40B4-BE49-F238E27FC236}">
              <a16:creationId xmlns:a16="http://schemas.microsoft.com/office/drawing/2014/main" id="{00000000-0008-0000-0600-0000D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22725</xdr:rowOff>
    </xdr:from>
    <xdr:to>
      <xdr:col>116</xdr:col>
      <xdr:colOff>62864</xdr:colOff>
      <xdr:row>38</xdr:row>
      <xdr:rowOff>139700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flipV="1">
          <a:off x="22159595" y="5166225"/>
          <a:ext cx="1269" cy="1488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8" name="投資及び出資金最小値テキスト">
          <a:extLst>
            <a:ext uri="{FF2B5EF4-FFF2-40B4-BE49-F238E27FC236}">
              <a16:creationId xmlns:a16="http://schemas.microsoft.com/office/drawing/2014/main" id="{00000000-0008-0000-0600-0000D8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140852</xdr:rowOff>
    </xdr:from>
    <xdr:ext cx="534377" cy="259045"/>
    <xdr:sp macro="" textlink="">
      <xdr:nvSpPr>
        <xdr:cNvPr id="730" name="投資及び出資金最大値テキスト">
          <a:extLst>
            <a:ext uri="{FF2B5EF4-FFF2-40B4-BE49-F238E27FC236}">
              <a16:creationId xmlns:a16="http://schemas.microsoft.com/office/drawing/2014/main" id="{00000000-0008-0000-0600-0000DA020000}"/>
            </a:ext>
          </a:extLst>
        </xdr:cNvPr>
        <xdr:cNvSpPr txBox="1"/>
      </xdr:nvSpPr>
      <xdr:spPr>
        <a:xfrm>
          <a:off x="22212300" y="4941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22725</xdr:rowOff>
    </xdr:from>
    <xdr:to>
      <xdr:col>116</xdr:col>
      <xdr:colOff>152400</xdr:colOff>
      <xdr:row>30</xdr:row>
      <xdr:rowOff>22725</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2072600" y="5166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2415</xdr:rowOff>
    </xdr:from>
    <xdr:ext cx="469744" cy="259045"/>
    <xdr:sp macro="" textlink="">
      <xdr:nvSpPr>
        <xdr:cNvPr id="733" name="投資及び出資金平均値テキスト">
          <a:extLst>
            <a:ext uri="{FF2B5EF4-FFF2-40B4-BE49-F238E27FC236}">
              <a16:creationId xmlns:a16="http://schemas.microsoft.com/office/drawing/2014/main" id="{00000000-0008-0000-0600-0000DD020000}"/>
            </a:ext>
          </a:extLst>
        </xdr:cNvPr>
        <xdr:cNvSpPr txBox="1"/>
      </xdr:nvSpPr>
      <xdr:spPr>
        <a:xfrm>
          <a:off x="22212300" y="63460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150988</xdr:rowOff>
    </xdr:from>
    <xdr:to>
      <xdr:col>116</xdr:col>
      <xdr:colOff>114300</xdr:colOff>
      <xdr:row>38</xdr:row>
      <xdr:rowOff>81138</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2110700" y="6494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168339</xdr:rowOff>
    </xdr:from>
    <xdr:to>
      <xdr:col>112</xdr:col>
      <xdr:colOff>38100</xdr:colOff>
      <xdr:row>38</xdr:row>
      <xdr:rowOff>98489</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21272500" y="6511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115016</xdr:rowOff>
    </xdr:from>
    <xdr:ext cx="469744"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21088428" y="6287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171265</xdr:rowOff>
    </xdr:from>
    <xdr:to>
      <xdr:col>107</xdr:col>
      <xdr:colOff>101600</xdr:colOff>
      <xdr:row>38</xdr:row>
      <xdr:rowOff>101415</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0383500" y="6514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117942</xdr:rowOff>
    </xdr:from>
    <xdr:ext cx="469744"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0199428" y="6290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24709</xdr:rowOff>
    </xdr:from>
    <xdr:to>
      <xdr:col>102</xdr:col>
      <xdr:colOff>165100</xdr:colOff>
      <xdr:row>38</xdr:row>
      <xdr:rowOff>126309</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9494500" y="6539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142836</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9310428" y="6315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36757</xdr:rowOff>
    </xdr:from>
    <xdr:to>
      <xdr:col>98</xdr:col>
      <xdr:colOff>38100</xdr:colOff>
      <xdr:row>38</xdr:row>
      <xdr:rowOff>138357</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18605500" y="6551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154883</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8421428" y="6327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2" name="投資及び出資金該当値テキスト">
          <a:extLst>
            <a:ext uri="{FF2B5EF4-FFF2-40B4-BE49-F238E27FC236}">
              <a16:creationId xmlns:a16="http://schemas.microsoft.com/office/drawing/2014/main" id="{00000000-0008-0000-0600-0000F0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a:extLst>
            <a:ext uri="{FF2B5EF4-FFF2-40B4-BE49-F238E27FC236}">
              <a16:creationId xmlns:a16="http://schemas.microsoft.com/office/drawing/2014/main" id="{00000000-0008-0000-0600-00000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87313</xdr:rowOff>
    </xdr:from>
    <xdr:to>
      <xdr:col>116</xdr:col>
      <xdr:colOff>62864</xdr:colOff>
      <xdr:row>59</xdr:row>
      <xdr:rowOff>44450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flipV="1">
          <a:off x="22159595" y="8831263"/>
          <a:ext cx="1269" cy="1328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5" name="貸付金最小値テキスト">
          <a:extLst>
            <a:ext uri="{FF2B5EF4-FFF2-40B4-BE49-F238E27FC236}">
              <a16:creationId xmlns:a16="http://schemas.microsoft.com/office/drawing/2014/main" id="{00000000-0008-0000-0600-000011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33990</xdr:rowOff>
    </xdr:from>
    <xdr:ext cx="534377" cy="259045"/>
    <xdr:sp macro="" textlink="">
      <xdr:nvSpPr>
        <xdr:cNvPr id="787" name="貸付金最大値テキスト">
          <a:extLst>
            <a:ext uri="{FF2B5EF4-FFF2-40B4-BE49-F238E27FC236}">
              <a16:creationId xmlns:a16="http://schemas.microsoft.com/office/drawing/2014/main" id="{00000000-0008-0000-0600-000013030000}"/>
            </a:ext>
          </a:extLst>
        </xdr:cNvPr>
        <xdr:cNvSpPr txBox="1"/>
      </xdr:nvSpPr>
      <xdr:spPr>
        <a:xfrm>
          <a:off x="22212300" y="8606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69,750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87313</xdr:rowOff>
    </xdr:from>
    <xdr:to>
      <xdr:col>116</xdr:col>
      <xdr:colOff>152400</xdr:colOff>
      <xdr:row>51</xdr:row>
      <xdr:rowOff>87313</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8831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20542</xdr:rowOff>
    </xdr:from>
    <xdr:to>
      <xdr:col>116</xdr:col>
      <xdr:colOff>63500</xdr:colOff>
      <xdr:row>59</xdr:row>
      <xdr:rowOff>22771</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1323300" y="10136092"/>
          <a:ext cx="838200" cy="2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133189</xdr:rowOff>
    </xdr:from>
    <xdr:ext cx="469744" cy="259045"/>
    <xdr:sp macro="" textlink="">
      <xdr:nvSpPr>
        <xdr:cNvPr id="790" name="貸付金平均値テキスト">
          <a:extLst>
            <a:ext uri="{FF2B5EF4-FFF2-40B4-BE49-F238E27FC236}">
              <a16:creationId xmlns:a16="http://schemas.microsoft.com/office/drawing/2014/main" id="{00000000-0008-0000-0600-000016030000}"/>
            </a:ext>
          </a:extLst>
        </xdr:cNvPr>
        <xdr:cNvSpPr txBox="1"/>
      </xdr:nvSpPr>
      <xdr:spPr>
        <a:xfrm>
          <a:off x="22212300" y="99058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110312</xdr:rowOff>
    </xdr:from>
    <xdr:to>
      <xdr:col>116</xdr:col>
      <xdr:colOff>114300</xdr:colOff>
      <xdr:row>59</xdr:row>
      <xdr:rowOff>40462</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22110700" y="1005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5188</xdr:rowOff>
    </xdr:from>
    <xdr:to>
      <xdr:col>111</xdr:col>
      <xdr:colOff>177800</xdr:colOff>
      <xdr:row>59</xdr:row>
      <xdr:rowOff>20542</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0434300" y="10120738"/>
          <a:ext cx="889000" cy="15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110560</xdr:rowOff>
    </xdr:from>
    <xdr:to>
      <xdr:col>112</xdr:col>
      <xdr:colOff>38100</xdr:colOff>
      <xdr:row>59</xdr:row>
      <xdr:rowOff>40710</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1272500" y="1005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57237</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1088428" y="9829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5112</xdr:rowOff>
    </xdr:from>
    <xdr:to>
      <xdr:col>107</xdr:col>
      <xdr:colOff>50800</xdr:colOff>
      <xdr:row>59</xdr:row>
      <xdr:rowOff>5188</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9545300" y="10120662"/>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108750</xdr:rowOff>
    </xdr:from>
    <xdr:to>
      <xdr:col>107</xdr:col>
      <xdr:colOff>101600</xdr:colOff>
      <xdr:row>59</xdr:row>
      <xdr:rowOff>38900</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0383500" y="1005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55427</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0199428" y="9828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4559</xdr:rowOff>
    </xdr:from>
    <xdr:to>
      <xdr:col>102</xdr:col>
      <xdr:colOff>114300</xdr:colOff>
      <xdr:row>59</xdr:row>
      <xdr:rowOff>5112</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8656300" y="10120109"/>
          <a:ext cx="889000" cy="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103816</xdr:rowOff>
    </xdr:from>
    <xdr:to>
      <xdr:col>102</xdr:col>
      <xdr:colOff>165100</xdr:colOff>
      <xdr:row>59</xdr:row>
      <xdr:rowOff>33966</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19494500" y="10047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50493</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9310428" y="9823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113608</xdr:rowOff>
    </xdr:from>
    <xdr:to>
      <xdr:col>98</xdr:col>
      <xdr:colOff>38100</xdr:colOff>
      <xdr:row>59</xdr:row>
      <xdr:rowOff>43758</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8605500" y="10057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60285</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8421428" y="9832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143421</xdr:rowOff>
    </xdr:from>
    <xdr:to>
      <xdr:col>116</xdr:col>
      <xdr:colOff>114300</xdr:colOff>
      <xdr:row>59</xdr:row>
      <xdr:rowOff>73571</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2110700" y="10087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88739</xdr:rowOff>
    </xdr:from>
    <xdr:ext cx="469744" cy="259045"/>
    <xdr:sp macro="" textlink="">
      <xdr:nvSpPr>
        <xdr:cNvPr id="809" name="貸付金該当値テキスト">
          <a:extLst>
            <a:ext uri="{FF2B5EF4-FFF2-40B4-BE49-F238E27FC236}">
              <a16:creationId xmlns:a16="http://schemas.microsoft.com/office/drawing/2014/main" id="{00000000-0008-0000-0600-000029030000}"/>
            </a:ext>
          </a:extLst>
        </xdr:cNvPr>
        <xdr:cNvSpPr txBox="1"/>
      </xdr:nvSpPr>
      <xdr:spPr>
        <a:xfrm>
          <a:off x="22212300" y="10032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141192</xdr:rowOff>
    </xdr:from>
    <xdr:to>
      <xdr:col>112</xdr:col>
      <xdr:colOff>38100</xdr:colOff>
      <xdr:row>59</xdr:row>
      <xdr:rowOff>71342</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1272500" y="10085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62469</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088428" y="10178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125838</xdr:rowOff>
    </xdr:from>
    <xdr:to>
      <xdr:col>107</xdr:col>
      <xdr:colOff>101600</xdr:colOff>
      <xdr:row>59</xdr:row>
      <xdr:rowOff>55988</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0383500" y="10069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47115</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199428" y="10162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125762</xdr:rowOff>
    </xdr:from>
    <xdr:to>
      <xdr:col>102</xdr:col>
      <xdr:colOff>165100</xdr:colOff>
      <xdr:row>59</xdr:row>
      <xdr:rowOff>55912</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19494500" y="10069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47039</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310428" y="10162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125209</xdr:rowOff>
    </xdr:from>
    <xdr:to>
      <xdr:col>98</xdr:col>
      <xdr:colOff>38100</xdr:colOff>
      <xdr:row>59</xdr:row>
      <xdr:rowOff>55359</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8605500" y="10069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46486</xdr:rowOff>
    </xdr:from>
    <xdr:ext cx="469744"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421428" y="10162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3" name="繰出金グラフ枠">
          <a:extLst>
            <a:ext uri="{FF2B5EF4-FFF2-40B4-BE49-F238E27FC236}">
              <a16:creationId xmlns:a16="http://schemas.microsoft.com/office/drawing/2014/main" id="{00000000-0008-0000-0600-00004B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66908</xdr:rowOff>
    </xdr:from>
    <xdr:to>
      <xdr:col>116</xdr:col>
      <xdr:colOff>62864</xdr:colOff>
      <xdr:row>79</xdr:row>
      <xdr:rowOff>111234</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flipV="1">
          <a:off x="22159595" y="12068408"/>
          <a:ext cx="1269" cy="1587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115061</xdr:rowOff>
    </xdr:from>
    <xdr:ext cx="534377" cy="259045"/>
    <xdr:sp macro="" textlink="">
      <xdr:nvSpPr>
        <xdr:cNvPr id="845" name="繰出金最小値テキスト">
          <a:extLst>
            <a:ext uri="{FF2B5EF4-FFF2-40B4-BE49-F238E27FC236}">
              <a16:creationId xmlns:a16="http://schemas.microsoft.com/office/drawing/2014/main" id="{00000000-0008-0000-0600-00004D030000}"/>
            </a:ext>
          </a:extLst>
        </xdr:cNvPr>
        <xdr:cNvSpPr txBox="1"/>
      </xdr:nvSpPr>
      <xdr:spPr>
        <a:xfrm>
          <a:off x="22212300" y="13659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111234</xdr:rowOff>
    </xdr:from>
    <xdr:to>
      <xdr:col>116</xdr:col>
      <xdr:colOff>152400</xdr:colOff>
      <xdr:row>79</xdr:row>
      <xdr:rowOff>111234</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22072600" y="13655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13585</xdr:rowOff>
    </xdr:from>
    <xdr:ext cx="599010" cy="259045"/>
    <xdr:sp macro="" textlink="">
      <xdr:nvSpPr>
        <xdr:cNvPr id="847" name="繰出金最大値テキスト">
          <a:extLst>
            <a:ext uri="{FF2B5EF4-FFF2-40B4-BE49-F238E27FC236}">
              <a16:creationId xmlns:a16="http://schemas.microsoft.com/office/drawing/2014/main" id="{00000000-0008-0000-0600-00004F030000}"/>
            </a:ext>
          </a:extLst>
        </xdr:cNvPr>
        <xdr:cNvSpPr txBox="1"/>
      </xdr:nvSpPr>
      <xdr:spPr>
        <a:xfrm>
          <a:off x="22212300" y="11843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66908</xdr:rowOff>
    </xdr:from>
    <xdr:to>
      <xdr:col>116</xdr:col>
      <xdr:colOff>152400</xdr:colOff>
      <xdr:row>70</xdr:row>
      <xdr:rowOff>66908</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2072600" y="12068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60877</xdr:rowOff>
    </xdr:from>
    <xdr:to>
      <xdr:col>116</xdr:col>
      <xdr:colOff>63500</xdr:colOff>
      <xdr:row>78</xdr:row>
      <xdr:rowOff>90573</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21323300" y="13433977"/>
          <a:ext cx="838200" cy="29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135900</xdr:rowOff>
    </xdr:from>
    <xdr:ext cx="534377" cy="259045"/>
    <xdr:sp macro="" textlink="">
      <xdr:nvSpPr>
        <xdr:cNvPr id="850" name="繰出金平均値テキスト">
          <a:extLst>
            <a:ext uri="{FF2B5EF4-FFF2-40B4-BE49-F238E27FC236}">
              <a16:creationId xmlns:a16="http://schemas.microsoft.com/office/drawing/2014/main" id="{00000000-0008-0000-0600-000052030000}"/>
            </a:ext>
          </a:extLst>
        </xdr:cNvPr>
        <xdr:cNvSpPr txBox="1"/>
      </xdr:nvSpPr>
      <xdr:spPr>
        <a:xfrm>
          <a:off x="22212300" y="129946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113023</xdr:rowOff>
    </xdr:from>
    <xdr:to>
      <xdr:col>116</xdr:col>
      <xdr:colOff>114300</xdr:colOff>
      <xdr:row>77</xdr:row>
      <xdr:rowOff>43173</xdr:rowOff>
    </xdr:to>
    <xdr:sp macro="" textlink="">
      <xdr:nvSpPr>
        <xdr:cNvPr id="851" name="フローチャート: 判断 850">
          <a:extLst>
            <a:ext uri="{FF2B5EF4-FFF2-40B4-BE49-F238E27FC236}">
              <a16:creationId xmlns:a16="http://schemas.microsoft.com/office/drawing/2014/main" id="{00000000-0008-0000-0600-000053030000}"/>
            </a:ext>
          </a:extLst>
        </xdr:cNvPr>
        <xdr:cNvSpPr/>
      </xdr:nvSpPr>
      <xdr:spPr>
        <a:xfrm>
          <a:off x="22110700" y="13143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90573</xdr:rowOff>
    </xdr:from>
    <xdr:to>
      <xdr:col>111</xdr:col>
      <xdr:colOff>177800</xdr:colOff>
      <xdr:row>78</xdr:row>
      <xdr:rowOff>145644</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0434300" y="13463673"/>
          <a:ext cx="889000" cy="55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94300</xdr:rowOff>
    </xdr:from>
    <xdr:to>
      <xdr:col>112</xdr:col>
      <xdr:colOff>38100</xdr:colOff>
      <xdr:row>77</xdr:row>
      <xdr:rowOff>24450</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1272500" y="1312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40977</xdr:rowOff>
    </xdr:from>
    <xdr:ext cx="534377"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1056111" y="12899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145644</xdr:rowOff>
    </xdr:from>
    <xdr:to>
      <xdr:col>107</xdr:col>
      <xdr:colOff>50800</xdr:colOff>
      <xdr:row>78</xdr:row>
      <xdr:rowOff>148507</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19545300" y="13518744"/>
          <a:ext cx="889000" cy="2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127860</xdr:rowOff>
    </xdr:from>
    <xdr:to>
      <xdr:col>107</xdr:col>
      <xdr:colOff>101600</xdr:colOff>
      <xdr:row>77</xdr:row>
      <xdr:rowOff>58010</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0383500" y="13158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74537</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0167111" y="12933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148507</xdr:rowOff>
    </xdr:from>
    <xdr:to>
      <xdr:col>102</xdr:col>
      <xdr:colOff>114300</xdr:colOff>
      <xdr:row>78</xdr:row>
      <xdr:rowOff>149988</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18656300" y="13521607"/>
          <a:ext cx="889000" cy="1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121786</xdr:rowOff>
    </xdr:from>
    <xdr:to>
      <xdr:col>102</xdr:col>
      <xdr:colOff>165100</xdr:colOff>
      <xdr:row>77</xdr:row>
      <xdr:rowOff>51936</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19494500" y="1315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68463</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9278111" y="12927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89847</xdr:rowOff>
    </xdr:from>
    <xdr:to>
      <xdr:col>98</xdr:col>
      <xdr:colOff>38100</xdr:colOff>
      <xdr:row>77</xdr:row>
      <xdr:rowOff>19997</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18605500" y="13120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36524</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8389111" y="12895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10077</xdr:rowOff>
    </xdr:from>
    <xdr:to>
      <xdr:col>116</xdr:col>
      <xdr:colOff>114300</xdr:colOff>
      <xdr:row>78</xdr:row>
      <xdr:rowOff>111677</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2110700" y="13383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159954</xdr:rowOff>
    </xdr:from>
    <xdr:ext cx="534377" cy="259045"/>
    <xdr:sp macro="" textlink="">
      <xdr:nvSpPr>
        <xdr:cNvPr id="869" name="繰出金該当値テキスト">
          <a:extLst>
            <a:ext uri="{FF2B5EF4-FFF2-40B4-BE49-F238E27FC236}">
              <a16:creationId xmlns:a16="http://schemas.microsoft.com/office/drawing/2014/main" id="{00000000-0008-0000-0600-000065030000}"/>
            </a:ext>
          </a:extLst>
        </xdr:cNvPr>
        <xdr:cNvSpPr txBox="1"/>
      </xdr:nvSpPr>
      <xdr:spPr>
        <a:xfrm>
          <a:off x="22212300" y="13361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39773</xdr:rowOff>
    </xdr:from>
    <xdr:to>
      <xdr:col>112</xdr:col>
      <xdr:colOff>38100</xdr:colOff>
      <xdr:row>78</xdr:row>
      <xdr:rowOff>141373</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21272500" y="13412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132500</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056111" y="13505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78</xdr:row>
      <xdr:rowOff>94844</xdr:rowOff>
    </xdr:from>
    <xdr:to>
      <xdr:col>107</xdr:col>
      <xdr:colOff>101600</xdr:colOff>
      <xdr:row>79</xdr:row>
      <xdr:rowOff>24994</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0383500" y="13467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79</xdr:row>
      <xdr:rowOff>16121</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0167111" y="13560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78</xdr:row>
      <xdr:rowOff>97707</xdr:rowOff>
    </xdr:from>
    <xdr:to>
      <xdr:col>102</xdr:col>
      <xdr:colOff>165100</xdr:colOff>
      <xdr:row>79</xdr:row>
      <xdr:rowOff>27857</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19494500" y="13470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79</xdr:row>
      <xdr:rowOff>18984</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278111" y="13563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99188</xdr:rowOff>
    </xdr:from>
    <xdr:to>
      <xdr:col>98</xdr:col>
      <xdr:colOff>38100</xdr:colOff>
      <xdr:row>79</xdr:row>
      <xdr:rowOff>29338</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18605500" y="13472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79</xdr:row>
      <xdr:rowOff>20465</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389111" y="13565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2" name="前年度繰上充用金グラフ枠">
          <a:extLst>
            <a:ext uri="{FF2B5EF4-FFF2-40B4-BE49-F238E27FC236}">
              <a16:creationId xmlns:a16="http://schemas.microsoft.com/office/drawing/2014/main" id="{00000000-0008-0000-0600-00007C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4" name="前年度繰上充用金最小値テキスト">
          <a:extLst>
            <a:ext uri="{FF2B5EF4-FFF2-40B4-BE49-F238E27FC236}">
              <a16:creationId xmlns:a16="http://schemas.microsoft.com/office/drawing/2014/main" id="{00000000-0008-0000-0600-00007E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6" name="前年度繰上充用金最大値テキスト">
          <a:extLst>
            <a:ext uri="{FF2B5EF4-FFF2-40B4-BE49-F238E27FC236}">
              <a16:creationId xmlns:a16="http://schemas.microsoft.com/office/drawing/2014/main" id="{00000000-0008-0000-0600-000080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9" name="前年度繰上充用金平均値テキスト">
          <a:extLst>
            <a:ext uri="{FF2B5EF4-FFF2-40B4-BE49-F238E27FC236}">
              <a16:creationId xmlns:a16="http://schemas.microsoft.com/office/drawing/2014/main" id="{00000000-0008-0000-0600-000083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0" name="フローチャート: 判断 899">
          <a:extLst>
            <a:ext uri="{FF2B5EF4-FFF2-40B4-BE49-F238E27FC236}">
              <a16:creationId xmlns:a16="http://schemas.microsoft.com/office/drawing/2014/main" id="{00000000-0008-0000-0600-000084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8" name="前年度繰上充用金該当値テキスト">
          <a:extLst>
            <a:ext uri="{FF2B5EF4-FFF2-40B4-BE49-F238E27FC236}">
              <a16:creationId xmlns:a16="http://schemas.microsoft.com/office/drawing/2014/main" id="{00000000-0008-0000-0600-000096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7" name="正方形/長方形 926">
          <a:extLst>
            <a:ext uri="{FF2B5EF4-FFF2-40B4-BE49-F238E27FC236}">
              <a16:creationId xmlns:a16="http://schemas.microsoft.com/office/drawing/2014/main" id="{00000000-0008-0000-0600-00009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8" name="正方形/長方形 927">
          <a:extLst>
            <a:ext uri="{FF2B5EF4-FFF2-40B4-BE49-F238E27FC236}">
              <a16:creationId xmlns:a16="http://schemas.microsoft.com/office/drawing/2014/main" id="{00000000-0008-0000-0600-0000A0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歳出決算総額は、住民一人当たり</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560,703</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円であり、</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全ての</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項目で類似団体平均を</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下</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回っている。</a:t>
          </a:r>
          <a:endPar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なお、類似団体平均を下回っているものの、前年度に比べて大きな増減のあった項目は</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普通建設事業費（うち新規整備）と災害普及事業費</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の</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項目であり、</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普通建設事業費（うち新規整備）に</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ついては、</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普通建設事業費の大部分を普通建設事業費（うち更新整備）が占めたための減</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によるもの。</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災害復旧事業費については、令和</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8</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月の豪雨災害による公共土木施設、農業施設、林業施設、社会教育施設</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災害復旧事業の</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皆減</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によるもの</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である。</a:t>
          </a:r>
          <a:endPar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福島県大玉村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8,784
8,752
79.44
5,350,207
4,925,217
389,694
3,191,262
3,542,640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108458</xdr:rowOff>
    </xdr:from>
    <xdr:to>
      <xdr:col>24</xdr:col>
      <xdr:colOff>62865</xdr:colOff>
      <xdr:row>39</xdr:row>
      <xdr:rowOff>112395</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423408"/>
          <a:ext cx="1270" cy="1375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116222</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802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112395</xdr:rowOff>
    </xdr:from>
    <xdr:to>
      <xdr:col>24</xdr:col>
      <xdr:colOff>152400</xdr:colOff>
      <xdr:row>39</xdr:row>
      <xdr:rowOff>112395</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798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55135</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98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16,296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108458</xdr:rowOff>
    </xdr:from>
    <xdr:to>
      <xdr:col>24</xdr:col>
      <xdr:colOff>152400</xdr:colOff>
      <xdr:row>31</xdr:row>
      <xdr:rowOff>108458</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423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146939</xdr:rowOff>
    </xdr:from>
    <xdr:to>
      <xdr:col>24</xdr:col>
      <xdr:colOff>63500</xdr:colOff>
      <xdr:row>37</xdr:row>
      <xdr:rowOff>160020</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490589"/>
          <a:ext cx="838200" cy="13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16527</xdr:rowOff>
    </xdr:from>
    <xdr:ext cx="534377"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172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165100</xdr:rowOff>
    </xdr:from>
    <xdr:to>
      <xdr:col>24</xdr:col>
      <xdr:colOff>114300</xdr:colOff>
      <xdr:row>36</xdr:row>
      <xdr:rowOff>95250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65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155702</xdr:rowOff>
    </xdr:from>
    <xdr:to>
      <xdr:col>19</xdr:col>
      <xdr:colOff>177800</xdr:colOff>
      <xdr:row>37</xdr:row>
      <xdr:rowOff>160020</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499352"/>
          <a:ext cx="889000" cy="4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23495</xdr:rowOff>
    </xdr:from>
    <xdr:to>
      <xdr:col>20</xdr:col>
      <xdr:colOff>38100</xdr:colOff>
      <xdr:row>36</xdr:row>
      <xdr:rowOff>125095</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95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141622</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970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154178</xdr:rowOff>
    </xdr:from>
    <xdr:to>
      <xdr:col>15</xdr:col>
      <xdr:colOff>50800</xdr:colOff>
      <xdr:row>37</xdr:row>
      <xdr:rowOff>155702</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497828"/>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66675</xdr:rowOff>
    </xdr:from>
    <xdr:to>
      <xdr:col>15</xdr:col>
      <xdr:colOff>101600</xdr:colOff>
      <xdr:row>36</xdr:row>
      <xdr:rowOff>168275</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238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13352</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014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149606</xdr:rowOff>
    </xdr:from>
    <xdr:to>
      <xdr:col>10</xdr:col>
      <xdr:colOff>114300</xdr:colOff>
      <xdr:row>37</xdr:row>
      <xdr:rowOff>154178</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49325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88646</xdr:rowOff>
    </xdr:from>
    <xdr:to>
      <xdr:col>10</xdr:col>
      <xdr:colOff>165100</xdr:colOff>
      <xdr:row>37</xdr:row>
      <xdr:rowOff>18796</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260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35323</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036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51689</xdr:rowOff>
    </xdr:from>
    <xdr:to>
      <xdr:col>6</xdr:col>
      <xdr:colOff>38100</xdr:colOff>
      <xdr:row>36</xdr:row>
      <xdr:rowOff>153289</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223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169816</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999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96139</xdr:rowOff>
    </xdr:from>
    <xdr:to>
      <xdr:col>24</xdr:col>
      <xdr:colOff>114300</xdr:colOff>
      <xdr:row>38</xdr:row>
      <xdr:rowOff>26289</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439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74566</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418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109220</xdr:rowOff>
    </xdr:from>
    <xdr:to>
      <xdr:col>20</xdr:col>
      <xdr:colOff>38100</xdr:colOff>
      <xdr:row>38</xdr:row>
      <xdr:rowOff>39370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45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30497</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545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104902</xdr:rowOff>
    </xdr:from>
    <xdr:to>
      <xdr:col>15</xdr:col>
      <xdr:colOff>101600</xdr:colOff>
      <xdr:row>38</xdr:row>
      <xdr:rowOff>35052</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448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26179</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541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103378</xdr:rowOff>
    </xdr:from>
    <xdr:to>
      <xdr:col>10</xdr:col>
      <xdr:colOff>165100</xdr:colOff>
      <xdr:row>38</xdr:row>
      <xdr:rowOff>33528</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447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24655</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53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98806</xdr:rowOff>
    </xdr:from>
    <xdr:to>
      <xdr:col>6</xdr:col>
      <xdr:colOff>38100</xdr:colOff>
      <xdr:row>38</xdr:row>
      <xdr:rowOff>28956</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442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20083</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535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94405</xdr:rowOff>
    </xdr:from>
    <xdr:to>
      <xdr:col>24</xdr:col>
      <xdr:colOff>62865</xdr:colOff>
      <xdr:row>58</xdr:row>
      <xdr:rowOff>111055</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9009805"/>
          <a:ext cx="1270" cy="1045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114882</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10058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111055</xdr:rowOff>
    </xdr:from>
    <xdr:to>
      <xdr:col>24</xdr:col>
      <xdr:colOff>152400</xdr:colOff>
      <xdr:row>58</xdr:row>
      <xdr:rowOff>111055</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10055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41082</xdr:rowOff>
    </xdr:from>
    <xdr:ext cx="690189"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78503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2,349,071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52</xdr:row>
      <xdr:rowOff>94405</xdr:rowOff>
    </xdr:from>
    <xdr:to>
      <xdr:col>24</xdr:col>
      <xdr:colOff>152400</xdr:colOff>
      <xdr:row>52</xdr:row>
      <xdr:rowOff>94405</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9009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93473</xdr:rowOff>
    </xdr:from>
    <xdr:to>
      <xdr:col>24</xdr:col>
      <xdr:colOff>63500</xdr:colOff>
      <xdr:row>58</xdr:row>
      <xdr:rowOff>93528</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3797300" y="10037573"/>
          <a:ext cx="838200" cy="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18298</xdr:rowOff>
    </xdr:from>
    <xdr:ext cx="599010"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7909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166871</xdr:rowOff>
    </xdr:from>
    <xdr:to>
      <xdr:col>24</xdr:col>
      <xdr:colOff>114300</xdr:colOff>
      <xdr:row>58</xdr:row>
      <xdr:rowOff>97021</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939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88693</xdr:rowOff>
    </xdr:from>
    <xdr:to>
      <xdr:col>19</xdr:col>
      <xdr:colOff>177800</xdr:colOff>
      <xdr:row>58</xdr:row>
      <xdr:rowOff>93528</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2908300" y="10032793"/>
          <a:ext cx="889000" cy="4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2391</xdr:rowOff>
    </xdr:from>
    <xdr:to>
      <xdr:col>20</xdr:col>
      <xdr:colOff>38100</xdr:colOff>
      <xdr:row>58</xdr:row>
      <xdr:rowOff>103991</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946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120518</xdr:rowOff>
    </xdr:from>
    <xdr:ext cx="599010"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497795" y="9721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49163</xdr:rowOff>
    </xdr:from>
    <xdr:to>
      <xdr:col>15</xdr:col>
      <xdr:colOff>50800</xdr:colOff>
      <xdr:row>58</xdr:row>
      <xdr:rowOff>88693</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019300" y="9993263"/>
          <a:ext cx="889000" cy="3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169463</xdr:rowOff>
    </xdr:from>
    <xdr:to>
      <xdr:col>15</xdr:col>
      <xdr:colOff>101600</xdr:colOff>
      <xdr:row>58</xdr:row>
      <xdr:rowOff>99613</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94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116140</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08795" y="9717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49163</xdr:rowOff>
    </xdr:from>
    <xdr:to>
      <xdr:col>10</xdr:col>
      <xdr:colOff>114300</xdr:colOff>
      <xdr:row>58</xdr:row>
      <xdr:rowOff>64852</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130300" y="9993263"/>
          <a:ext cx="889000" cy="15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140361</xdr:rowOff>
    </xdr:from>
    <xdr:to>
      <xdr:col>10</xdr:col>
      <xdr:colOff>165100</xdr:colOff>
      <xdr:row>58</xdr:row>
      <xdr:rowOff>70511</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913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87038</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19795" y="9688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30176</xdr:rowOff>
    </xdr:from>
    <xdr:to>
      <xdr:col>6</xdr:col>
      <xdr:colOff>38100</xdr:colOff>
      <xdr:row>58</xdr:row>
      <xdr:rowOff>131776</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974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122903</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30795" y="10067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42673</xdr:rowOff>
    </xdr:from>
    <xdr:to>
      <xdr:col>24</xdr:col>
      <xdr:colOff>114300</xdr:colOff>
      <xdr:row>58</xdr:row>
      <xdr:rowOff>144273</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986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145298</xdr:rowOff>
    </xdr:from>
    <xdr:ext cx="599010"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917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42728</xdr:rowOff>
    </xdr:from>
    <xdr:to>
      <xdr:col>20</xdr:col>
      <xdr:colOff>38100</xdr:colOff>
      <xdr:row>58</xdr:row>
      <xdr:rowOff>144328</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986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135455</xdr:rowOff>
    </xdr:from>
    <xdr:ext cx="59901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497795" y="10079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37893</xdr:rowOff>
    </xdr:from>
    <xdr:to>
      <xdr:col>15</xdr:col>
      <xdr:colOff>101600</xdr:colOff>
      <xdr:row>58</xdr:row>
      <xdr:rowOff>139493</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981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130620</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08795" y="10074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169813</xdr:rowOff>
    </xdr:from>
    <xdr:to>
      <xdr:col>10</xdr:col>
      <xdr:colOff>165100</xdr:colOff>
      <xdr:row>58</xdr:row>
      <xdr:rowOff>99963</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942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91090</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19795" y="10035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14052</xdr:rowOff>
    </xdr:from>
    <xdr:to>
      <xdr:col>6</xdr:col>
      <xdr:colOff>38100</xdr:colOff>
      <xdr:row>58</xdr:row>
      <xdr:rowOff>115652</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958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132179</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30795" y="9733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民生費グラフ枠">
          <a:extLst>
            <a:ext uri="{FF2B5EF4-FFF2-40B4-BE49-F238E27FC236}">
              <a16:creationId xmlns:a16="http://schemas.microsoft.com/office/drawing/2014/main" id="{00000000-0008-0000-07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85361</xdr:rowOff>
    </xdr:from>
    <xdr:to>
      <xdr:col>24</xdr:col>
      <xdr:colOff>62865</xdr:colOff>
      <xdr:row>77</xdr:row>
      <xdr:rowOff>54392</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flipV="1">
          <a:off x="4633595" y="12086861"/>
          <a:ext cx="1270" cy="1169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58219</xdr:rowOff>
    </xdr:from>
    <xdr:ext cx="599010" cy="259045"/>
    <xdr:sp macro="" textlink="">
      <xdr:nvSpPr>
        <xdr:cNvPr id="166" name="民生費最小値テキスト">
          <a:extLst>
            <a:ext uri="{FF2B5EF4-FFF2-40B4-BE49-F238E27FC236}">
              <a16:creationId xmlns:a16="http://schemas.microsoft.com/office/drawing/2014/main" id="{00000000-0008-0000-0700-0000A6000000}"/>
            </a:ext>
          </a:extLst>
        </xdr:cNvPr>
        <xdr:cNvSpPr txBox="1"/>
      </xdr:nvSpPr>
      <xdr:spPr>
        <a:xfrm>
          <a:off x="4686300" y="13259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54392</xdr:rowOff>
    </xdr:from>
    <xdr:to>
      <xdr:col>24</xdr:col>
      <xdr:colOff>152400</xdr:colOff>
      <xdr:row>77</xdr:row>
      <xdr:rowOff>54392</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4546600" y="13256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32038</xdr:rowOff>
    </xdr:from>
    <xdr:ext cx="599010" cy="259045"/>
    <xdr:sp macro="" textlink="">
      <xdr:nvSpPr>
        <xdr:cNvPr id="168" name="民生費最大値テキスト">
          <a:extLst>
            <a:ext uri="{FF2B5EF4-FFF2-40B4-BE49-F238E27FC236}">
              <a16:creationId xmlns:a16="http://schemas.microsoft.com/office/drawing/2014/main" id="{00000000-0008-0000-0700-0000A8000000}"/>
            </a:ext>
          </a:extLst>
        </xdr:cNvPr>
        <xdr:cNvSpPr txBox="1"/>
      </xdr:nvSpPr>
      <xdr:spPr>
        <a:xfrm>
          <a:off x="4686300" y="11862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329,508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85361</xdr:rowOff>
    </xdr:from>
    <xdr:to>
      <xdr:col>24</xdr:col>
      <xdr:colOff>152400</xdr:colOff>
      <xdr:row>70</xdr:row>
      <xdr:rowOff>85361</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4546600" y="12086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140408</xdr:rowOff>
    </xdr:from>
    <xdr:to>
      <xdr:col>24</xdr:col>
      <xdr:colOff>63500</xdr:colOff>
      <xdr:row>76</xdr:row>
      <xdr:rowOff>153445</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flipV="1">
          <a:off x="3797300" y="13170608"/>
          <a:ext cx="838200" cy="13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163806</xdr:rowOff>
    </xdr:from>
    <xdr:ext cx="599010" cy="259045"/>
    <xdr:sp macro="" textlink="">
      <xdr:nvSpPr>
        <xdr:cNvPr id="171" name="民生費平均値テキスト">
          <a:extLst>
            <a:ext uri="{FF2B5EF4-FFF2-40B4-BE49-F238E27FC236}">
              <a16:creationId xmlns:a16="http://schemas.microsoft.com/office/drawing/2014/main" id="{00000000-0008-0000-0700-0000AB000000}"/>
            </a:ext>
          </a:extLst>
        </xdr:cNvPr>
        <xdr:cNvSpPr txBox="1"/>
      </xdr:nvSpPr>
      <xdr:spPr>
        <a:xfrm>
          <a:off x="4686300" y="126796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140929</xdr:rowOff>
    </xdr:from>
    <xdr:to>
      <xdr:col>24</xdr:col>
      <xdr:colOff>114300</xdr:colOff>
      <xdr:row>75</xdr:row>
      <xdr:rowOff>71079</xdr:rowOff>
    </xdr:to>
    <xdr:sp macro="" textlink="">
      <xdr:nvSpPr>
        <xdr:cNvPr id="172" name="フローチャート: 判断 171">
          <a:extLst>
            <a:ext uri="{FF2B5EF4-FFF2-40B4-BE49-F238E27FC236}">
              <a16:creationId xmlns:a16="http://schemas.microsoft.com/office/drawing/2014/main" id="{00000000-0008-0000-0700-0000AC000000}"/>
            </a:ext>
          </a:extLst>
        </xdr:cNvPr>
        <xdr:cNvSpPr/>
      </xdr:nvSpPr>
      <xdr:spPr>
        <a:xfrm>
          <a:off x="4584700" y="1282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35122</xdr:rowOff>
    </xdr:from>
    <xdr:to>
      <xdr:col>19</xdr:col>
      <xdr:colOff>177800</xdr:colOff>
      <xdr:row>76</xdr:row>
      <xdr:rowOff>153445</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2908300" y="13065322"/>
          <a:ext cx="889000" cy="118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15680</xdr:rowOff>
    </xdr:from>
    <xdr:to>
      <xdr:col>20</xdr:col>
      <xdr:colOff>38100</xdr:colOff>
      <xdr:row>75</xdr:row>
      <xdr:rowOff>117280</xdr:rowOff>
    </xdr:to>
    <xdr:sp macro="" textlink="">
      <xdr:nvSpPr>
        <xdr:cNvPr id="174" name="フローチャート: 判断 173">
          <a:extLst>
            <a:ext uri="{FF2B5EF4-FFF2-40B4-BE49-F238E27FC236}">
              <a16:creationId xmlns:a16="http://schemas.microsoft.com/office/drawing/2014/main" id="{00000000-0008-0000-0700-0000AE000000}"/>
            </a:ext>
          </a:extLst>
        </xdr:cNvPr>
        <xdr:cNvSpPr/>
      </xdr:nvSpPr>
      <xdr:spPr>
        <a:xfrm>
          <a:off x="3746500" y="12874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133807</xdr:rowOff>
    </xdr:from>
    <xdr:ext cx="599010" cy="259045"/>
    <xdr:sp macro="" textlink="">
      <xdr:nvSpPr>
        <xdr:cNvPr id="175" name="テキスト ボックス 174">
          <a:extLst>
            <a:ext uri="{FF2B5EF4-FFF2-40B4-BE49-F238E27FC236}">
              <a16:creationId xmlns:a16="http://schemas.microsoft.com/office/drawing/2014/main" id="{00000000-0008-0000-0700-0000AF000000}"/>
            </a:ext>
          </a:extLst>
        </xdr:cNvPr>
        <xdr:cNvSpPr txBox="1"/>
      </xdr:nvSpPr>
      <xdr:spPr>
        <a:xfrm>
          <a:off x="3497795" y="12649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35122</xdr:rowOff>
    </xdr:from>
    <xdr:to>
      <xdr:col>15</xdr:col>
      <xdr:colOff>50800</xdr:colOff>
      <xdr:row>76</xdr:row>
      <xdr:rowOff>90677</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2019300" y="13065322"/>
          <a:ext cx="889000" cy="55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158166</xdr:rowOff>
    </xdr:from>
    <xdr:to>
      <xdr:col>15</xdr:col>
      <xdr:colOff>101600</xdr:colOff>
      <xdr:row>75</xdr:row>
      <xdr:rowOff>88316</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2857500" y="12845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104843</xdr:rowOff>
    </xdr:from>
    <xdr:ext cx="599010" cy="259045"/>
    <xdr:sp macro="" textlink="">
      <xdr:nvSpPr>
        <xdr:cNvPr id="178" name="テキスト ボックス 177">
          <a:extLst>
            <a:ext uri="{FF2B5EF4-FFF2-40B4-BE49-F238E27FC236}">
              <a16:creationId xmlns:a16="http://schemas.microsoft.com/office/drawing/2014/main" id="{00000000-0008-0000-0700-0000B2000000}"/>
            </a:ext>
          </a:extLst>
        </xdr:cNvPr>
        <xdr:cNvSpPr txBox="1"/>
      </xdr:nvSpPr>
      <xdr:spPr>
        <a:xfrm>
          <a:off x="2608795" y="12620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35956</xdr:rowOff>
    </xdr:from>
    <xdr:to>
      <xdr:col>10</xdr:col>
      <xdr:colOff>114300</xdr:colOff>
      <xdr:row>76</xdr:row>
      <xdr:rowOff>90677</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1130300" y="12894706"/>
          <a:ext cx="889000" cy="226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102250</xdr:rowOff>
    </xdr:from>
    <xdr:to>
      <xdr:col>10</xdr:col>
      <xdr:colOff>165100</xdr:colOff>
      <xdr:row>76</xdr:row>
      <xdr:rowOff>32401</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1968500" y="1296100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48927</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1719795" y="12736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127465</xdr:rowOff>
    </xdr:from>
    <xdr:to>
      <xdr:col>6</xdr:col>
      <xdr:colOff>38100</xdr:colOff>
      <xdr:row>76</xdr:row>
      <xdr:rowOff>57615</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1079500" y="1298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48742</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830795" y="13078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89608</xdr:rowOff>
    </xdr:from>
    <xdr:to>
      <xdr:col>24</xdr:col>
      <xdr:colOff>114300</xdr:colOff>
      <xdr:row>77</xdr:row>
      <xdr:rowOff>19758</xdr:rowOff>
    </xdr:to>
    <xdr:sp macro="" textlink="">
      <xdr:nvSpPr>
        <xdr:cNvPr id="189" name="楕円 188">
          <a:extLst>
            <a:ext uri="{FF2B5EF4-FFF2-40B4-BE49-F238E27FC236}">
              <a16:creationId xmlns:a16="http://schemas.microsoft.com/office/drawing/2014/main" id="{00000000-0008-0000-0700-0000BD000000}"/>
            </a:ext>
          </a:extLst>
        </xdr:cNvPr>
        <xdr:cNvSpPr/>
      </xdr:nvSpPr>
      <xdr:spPr>
        <a:xfrm>
          <a:off x="4584700" y="13119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4535</xdr:rowOff>
    </xdr:from>
    <xdr:ext cx="599010" cy="259045"/>
    <xdr:sp macro="" textlink="">
      <xdr:nvSpPr>
        <xdr:cNvPr id="190" name="民生費該当値テキスト">
          <a:extLst>
            <a:ext uri="{FF2B5EF4-FFF2-40B4-BE49-F238E27FC236}">
              <a16:creationId xmlns:a16="http://schemas.microsoft.com/office/drawing/2014/main" id="{00000000-0008-0000-0700-0000BE000000}"/>
            </a:ext>
          </a:extLst>
        </xdr:cNvPr>
        <xdr:cNvSpPr txBox="1"/>
      </xdr:nvSpPr>
      <xdr:spPr>
        <a:xfrm>
          <a:off x="4686300" y="130347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102645</xdr:rowOff>
    </xdr:from>
    <xdr:to>
      <xdr:col>20</xdr:col>
      <xdr:colOff>38100</xdr:colOff>
      <xdr:row>77</xdr:row>
      <xdr:rowOff>32795</xdr:rowOff>
    </xdr:to>
    <xdr:sp macro="" textlink="">
      <xdr:nvSpPr>
        <xdr:cNvPr id="191" name="楕円 190">
          <a:extLst>
            <a:ext uri="{FF2B5EF4-FFF2-40B4-BE49-F238E27FC236}">
              <a16:creationId xmlns:a16="http://schemas.microsoft.com/office/drawing/2014/main" id="{00000000-0008-0000-0700-0000BF000000}"/>
            </a:ext>
          </a:extLst>
        </xdr:cNvPr>
        <xdr:cNvSpPr/>
      </xdr:nvSpPr>
      <xdr:spPr>
        <a:xfrm>
          <a:off x="3746500" y="13132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23922</xdr:rowOff>
    </xdr:from>
    <xdr:ext cx="59901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497795" y="13225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155772</xdr:rowOff>
    </xdr:from>
    <xdr:to>
      <xdr:col>15</xdr:col>
      <xdr:colOff>101600</xdr:colOff>
      <xdr:row>76</xdr:row>
      <xdr:rowOff>85922</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2857500" y="13014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77049</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608795" y="13107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39877</xdr:rowOff>
    </xdr:from>
    <xdr:to>
      <xdr:col>10</xdr:col>
      <xdr:colOff>165100</xdr:colOff>
      <xdr:row>76</xdr:row>
      <xdr:rowOff>141477</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1968500" y="13070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132604</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1719795" y="13162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156606</xdr:rowOff>
    </xdr:from>
    <xdr:to>
      <xdr:col>6</xdr:col>
      <xdr:colOff>38100</xdr:colOff>
      <xdr:row>75</xdr:row>
      <xdr:rowOff>86756</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1079500" y="12843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103283</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830795" y="12619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id="{00000000-0008-0000-07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a16="http://schemas.microsoft.com/office/drawing/2014/main" id="{00000000-0008-0000-0700-0000C8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id="{00000000-0008-0000-07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09" name="直線コネクタ 208">
          <a:extLst>
            <a:ext uri="{FF2B5EF4-FFF2-40B4-BE49-F238E27FC236}">
              <a16:creationId xmlns:a16="http://schemas.microsoft.com/office/drawing/2014/main" id="{00000000-0008-0000-0700-0000D1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0" name="テキスト ボックス 209">
          <a:extLst>
            <a:ext uri="{FF2B5EF4-FFF2-40B4-BE49-F238E27FC236}">
              <a16:creationId xmlns:a16="http://schemas.microsoft.com/office/drawing/2014/main" id="{00000000-0008-0000-0700-0000D2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衛生費グラフ枠">
          <a:extLst>
            <a:ext uri="{FF2B5EF4-FFF2-40B4-BE49-F238E27FC236}">
              <a16:creationId xmlns:a16="http://schemas.microsoft.com/office/drawing/2014/main" id="{00000000-0008-0000-0700-0000DD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158102</xdr:rowOff>
    </xdr:from>
    <xdr:to>
      <xdr:col>24</xdr:col>
      <xdr:colOff>62865</xdr:colOff>
      <xdr:row>98</xdr:row>
      <xdr:rowOff>24112</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flipV="1">
          <a:off x="4633595" y="15417152"/>
          <a:ext cx="1270" cy="1409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27939</xdr:rowOff>
    </xdr:from>
    <xdr:ext cx="534377" cy="259045"/>
    <xdr:sp macro="" textlink="">
      <xdr:nvSpPr>
        <xdr:cNvPr id="223" name="衛生費最小値テキスト">
          <a:extLst>
            <a:ext uri="{FF2B5EF4-FFF2-40B4-BE49-F238E27FC236}">
              <a16:creationId xmlns:a16="http://schemas.microsoft.com/office/drawing/2014/main" id="{00000000-0008-0000-0700-0000DF000000}"/>
            </a:ext>
          </a:extLst>
        </xdr:cNvPr>
        <xdr:cNvSpPr txBox="1"/>
      </xdr:nvSpPr>
      <xdr:spPr>
        <a:xfrm>
          <a:off x="4686300" y="16830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24112</xdr:rowOff>
    </xdr:from>
    <xdr:to>
      <xdr:col>24</xdr:col>
      <xdr:colOff>152400</xdr:colOff>
      <xdr:row>98</xdr:row>
      <xdr:rowOff>24112</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4546600" y="16826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104779</xdr:rowOff>
    </xdr:from>
    <xdr:ext cx="599010" cy="259045"/>
    <xdr:sp macro="" textlink="">
      <xdr:nvSpPr>
        <xdr:cNvPr id="225" name="衛生費最大値テキスト">
          <a:extLst>
            <a:ext uri="{FF2B5EF4-FFF2-40B4-BE49-F238E27FC236}">
              <a16:creationId xmlns:a16="http://schemas.microsoft.com/office/drawing/2014/main" id="{00000000-0008-0000-0700-0000E1000000}"/>
            </a:ext>
          </a:extLst>
        </xdr:cNvPr>
        <xdr:cNvSpPr txBox="1"/>
      </xdr:nvSpPr>
      <xdr:spPr>
        <a:xfrm>
          <a:off x="4686300" y="15192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210,085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158102</xdr:rowOff>
    </xdr:from>
    <xdr:to>
      <xdr:col>24</xdr:col>
      <xdr:colOff>152400</xdr:colOff>
      <xdr:row>89</xdr:row>
      <xdr:rowOff>158102</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5417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33835</xdr:rowOff>
    </xdr:from>
    <xdr:to>
      <xdr:col>24</xdr:col>
      <xdr:colOff>63500</xdr:colOff>
      <xdr:row>97</xdr:row>
      <xdr:rowOff>69321</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3797300" y="16664485"/>
          <a:ext cx="838200" cy="3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119054</xdr:rowOff>
    </xdr:from>
    <xdr:ext cx="534377" cy="259045"/>
    <xdr:sp macro="" textlink="">
      <xdr:nvSpPr>
        <xdr:cNvPr id="228" name="衛生費平均値テキスト">
          <a:extLst>
            <a:ext uri="{FF2B5EF4-FFF2-40B4-BE49-F238E27FC236}">
              <a16:creationId xmlns:a16="http://schemas.microsoft.com/office/drawing/2014/main" id="{00000000-0008-0000-0700-0000E4000000}"/>
            </a:ext>
          </a:extLst>
        </xdr:cNvPr>
        <xdr:cNvSpPr txBox="1"/>
      </xdr:nvSpPr>
      <xdr:spPr>
        <a:xfrm>
          <a:off x="4686300" y="162353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96177</xdr:rowOff>
    </xdr:from>
    <xdr:to>
      <xdr:col>24</xdr:col>
      <xdr:colOff>114300</xdr:colOff>
      <xdr:row>96</xdr:row>
      <xdr:rowOff>26327</xdr:rowOff>
    </xdr:to>
    <xdr:sp macro="" textlink="">
      <xdr:nvSpPr>
        <xdr:cNvPr id="229" name="フローチャート: 判断 228">
          <a:extLst>
            <a:ext uri="{FF2B5EF4-FFF2-40B4-BE49-F238E27FC236}">
              <a16:creationId xmlns:a16="http://schemas.microsoft.com/office/drawing/2014/main" id="{00000000-0008-0000-0700-0000E5000000}"/>
            </a:ext>
          </a:extLst>
        </xdr:cNvPr>
        <xdr:cNvSpPr/>
      </xdr:nvSpPr>
      <xdr:spPr>
        <a:xfrm>
          <a:off x="4584700" y="16383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33835</xdr:rowOff>
    </xdr:from>
    <xdr:to>
      <xdr:col>19</xdr:col>
      <xdr:colOff>177800</xdr:colOff>
      <xdr:row>97</xdr:row>
      <xdr:rowOff>79113</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2908300" y="16664485"/>
          <a:ext cx="889000" cy="45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89326</xdr:rowOff>
    </xdr:from>
    <xdr:to>
      <xdr:col>20</xdr:col>
      <xdr:colOff>38100</xdr:colOff>
      <xdr:row>96</xdr:row>
      <xdr:rowOff>19476</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3746500" y="1637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36003</xdr:rowOff>
    </xdr:from>
    <xdr:ext cx="534377"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3530111" y="16152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79113</xdr:rowOff>
    </xdr:from>
    <xdr:to>
      <xdr:col>15</xdr:col>
      <xdr:colOff>50800</xdr:colOff>
      <xdr:row>97</xdr:row>
      <xdr:rowOff>125436</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2019300" y="16709763"/>
          <a:ext cx="889000" cy="46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109984</xdr:rowOff>
    </xdr:from>
    <xdr:to>
      <xdr:col>15</xdr:col>
      <xdr:colOff>101600</xdr:colOff>
      <xdr:row>96</xdr:row>
      <xdr:rowOff>40134</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2857500" y="16397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56661</xdr:rowOff>
    </xdr:from>
    <xdr:ext cx="534377" cy="259045"/>
    <xdr:sp macro="" textlink="">
      <xdr:nvSpPr>
        <xdr:cNvPr id="235" name="テキスト ボックス 234">
          <a:extLst>
            <a:ext uri="{FF2B5EF4-FFF2-40B4-BE49-F238E27FC236}">
              <a16:creationId xmlns:a16="http://schemas.microsoft.com/office/drawing/2014/main" id="{00000000-0008-0000-0700-0000EB000000}"/>
            </a:ext>
          </a:extLst>
        </xdr:cNvPr>
        <xdr:cNvSpPr txBox="1"/>
      </xdr:nvSpPr>
      <xdr:spPr>
        <a:xfrm>
          <a:off x="2641111" y="16172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125436</xdr:rowOff>
    </xdr:from>
    <xdr:to>
      <xdr:col>10</xdr:col>
      <xdr:colOff>114300</xdr:colOff>
      <xdr:row>97</xdr:row>
      <xdr:rowOff>139860</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1130300" y="16756086"/>
          <a:ext cx="889000" cy="14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154752</xdr:rowOff>
    </xdr:from>
    <xdr:to>
      <xdr:col>10</xdr:col>
      <xdr:colOff>165100</xdr:colOff>
      <xdr:row>96</xdr:row>
      <xdr:rowOff>84902</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1968500" y="16442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101429</xdr:rowOff>
    </xdr:from>
    <xdr:ext cx="534377"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1752111" y="16217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16464</xdr:rowOff>
    </xdr:from>
    <xdr:to>
      <xdr:col>6</xdr:col>
      <xdr:colOff>38100</xdr:colOff>
      <xdr:row>96</xdr:row>
      <xdr:rowOff>118064</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079500" y="1647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134591</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863111" y="16250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18521</xdr:rowOff>
    </xdr:from>
    <xdr:to>
      <xdr:col>24</xdr:col>
      <xdr:colOff>114300</xdr:colOff>
      <xdr:row>97</xdr:row>
      <xdr:rowOff>120121</xdr:rowOff>
    </xdr:to>
    <xdr:sp macro="" textlink="">
      <xdr:nvSpPr>
        <xdr:cNvPr id="246" name="楕円 245">
          <a:extLst>
            <a:ext uri="{FF2B5EF4-FFF2-40B4-BE49-F238E27FC236}">
              <a16:creationId xmlns:a16="http://schemas.microsoft.com/office/drawing/2014/main" id="{00000000-0008-0000-0700-0000F6000000}"/>
            </a:ext>
          </a:extLst>
        </xdr:cNvPr>
        <xdr:cNvSpPr/>
      </xdr:nvSpPr>
      <xdr:spPr>
        <a:xfrm>
          <a:off x="4584700" y="16649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104898</xdr:rowOff>
    </xdr:from>
    <xdr:ext cx="534377" cy="259045"/>
    <xdr:sp macro="" textlink="">
      <xdr:nvSpPr>
        <xdr:cNvPr id="247" name="衛生費該当値テキスト">
          <a:extLst>
            <a:ext uri="{FF2B5EF4-FFF2-40B4-BE49-F238E27FC236}">
              <a16:creationId xmlns:a16="http://schemas.microsoft.com/office/drawing/2014/main" id="{00000000-0008-0000-0700-0000F7000000}"/>
            </a:ext>
          </a:extLst>
        </xdr:cNvPr>
        <xdr:cNvSpPr txBox="1"/>
      </xdr:nvSpPr>
      <xdr:spPr>
        <a:xfrm>
          <a:off x="4686300" y="16564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154485</xdr:rowOff>
    </xdr:from>
    <xdr:to>
      <xdr:col>20</xdr:col>
      <xdr:colOff>38100</xdr:colOff>
      <xdr:row>97</xdr:row>
      <xdr:rowOff>84635</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3746500" y="16613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75762</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530111" y="16706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28313</xdr:rowOff>
    </xdr:from>
    <xdr:to>
      <xdr:col>15</xdr:col>
      <xdr:colOff>101600</xdr:colOff>
      <xdr:row>97</xdr:row>
      <xdr:rowOff>129913</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2857500" y="16658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121040</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641111" y="16751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74636</xdr:rowOff>
    </xdr:from>
    <xdr:to>
      <xdr:col>10</xdr:col>
      <xdr:colOff>165100</xdr:colOff>
      <xdr:row>98</xdr:row>
      <xdr:rowOff>4786</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1968500" y="16705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167363</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752111" y="16798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89060</xdr:rowOff>
    </xdr:from>
    <xdr:to>
      <xdr:col>6</xdr:col>
      <xdr:colOff>38100</xdr:colOff>
      <xdr:row>98</xdr:row>
      <xdr:rowOff>19210</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1079500" y="16719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10337</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863111" y="16812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a:extLst>
            <a:ext uri="{FF2B5EF4-FFF2-40B4-BE49-F238E27FC236}">
              <a16:creationId xmlns:a16="http://schemas.microsoft.com/office/drawing/2014/main" id="{00000000-0008-0000-0700-000000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a:extLst>
            <a:ext uri="{FF2B5EF4-FFF2-40B4-BE49-F238E27FC236}">
              <a16:creationId xmlns:a16="http://schemas.microsoft.com/office/drawing/2014/main" id="{00000000-0008-0000-0700-000001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a:extLst>
            <a:ext uri="{FF2B5EF4-FFF2-40B4-BE49-F238E27FC236}">
              <a16:creationId xmlns:a16="http://schemas.microsoft.com/office/drawing/2014/main" id="{00000000-0008-0000-0700-000009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6" name="直線コネクタ 265">
          <a:extLst>
            <a:ext uri="{FF2B5EF4-FFF2-40B4-BE49-F238E27FC236}">
              <a16:creationId xmlns:a16="http://schemas.microsoft.com/office/drawing/2014/main" id="{00000000-0008-0000-0700-00000A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6" name="労働費グラフ枠">
          <a:extLst>
            <a:ext uri="{FF2B5EF4-FFF2-40B4-BE49-F238E27FC236}">
              <a16:creationId xmlns:a16="http://schemas.microsoft.com/office/drawing/2014/main" id="{00000000-0008-0000-0700-000014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54661</xdr:rowOff>
    </xdr:from>
    <xdr:to>
      <xdr:col>54</xdr:col>
      <xdr:colOff>189865</xdr:colOff>
      <xdr:row>38</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flipV="1">
          <a:off x="10475595" y="5198161"/>
          <a:ext cx="1270" cy="1456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78" name="労働費最小値テキスト">
          <a:extLst>
            <a:ext uri="{FF2B5EF4-FFF2-40B4-BE49-F238E27FC236}">
              <a16:creationId xmlns:a16="http://schemas.microsoft.com/office/drawing/2014/main" id="{00000000-0008-0000-0700-000016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1338</xdr:rowOff>
    </xdr:from>
    <xdr:ext cx="469744" cy="259045"/>
    <xdr:sp macro="" textlink="">
      <xdr:nvSpPr>
        <xdr:cNvPr id="280" name="労働費最大値テキスト">
          <a:extLst>
            <a:ext uri="{FF2B5EF4-FFF2-40B4-BE49-F238E27FC236}">
              <a16:creationId xmlns:a16="http://schemas.microsoft.com/office/drawing/2014/main" id="{00000000-0008-0000-0700-000018010000}"/>
            </a:ext>
          </a:extLst>
        </xdr:cNvPr>
        <xdr:cNvSpPr txBox="1"/>
      </xdr:nvSpPr>
      <xdr:spPr>
        <a:xfrm>
          <a:off x="10528300" y="4973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3,186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54661</xdr:rowOff>
    </xdr:from>
    <xdr:to>
      <xdr:col>55</xdr:col>
      <xdr:colOff>88900</xdr:colOff>
      <xdr:row>30</xdr:row>
      <xdr:rowOff>54661</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10388600" y="5198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129184</xdr:rowOff>
    </xdr:from>
    <xdr:to>
      <xdr:col>55</xdr:col>
      <xdr:colOff>0</xdr:colOff>
      <xdr:row>38</xdr:row>
      <xdr:rowOff>129184</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9639300" y="664428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110863</xdr:rowOff>
    </xdr:from>
    <xdr:ext cx="378565" cy="259045"/>
    <xdr:sp macro="" textlink="">
      <xdr:nvSpPr>
        <xdr:cNvPr id="283" name="労働費平均値テキスト">
          <a:extLst>
            <a:ext uri="{FF2B5EF4-FFF2-40B4-BE49-F238E27FC236}">
              <a16:creationId xmlns:a16="http://schemas.microsoft.com/office/drawing/2014/main" id="{00000000-0008-0000-0700-00001B010000}"/>
            </a:ext>
          </a:extLst>
        </xdr:cNvPr>
        <xdr:cNvSpPr txBox="1"/>
      </xdr:nvSpPr>
      <xdr:spPr>
        <a:xfrm>
          <a:off x="10528300" y="628306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87986</xdr:rowOff>
    </xdr:from>
    <xdr:to>
      <xdr:col>55</xdr:col>
      <xdr:colOff>50800</xdr:colOff>
      <xdr:row>38</xdr:row>
      <xdr:rowOff>18135</xdr:rowOff>
    </xdr:to>
    <xdr:sp macro="" textlink="">
      <xdr:nvSpPr>
        <xdr:cNvPr id="284" name="フローチャート: 判断 283">
          <a:extLst>
            <a:ext uri="{FF2B5EF4-FFF2-40B4-BE49-F238E27FC236}">
              <a16:creationId xmlns:a16="http://schemas.microsoft.com/office/drawing/2014/main" id="{00000000-0008-0000-0700-00001C010000}"/>
            </a:ext>
          </a:extLst>
        </xdr:cNvPr>
        <xdr:cNvSpPr/>
      </xdr:nvSpPr>
      <xdr:spPr>
        <a:xfrm>
          <a:off x="10426700" y="643163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129184</xdr:rowOff>
    </xdr:from>
    <xdr:to>
      <xdr:col>50</xdr:col>
      <xdr:colOff>114300</xdr:colOff>
      <xdr:row>38</xdr:row>
      <xdr:rowOff>129184</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8750300" y="664428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91186</xdr:rowOff>
    </xdr:from>
    <xdr:to>
      <xdr:col>50</xdr:col>
      <xdr:colOff>165100</xdr:colOff>
      <xdr:row>38</xdr:row>
      <xdr:rowOff>21336</xdr:rowOff>
    </xdr:to>
    <xdr:sp macro="" textlink="">
      <xdr:nvSpPr>
        <xdr:cNvPr id="286" name="フローチャート: 判断 285">
          <a:extLst>
            <a:ext uri="{FF2B5EF4-FFF2-40B4-BE49-F238E27FC236}">
              <a16:creationId xmlns:a16="http://schemas.microsoft.com/office/drawing/2014/main" id="{00000000-0008-0000-0700-00001E010000}"/>
            </a:ext>
          </a:extLst>
        </xdr:cNvPr>
        <xdr:cNvSpPr/>
      </xdr:nvSpPr>
      <xdr:spPr>
        <a:xfrm>
          <a:off x="9588500" y="6434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37863</xdr:rowOff>
    </xdr:from>
    <xdr:ext cx="378565"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9450017" y="62100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129184</xdr:rowOff>
    </xdr:from>
    <xdr:to>
      <xdr:col>45</xdr:col>
      <xdr:colOff>177800</xdr:colOff>
      <xdr:row>38</xdr:row>
      <xdr:rowOff>129184</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7861300" y="664428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70612</xdr:rowOff>
    </xdr:from>
    <xdr:to>
      <xdr:col>46</xdr:col>
      <xdr:colOff>38100</xdr:colOff>
      <xdr:row>38</xdr:row>
      <xdr:rowOff>762</xdr:rowOff>
    </xdr:to>
    <xdr:sp macro="" textlink="">
      <xdr:nvSpPr>
        <xdr:cNvPr id="289" name="フローチャート: 判断 288">
          <a:extLst>
            <a:ext uri="{FF2B5EF4-FFF2-40B4-BE49-F238E27FC236}">
              <a16:creationId xmlns:a16="http://schemas.microsoft.com/office/drawing/2014/main" id="{00000000-0008-0000-0700-000021010000}"/>
            </a:ext>
          </a:extLst>
        </xdr:cNvPr>
        <xdr:cNvSpPr/>
      </xdr:nvSpPr>
      <xdr:spPr>
        <a:xfrm>
          <a:off x="8699500" y="641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17289</xdr:rowOff>
    </xdr:from>
    <xdr:ext cx="378565" cy="259045"/>
    <xdr:sp macro="" textlink="">
      <xdr:nvSpPr>
        <xdr:cNvPr id="290" name="テキスト ボックス 289">
          <a:extLst>
            <a:ext uri="{FF2B5EF4-FFF2-40B4-BE49-F238E27FC236}">
              <a16:creationId xmlns:a16="http://schemas.microsoft.com/office/drawing/2014/main" id="{00000000-0008-0000-0700-000022010000}"/>
            </a:ext>
          </a:extLst>
        </xdr:cNvPr>
        <xdr:cNvSpPr txBox="1"/>
      </xdr:nvSpPr>
      <xdr:spPr>
        <a:xfrm>
          <a:off x="8561017" y="61894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129184</xdr:rowOff>
    </xdr:from>
    <xdr:to>
      <xdr:col>41</xdr:col>
      <xdr:colOff>50800</xdr:colOff>
      <xdr:row>38</xdr:row>
      <xdr:rowOff>129184</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6972300" y="664428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68326</xdr:rowOff>
    </xdr:from>
    <xdr:to>
      <xdr:col>41</xdr:col>
      <xdr:colOff>101600</xdr:colOff>
      <xdr:row>37</xdr:row>
      <xdr:rowOff>169926</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7810500" y="6411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15003</xdr:rowOff>
    </xdr:from>
    <xdr:ext cx="378565"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7672017" y="61872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84328</xdr:rowOff>
    </xdr:from>
    <xdr:to>
      <xdr:col>36</xdr:col>
      <xdr:colOff>165100</xdr:colOff>
      <xdr:row>38</xdr:row>
      <xdr:rowOff>14478</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6921500" y="6427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31005</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6783017" y="62032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78384</xdr:rowOff>
    </xdr:from>
    <xdr:to>
      <xdr:col>55</xdr:col>
      <xdr:colOff>50800</xdr:colOff>
      <xdr:row>39</xdr:row>
      <xdr:rowOff>8534</xdr:rowOff>
    </xdr:to>
    <xdr:sp macro="" textlink="">
      <xdr:nvSpPr>
        <xdr:cNvPr id="301" name="楕円 300">
          <a:extLst>
            <a:ext uri="{FF2B5EF4-FFF2-40B4-BE49-F238E27FC236}">
              <a16:creationId xmlns:a16="http://schemas.microsoft.com/office/drawing/2014/main" id="{00000000-0008-0000-0700-00002D010000}"/>
            </a:ext>
          </a:extLst>
        </xdr:cNvPr>
        <xdr:cNvSpPr/>
      </xdr:nvSpPr>
      <xdr:spPr>
        <a:xfrm>
          <a:off x="10426700" y="6593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164761</xdr:rowOff>
    </xdr:from>
    <xdr:ext cx="313932" cy="259045"/>
    <xdr:sp macro="" textlink="">
      <xdr:nvSpPr>
        <xdr:cNvPr id="302" name="労働費該当値テキスト">
          <a:extLst>
            <a:ext uri="{FF2B5EF4-FFF2-40B4-BE49-F238E27FC236}">
              <a16:creationId xmlns:a16="http://schemas.microsoft.com/office/drawing/2014/main" id="{00000000-0008-0000-0700-00002E010000}"/>
            </a:ext>
          </a:extLst>
        </xdr:cNvPr>
        <xdr:cNvSpPr txBox="1"/>
      </xdr:nvSpPr>
      <xdr:spPr>
        <a:xfrm>
          <a:off x="10528300" y="650841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78384</xdr:rowOff>
    </xdr:from>
    <xdr:to>
      <xdr:col>50</xdr:col>
      <xdr:colOff>165100</xdr:colOff>
      <xdr:row>39</xdr:row>
      <xdr:rowOff>8534</xdr:rowOff>
    </xdr:to>
    <xdr:sp macro="" textlink="">
      <xdr:nvSpPr>
        <xdr:cNvPr id="303" name="楕円 302">
          <a:extLst>
            <a:ext uri="{FF2B5EF4-FFF2-40B4-BE49-F238E27FC236}">
              <a16:creationId xmlns:a16="http://schemas.microsoft.com/office/drawing/2014/main" id="{00000000-0008-0000-0700-00002F010000}"/>
            </a:ext>
          </a:extLst>
        </xdr:cNvPr>
        <xdr:cNvSpPr/>
      </xdr:nvSpPr>
      <xdr:spPr>
        <a:xfrm>
          <a:off x="9588500" y="6593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38</xdr:row>
      <xdr:rowOff>171111</xdr:rowOff>
    </xdr:from>
    <xdr:ext cx="313932"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9482333" y="668621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78384</xdr:rowOff>
    </xdr:from>
    <xdr:to>
      <xdr:col>46</xdr:col>
      <xdr:colOff>38100</xdr:colOff>
      <xdr:row>39</xdr:row>
      <xdr:rowOff>8534</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8699500" y="6593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38</xdr:row>
      <xdr:rowOff>171111</xdr:rowOff>
    </xdr:from>
    <xdr:ext cx="313932"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93333" y="668621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78384</xdr:rowOff>
    </xdr:from>
    <xdr:to>
      <xdr:col>41</xdr:col>
      <xdr:colOff>101600</xdr:colOff>
      <xdr:row>39</xdr:row>
      <xdr:rowOff>8534</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7810500" y="6593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38</xdr:row>
      <xdr:rowOff>171111</xdr:rowOff>
    </xdr:from>
    <xdr:ext cx="313932"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704333" y="668621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78384</xdr:rowOff>
    </xdr:from>
    <xdr:to>
      <xdr:col>36</xdr:col>
      <xdr:colOff>165100</xdr:colOff>
      <xdr:row>39</xdr:row>
      <xdr:rowOff>8534</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6921500" y="6593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38</xdr:row>
      <xdr:rowOff>171111</xdr:rowOff>
    </xdr:from>
    <xdr:ext cx="313932"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815333" y="668621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1" name="正方形/長方形 310">
          <a:extLst>
            <a:ext uri="{FF2B5EF4-FFF2-40B4-BE49-F238E27FC236}">
              <a16:creationId xmlns:a16="http://schemas.microsoft.com/office/drawing/2014/main" id="{00000000-0008-0000-0700-000037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2" name="正方形/長方形 311">
          <a:extLst>
            <a:ext uri="{FF2B5EF4-FFF2-40B4-BE49-F238E27FC236}">
              <a16:creationId xmlns:a16="http://schemas.microsoft.com/office/drawing/2014/main" id="{00000000-0008-0000-0700-000038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3" name="正方形/長方形 312">
          <a:extLst>
            <a:ext uri="{FF2B5EF4-FFF2-40B4-BE49-F238E27FC236}">
              <a16:creationId xmlns:a16="http://schemas.microsoft.com/office/drawing/2014/main" id="{00000000-0008-0000-0700-000039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4" name="正方形/長方形 313">
          <a:extLst>
            <a:ext uri="{FF2B5EF4-FFF2-40B4-BE49-F238E27FC236}">
              <a16:creationId xmlns:a16="http://schemas.microsoft.com/office/drawing/2014/main" id="{00000000-0008-0000-0700-00003A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0" name="直線コネクタ 319">
          <a:extLst>
            <a:ext uri="{FF2B5EF4-FFF2-40B4-BE49-F238E27FC236}">
              <a16:creationId xmlns:a16="http://schemas.microsoft.com/office/drawing/2014/main" id="{00000000-0008-0000-0700-000040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1" name="直線コネクタ 320">
          <a:extLst>
            <a:ext uri="{FF2B5EF4-FFF2-40B4-BE49-F238E27FC236}">
              <a16:creationId xmlns:a16="http://schemas.microsoft.com/office/drawing/2014/main" id="{00000000-0008-0000-0700-000041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3" name="直線コネクタ 322">
          <a:extLst>
            <a:ext uri="{FF2B5EF4-FFF2-40B4-BE49-F238E27FC236}">
              <a16:creationId xmlns:a16="http://schemas.microsoft.com/office/drawing/2014/main" id="{00000000-0008-0000-0700-000043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農林水産業費グラフ枠">
          <a:extLst>
            <a:ext uri="{FF2B5EF4-FFF2-40B4-BE49-F238E27FC236}">
              <a16:creationId xmlns:a16="http://schemas.microsoft.com/office/drawing/2014/main" id="{00000000-0008-0000-0700-00004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117678</xdr:rowOff>
    </xdr:from>
    <xdr:to>
      <xdr:col>54</xdr:col>
      <xdr:colOff>189865</xdr:colOff>
      <xdr:row>58</xdr:row>
      <xdr:rowOff>170919</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flipV="1">
          <a:off x="10475595" y="8861628"/>
          <a:ext cx="1270" cy="12533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3296</xdr:rowOff>
    </xdr:from>
    <xdr:ext cx="469744" cy="259045"/>
    <xdr:sp macro="" textlink="">
      <xdr:nvSpPr>
        <xdr:cNvPr id="335" name="農林水産業費最小値テキスト">
          <a:extLst>
            <a:ext uri="{FF2B5EF4-FFF2-40B4-BE49-F238E27FC236}">
              <a16:creationId xmlns:a16="http://schemas.microsoft.com/office/drawing/2014/main" id="{00000000-0008-0000-0700-00004F010000}"/>
            </a:ext>
          </a:extLst>
        </xdr:cNvPr>
        <xdr:cNvSpPr txBox="1"/>
      </xdr:nvSpPr>
      <xdr:spPr>
        <a:xfrm>
          <a:off x="10528300" y="10118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170919</xdr:rowOff>
    </xdr:from>
    <xdr:to>
      <xdr:col>55</xdr:col>
      <xdr:colOff>88900</xdr:colOff>
      <xdr:row>58</xdr:row>
      <xdr:rowOff>170919</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10388600" y="10115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64355</xdr:rowOff>
    </xdr:from>
    <xdr:ext cx="599010" cy="259045"/>
    <xdr:sp macro="" textlink="">
      <xdr:nvSpPr>
        <xdr:cNvPr id="337" name="農林水産業費最大値テキスト">
          <a:extLst>
            <a:ext uri="{FF2B5EF4-FFF2-40B4-BE49-F238E27FC236}">
              <a16:creationId xmlns:a16="http://schemas.microsoft.com/office/drawing/2014/main" id="{00000000-0008-0000-0700-000051010000}"/>
            </a:ext>
          </a:extLst>
        </xdr:cNvPr>
        <xdr:cNvSpPr txBox="1"/>
      </xdr:nvSpPr>
      <xdr:spPr>
        <a:xfrm>
          <a:off x="10528300" y="8636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170,390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117678</xdr:rowOff>
    </xdr:from>
    <xdr:to>
      <xdr:col>55</xdr:col>
      <xdr:colOff>88900</xdr:colOff>
      <xdr:row>51</xdr:row>
      <xdr:rowOff>117678</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10388600" y="8861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77483</xdr:rowOff>
    </xdr:from>
    <xdr:to>
      <xdr:col>55</xdr:col>
      <xdr:colOff>0</xdr:colOff>
      <xdr:row>56</xdr:row>
      <xdr:rowOff>152357</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9639300" y="9678683"/>
          <a:ext cx="838200" cy="74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101315</xdr:rowOff>
    </xdr:from>
    <xdr:ext cx="534377" cy="259045"/>
    <xdr:sp macro="" textlink="">
      <xdr:nvSpPr>
        <xdr:cNvPr id="340" name="農林水産業費平均値テキスト">
          <a:extLst>
            <a:ext uri="{FF2B5EF4-FFF2-40B4-BE49-F238E27FC236}">
              <a16:creationId xmlns:a16="http://schemas.microsoft.com/office/drawing/2014/main" id="{00000000-0008-0000-0700-000054010000}"/>
            </a:ext>
          </a:extLst>
        </xdr:cNvPr>
        <xdr:cNvSpPr txBox="1"/>
      </xdr:nvSpPr>
      <xdr:spPr>
        <a:xfrm>
          <a:off x="10528300" y="95310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78438</xdr:rowOff>
    </xdr:from>
    <xdr:to>
      <xdr:col>55</xdr:col>
      <xdr:colOff>50800</xdr:colOff>
      <xdr:row>57</xdr:row>
      <xdr:rowOff>8588</xdr:rowOff>
    </xdr:to>
    <xdr:sp macro="" textlink="">
      <xdr:nvSpPr>
        <xdr:cNvPr id="341" name="フローチャート: 判断 340">
          <a:extLst>
            <a:ext uri="{FF2B5EF4-FFF2-40B4-BE49-F238E27FC236}">
              <a16:creationId xmlns:a16="http://schemas.microsoft.com/office/drawing/2014/main" id="{00000000-0008-0000-0700-000055010000}"/>
            </a:ext>
          </a:extLst>
        </xdr:cNvPr>
        <xdr:cNvSpPr/>
      </xdr:nvSpPr>
      <xdr:spPr>
        <a:xfrm>
          <a:off x="10426700" y="9679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77483</xdr:rowOff>
    </xdr:from>
    <xdr:to>
      <xdr:col>50</xdr:col>
      <xdr:colOff>114300</xdr:colOff>
      <xdr:row>56</xdr:row>
      <xdr:rowOff>78702</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8750300" y="9678683"/>
          <a:ext cx="889000" cy="1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64394</xdr:rowOff>
    </xdr:from>
    <xdr:to>
      <xdr:col>50</xdr:col>
      <xdr:colOff>165100</xdr:colOff>
      <xdr:row>56</xdr:row>
      <xdr:rowOff>165994</xdr:rowOff>
    </xdr:to>
    <xdr:sp macro="" textlink="">
      <xdr:nvSpPr>
        <xdr:cNvPr id="343" name="フローチャート: 判断 342">
          <a:extLst>
            <a:ext uri="{FF2B5EF4-FFF2-40B4-BE49-F238E27FC236}">
              <a16:creationId xmlns:a16="http://schemas.microsoft.com/office/drawing/2014/main" id="{00000000-0008-0000-0700-000057010000}"/>
            </a:ext>
          </a:extLst>
        </xdr:cNvPr>
        <xdr:cNvSpPr/>
      </xdr:nvSpPr>
      <xdr:spPr>
        <a:xfrm>
          <a:off x="9588500" y="9665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157121</xdr:rowOff>
    </xdr:from>
    <xdr:ext cx="534377"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9372111" y="9758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78702</xdr:rowOff>
    </xdr:from>
    <xdr:to>
      <xdr:col>45</xdr:col>
      <xdr:colOff>177800</xdr:colOff>
      <xdr:row>57</xdr:row>
      <xdr:rowOff>66289</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7861300" y="9679902"/>
          <a:ext cx="889000" cy="159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66916</xdr:rowOff>
    </xdr:from>
    <xdr:to>
      <xdr:col>46</xdr:col>
      <xdr:colOff>38100</xdr:colOff>
      <xdr:row>56</xdr:row>
      <xdr:rowOff>168516</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8699500" y="9668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159643</xdr:rowOff>
    </xdr:from>
    <xdr:ext cx="534377"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8483111" y="9760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66289</xdr:rowOff>
    </xdr:from>
    <xdr:to>
      <xdr:col>41</xdr:col>
      <xdr:colOff>50800</xdr:colOff>
      <xdr:row>57</xdr:row>
      <xdr:rowOff>78062</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6972300" y="9838939"/>
          <a:ext cx="889000" cy="11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95765</xdr:rowOff>
    </xdr:from>
    <xdr:to>
      <xdr:col>41</xdr:col>
      <xdr:colOff>101600</xdr:colOff>
      <xdr:row>57</xdr:row>
      <xdr:rowOff>25915</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7810500" y="9696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42442</xdr:rowOff>
    </xdr:from>
    <xdr:ext cx="534377"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7594111" y="9472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113757</xdr:rowOff>
    </xdr:from>
    <xdr:to>
      <xdr:col>36</xdr:col>
      <xdr:colOff>165100</xdr:colOff>
      <xdr:row>57</xdr:row>
      <xdr:rowOff>43907</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6921500" y="9714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60434</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6705111" y="9490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101557</xdr:rowOff>
    </xdr:from>
    <xdr:to>
      <xdr:col>55</xdr:col>
      <xdr:colOff>50800</xdr:colOff>
      <xdr:row>57</xdr:row>
      <xdr:rowOff>31707</xdr:rowOff>
    </xdr:to>
    <xdr:sp macro="" textlink="">
      <xdr:nvSpPr>
        <xdr:cNvPr id="358" name="楕円 357">
          <a:extLst>
            <a:ext uri="{FF2B5EF4-FFF2-40B4-BE49-F238E27FC236}">
              <a16:creationId xmlns:a16="http://schemas.microsoft.com/office/drawing/2014/main" id="{00000000-0008-0000-0700-000066010000}"/>
            </a:ext>
          </a:extLst>
        </xdr:cNvPr>
        <xdr:cNvSpPr/>
      </xdr:nvSpPr>
      <xdr:spPr>
        <a:xfrm>
          <a:off x="10426700" y="9702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79984</xdr:rowOff>
    </xdr:from>
    <xdr:ext cx="534377" cy="259045"/>
    <xdr:sp macro="" textlink="">
      <xdr:nvSpPr>
        <xdr:cNvPr id="359" name="農林水産業費該当値テキスト">
          <a:extLst>
            <a:ext uri="{FF2B5EF4-FFF2-40B4-BE49-F238E27FC236}">
              <a16:creationId xmlns:a16="http://schemas.microsoft.com/office/drawing/2014/main" id="{00000000-0008-0000-0700-000067010000}"/>
            </a:ext>
          </a:extLst>
        </xdr:cNvPr>
        <xdr:cNvSpPr txBox="1"/>
      </xdr:nvSpPr>
      <xdr:spPr>
        <a:xfrm>
          <a:off x="10528300" y="9681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26683</xdr:rowOff>
    </xdr:from>
    <xdr:to>
      <xdr:col>50</xdr:col>
      <xdr:colOff>165100</xdr:colOff>
      <xdr:row>56</xdr:row>
      <xdr:rowOff>128283</xdr:rowOff>
    </xdr:to>
    <xdr:sp macro="" textlink="">
      <xdr:nvSpPr>
        <xdr:cNvPr id="360" name="楕円 359">
          <a:extLst>
            <a:ext uri="{FF2B5EF4-FFF2-40B4-BE49-F238E27FC236}">
              <a16:creationId xmlns:a16="http://schemas.microsoft.com/office/drawing/2014/main" id="{00000000-0008-0000-0700-000068010000}"/>
            </a:ext>
          </a:extLst>
        </xdr:cNvPr>
        <xdr:cNvSpPr/>
      </xdr:nvSpPr>
      <xdr:spPr>
        <a:xfrm>
          <a:off x="9588500" y="962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144810</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372111" y="9403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27902</xdr:rowOff>
    </xdr:from>
    <xdr:to>
      <xdr:col>46</xdr:col>
      <xdr:colOff>38100</xdr:colOff>
      <xdr:row>56</xdr:row>
      <xdr:rowOff>129502</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8699500" y="9629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146029</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483111" y="9404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15489</xdr:rowOff>
    </xdr:from>
    <xdr:to>
      <xdr:col>41</xdr:col>
      <xdr:colOff>101600</xdr:colOff>
      <xdr:row>57</xdr:row>
      <xdr:rowOff>117089</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7810500" y="9788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108216</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594111" y="9880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27262</xdr:rowOff>
    </xdr:from>
    <xdr:to>
      <xdr:col>36</xdr:col>
      <xdr:colOff>165100</xdr:colOff>
      <xdr:row>57</xdr:row>
      <xdr:rowOff>128862</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6921500" y="9799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119989</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05111" y="9892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a:extLst>
            <a:ext uri="{FF2B5EF4-FFF2-40B4-BE49-F238E27FC236}">
              <a16:creationId xmlns:a16="http://schemas.microsoft.com/office/drawing/2014/main" id="{00000000-0008-0000-0700-00007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a:extLst>
            <a:ext uri="{FF2B5EF4-FFF2-40B4-BE49-F238E27FC236}">
              <a16:creationId xmlns:a16="http://schemas.microsoft.com/office/drawing/2014/main" id="{00000000-0008-0000-0700-00007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a:extLst>
            <a:ext uri="{FF2B5EF4-FFF2-40B4-BE49-F238E27FC236}">
              <a16:creationId xmlns:a16="http://schemas.microsoft.com/office/drawing/2014/main" id="{00000000-0008-0000-0700-00007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78" name="直線コネクタ 377">
          <a:extLst>
            <a:ext uri="{FF2B5EF4-FFF2-40B4-BE49-F238E27FC236}">
              <a16:creationId xmlns:a16="http://schemas.microsoft.com/office/drawing/2014/main" id="{00000000-0008-0000-0700-00007A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8" name="商工費グラフ枠">
          <a:extLst>
            <a:ext uri="{FF2B5EF4-FFF2-40B4-BE49-F238E27FC236}">
              <a16:creationId xmlns:a16="http://schemas.microsoft.com/office/drawing/2014/main" id="{00000000-0008-0000-0700-000084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45855</xdr:rowOff>
    </xdr:from>
    <xdr:to>
      <xdr:col>54</xdr:col>
      <xdr:colOff>189865</xdr:colOff>
      <xdr:row>78</xdr:row>
      <xdr:rowOff>129752</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flipV="1">
          <a:off x="10475595" y="12047355"/>
          <a:ext cx="1270" cy="14554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133579</xdr:rowOff>
    </xdr:from>
    <xdr:ext cx="469744" cy="259045"/>
    <xdr:sp macro="" textlink="">
      <xdr:nvSpPr>
        <xdr:cNvPr id="390" name="商工費最小値テキスト">
          <a:extLst>
            <a:ext uri="{FF2B5EF4-FFF2-40B4-BE49-F238E27FC236}">
              <a16:creationId xmlns:a16="http://schemas.microsoft.com/office/drawing/2014/main" id="{00000000-0008-0000-0700-000086010000}"/>
            </a:ext>
          </a:extLst>
        </xdr:cNvPr>
        <xdr:cNvSpPr txBox="1"/>
      </xdr:nvSpPr>
      <xdr:spPr>
        <a:xfrm>
          <a:off x="10528300" y="13506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129752</xdr:rowOff>
    </xdr:from>
    <xdr:to>
      <xdr:col>55</xdr:col>
      <xdr:colOff>88900</xdr:colOff>
      <xdr:row>78</xdr:row>
      <xdr:rowOff>129752</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10388600" y="13502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163982</xdr:rowOff>
    </xdr:from>
    <xdr:ext cx="599010" cy="259045"/>
    <xdr:sp macro="" textlink="">
      <xdr:nvSpPr>
        <xdr:cNvPr id="392" name="商工費最大値テキスト">
          <a:extLst>
            <a:ext uri="{FF2B5EF4-FFF2-40B4-BE49-F238E27FC236}">
              <a16:creationId xmlns:a16="http://schemas.microsoft.com/office/drawing/2014/main" id="{00000000-0008-0000-0700-000088010000}"/>
            </a:ext>
          </a:extLst>
        </xdr:cNvPr>
        <xdr:cNvSpPr txBox="1"/>
      </xdr:nvSpPr>
      <xdr:spPr>
        <a:xfrm>
          <a:off x="10528300" y="11822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160,263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45855</xdr:rowOff>
    </xdr:from>
    <xdr:to>
      <xdr:col>55</xdr:col>
      <xdr:colOff>88900</xdr:colOff>
      <xdr:row>70</xdr:row>
      <xdr:rowOff>45855</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10388600" y="12047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128051</xdr:rowOff>
    </xdr:from>
    <xdr:to>
      <xdr:col>55</xdr:col>
      <xdr:colOff>0</xdr:colOff>
      <xdr:row>77</xdr:row>
      <xdr:rowOff>157330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9639300" y="13329701"/>
          <a:ext cx="838200" cy="29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149514</xdr:rowOff>
    </xdr:from>
    <xdr:ext cx="534377" cy="259045"/>
    <xdr:sp macro="" textlink="">
      <xdr:nvSpPr>
        <xdr:cNvPr id="395" name="商工費平均値テキスト">
          <a:extLst>
            <a:ext uri="{FF2B5EF4-FFF2-40B4-BE49-F238E27FC236}">
              <a16:creationId xmlns:a16="http://schemas.microsoft.com/office/drawing/2014/main" id="{00000000-0008-0000-0700-00008B010000}"/>
            </a:ext>
          </a:extLst>
        </xdr:cNvPr>
        <xdr:cNvSpPr txBox="1"/>
      </xdr:nvSpPr>
      <xdr:spPr>
        <a:xfrm>
          <a:off x="10528300" y="130082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126637</xdr:rowOff>
    </xdr:from>
    <xdr:to>
      <xdr:col>55</xdr:col>
      <xdr:colOff>50800</xdr:colOff>
      <xdr:row>77</xdr:row>
      <xdr:rowOff>56787</xdr:rowOff>
    </xdr:to>
    <xdr:sp macro="" textlink="">
      <xdr:nvSpPr>
        <xdr:cNvPr id="396" name="フローチャート: 判断 395">
          <a:extLst>
            <a:ext uri="{FF2B5EF4-FFF2-40B4-BE49-F238E27FC236}">
              <a16:creationId xmlns:a16="http://schemas.microsoft.com/office/drawing/2014/main" id="{00000000-0008-0000-0700-00008C010000}"/>
            </a:ext>
          </a:extLst>
        </xdr:cNvPr>
        <xdr:cNvSpPr/>
      </xdr:nvSpPr>
      <xdr:spPr>
        <a:xfrm>
          <a:off x="10426700" y="13156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128051</xdr:rowOff>
    </xdr:from>
    <xdr:to>
      <xdr:col>50</xdr:col>
      <xdr:colOff>114300</xdr:colOff>
      <xdr:row>78</xdr:row>
      <xdr:rowOff>18295</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flipV="1">
          <a:off x="8750300" y="13329701"/>
          <a:ext cx="889000" cy="6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117712</xdr:rowOff>
    </xdr:from>
    <xdr:to>
      <xdr:col>50</xdr:col>
      <xdr:colOff>165100</xdr:colOff>
      <xdr:row>77</xdr:row>
      <xdr:rowOff>47862</xdr:rowOff>
    </xdr:to>
    <xdr:sp macro="" textlink="">
      <xdr:nvSpPr>
        <xdr:cNvPr id="398" name="フローチャート: 判断 397">
          <a:extLst>
            <a:ext uri="{FF2B5EF4-FFF2-40B4-BE49-F238E27FC236}">
              <a16:creationId xmlns:a16="http://schemas.microsoft.com/office/drawing/2014/main" id="{00000000-0008-0000-0700-00008E010000}"/>
            </a:ext>
          </a:extLst>
        </xdr:cNvPr>
        <xdr:cNvSpPr/>
      </xdr:nvSpPr>
      <xdr:spPr>
        <a:xfrm>
          <a:off x="9588500" y="1314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64390</xdr:rowOff>
    </xdr:from>
    <xdr:ext cx="534377"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9372111" y="12923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138109</xdr:rowOff>
    </xdr:from>
    <xdr:to>
      <xdr:col>45</xdr:col>
      <xdr:colOff>177800</xdr:colOff>
      <xdr:row>78</xdr:row>
      <xdr:rowOff>18295</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7861300" y="13339759"/>
          <a:ext cx="889000" cy="51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134418</xdr:rowOff>
    </xdr:from>
    <xdr:to>
      <xdr:col>46</xdr:col>
      <xdr:colOff>38100</xdr:colOff>
      <xdr:row>77</xdr:row>
      <xdr:rowOff>64568</xdr:rowOff>
    </xdr:to>
    <xdr:sp macro="" textlink="">
      <xdr:nvSpPr>
        <xdr:cNvPr id="401" name="フローチャート: 判断 400">
          <a:extLst>
            <a:ext uri="{FF2B5EF4-FFF2-40B4-BE49-F238E27FC236}">
              <a16:creationId xmlns:a16="http://schemas.microsoft.com/office/drawing/2014/main" id="{00000000-0008-0000-0700-000091010000}"/>
            </a:ext>
          </a:extLst>
        </xdr:cNvPr>
        <xdr:cNvSpPr/>
      </xdr:nvSpPr>
      <xdr:spPr>
        <a:xfrm>
          <a:off x="8699500" y="1316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81096</xdr:rowOff>
    </xdr:from>
    <xdr:ext cx="534377"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8483111" y="12939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138109</xdr:rowOff>
    </xdr:from>
    <xdr:to>
      <xdr:col>41</xdr:col>
      <xdr:colOff>50800</xdr:colOff>
      <xdr:row>78</xdr:row>
      <xdr:rowOff>23333</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6972300" y="13339759"/>
          <a:ext cx="889000" cy="56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143179</xdr:rowOff>
    </xdr:from>
    <xdr:to>
      <xdr:col>41</xdr:col>
      <xdr:colOff>101600</xdr:colOff>
      <xdr:row>77</xdr:row>
      <xdr:rowOff>73329</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7810500" y="13173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89856</xdr:rowOff>
    </xdr:from>
    <xdr:ext cx="534377"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7594111" y="12948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93856</xdr:rowOff>
    </xdr:from>
    <xdr:to>
      <xdr:col>36</xdr:col>
      <xdr:colOff>165100</xdr:colOff>
      <xdr:row>78</xdr:row>
      <xdr:rowOff>24006</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6921500" y="13295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40533</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6705111" y="13070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106530</xdr:rowOff>
    </xdr:from>
    <xdr:to>
      <xdr:col>55</xdr:col>
      <xdr:colOff>50800</xdr:colOff>
      <xdr:row>78</xdr:row>
      <xdr:rowOff>36680</xdr:rowOff>
    </xdr:to>
    <xdr:sp macro="" textlink="">
      <xdr:nvSpPr>
        <xdr:cNvPr id="413" name="楕円 412">
          <a:extLst>
            <a:ext uri="{FF2B5EF4-FFF2-40B4-BE49-F238E27FC236}">
              <a16:creationId xmlns:a16="http://schemas.microsoft.com/office/drawing/2014/main" id="{00000000-0008-0000-0700-00009D010000}"/>
            </a:ext>
          </a:extLst>
        </xdr:cNvPr>
        <xdr:cNvSpPr/>
      </xdr:nvSpPr>
      <xdr:spPr>
        <a:xfrm>
          <a:off x="10426700" y="1330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84957</xdr:rowOff>
    </xdr:from>
    <xdr:ext cx="534377" cy="259045"/>
    <xdr:sp macro="" textlink="">
      <xdr:nvSpPr>
        <xdr:cNvPr id="414" name="商工費該当値テキスト">
          <a:extLst>
            <a:ext uri="{FF2B5EF4-FFF2-40B4-BE49-F238E27FC236}">
              <a16:creationId xmlns:a16="http://schemas.microsoft.com/office/drawing/2014/main" id="{00000000-0008-0000-0700-00009E010000}"/>
            </a:ext>
          </a:extLst>
        </xdr:cNvPr>
        <xdr:cNvSpPr txBox="1"/>
      </xdr:nvSpPr>
      <xdr:spPr>
        <a:xfrm>
          <a:off x="10528300" y="13286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77251</xdr:rowOff>
    </xdr:from>
    <xdr:to>
      <xdr:col>50</xdr:col>
      <xdr:colOff>165100</xdr:colOff>
      <xdr:row>78</xdr:row>
      <xdr:rowOff>7401</xdr:rowOff>
    </xdr:to>
    <xdr:sp macro="" textlink="">
      <xdr:nvSpPr>
        <xdr:cNvPr id="415" name="楕円 414">
          <a:extLst>
            <a:ext uri="{FF2B5EF4-FFF2-40B4-BE49-F238E27FC236}">
              <a16:creationId xmlns:a16="http://schemas.microsoft.com/office/drawing/2014/main" id="{00000000-0008-0000-0700-00009F010000}"/>
            </a:ext>
          </a:extLst>
        </xdr:cNvPr>
        <xdr:cNvSpPr/>
      </xdr:nvSpPr>
      <xdr:spPr>
        <a:xfrm>
          <a:off x="9588500" y="13278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169978</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372111" y="13371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138945</xdr:rowOff>
    </xdr:from>
    <xdr:to>
      <xdr:col>46</xdr:col>
      <xdr:colOff>38100</xdr:colOff>
      <xdr:row>78</xdr:row>
      <xdr:rowOff>69095</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8699500" y="13340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60222</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483111" y="13433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87309</xdr:rowOff>
    </xdr:from>
    <xdr:to>
      <xdr:col>41</xdr:col>
      <xdr:colOff>101600</xdr:colOff>
      <xdr:row>78</xdr:row>
      <xdr:rowOff>17459</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7810500" y="13288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8586</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594111" y="13381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143983</xdr:rowOff>
    </xdr:from>
    <xdr:to>
      <xdr:col>36</xdr:col>
      <xdr:colOff>165100</xdr:colOff>
      <xdr:row>78</xdr:row>
      <xdr:rowOff>74133</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6921500" y="13345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65260</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05111" y="13438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3" name="正方形/長方形 422">
          <a:extLst>
            <a:ext uri="{FF2B5EF4-FFF2-40B4-BE49-F238E27FC236}">
              <a16:creationId xmlns:a16="http://schemas.microsoft.com/office/drawing/2014/main" id="{00000000-0008-0000-0700-0000A7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4" name="正方形/長方形 423">
          <a:extLst>
            <a:ext uri="{FF2B5EF4-FFF2-40B4-BE49-F238E27FC236}">
              <a16:creationId xmlns:a16="http://schemas.microsoft.com/office/drawing/2014/main" id="{00000000-0008-0000-0700-0000A8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5" name="正方形/長方形 424">
          <a:extLst>
            <a:ext uri="{FF2B5EF4-FFF2-40B4-BE49-F238E27FC236}">
              <a16:creationId xmlns:a16="http://schemas.microsoft.com/office/drawing/2014/main" id="{00000000-0008-0000-0700-0000A9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6" name="正方形/長方形 425">
          <a:extLst>
            <a:ext uri="{FF2B5EF4-FFF2-40B4-BE49-F238E27FC236}">
              <a16:creationId xmlns:a16="http://schemas.microsoft.com/office/drawing/2014/main" id="{00000000-0008-0000-0700-0000AA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2" name="直線コネクタ 431">
          <a:extLst>
            <a:ext uri="{FF2B5EF4-FFF2-40B4-BE49-F238E27FC236}">
              <a16:creationId xmlns:a16="http://schemas.microsoft.com/office/drawing/2014/main" id="{00000000-0008-0000-0700-0000B0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3" name="直線コネクタ 432">
          <a:extLst>
            <a:ext uri="{FF2B5EF4-FFF2-40B4-BE49-F238E27FC236}">
              <a16:creationId xmlns:a16="http://schemas.microsoft.com/office/drawing/2014/main" id="{00000000-0008-0000-0700-0000B1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5" name="直線コネクタ 434">
          <a:extLst>
            <a:ext uri="{FF2B5EF4-FFF2-40B4-BE49-F238E27FC236}">
              <a16:creationId xmlns:a16="http://schemas.microsoft.com/office/drawing/2014/main" id="{00000000-0008-0000-0700-0000B3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5" name="土木費グラフ枠">
          <a:extLst>
            <a:ext uri="{FF2B5EF4-FFF2-40B4-BE49-F238E27FC236}">
              <a16:creationId xmlns:a16="http://schemas.microsoft.com/office/drawing/2014/main" id="{00000000-0008-0000-0700-0000B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14252</xdr:rowOff>
    </xdr:from>
    <xdr:to>
      <xdr:col>54</xdr:col>
      <xdr:colOff>189865</xdr:colOff>
      <xdr:row>98</xdr:row>
      <xdr:rowOff>157742</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flipV="1">
          <a:off x="10475595" y="15616202"/>
          <a:ext cx="1270" cy="1343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161569</xdr:rowOff>
    </xdr:from>
    <xdr:ext cx="534377" cy="259045"/>
    <xdr:sp macro="" textlink="">
      <xdr:nvSpPr>
        <xdr:cNvPr id="447" name="土木費最小値テキスト">
          <a:extLst>
            <a:ext uri="{FF2B5EF4-FFF2-40B4-BE49-F238E27FC236}">
              <a16:creationId xmlns:a16="http://schemas.microsoft.com/office/drawing/2014/main" id="{00000000-0008-0000-0700-0000BF010000}"/>
            </a:ext>
          </a:extLst>
        </xdr:cNvPr>
        <xdr:cNvSpPr txBox="1"/>
      </xdr:nvSpPr>
      <xdr:spPr>
        <a:xfrm>
          <a:off x="10528300" y="16963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157742</xdr:rowOff>
    </xdr:from>
    <xdr:to>
      <xdr:col>55</xdr:col>
      <xdr:colOff>88900</xdr:colOff>
      <xdr:row>98</xdr:row>
      <xdr:rowOff>157742</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10388600" y="16959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132379</xdr:rowOff>
    </xdr:from>
    <xdr:ext cx="599010" cy="259045"/>
    <xdr:sp macro="" textlink="">
      <xdr:nvSpPr>
        <xdr:cNvPr id="449" name="土木費最大値テキスト">
          <a:extLst>
            <a:ext uri="{FF2B5EF4-FFF2-40B4-BE49-F238E27FC236}">
              <a16:creationId xmlns:a16="http://schemas.microsoft.com/office/drawing/2014/main" id="{00000000-0008-0000-0700-0000C1010000}"/>
            </a:ext>
          </a:extLst>
        </xdr:cNvPr>
        <xdr:cNvSpPr txBox="1"/>
      </xdr:nvSpPr>
      <xdr:spPr>
        <a:xfrm>
          <a:off x="10528300" y="15391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735,852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14252</xdr:rowOff>
    </xdr:from>
    <xdr:to>
      <xdr:col>55</xdr:col>
      <xdr:colOff>88900</xdr:colOff>
      <xdr:row>91</xdr:row>
      <xdr:rowOff>14252</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10388600" y="15616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117627</xdr:rowOff>
    </xdr:from>
    <xdr:to>
      <xdr:col>55</xdr:col>
      <xdr:colOff>0</xdr:colOff>
      <xdr:row>98</xdr:row>
      <xdr:rowOff>125888</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9639300" y="16919727"/>
          <a:ext cx="838200" cy="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4656</xdr:rowOff>
    </xdr:from>
    <xdr:ext cx="534377" cy="259045"/>
    <xdr:sp macro="" textlink="">
      <xdr:nvSpPr>
        <xdr:cNvPr id="452" name="土木費平均値テキスト">
          <a:extLst>
            <a:ext uri="{FF2B5EF4-FFF2-40B4-BE49-F238E27FC236}">
              <a16:creationId xmlns:a16="http://schemas.microsoft.com/office/drawing/2014/main" id="{00000000-0008-0000-0700-0000C4010000}"/>
            </a:ext>
          </a:extLst>
        </xdr:cNvPr>
        <xdr:cNvSpPr txBox="1"/>
      </xdr:nvSpPr>
      <xdr:spPr>
        <a:xfrm>
          <a:off x="10528300" y="166353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153229</xdr:rowOff>
    </xdr:from>
    <xdr:to>
      <xdr:col>55</xdr:col>
      <xdr:colOff>50800</xdr:colOff>
      <xdr:row>98</xdr:row>
      <xdr:rowOff>83379</xdr:rowOff>
    </xdr:to>
    <xdr:sp macro="" textlink="">
      <xdr:nvSpPr>
        <xdr:cNvPr id="453" name="フローチャート: 判断 452">
          <a:extLst>
            <a:ext uri="{FF2B5EF4-FFF2-40B4-BE49-F238E27FC236}">
              <a16:creationId xmlns:a16="http://schemas.microsoft.com/office/drawing/2014/main" id="{00000000-0008-0000-0700-0000C5010000}"/>
            </a:ext>
          </a:extLst>
        </xdr:cNvPr>
        <xdr:cNvSpPr/>
      </xdr:nvSpPr>
      <xdr:spPr>
        <a:xfrm>
          <a:off x="10426700" y="16783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67050</xdr:rowOff>
    </xdr:from>
    <xdr:to>
      <xdr:col>50</xdr:col>
      <xdr:colOff>114300</xdr:colOff>
      <xdr:row>98</xdr:row>
      <xdr:rowOff>117627</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8750300" y="16869150"/>
          <a:ext cx="889000" cy="50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163953</xdr:rowOff>
    </xdr:from>
    <xdr:to>
      <xdr:col>50</xdr:col>
      <xdr:colOff>165100</xdr:colOff>
      <xdr:row>98</xdr:row>
      <xdr:rowOff>94103</xdr:rowOff>
    </xdr:to>
    <xdr:sp macro="" textlink="">
      <xdr:nvSpPr>
        <xdr:cNvPr id="455" name="フローチャート: 判断 454">
          <a:extLst>
            <a:ext uri="{FF2B5EF4-FFF2-40B4-BE49-F238E27FC236}">
              <a16:creationId xmlns:a16="http://schemas.microsoft.com/office/drawing/2014/main" id="{00000000-0008-0000-0700-0000C7010000}"/>
            </a:ext>
          </a:extLst>
        </xdr:cNvPr>
        <xdr:cNvSpPr/>
      </xdr:nvSpPr>
      <xdr:spPr>
        <a:xfrm>
          <a:off x="9588500" y="16794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110630</xdr:rowOff>
    </xdr:from>
    <xdr:ext cx="534377"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9372111" y="16569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67050</xdr:rowOff>
    </xdr:from>
    <xdr:to>
      <xdr:col>45</xdr:col>
      <xdr:colOff>177800</xdr:colOff>
      <xdr:row>98</xdr:row>
      <xdr:rowOff>142875</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7861300" y="16869150"/>
          <a:ext cx="889000" cy="75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156780</xdr:rowOff>
    </xdr:from>
    <xdr:to>
      <xdr:col>46</xdr:col>
      <xdr:colOff>38100</xdr:colOff>
      <xdr:row>98</xdr:row>
      <xdr:rowOff>86930</xdr:rowOff>
    </xdr:to>
    <xdr:sp macro="" textlink="">
      <xdr:nvSpPr>
        <xdr:cNvPr id="458" name="フローチャート: 判断 457">
          <a:extLst>
            <a:ext uri="{FF2B5EF4-FFF2-40B4-BE49-F238E27FC236}">
              <a16:creationId xmlns:a16="http://schemas.microsoft.com/office/drawing/2014/main" id="{00000000-0008-0000-0700-0000CA010000}"/>
            </a:ext>
          </a:extLst>
        </xdr:cNvPr>
        <xdr:cNvSpPr/>
      </xdr:nvSpPr>
      <xdr:spPr>
        <a:xfrm>
          <a:off x="8699500" y="1678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103457</xdr:rowOff>
    </xdr:from>
    <xdr:ext cx="534377"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8483111" y="16562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142875</xdr:rowOff>
    </xdr:from>
    <xdr:to>
      <xdr:col>41</xdr:col>
      <xdr:colOff>50800</xdr:colOff>
      <xdr:row>98</xdr:row>
      <xdr:rowOff>165557</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6972300" y="16944975"/>
          <a:ext cx="889000" cy="22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162903</xdr:rowOff>
    </xdr:from>
    <xdr:to>
      <xdr:col>41</xdr:col>
      <xdr:colOff>101600</xdr:colOff>
      <xdr:row>98</xdr:row>
      <xdr:rowOff>93053</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7810500" y="16793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109580</xdr:rowOff>
    </xdr:from>
    <xdr:ext cx="534377"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7594111" y="16568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169481</xdr:rowOff>
    </xdr:from>
    <xdr:to>
      <xdr:col>36</xdr:col>
      <xdr:colOff>165100</xdr:colOff>
      <xdr:row>98</xdr:row>
      <xdr:rowOff>99631</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6921500" y="16800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116158</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6705111" y="16575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75088</xdr:rowOff>
    </xdr:from>
    <xdr:to>
      <xdr:col>55</xdr:col>
      <xdr:colOff>50800</xdr:colOff>
      <xdr:row>99</xdr:row>
      <xdr:rowOff>5238</xdr:rowOff>
    </xdr:to>
    <xdr:sp macro="" textlink="">
      <xdr:nvSpPr>
        <xdr:cNvPr id="470" name="楕円 469">
          <a:extLst>
            <a:ext uri="{FF2B5EF4-FFF2-40B4-BE49-F238E27FC236}">
              <a16:creationId xmlns:a16="http://schemas.microsoft.com/office/drawing/2014/main" id="{00000000-0008-0000-0700-0000D6010000}"/>
            </a:ext>
          </a:extLst>
        </xdr:cNvPr>
        <xdr:cNvSpPr/>
      </xdr:nvSpPr>
      <xdr:spPr>
        <a:xfrm>
          <a:off x="10426700" y="16877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161465</xdr:rowOff>
    </xdr:from>
    <xdr:ext cx="534377" cy="259045"/>
    <xdr:sp macro="" textlink="">
      <xdr:nvSpPr>
        <xdr:cNvPr id="471" name="土木費該当値テキスト">
          <a:extLst>
            <a:ext uri="{FF2B5EF4-FFF2-40B4-BE49-F238E27FC236}">
              <a16:creationId xmlns:a16="http://schemas.microsoft.com/office/drawing/2014/main" id="{00000000-0008-0000-0700-0000D7010000}"/>
            </a:ext>
          </a:extLst>
        </xdr:cNvPr>
        <xdr:cNvSpPr txBox="1"/>
      </xdr:nvSpPr>
      <xdr:spPr>
        <a:xfrm>
          <a:off x="10528300" y="16792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66827</xdr:rowOff>
    </xdr:from>
    <xdr:to>
      <xdr:col>50</xdr:col>
      <xdr:colOff>165100</xdr:colOff>
      <xdr:row>98</xdr:row>
      <xdr:rowOff>168427</xdr:rowOff>
    </xdr:to>
    <xdr:sp macro="" textlink="">
      <xdr:nvSpPr>
        <xdr:cNvPr id="472" name="楕円 471">
          <a:extLst>
            <a:ext uri="{FF2B5EF4-FFF2-40B4-BE49-F238E27FC236}">
              <a16:creationId xmlns:a16="http://schemas.microsoft.com/office/drawing/2014/main" id="{00000000-0008-0000-0700-0000D8010000}"/>
            </a:ext>
          </a:extLst>
        </xdr:cNvPr>
        <xdr:cNvSpPr/>
      </xdr:nvSpPr>
      <xdr:spPr>
        <a:xfrm>
          <a:off x="9588500" y="16868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159554</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372111" y="16961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16250</xdr:rowOff>
    </xdr:from>
    <xdr:to>
      <xdr:col>46</xdr:col>
      <xdr:colOff>38100</xdr:colOff>
      <xdr:row>98</xdr:row>
      <xdr:rowOff>117850</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8699500" y="1681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108977</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483111" y="16911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92075</xdr:rowOff>
    </xdr:from>
    <xdr:to>
      <xdr:col>41</xdr:col>
      <xdr:colOff>101600</xdr:colOff>
      <xdr:row>99</xdr:row>
      <xdr:rowOff>22225</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7810500" y="16894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13352</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594111" y="16986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114757</xdr:rowOff>
    </xdr:from>
    <xdr:to>
      <xdr:col>36</xdr:col>
      <xdr:colOff>165100</xdr:colOff>
      <xdr:row>99</xdr:row>
      <xdr:rowOff>44907</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6921500" y="16916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36034</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05111" y="17009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0" name="正方形/長方形 479">
          <a:extLst>
            <a:ext uri="{FF2B5EF4-FFF2-40B4-BE49-F238E27FC236}">
              <a16:creationId xmlns:a16="http://schemas.microsoft.com/office/drawing/2014/main" id="{00000000-0008-0000-0700-0000E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1" name="正方形/長方形 480">
          <a:extLst>
            <a:ext uri="{FF2B5EF4-FFF2-40B4-BE49-F238E27FC236}">
              <a16:creationId xmlns:a16="http://schemas.microsoft.com/office/drawing/2014/main" id="{00000000-0008-0000-0700-0000E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2" name="正方形/長方形 481">
          <a:extLst>
            <a:ext uri="{FF2B5EF4-FFF2-40B4-BE49-F238E27FC236}">
              <a16:creationId xmlns:a16="http://schemas.microsoft.com/office/drawing/2014/main" id="{00000000-0008-0000-0700-0000E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3" name="正方形/長方形 482">
          <a:extLst>
            <a:ext uri="{FF2B5EF4-FFF2-40B4-BE49-F238E27FC236}">
              <a16:creationId xmlns:a16="http://schemas.microsoft.com/office/drawing/2014/main" id="{00000000-0008-0000-0700-0000E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9" name="直線コネクタ 488">
          <a:extLst>
            <a:ext uri="{FF2B5EF4-FFF2-40B4-BE49-F238E27FC236}">
              <a16:creationId xmlns:a16="http://schemas.microsoft.com/office/drawing/2014/main" id="{00000000-0008-0000-0700-0000E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91" name="直線コネクタ 490">
          <a:extLst>
            <a:ext uri="{FF2B5EF4-FFF2-40B4-BE49-F238E27FC236}">
              <a16:creationId xmlns:a16="http://schemas.microsoft.com/office/drawing/2014/main" id="{00000000-0008-0000-0700-0000EB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5" name="消防費グラフ枠">
          <a:extLst>
            <a:ext uri="{FF2B5EF4-FFF2-40B4-BE49-F238E27FC236}">
              <a16:creationId xmlns:a16="http://schemas.microsoft.com/office/drawing/2014/main" id="{00000000-0008-0000-0700-0000F9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46464</xdr:rowOff>
    </xdr:from>
    <xdr:to>
      <xdr:col>85</xdr:col>
      <xdr:colOff>126364</xdr:colOff>
      <xdr:row>39</xdr:row>
      <xdr:rowOff>118244</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flipV="1">
          <a:off x="16317595" y="5189964"/>
          <a:ext cx="1269" cy="1614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122071</xdr:rowOff>
    </xdr:from>
    <xdr:ext cx="534377" cy="259045"/>
    <xdr:sp macro="" textlink="">
      <xdr:nvSpPr>
        <xdr:cNvPr id="507" name="消防費最小値テキスト">
          <a:extLst>
            <a:ext uri="{FF2B5EF4-FFF2-40B4-BE49-F238E27FC236}">
              <a16:creationId xmlns:a16="http://schemas.microsoft.com/office/drawing/2014/main" id="{00000000-0008-0000-0700-0000FB010000}"/>
            </a:ext>
          </a:extLst>
        </xdr:cNvPr>
        <xdr:cNvSpPr txBox="1"/>
      </xdr:nvSpPr>
      <xdr:spPr>
        <a:xfrm>
          <a:off x="16370300" y="6808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118244</xdr:rowOff>
    </xdr:from>
    <xdr:to>
      <xdr:col>86</xdr:col>
      <xdr:colOff>25400</xdr:colOff>
      <xdr:row>39</xdr:row>
      <xdr:rowOff>118244</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6230600" y="6804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164591</xdr:rowOff>
    </xdr:from>
    <xdr:ext cx="599010" cy="259045"/>
    <xdr:sp macro="" textlink="">
      <xdr:nvSpPr>
        <xdr:cNvPr id="509" name="消防費最大値テキスト">
          <a:extLst>
            <a:ext uri="{FF2B5EF4-FFF2-40B4-BE49-F238E27FC236}">
              <a16:creationId xmlns:a16="http://schemas.microsoft.com/office/drawing/2014/main" id="{00000000-0008-0000-0700-0000FD010000}"/>
            </a:ext>
          </a:extLst>
        </xdr:cNvPr>
        <xdr:cNvSpPr txBox="1"/>
      </xdr:nvSpPr>
      <xdr:spPr>
        <a:xfrm>
          <a:off x="16370300" y="4965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117,710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46464</xdr:rowOff>
    </xdr:from>
    <xdr:to>
      <xdr:col>86</xdr:col>
      <xdr:colOff>25400</xdr:colOff>
      <xdr:row>30</xdr:row>
      <xdr:rowOff>46464</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6230600" y="5189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4369</xdr:rowOff>
    </xdr:from>
    <xdr:to>
      <xdr:col>85</xdr:col>
      <xdr:colOff>127000</xdr:colOff>
      <xdr:row>39</xdr:row>
      <xdr:rowOff>5462</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flipV="1">
          <a:off x="15481300" y="6690919"/>
          <a:ext cx="838200" cy="1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159032</xdr:rowOff>
    </xdr:from>
    <xdr:ext cx="534377" cy="259045"/>
    <xdr:sp macro="" textlink="">
      <xdr:nvSpPr>
        <xdr:cNvPr id="512" name="消防費平均値テキスト">
          <a:extLst>
            <a:ext uri="{FF2B5EF4-FFF2-40B4-BE49-F238E27FC236}">
              <a16:creationId xmlns:a16="http://schemas.microsoft.com/office/drawing/2014/main" id="{00000000-0008-0000-0700-000000020000}"/>
            </a:ext>
          </a:extLst>
        </xdr:cNvPr>
        <xdr:cNvSpPr txBox="1"/>
      </xdr:nvSpPr>
      <xdr:spPr>
        <a:xfrm>
          <a:off x="16370300" y="63312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136155</xdr:rowOff>
    </xdr:from>
    <xdr:to>
      <xdr:col>85</xdr:col>
      <xdr:colOff>177800</xdr:colOff>
      <xdr:row>38</xdr:row>
      <xdr:rowOff>66304</xdr:rowOff>
    </xdr:to>
    <xdr:sp macro="" textlink="">
      <xdr:nvSpPr>
        <xdr:cNvPr id="513" name="フローチャート: 判断 512">
          <a:extLst>
            <a:ext uri="{FF2B5EF4-FFF2-40B4-BE49-F238E27FC236}">
              <a16:creationId xmlns:a16="http://schemas.microsoft.com/office/drawing/2014/main" id="{00000000-0008-0000-0700-000001020000}"/>
            </a:ext>
          </a:extLst>
        </xdr:cNvPr>
        <xdr:cNvSpPr/>
      </xdr:nvSpPr>
      <xdr:spPr>
        <a:xfrm>
          <a:off x="16268700" y="647980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5462</xdr:rowOff>
    </xdr:from>
    <xdr:to>
      <xdr:col>81</xdr:col>
      <xdr:colOff>50800</xdr:colOff>
      <xdr:row>39</xdr:row>
      <xdr:rowOff>111386</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4592300" y="6692012"/>
          <a:ext cx="889000" cy="10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149251</xdr:rowOff>
    </xdr:from>
    <xdr:to>
      <xdr:col>81</xdr:col>
      <xdr:colOff>101600</xdr:colOff>
      <xdr:row>38</xdr:row>
      <xdr:rowOff>79401</xdr:rowOff>
    </xdr:to>
    <xdr:sp macro="" textlink="">
      <xdr:nvSpPr>
        <xdr:cNvPr id="515" name="フローチャート: 判断 514">
          <a:extLst>
            <a:ext uri="{FF2B5EF4-FFF2-40B4-BE49-F238E27FC236}">
              <a16:creationId xmlns:a16="http://schemas.microsoft.com/office/drawing/2014/main" id="{00000000-0008-0000-0700-000003020000}"/>
            </a:ext>
          </a:extLst>
        </xdr:cNvPr>
        <xdr:cNvSpPr/>
      </xdr:nvSpPr>
      <xdr:spPr>
        <a:xfrm>
          <a:off x="15430500" y="6492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95928</xdr:rowOff>
    </xdr:from>
    <xdr:ext cx="534377"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5214111" y="6268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50840</xdr:rowOff>
    </xdr:from>
    <xdr:to>
      <xdr:col>76</xdr:col>
      <xdr:colOff>114300</xdr:colOff>
      <xdr:row>39</xdr:row>
      <xdr:rowOff>111386</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3703300" y="6737390"/>
          <a:ext cx="889000" cy="60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9510</xdr:rowOff>
    </xdr:from>
    <xdr:to>
      <xdr:col>76</xdr:col>
      <xdr:colOff>165100</xdr:colOff>
      <xdr:row>38</xdr:row>
      <xdr:rowOff>111110</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4541500" y="6524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127638</xdr:rowOff>
    </xdr:from>
    <xdr:ext cx="534377"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4325111" y="6299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50840</xdr:rowOff>
    </xdr:from>
    <xdr:to>
      <xdr:col>71</xdr:col>
      <xdr:colOff>177800</xdr:colOff>
      <xdr:row>39</xdr:row>
      <xdr:rowOff>102438</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2814300" y="6737390"/>
          <a:ext cx="889000" cy="51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51475</xdr:rowOff>
    </xdr:from>
    <xdr:to>
      <xdr:col>72</xdr:col>
      <xdr:colOff>38100</xdr:colOff>
      <xdr:row>37</xdr:row>
      <xdr:rowOff>153075</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3652500" y="6395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169602</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3436111" y="6170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136465</xdr:rowOff>
    </xdr:from>
    <xdr:to>
      <xdr:col>67</xdr:col>
      <xdr:colOff>101600</xdr:colOff>
      <xdr:row>38</xdr:row>
      <xdr:rowOff>66615</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2763500" y="648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83142</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2547111" y="6255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125019</xdr:rowOff>
    </xdr:from>
    <xdr:to>
      <xdr:col>85</xdr:col>
      <xdr:colOff>177800</xdr:colOff>
      <xdr:row>39</xdr:row>
      <xdr:rowOff>55169</xdr:rowOff>
    </xdr:to>
    <xdr:sp macro="" textlink="">
      <xdr:nvSpPr>
        <xdr:cNvPr id="530" name="楕円 529">
          <a:extLst>
            <a:ext uri="{FF2B5EF4-FFF2-40B4-BE49-F238E27FC236}">
              <a16:creationId xmlns:a16="http://schemas.microsoft.com/office/drawing/2014/main" id="{00000000-0008-0000-0700-000012020000}"/>
            </a:ext>
          </a:extLst>
        </xdr:cNvPr>
        <xdr:cNvSpPr/>
      </xdr:nvSpPr>
      <xdr:spPr>
        <a:xfrm>
          <a:off x="16268700" y="6640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39946</xdr:rowOff>
    </xdr:from>
    <xdr:ext cx="534377" cy="259045"/>
    <xdr:sp macro="" textlink="">
      <xdr:nvSpPr>
        <xdr:cNvPr id="531" name="消防費該当値テキスト">
          <a:extLst>
            <a:ext uri="{FF2B5EF4-FFF2-40B4-BE49-F238E27FC236}">
              <a16:creationId xmlns:a16="http://schemas.microsoft.com/office/drawing/2014/main" id="{00000000-0008-0000-0700-000013020000}"/>
            </a:ext>
          </a:extLst>
        </xdr:cNvPr>
        <xdr:cNvSpPr txBox="1"/>
      </xdr:nvSpPr>
      <xdr:spPr>
        <a:xfrm>
          <a:off x="16370300" y="6555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126112</xdr:rowOff>
    </xdr:from>
    <xdr:to>
      <xdr:col>81</xdr:col>
      <xdr:colOff>101600</xdr:colOff>
      <xdr:row>39</xdr:row>
      <xdr:rowOff>56262</xdr:rowOff>
    </xdr:to>
    <xdr:sp macro="" textlink="">
      <xdr:nvSpPr>
        <xdr:cNvPr id="532" name="楕円 531">
          <a:extLst>
            <a:ext uri="{FF2B5EF4-FFF2-40B4-BE49-F238E27FC236}">
              <a16:creationId xmlns:a16="http://schemas.microsoft.com/office/drawing/2014/main" id="{00000000-0008-0000-0700-000014020000}"/>
            </a:ext>
          </a:extLst>
        </xdr:cNvPr>
        <xdr:cNvSpPr/>
      </xdr:nvSpPr>
      <xdr:spPr>
        <a:xfrm>
          <a:off x="15430500" y="6641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47389</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214111" y="6733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60586</xdr:rowOff>
    </xdr:from>
    <xdr:to>
      <xdr:col>76</xdr:col>
      <xdr:colOff>165100</xdr:colOff>
      <xdr:row>39</xdr:row>
      <xdr:rowOff>162186</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4541500" y="6747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153313</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325111" y="6839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40</xdr:rowOff>
    </xdr:from>
    <xdr:to>
      <xdr:col>72</xdr:col>
      <xdr:colOff>38100</xdr:colOff>
      <xdr:row>39</xdr:row>
      <xdr:rowOff>101640</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3652500" y="668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92767</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3436111" y="6779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51638</xdr:rowOff>
    </xdr:from>
    <xdr:to>
      <xdr:col>67</xdr:col>
      <xdr:colOff>101600</xdr:colOff>
      <xdr:row>39</xdr:row>
      <xdr:rowOff>153238</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2763500" y="6738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144365</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547111" y="6830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0" name="正方形/長方形 539">
          <a:extLst>
            <a:ext uri="{FF2B5EF4-FFF2-40B4-BE49-F238E27FC236}">
              <a16:creationId xmlns:a16="http://schemas.microsoft.com/office/drawing/2014/main" id="{00000000-0008-0000-0700-00001C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9" name="直線コネクタ 548">
          <a:extLst>
            <a:ext uri="{FF2B5EF4-FFF2-40B4-BE49-F238E27FC236}">
              <a16:creationId xmlns:a16="http://schemas.microsoft.com/office/drawing/2014/main" id="{00000000-0008-0000-0700-000025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0" name="直線コネクタ 549">
          <a:extLst>
            <a:ext uri="{FF2B5EF4-FFF2-40B4-BE49-F238E27FC236}">
              <a16:creationId xmlns:a16="http://schemas.microsoft.com/office/drawing/2014/main" id="{00000000-0008-0000-0700-000026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144434</xdr:rowOff>
    </xdr:from>
    <xdr:ext cx="595419"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a:extLst>
            <a:ext uri="{FF2B5EF4-FFF2-40B4-BE49-F238E27FC236}">
              <a16:creationId xmlns:a16="http://schemas.microsoft.com/office/drawing/2014/main" id="{00000000-0008-0000-07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141983</xdr:rowOff>
    </xdr:from>
    <xdr:to>
      <xdr:col>85</xdr:col>
      <xdr:colOff>126364</xdr:colOff>
      <xdr:row>58</xdr:row>
      <xdr:rowOff>119842</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flipV="1">
          <a:off x="16317595" y="8714483"/>
          <a:ext cx="1269" cy="1349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123669</xdr:rowOff>
    </xdr:from>
    <xdr:ext cx="534377" cy="259045"/>
    <xdr:sp macro="" textlink="">
      <xdr:nvSpPr>
        <xdr:cNvPr id="566" name="教育費最小値テキスト">
          <a:extLst>
            <a:ext uri="{FF2B5EF4-FFF2-40B4-BE49-F238E27FC236}">
              <a16:creationId xmlns:a16="http://schemas.microsoft.com/office/drawing/2014/main" id="{00000000-0008-0000-0700-000036020000}"/>
            </a:ext>
          </a:extLst>
        </xdr:cNvPr>
        <xdr:cNvSpPr txBox="1"/>
      </xdr:nvSpPr>
      <xdr:spPr>
        <a:xfrm>
          <a:off x="16370300" y="10067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119842</xdr:rowOff>
    </xdr:from>
    <xdr:to>
      <xdr:col>86</xdr:col>
      <xdr:colOff>25400</xdr:colOff>
      <xdr:row>58</xdr:row>
      <xdr:rowOff>119842</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6230600" y="10063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88660</xdr:rowOff>
    </xdr:from>
    <xdr:ext cx="599010" cy="259045"/>
    <xdr:sp macro="" textlink="">
      <xdr:nvSpPr>
        <xdr:cNvPr id="568" name="教育費最大値テキスト">
          <a:extLst>
            <a:ext uri="{FF2B5EF4-FFF2-40B4-BE49-F238E27FC236}">
              <a16:creationId xmlns:a16="http://schemas.microsoft.com/office/drawing/2014/main" id="{00000000-0008-0000-0700-000038020000}"/>
            </a:ext>
          </a:extLst>
        </xdr:cNvPr>
        <xdr:cNvSpPr txBox="1"/>
      </xdr:nvSpPr>
      <xdr:spPr>
        <a:xfrm>
          <a:off x="16370300" y="8489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459,301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141983</xdr:rowOff>
    </xdr:from>
    <xdr:to>
      <xdr:col>86</xdr:col>
      <xdr:colOff>25400</xdr:colOff>
      <xdr:row>50</xdr:row>
      <xdr:rowOff>141983</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8714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14806</xdr:rowOff>
    </xdr:from>
    <xdr:to>
      <xdr:col>85</xdr:col>
      <xdr:colOff>127000</xdr:colOff>
      <xdr:row>58</xdr:row>
      <xdr:rowOff>29747</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5481300" y="9958906"/>
          <a:ext cx="838200" cy="14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93603</xdr:rowOff>
    </xdr:from>
    <xdr:ext cx="534377" cy="259045"/>
    <xdr:sp macro="" textlink="">
      <xdr:nvSpPr>
        <xdr:cNvPr id="571" name="教育費平均値テキスト">
          <a:extLst>
            <a:ext uri="{FF2B5EF4-FFF2-40B4-BE49-F238E27FC236}">
              <a16:creationId xmlns:a16="http://schemas.microsoft.com/office/drawing/2014/main" id="{00000000-0008-0000-0700-00003B020000}"/>
            </a:ext>
          </a:extLst>
        </xdr:cNvPr>
        <xdr:cNvSpPr txBox="1"/>
      </xdr:nvSpPr>
      <xdr:spPr>
        <a:xfrm>
          <a:off x="16370300" y="96948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70726</xdr:rowOff>
    </xdr:from>
    <xdr:to>
      <xdr:col>85</xdr:col>
      <xdr:colOff>177800</xdr:colOff>
      <xdr:row>58</xdr:row>
      <xdr:rowOff>876</xdr:rowOff>
    </xdr:to>
    <xdr:sp macro="" textlink="">
      <xdr:nvSpPr>
        <xdr:cNvPr id="572" name="フローチャート: 判断 571">
          <a:extLst>
            <a:ext uri="{FF2B5EF4-FFF2-40B4-BE49-F238E27FC236}">
              <a16:creationId xmlns:a16="http://schemas.microsoft.com/office/drawing/2014/main" id="{00000000-0008-0000-0700-00003C020000}"/>
            </a:ext>
          </a:extLst>
        </xdr:cNvPr>
        <xdr:cNvSpPr/>
      </xdr:nvSpPr>
      <xdr:spPr>
        <a:xfrm>
          <a:off x="16268700" y="9843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15414</xdr:rowOff>
    </xdr:from>
    <xdr:to>
      <xdr:col>81</xdr:col>
      <xdr:colOff>50800</xdr:colOff>
      <xdr:row>58</xdr:row>
      <xdr:rowOff>29747</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4592300" y="9959514"/>
          <a:ext cx="889000" cy="14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95765</xdr:rowOff>
    </xdr:from>
    <xdr:to>
      <xdr:col>81</xdr:col>
      <xdr:colOff>101600</xdr:colOff>
      <xdr:row>58</xdr:row>
      <xdr:rowOff>25915</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5430500" y="986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42442</xdr:rowOff>
    </xdr:from>
    <xdr:ext cx="534377"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5214111" y="9643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15414</xdr:rowOff>
    </xdr:from>
    <xdr:to>
      <xdr:col>76</xdr:col>
      <xdr:colOff>114300</xdr:colOff>
      <xdr:row>58</xdr:row>
      <xdr:rowOff>40154</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3703300" y="9959514"/>
          <a:ext cx="889000" cy="24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118386</xdr:rowOff>
    </xdr:from>
    <xdr:to>
      <xdr:col>76</xdr:col>
      <xdr:colOff>165100</xdr:colOff>
      <xdr:row>58</xdr:row>
      <xdr:rowOff>48536</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4541500" y="9891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65063</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4325111" y="9666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40154</xdr:rowOff>
    </xdr:from>
    <xdr:to>
      <xdr:col>71</xdr:col>
      <xdr:colOff>177800</xdr:colOff>
      <xdr:row>58</xdr:row>
      <xdr:rowOff>61123</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2814300" y="9984254"/>
          <a:ext cx="889000" cy="20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131054</xdr:rowOff>
    </xdr:from>
    <xdr:to>
      <xdr:col>72</xdr:col>
      <xdr:colOff>38100</xdr:colOff>
      <xdr:row>58</xdr:row>
      <xdr:rowOff>61204</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3652500" y="9903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77731</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3436111" y="9678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151095</xdr:rowOff>
    </xdr:from>
    <xdr:to>
      <xdr:col>67</xdr:col>
      <xdr:colOff>101600</xdr:colOff>
      <xdr:row>58</xdr:row>
      <xdr:rowOff>81245</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2763500" y="992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97772</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2547111" y="9698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135456</xdr:rowOff>
    </xdr:from>
    <xdr:to>
      <xdr:col>85</xdr:col>
      <xdr:colOff>177800</xdr:colOff>
      <xdr:row>58</xdr:row>
      <xdr:rowOff>65606</xdr:rowOff>
    </xdr:to>
    <xdr:sp macro="" textlink="">
      <xdr:nvSpPr>
        <xdr:cNvPr id="589" name="楕円 588">
          <a:extLst>
            <a:ext uri="{FF2B5EF4-FFF2-40B4-BE49-F238E27FC236}">
              <a16:creationId xmlns:a16="http://schemas.microsoft.com/office/drawing/2014/main" id="{00000000-0008-0000-0700-00004D020000}"/>
            </a:ext>
          </a:extLst>
        </xdr:cNvPr>
        <xdr:cNvSpPr/>
      </xdr:nvSpPr>
      <xdr:spPr>
        <a:xfrm>
          <a:off x="16268700" y="990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50383</xdr:rowOff>
    </xdr:from>
    <xdr:ext cx="534377" cy="259045"/>
    <xdr:sp macro="" textlink="">
      <xdr:nvSpPr>
        <xdr:cNvPr id="590" name="教育費該当値テキスト">
          <a:extLst>
            <a:ext uri="{FF2B5EF4-FFF2-40B4-BE49-F238E27FC236}">
              <a16:creationId xmlns:a16="http://schemas.microsoft.com/office/drawing/2014/main" id="{00000000-0008-0000-0700-00004E020000}"/>
            </a:ext>
          </a:extLst>
        </xdr:cNvPr>
        <xdr:cNvSpPr txBox="1"/>
      </xdr:nvSpPr>
      <xdr:spPr>
        <a:xfrm>
          <a:off x="16370300" y="9823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150397</xdr:rowOff>
    </xdr:from>
    <xdr:to>
      <xdr:col>81</xdr:col>
      <xdr:colOff>101600</xdr:colOff>
      <xdr:row>58</xdr:row>
      <xdr:rowOff>80547</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5430500" y="9923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71674</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14111" y="10015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136064</xdr:rowOff>
    </xdr:from>
    <xdr:to>
      <xdr:col>76</xdr:col>
      <xdr:colOff>165100</xdr:colOff>
      <xdr:row>58</xdr:row>
      <xdr:rowOff>66214</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4541500" y="9908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57341</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325111" y="10001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160804</xdr:rowOff>
    </xdr:from>
    <xdr:to>
      <xdr:col>72</xdr:col>
      <xdr:colOff>38100</xdr:colOff>
      <xdr:row>58</xdr:row>
      <xdr:rowOff>90954</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3652500" y="9933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82081</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436111" y="10026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10323</xdr:rowOff>
    </xdr:from>
    <xdr:to>
      <xdr:col>67</xdr:col>
      <xdr:colOff>101600</xdr:colOff>
      <xdr:row>58</xdr:row>
      <xdr:rowOff>111923</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2763500" y="9954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103050</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547111" y="10047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災害復旧費グラフ枠">
          <a:extLst>
            <a:ext uri="{FF2B5EF4-FFF2-40B4-BE49-F238E27FC236}">
              <a16:creationId xmlns:a16="http://schemas.microsoft.com/office/drawing/2014/main" id="{00000000-0008-0000-07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78426</xdr:rowOff>
    </xdr:from>
    <xdr:to>
      <xdr:col>85</xdr:col>
      <xdr:colOff>126364</xdr:colOff>
      <xdr:row>78</xdr:row>
      <xdr:rowOff>139700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flipV="1">
          <a:off x="16317595" y="12079926"/>
          <a:ext cx="1269" cy="14328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1" name="災害復旧費最小値テキスト">
          <a:extLst>
            <a:ext uri="{FF2B5EF4-FFF2-40B4-BE49-F238E27FC236}">
              <a16:creationId xmlns:a16="http://schemas.microsoft.com/office/drawing/2014/main" id="{00000000-0008-0000-0700-00006D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25103</xdr:rowOff>
    </xdr:from>
    <xdr:ext cx="599010" cy="259045"/>
    <xdr:sp macro="" textlink="">
      <xdr:nvSpPr>
        <xdr:cNvPr id="623" name="災害復旧費最大値テキスト">
          <a:extLst>
            <a:ext uri="{FF2B5EF4-FFF2-40B4-BE49-F238E27FC236}">
              <a16:creationId xmlns:a16="http://schemas.microsoft.com/office/drawing/2014/main" id="{00000000-0008-0000-0700-00006F020000}"/>
            </a:ext>
          </a:extLst>
        </xdr:cNvPr>
        <xdr:cNvSpPr txBox="1"/>
      </xdr:nvSpPr>
      <xdr:spPr>
        <a:xfrm>
          <a:off x="16370300" y="11855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313,402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78426</xdr:rowOff>
    </xdr:from>
    <xdr:to>
      <xdr:col>86</xdr:col>
      <xdr:colOff>25400</xdr:colOff>
      <xdr:row>70</xdr:row>
      <xdr:rowOff>78426</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6230600" y="12079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170109</xdr:rowOff>
    </xdr:from>
    <xdr:to>
      <xdr:col>85</xdr:col>
      <xdr:colOff>127000</xdr:colOff>
      <xdr:row>78</xdr:row>
      <xdr:rowOff>137162</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5481300" y="13371759"/>
          <a:ext cx="838200" cy="138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41446</xdr:rowOff>
    </xdr:from>
    <xdr:ext cx="534377" cy="259045"/>
    <xdr:sp macro="" textlink="">
      <xdr:nvSpPr>
        <xdr:cNvPr id="626" name="災害復旧費平均値テキスト">
          <a:extLst>
            <a:ext uri="{FF2B5EF4-FFF2-40B4-BE49-F238E27FC236}">
              <a16:creationId xmlns:a16="http://schemas.microsoft.com/office/drawing/2014/main" id="{00000000-0008-0000-0700-000072020000}"/>
            </a:ext>
          </a:extLst>
        </xdr:cNvPr>
        <xdr:cNvSpPr txBox="1"/>
      </xdr:nvSpPr>
      <xdr:spPr>
        <a:xfrm>
          <a:off x="16370300" y="132430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18569</xdr:rowOff>
    </xdr:from>
    <xdr:to>
      <xdr:col>85</xdr:col>
      <xdr:colOff>177800</xdr:colOff>
      <xdr:row>78</xdr:row>
      <xdr:rowOff>120169</xdr:rowOff>
    </xdr:to>
    <xdr:sp macro="" textlink="">
      <xdr:nvSpPr>
        <xdr:cNvPr id="627" name="フローチャート: 判断 626">
          <a:extLst>
            <a:ext uri="{FF2B5EF4-FFF2-40B4-BE49-F238E27FC236}">
              <a16:creationId xmlns:a16="http://schemas.microsoft.com/office/drawing/2014/main" id="{00000000-0008-0000-0700-000073020000}"/>
            </a:ext>
          </a:extLst>
        </xdr:cNvPr>
        <xdr:cNvSpPr/>
      </xdr:nvSpPr>
      <xdr:spPr>
        <a:xfrm>
          <a:off x="16268700" y="13391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170109</xdr:rowOff>
    </xdr:from>
    <xdr:to>
      <xdr:col>81</xdr:col>
      <xdr:colOff>50800</xdr:colOff>
      <xdr:row>78</xdr:row>
      <xdr:rowOff>64184</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4592300" y="13371759"/>
          <a:ext cx="889000" cy="65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24727</xdr:rowOff>
    </xdr:from>
    <xdr:to>
      <xdr:col>81</xdr:col>
      <xdr:colOff>101600</xdr:colOff>
      <xdr:row>78</xdr:row>
      <xdr:rowOff>126327</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5430500" y="13397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117454</xdr:rowOff>
    </xdr:from>
    <xdr:ext cx="534377"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5214111" y="13490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64184</xdr:rowOff>
    </xdr:from>
    <xdr:to>
      <xdr:col>76</xdr:col>
      <xdr:colOff>114300</xdr:colOff>
      <xdr:row>78</xdr:row>
      <xdr:rowOff>84978</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3703300" y="13437284"/>
          <a:ext cx="889000" cy="20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38801</xdr:rowOff>
    </xdr:from>
    <xdr:to>
      <xdr:col>76</xdr:col>
      <xdr:colOff>165100</xdr:colOff>
      <xdr:row>78</xdr:row>
      <xdr:rowOff>140401</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4541500" y="13411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131528</xdr:rowOff>
    </xdr:from>
    <xdr:ext cx="534377"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4325111" y="13504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84978</xdr:rowOff>
    </xdr:from>
    <xdr:to>
      <xdr:col>71</xdr:col>
      <xdr:colOff>177800</xdr:colOff>
      <xdr:row>78</xdr:row>
      <xdr:rowOff>113667</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2814300" y="13458078"/>
          <a:ext cx="889000" cy="28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41566</xdr:rowOff>
    </xdr:from>
    <xdr:to>
      <xdr:col>72</xdr:col>
      <xdr:colOff>38100</xdr:colOff>
      <xdr:row>78</xdr:row>
      <xdr:rowOff>143166</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3652500" y="13414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134293</xdr:rowOff>
    </xdr:from>
    <xdr:ext cx="534377"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3436111" y="13507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48845</xdr:rowOff>
    </xdr:from>
    <xdr:to>
      <xdr:col>67</xdr:col>
      <xdr:colOff>101600</xdr:colOff>
      <xdr:row>78</xdr:row>
      <xdr:rowOff>150445</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2763500" y="1342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166972</xdr:rowOff>
    </xdr:from>
    <xdr:ext cx="469744"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2579428" y="13197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86362</xdr:rowOff>
    </xdr:from>
    <xdr:to>
      <xdr:col>85</xdr:col>
      <xdr:colOff>177800</xdr:colOff>
      <xdr:row>79</xdr:row>
      <xdr:rowOff>16512</xdr:rowOff>
    </xdr:to>
    <xdr:sp macro="" textlink="">
      <xdr:nvSpPr>
        <xdr:cNvPr id="644" name="楕円 643">
          <a:extLst>
            <a:ext uri="{FF2B5EF4-FFF2-40B4-BE49-F238E27FC236}">
              <a16:creationId xmlns:a16="http://schemas.microsoft.com/office/drawing/2014/main" id="{00000000-0008-0000-0700-000084020000}"/>
            </a:ext>
          </a:extLst>
        </xdr:cNvPr>
        <xdr:cNvSpPr/>
      </xdr:nvSpPr>
      <xdr:spPr>
        <a:xfrm>
          <a:off x="16268700" y="13459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1289</xdr:rowOff>
    </xdr:from>
    <xdr:ext cx="378565" cy="259045"/>
    <xdr:sp macro="" textlink="">
      <xdr:nvSpPr>
        <xdr:cNvPr id="645" name="災害復旧費該当値テキスト">
          <a:extLst>
            <a:ext uri="{FF2B5EF4-FFF2-40B4-BE49-F238E27FC236}">
              <a16:creationId xmlns:a16="http://schemas.microsoft.com/office/drawing/2014/main" id="{00000000-0008-0000-0700-000085020000}"/>
            </a:ext>
          </a:extLst>
        </xdr:cNvPr>
        <xdr:cNvSpPr txBox="1"/>
      </xdr:nvSpPr>
      <xdr:spPr>
        <a:xfrm>
          <a:off x="16370300" y="133743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119309</xdr:rowOff>
    </xdr:from>
    <xdr:to>
      <xdr:col>81</xdr:col>
      <xdr:colOff>101600</xdr:colOff>
      <xdr:row>78</xdr:row>
      <xdr:rowOff>49459</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5430500" y="13320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65986</xdr:rowOff>
    </xdr:from>
    <xdr:ext cx="534377"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214111" y="13096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13384</xdr:rowOff>
    </xdr:from>
    <xdr:to>
      <xdr:col>76</xdr:col>
      <xdr:colOff>165100</xdr:colOff>
      <xdr:row>78</xdr:row>
      <xdr:rowOff>114984</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4541500" y="13386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131511</xdr:rowOff>
    </xdr:from>
    <xdr:ext cx="534377"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325111" y="13161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34178</xdr:rowOff>
    </xdr:from>
    <xdr:to>
      <xdr:col>72</xdr:col>
      <xdr:colOff>38100</xdr:colOff>
      <xdr:row>78</xdr:row>
      <xdr:rowOff>135778</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3652500" y="13407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152305</xdr:rowOff>
    </xdr:from>
    <xdr:ext cx="534377"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436111" y="13182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62867</xdr:rowOff>
    </xdr:from>
    <xdr:to>
      <xdr:col>67</xdr:col>
      <xdr:colOff>101600</xdr:colOff>
      <xdr:row>78</xdr:row>
      <xdr:rowOff>164467</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2763500" y="13435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155594</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579428" y="13528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公債費グラフ枠">
          <a:extLst>
            <a:ext uri="{FF2B5EF4-FFF2-40B4-BE49-F238E27FC236}">
              <a16:creationId xmlns:a16="http://schemas.microsoft.com/office/drawing/2014/main" id="{00000000-0008-0000-0700-0000A2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80406</xdr:rowOff>
    </xdr:from>
    <xdr:to>
      <xdr:col>85</xdr:col>
      <xdr:colOff>126364</xdr:colOff>
      <xdr:row>98</xdr:row>
      <xdr:rowOff>136733</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flipV="1">
          <a:off x="16317595" y="15853806"/>
          <a:ext cx="1269" cy="1085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140560</xdr:rowOff>
    </xdr:from>
    <xdr:ext cx="378565" cy="259045"/>
    <xdr:sp macro="" textlink="">
      <xdr:nvSpPr>
        <xdr:cNvPr id="676" name="公債費最小値テキスト">
          <a:extLst>
            <a:ext uri="{FF2B5EF4-FFF2-40B4-BE49-F238E27FC236}">
              <a16:creationId xmlns:a16="http://schemas.microsoft.com/office/drawing/2014/main" id="{00000000-0008-0000-0700-0000A4020000}"/>
            </a:ext>
          </a:extLst>
        </xdr:cNvPr>
        <xdr:cNvSpPr txBox="1"/>
      </xdr:nvSpPr>
      <xdr:spPr>
        <a:xfrm>
          <a:off x="16370300" y="169426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136733</xdr:rowOff>
    </xdr:from>
    <xdr:to>
      <xdr:col>86</xdr:col>
      <xdr:colOff>25400</xdr:colOff>
      <xdr:row>98</xdr:row>
      <xdr:rowOff>136733</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6230600" y="16938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27083</xdr:rowOff>
    </xdr:from>
    <xdr:ext cx="599010" cy="259045"/>
    <xdr:sp macro="" textlink="">
      <xdr:nvSpPr>
        <xdr:cNvPr id="678" name="公債費最大値テキスト">
          <a:extLst>
            <a:ext uri="{FF2B5EF4-FFF2-40B4-BE49-F238E27FC236}">
              <a16:creationId xmlns:a16="http://schemas.microsoft.com/office/drawing/2014/main" id="{00000000-0008-0000-0700-0000A6020000}"/>
            </a:ext>
          </a:extLst>
        </xdr:cNvPr>
        <xdr:cNvSpPr txBox="1"/>
      </xdr:nvSpPr>
      <xdr:spPr>
        <a:xfrm>
          <a:off x="16370300" y="15629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237,969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80406</xdr:rowOff>
    </xdr:from>
    <xdr:to>
      <xdr:col>86</xdr:col>
      <xdr:colOff>25400</xdr:colOff>
      <xdr:row>92</xdr:row>
      <xdr:rowOff>80406</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6230600" y="15853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71476</xdr:rowOff>
    </xdr:from>
    <xdr:to>
      <xdr:col>85</xdr:col>
      <xdr:colOff>127000</xdr:colOff>
      <xdr:row>97</xdr:row>
      <xdr:rowOff>91384</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5481300" y="16702126"/>
          <a:ext cx="838200" cy="19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65673</xdr:rowOff>
    </xdr:from>
    <xdr:ext cx="534377" cy="259045"/>
    <xdr:sp macro="" textlink="">
      <xdr:nvSpPr>
        <xdr:cNvPr id="681" name="公債費平均値テキスト">
          <a:extLst>
            <a:ext uri="{FF2B5EF4-FFF2-40B4-BE49-F238E27FC236}">
              <a16:creationId xmlns:a16="http://schemas.microsoft.com/office/drawing/2014/main" id="{00000000-0008-0000-0700-0000A9020000}"/>
            </a:ext>
          </a:extLst>
        </xdr:cNvPr>
        <xdr:cNvSpPr txBox="1"/>
      </xdr:nvSpPr>
      <xdr:spPr>
        <a:xfrm>
          <a:off x="16370300" y="163534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42796</xdr:rowOff>
    </xdr:from>
    <xdr:to>
      <xdr:col>85</xdr:col>
      <xdr:colOff>177800</xdr:colOff>
      <xdr:row>96</xdr:row>
      <xdr:rowOff>144396</xdr:rowOff>
    </xdr:to>
    <xdr:sp macro="" textlink="">
      <xdr:nvSpPr>
        <xdr:cNvPr id="682" name="フローチャート: 判断 681">
          <a:extLst>
            <a:ext uri="{FF2B5EF4-FFF2-40B4-BE49-F238E27FC236}">
              <a16:creationId xmlns:a16="http://schemas.microsoft.com/office/drawing/2014/main" id="{00000000-0008-0000-0700-0000AA020000}"/>
            </a:ext>
          </a:extLst>
        </xdr:cNvPr>
        <xdr:cNvSpPr/>
      </xdr:nvSpPr>
      <xdr:spPr>
        <a:xfrm>
          <a:off x="16268700" y="1650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71476</xdr:rowOff>
    </xdr:from>
    <xdr:to>
      <xdr:col>81</xdr:col>
      <xdr:colOff>50800</xdr:colOff>
      <xdr:row>97</xdr:row>
      <xdr:rowOff>72171</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flipV="1">
          <a:off x="14592300" y="16702126"/>
          <a:ext cx="889000" cy="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39357</xdr:rowOff>
    </xdr:from>
    <xdr:to>
      <xdr:col>81</xdr:col>
      <xdr:colOff>101600</xdr:colOff>
      <xdr:row>96</xdr:row>
      <xdr:rowOff>140957</xdr:rowOff>
    </xdr:to>
    <xdr:sp macro="" textlink="">
      <xdr:nvSpPr>
        <xdr:cNvPr id="684" name="フローチャート: 判断 683">
          <a:extLst>
            <a:ext uri="{FF2B5EF4-FFF2-40B4-BE49-F238E27FC236}">
              <a16:creationId xmlns:a16="http://schemas.microsoft.com/office/drawing/2014/main" id="{00000000-0008-0000-0700-0000AC020000}"/>
            </a:ext>
          </a:extLst>
        </xdr:cNvPr>
        <xdr:cNvSpPr/>
      </xdr:nvSpPr>
      <xdr:spPr>
        <a:xfrm>
          <a:off x="15430500" y="16498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157484</xdr:rowOff>
    </xdr:from>
    <xdr:ext cx="534377"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5214111" y="16273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72171</xdr:rowOff>
    </xdr:from>
    <xdr:to>
      <xdr:col>76</xdr:col>
      <xdr:colOff>114300</xdr:colOff>
      <xdr:row>97</xdr:row>
      <xdr:rowOff>80528</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flipV="1">
          <a:off x="13703300" y="16702821"/>
          <a:ext cx="889000" cy="8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57719</xdr:rowOff>
    </xdr:from>
    <xdr:to>
      <xdr:col>76</xdr:col>
      <xdr:colOff>165100</xdr:colOff>
      <xdr:row>96</xdr:row>
      <xdr:rowOff>159319</xdr:rowOff>
    </xdr:to>
    <xdr:sp macro="" textlink="">
      <xdr:nvSpPr>
        <xdr:cNvPr id="687" name="フローチャート: 判断 686">
          <a:extLst>
            <a:ext uri="{FF2B5EF4-FFF2-40B4-BE49-F238E27FC236}">
              <a16:creationId xmlns:a16="http://schemas.microsoft.com/office/drawing/2014/main" id="{00000000-0008-0000-0700-0000AF020000}"/>
            </a:ext>
          </a:extLst>
        </xdr:cNvPr>
        <xdr:cNvSpPr/>
      </xdr:nvSpPr>
      <xdr:spPr>
        <a:xfrm>
          <a:off x="14541500" y="16516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4396</xdr:rowOff>
    </xdr:from>
    <xdr:ext cx="534377"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4325111" y="16292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80528</xdr:rowOff>
    </xdr:from>
    <xdr:to>
      <xdr:col>71</xdr:col>
      <xdr:colOff>177800</xdr:colOff>
      <xdr:row>97</xdr:row>
      <xdr:rowOff>90326</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2814300" y="16711178"/>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79391</xdr:rowOff>
    </xdr:from>
    <xdr:to>
      <xdr:col>72</xdr:col>
      <xdr:colOff>38100</xdr:colOff>
      <xdr:row>97</xdr:row>
      <xdr:rowOff>9541</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3652500" y="16538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26068</xdr:rowOff>
    </xdr:from>
    <xdr:ext cx="534377"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3436111" y="16313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88489</xdr:rowOff>
    </xdr:from>
    <xdr:to>
      <xdr:col>67</xdr:col>
      <xdr:colOff>101600</xdr:colOff>
      <xdr:row>97</xdr:row>
      <xdr:rowOff>18639</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2763500" y="1654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35166</xdr:rowOff>
    </xdr:from>
    <xdr:ext cx="534377"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2547111" y="16322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40584</xdr:rowOff>
    </xdr:from>
    <xdr:to>
      <xdr:col>85</xdr:col>
      <xdr:colOff>177800</xdr:colOff>
      <xdr:row>97</xdr:row>
      <xdr:rowOff>142184</xdr:rowOff>
    </xdr:to>
    <xdr:sp macro="" textlink="">
      <xdr:nvSpPr>
        <xdr:cNvPr id="699" name="楕円 698">
          <a:extLst>
            <a:ext uri="{FF2B5EF4-FFF2-40B4-BE49-F238E27FC236}">
              <a16:creationId xmlns:a16="http://schemas.microsoft.com/office/drawing/2014/main" id="{00000000-0008-0000-0700-0000BB020000}"/>
            </a:ext>
          </a:extLst>
        </xdr:cNvPr>
        <xdr:cNvSpPr/>
      </xdr:nvSpPr>
      <xdr:spPr>
        <a:xfrm>
          <a:off x="16268700" y="16671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19011</xdr:rowOff>
    </xdr:from>
    <xdr:ext cx="534377" cy="259045"/>
    <xdr:sp macro="" textlink="">
      <xdr:nvSpPr>
        <xdr:cNvPr id="700" name="公債費該当値テキスト">
          <a:extLst>
            <a:ext uri="{FF2B5EF4-FFF2-40B4-BE49-F238E27FC236}">
              <a16:creationId xmlns:a16="http://schemas.microsoft.com/office/drawing/2014/main" id="{00000000-0008-0000-0700-0000BC020000}"/>
            </a:ext>
          </a:extLst>
        </xdr:cNvPr>
        <xdr:cNvSpPr txBox="1"/>
      </xdr:nvSpPr>
      <xdr:spPr>
        <a:xfrm>
          <a:off x="16370300" y="16649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20676</xdr:rowOff>
    </xdr:from>
    <xdr:to>
      <xdr:col>81</xdr:col>
      <xdr:colOff>101600</xdr:colOff>
      <xdr:row>97</xdr:row>
      <xdr:rowOff>122276</xdr:rowOff>
    </xdr:to>
    <xdr:sp macro="" textlink="">
      <xdr:nvSpPr>
        <xdr:cNvPr id="701" name="楕円 700">
          <a:extLst>
            <a:ext uri="{FF2B5EF4-FFF2-40B4-BE49-F238E27FC236}">
              <a16:creationId xmlns:a16="http://schemas.microsoft.com/office/drawing/2014/main" id="{00000000-0008-0000-0700-0000BD020000}"/>
            </a:ext>
          </a:extLst>
        </xdr:cNvPr>
        <xdr:cNvSpPr/>
      </xdr:nvSpPr>
      <xdr:spPr>
        <a:xfrm>
          <a:off x="15430500" y="16651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113403</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5214111" y="16744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21371</xdr:rowOff>
    </xdr:from>
    <xdr:to>
      <xdr:col>76</xdr:col>
      <xdr:colOff>165100</xdr:colOff>
      <xdr:row>97</xdr:row>
      <xdr:rowOff>122971</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4541500" y="16652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114098</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4325111" y="16744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29728</xdr:rowOff>
    </xdr:from>
    <xdr:to>
      <xdr:col>72</xdr:col>
      <xdr:colOff>38100</xdr:colOff>
      <xdr:row>97</xdr:row>
      <xdr:rowOff>131328</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3652500" y="16660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122455</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436111" y="16753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39526</xdr:rowOff>
    </xdr:from>
    <xdr:to>
      <xdr:col>67</xdr:col>
      <xdr:colOff>101600</xdr:colOff>
      <xdr:row>97</xdr:row>
      <xdr:rowOff>141126</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2763500" y="16670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132253</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547111" y="16762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a:extLst>
            <a:ext uri="{FF2B5EF4-FFF2-40B4-BE49-F238E27FC236}">
              <a16:creationId xmlns:a16="http://schemas.microsoft.com/office/drawing/2014/main" id="{00000000-0008-0000-0700-0000C5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a:extLst>
            <a:ext uri="{FF2B5EF4-FFF2-40B4-BE49-F238E27FC236}">
              <a16:creationId xmlns:a16="http://schemas.microsoft.com/office/drawing/2014/main" id="{00000000-0008-0000-0700-0000CE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9" name="直線コネクタ 718">
          <a:extLst>
            <a:ext uri="{FF2B5EF4-FFF2-40B4-BE49-F238E27FC236}">
              <a16:creationId xmlns:a16="http://schemas.microsoft.com/office/drawing/2014/main" id="{00000000-0008-0000-0700-0000CF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1" name="直線コネクタ 720">
          <a:extLst>
            <a:ext uri="{FF2B5EF4-FFF2-40B4-BE49-F238E27FC236}">
              <a16:creationId xmlns:a16="http://schemas.microsoft.com/office/drawing/2014/main" id="{00000000-0008-0000-0700-0000D1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諸支出金グラフ枠">
          <a:extLst>
            <a:ext uri="{FF2B5EF4-FFF2-40B4-BE49-F238E27FC236}">
              <a16:creationId xmlns:a16="http://schemas.microsoft.com/office/drawing/2014/main" id="{00000000-0008-0000-0700-0000DB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135166</xdr:rowOff>
    </xdr:from>
    <xdr:to>
      <xdr:col>116</xdr:col>
      <xdr:colOff>62864</xdr:colOff>
      <xdr:row>39</xdr:row>
      <xdr:rowOff>44450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flipV="1">
          <a:off x="22159595" y="5450116"/>
          <a:ext cx="1269" cy="12808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63682</xdr:rowOff>
    </xdr:from>
    <xdr:ext cx="249299" cy="259045"/>
    <xdr:sp macro="" textlink="">
      <xdr:nvSpPr>
        <xdr:cNvPr id="733" name="諸支出金最小値テキスト">
          <a:extLst>
            <a:ext uri="{FF2B5EF4-FFF2-40B4-BE49-F238E27FC236}">
              <a16:creationId xmlns:a16="http://schemas.microsoft.com/office/drawing/2014/main" id="{00000000-0008-0000-0700-0000DD020000}"/>
            </a:ext>
          </a:extLst>
        </xdr:cNvPr>
        <xdr:cNvSpPr txBox="1"/>
      </xdr:nvSpPr>
      <xdr:spPr>
        <a:xfrm>
          <a:off x="22212300" y="67502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81843</xdr:rowOff>
    </xdr:from>
    <xdr:ext cx="534377" cy="259045"/>
    <xdr:sp macro="" textlink="">
      <xdr:nvSpPr>
        <xdr:cNvPr id="735" name="諸支出金最大値テキスト">
          <a:extLst>
            <a:ext uri="{FF2B5EF4-FFF2-40B4-BE49-F238E27FC236}">
              <a16:creationId xmlns:a16="http://schemas.microsoft.com/office/drawing/2014/main" id="{00000000-0008-0000-0700-0000DF020000}"/>
            </a:ext>
          </a:extLst>
        </xdr:cNvPr>
        <xdr:cNvSpPr txBox="1"/>
      </xdr:nvSpPr>
      <xdr:spPr>
        <a:xfrm>
          <a:off x="22212300" y="5225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33,619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135166</xdr:rowOff>
    </xdr:from>
    <xdr:to>
      <xdr:col>116</xdr:col>
      <xdr:colOff>152400</xdr:colOff>
      <xdr:row>31</xdr:row>
      <xdr:rowOff>135166</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22072600" y="5450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152582</xdr:rowOff>
    </xdr:from>
    <xdr:ext cx="378565" cy="259045"/>
    <xdr:sp macro="" textlink="">
      <xdr:nvSpPr>
        <xdr:cNvPr id="738" name="諸支出金平均値テキスト">
          <a:extLst>
            <a:ext uri="{FF2B5EF4-FFF2-40B4-BE49-F238E27FC236}">
              <a16:creationId xmlns:a16="http://schemas.microsoft.com/office/drawing/2014/main" id="{00000000-0008-0000-0700-0000E2020000}"/>
            </a:ext>
          </a:extLst>
        </xdr:cNvPr>
        <xdr:cNvSpPr txBox="1"/>
      </xdr:nvSpPr>
      <xdr:spPr>
        <a:xfrm>
          <a:off x="22212300" y="649623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129705</xdr:rowOff>
    </xdr:from>
    <xdr:to>
      <xdr:col>116</xdr:col>
      <xdr:colOff>114300</xdr:colOff>
      <xdr:row>39</xdr:row>
      <xdr:rowOff>59855</xdr:rowOff>
    </xdr:to>
    <xdr:sp macro="" textlink="">
      <xdr:nvSpPr>
        <xdr:cNvPr id="739" name="フローチャート: 判断 738">
          <a:extLst>
            <a:ext uri="{FF2B5EF4-FFF2-40B4-BE49-F238E27FC236}">
              <a16:creationId xmlns:a16="http://schemas.microsoft.com/office/drawing/2014/main" id="{00000000-0008-0000-0700-0000E3020000}"/>
            </a:ext>
          </a:extLst>
        </xdr:cNvPr>
        <xdr:cNvSpPr/>
      </xdr:nvSpPr>
      <xdr:spPr>
        <a:xfrm>
          <a:off x="22110700" y="6644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150089</xdr:rowOff>
    </xdr:from>
    <xdr:to>
      <xdr:col>112</xdr:col>
      <xdr:colOff>38100</xdr:colOff>
      <xdr:row>39</xdr:row>
      <xdr:rowOff>80239</xdr:rowOff>
    </xdr:to>
    <xdr:sp macro="" textlink="">
      <xdr:nvSpPr>
        <xdr:cNvPr id="741" name="フローチャート: 判断 740">
          <a:extLst>
            <a:ext uri="{FF2B5EF4-FFF2-40B4-BE49-F238E27FC236}">
              <a16:creationId xmlns:a16="http://schemas.microsoft.com/office/drawing/2014/main" id="{00000000-0008-0000-0700-0000E5020000}"/>
            </a:ext>
          </a:extLst>
        </xdr:cNvPr>
        <xdr:cNvSpPr/>
      </xdr:nvSpPr>
      <xdr:spPr>
        <a:xfrm>
          <a:off x="21272500" y="6665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96766</xdr:rowOff>
    </xdr:from>
    <xdr:ext cx="378565"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21134017" y="64404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142545</xdr:rowOff>
    </xdr:from>
    <xdr:to>
      <xdr:col>107</xdr:col>
      <xdr:colOff>101600</xdr:colOff>
      <xdr:row>39</xdr:row>
      <xdr:rowOff>72695</xdr:rowOff>
    </xdr:to>
    <xdr:sp macro="" textlink="">
      <xdr:nvSpPr>
        <xdr:cNvPr id="744" name="フローチャート: 判断 743">
          <a:extLst>
            <a:ext uri="{FF2B5EF4-FFF2-40B4-BE49-F238E27FC236}">
              <a16:creationId xmlns:a16="http://schemas.microsoft.com/office/drawing/2014/main" id="{00000000-0008-0000-0700-0000E8020000}"/>
            </a:ext>
          </a:extLst>
        </xdr:cNvPr>
        <xdr:cNvSpPr/>
      </xdr:nvSpPr>
      <xdr:spPr>
        <a:xfrm>
          <a:off x="20383500" y="665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89222</xdr:rowOff>
    </xdr:from>
    <xdr:ext cx="378565"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20245017" y="64328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151079</xdr:rowOff>
    </xdr:from>
    <xdr:to>
      <xdr:col>102</xdr:col>
      <xdr:colOff>165100</xdr:colOff>
      <xdr:row>39</xdr:row>
      <xdr:rowOff>81229</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19494500" y="6666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97756</xdr:rowOff>
    </xdr:from>
    <xdr:ext cx="378565"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9356017" y="64414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156832</xdr:rowOff>
    </xdr:from>
    <xdr:to>
      <xdr:col>98</xdr:col>
      <xdr:colOff>38100</xdr:colOff>
      <xdr:row>39</xdr:row>
      <xdr:rowOff>86982</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18605500" y="6671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103509</xdr:rowOff>
    </xdr:from>
    <xdr:ext cx="378565"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8467017" y="64471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6" name="楕円 755">
          <a:extLst>
            <a:ext uri="{FF2B5EF4-FFF2-40B4-BE49-F238E27FC236}">
              <a16:creationId xmlns:a16="http://schemas.microsoft.com/office/drawing/2014/main" id="{00000000-0008-0000-0700-0000F4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108132</xdr:rowOff>
    </xdr:from>
    <xdr:ext cx="249299" cy="259045"/>
    <xdr:sp macro="" textlink="">
      <xdr:nvSpPr>
        <xdr:cNvPr id="757" name="諸支出金該当値テキスト">
          <a:extLst>
            <a:ext uri="{FF2B5EF4-FFF2-40B4-BE49-F238E27FC236}">
              <a16:creationId xmlns:a16="http://schemas.microsoft.com/office/drawing/2014/main" id="{00000000-0008-0000-0700-0000F5020000}"/>
            </a:ext>
          </a:extLst>
        </xdr:cNvPr>
        <xdr:cNvSpPr txBox="1"/>
      </xdr:nvSpPr>
      <xdr:spPr>
        <a:xfrm>
          <a:off x="22212300" y="66232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8" name="楕円 757">
          <a:extLst>
            <a:ext uri="{FF2B5EF4-FFF2-40B4-BE49-F238E27FC236}">
              <a16:creationId xmlns:a16="http://schemas.microsoft.com/office/drawing/2014/main" id="{00000000-0008-0000-0700-0000F6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a:extLst>
            <a:ext uri="{FF2B5EF4-FFF2-40B4-BE49-F238E27FC236}">
              <a16:creationId xmlns:a16="http://schemas.microsoft.com/office/drawing/2014/main" id="{00000000-0008-0000-0700-0000FE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a:extLst>
            <a:ext uri="{FF2B5EF4-FFF2-40B4-BE49-F238E27FC236}">
              <a16:creationId xmlns:a16="http://schemas.microsoft.com/office/drawing/2014/main" id="{00000000-0008-0000-0700-000007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6" name="直線コネクタ 775">
          <a:extLst>
            <a:ext uri="{FF2B5EF4-FFF2-40B4-BE49-F238E27FC236}">
              <a16:creationId xmlns:a16="http://schemas.microsoft.com/office/drawing/2014/main" id="{00000000-0008-0000-0700-000008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0" name="前年度繰上充用金グラフ枠">
          <a:extLst>
            <a:ext uri="{FF2B5EF4-FFF2-40B4-BE49-F238E27FC236}">
              <a16:creationId xmlns:a16="http://schemas.microsoft.com/office/drawing/2014/main" id="{00000000-0008-0000-0700-00000C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2" name="前年度繰上充用金最小値テキスト">
          <a:extLst>
            <a:ext uri="{FF2B5EF4-FFF2-40B4-BE49-F238E27FC236}">
              <a16:creationId xmlns:a16="http://schemas.microsoft.com/office/drawing/2014/main" id="{00000000-0008-0000-0700-00000E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4" name="前年度繰上充用金最大値テキスト">
          <a:extLst>
            <a:ext uri="{FF2B5EF4-FFF2-40B4-BE49-F238E27FC236}">
              <a16:creationId xmlns:a16="http://schemas.microsoft.com/office/drawing/2014/main" id="{00000000-0008-0000-0700-000010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7" name="前年度繰上充用金平均値テキスト">
          <a:extLst>
            <a:ext uri="{FF2B5EF4-FFF2-40B4-BE49-F238E27FC236}">
              <a16:creationId xmlns:a16="http://schemas.microsoft.com/office/drawing/2014/main" id="{00000000-0008-0000-0700-000013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8" name="フローチャート: 判断 787">
          <a:extLst>
            <a:ext uri="{FF2B5EF4-FFF2-40B4-BE49-F238E27FC236}">
              <a16:creationId xmlns:a16="http://schemas.microsoft.com/office/drawing/2014/main" id="{00000000-0008-0000-0700-000014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0" name="フローチャート: 判断 789">
          <a:extLst>
            <a:ext uri="{FF2B5EF4-FFF2-40B4-BE49-F238E27FC236}">
              <a16:creationId xmlns:a16="http://schemas.microsoft.com/office/drawing/2014/main" id="{00000000-0008-0000-0700-000016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3" name="フローチャート: 判断 792">
          <a:extLst>
            <a:ext uri="{FF2B5EF4-FFF2-40B4-BE49-F238E27FC236}">
              <a16:creationId xmlns:a16="http://schemas.microsoft.com/office/drawing/2014/main" id="{00000000-0008-0000-0700-000019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楕円 804">
          <a:extLst>
            <a:ext uri="{FF2B5EF4-FFF2-40B4-BE49-F238E27FC236}">
              <a16:creationId xmlns:a16="http://schemas.microsoft.com/office/drawing/2014/main" id="{00000000-0008-0000-0700-000025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6" name="前年度繰上充用金該当値テキスト">
          <a:extLst>
            <a:ext uri="{FF2B5EF4-FFF2-40B4-BE49-F238E27FC236}">
              <a16:creationId xmlns:a16="http://schemas.microsoft.com/office/drawing/2014/main" id="{00000000-0008-0000-0700-000026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7" name="楕円 806">
          <a:extLst>
            <a:ext uri="{FF2B5EF4-FFF2-40B4-BE49-F238E27FC236}">
              <a16:creationId xmlns:a16="http://schemas.microsoft.com/office/drawing/2014/main" id="{00000000-0008-0000-0700-000027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9" name="楕円 808">
          <a:extLst>
            <a:ext uri="{FF2B5EF4-FFF2-40B4-BE49-F238E27FC236}">
              <a16:creationId xmlns:a16="http://schemas.microsoft.com/office/drawing/2014/main" id="{00000000-0008-0000-0700-000029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5" name="正方形/長方形 814">
          <a:extLst>
            <a:ext uri="{FF2B5EF4-FFF2-40B4-BE49-F238E27FC236}">
              <a16:creationId xmlns:a16="http://schemas.microsoft.com/office/drawing/2014/main" id="{00000000-0008-0000-0700-00002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6" name="正方形/長方形 815">
          <a:extLst>
            <a:ext uri="{FF2B5EF4-FFF2-40B4-BE49-F238E27FC236}">
              <a16:creationId xmlns:a16="http://schemas.microsoft.com/office/drawing/2014/main" id="{00000000-0008-0000-0700-000030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類似団体平均及び前年度比較による増減幅の大きい項目については、</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農林水産業</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費、</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商工</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費</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、災害復旧費</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である。</a:t>
          </a:r>
          <a:endPar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これら</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項目のうち、まず</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農林水産業</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費は、住民一人当たり</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53,339</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円と、前年度</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63,165</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円を</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9,826</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円</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下</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回っている。これは</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堆肥センターの指定管理制度移行による会計年度任用職員及び地方創生臨時交付金による水稲次期作支援交付金等の皆減</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によるものである。</a:t>
          </a:r>
          <a:endPar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商工費</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は、住民一人当たり</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16,822</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円と、前年度</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20,024</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円を</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3,202</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円</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下</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回っている。これは</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アットホームおおたま指定管理料の減及び地方創生臨時交付金による村内温泉施設日帰り入浴助成金等の事業量の減</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によるもので</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ある</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endPar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災害復旧費</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は、住民一人当たり</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555</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円と、前年度</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35,849</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円を</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35,294</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円</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下</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回っている。</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これは令和</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8</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月の豪雨災害による公共土木施設、農業施設、林業施設、社会教育施設</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災害復旧事業の</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皆減</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によるものである。</a:t>
          </a:r>
          <a:endPar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福島県大玉村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令和</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年度決算については、標準財政規模に対する財政調整基金残高が</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35.69</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と昨年度に比べ</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2.31</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上昇した。</a:t>
          </a:r>
          <a:endPar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標準財政規模で比較すると高めの数値で推移しているものの、</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当初予算</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をはじめ、予算編成時には</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財政調整基金の取り崩しによる予算措置が必要となるため、決算剰余金を中心に積立を行い、年度末現在高が当初を上回るような財政運営</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に努める</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endPar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福島県大玉村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令和</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を含む過去</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年間は</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各会計とも黒字となっているが、</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水道事業については令和</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8</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まで石綿セメント管更新事業が続くことを踏まえ、単独事業の抑制や更なる経常経費の削減を図っていく。また農業集落排水事業特別会計については、一般会計からの繰入を行っている現状を十分把握し、新築家屋等への加入（接続）や滞納金の徴収を強力に推進するとともに、令和</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年度からの地方公営企業法適用化に向け、取組の推進を図る必要がある。</a:t>
          </a:r>
          <a:endPar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今後とも一般会計、特別会計、公営企業会計の全体のバランスを念頭に置きながら健全な財政運営を図っていく。</a:t>
          </a:r>
          <a:endPar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福島県大玉村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元金償還金については</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、平成</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14</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年度借入の臨時財政対策債、大山・松沢線道路改良事業及び平成</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23</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年度借入の大玉中学校・大山小学校体育館耐震改修事業等の償還終了に伴い大幅な減少となっている。</a:t>
          </a:r>
          <a:endParaRPr kumimoji="0"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公営企業債の元利償還金に対する繰入金については、</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高資本対策に要する経費に係る繰出基準額の減によるものである。</a:t>
          </a:r>
          <a:endParaRPr kumimoji="0"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組合等が起こした地方債の元利償還金に対する負担金等については、平成</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25</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年度借入の消防緊急デジタル無線整備事業及び平成</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30</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年度借入の化学消防自動車購入事業の償還終了に伴う減である。</a:t>
          </a:r>
          <a:endPar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債務負担行為に基づく支出額については、</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本宮方部</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学校給食センターの設備改修が予定されており、</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支出額が増加する見込みである。</a:t>
          </a:r>
          <a:endPar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公債費のピークを念頭に置き、地方債の発行を抑制しつつ、長期的な視点を持って財政運営を図っていく。</a:t>
          </a:r>
          <a:endParaRPr kumimoji="0"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福島県大玉村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一般会計等における地方債の現在高</a:t>
          </a:r>
          <a:r>
            <a:rPr kumimoji="1" lang="ja-JP" altLang="en-US"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について</a:t>
          </a:r>
          <a:r>
            <a:rPr kumimoji="1" lang="ja-JP"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は、元金償還額が新規発行額を上回っているため減少が続いている。</a:t>
          </a:r>
          <a:endParaRPr kumimoji="0" lang="ja-JP"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債務負担行為に基づく支出予定額については、本宮方部学校給食センターの設備改修により増加が続く見込みである。</a:t>
          </a:r>
          <a:endParaRPr kumimoji="1" lang="en-US"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公営企業債繰入見込額</a:t>
          </a:r>
          <a:r>
            <a:rPr kumimoji="1" lang="ja-JP" altLang="en-US"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について</a:t>
          </a:r>
          <a:r>
            <a:rPr kumimoji="1" lang="ja-JP"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は、補償金免除繰上償還を実施した影響で年々減少傾向にある。</a:t>
          </a:r>
          <a:endParaRPr kumimoji="0" lang="ja-JP"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組合等負担等見込額については、緊急防災・減災事業債の借入による交付税措置で、公債費残高より将来の交付税算入見込額が多くなるため負担見込額がマイナスとなっている。</a:t>
          </a:r>
          <a:endParaRPr kumimoji="1" lang="en-US"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退職手当負担見込額については、特別職の支給予定額及び職員の昇格・昇給に伴い増加している。</a:t>
          </a:r>
          <a:endParaRPr kumimoji="1" lang="en-US"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充当可能基金</a:t>
          </a:r>
          <a:r>
            <a:rPr kumimoji="1" lang="ja-JP" altLang="en-US"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について</a:t>
          </a:r>
          <a:r>
            <a:rPr kumimoji="1" lang="ja-JP"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は、決算剰余金が生じた際に財政調整基金を中心に積立しているため増加している。</a:t>
          </a:r>
          <a:endParaRPr kumimoji="1" lang="en-US"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充当可能特定歳入については、公営住宅使用料の平均充当率の増である。</a:t>
          </a:r>
          <a:endParaRPr kumimoji="1" lang="en-US"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基準財政需要額算入見込額については、その他の下水道事業に係る地方債年度末現在高の減及び公債費の算入見込額の減である。　</a:t>
          </a:r>
          <a:endParaRPr kumimoji="0" lang="ja-JP"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令和</a:t>
          </a:r>
          <a:r>
            <a:rPr kumimoji="1" lang="en-US"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a:t>
          </a:r>
          <a:r>
            <a:rPr kumimoji="1" lang="ja-JP" altLang="en-US"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においても償還額が起債発行額を上回ったため地方債現在高は減少したが、今後は（仮称）子育て支援センター建設事業等の大型事業が控えているため、引き続き地方債の発行を抑制しつつ、現在高だけでなく将来にわたる負担額を念頭に置いた財政運営を図っていく</a:t>
          </a:r>
          <a:r>
            <a:rPr kumimoji="1" lang="ja-JP"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endParaRPr kumimoji="0" lang="ja-JP"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福島県大玉村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令和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年度末の基金残高は、一般会計で約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25.0</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億円となっており、前年度から</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1.6</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円増加</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している。</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これは、</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財政調整基金</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0.9</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億円、その他特定目的基金</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0.7</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億円の積立が増加</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したことによる。</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今後とも不測の事態に備えるとともに、公共施設の老朽化に伴う長寿命化対策や施設の更新費用などをはじめ、将来的な財政需要の増大にも対応していけるよう決算剰余金を中心に積立を行っていく。</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（基金の使途）</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公共施設整備基金：公共施設の維持補修、整備等に要する資金。</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地域福祉基金：地域福祉の向上に関する事業に要する資金。</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ふるさと応援基金：地域資源を活用し、将来へ自信を持って引き継げる環境に配慮した元気なむらづくりを進めていく経費の財源。</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村営住宅等管理基金：公営住宅及び付帯施設等の維持修繕、整備等に要する経費の財源。</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災害対策基金：大規模災害に備え、避難及び支援活動を円滑に実施するための非常時用食料や資機材の備蓄等の購入資金。</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ふるさと応援基金：ふるさと納税者の寄付額増加によ</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り、約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0.1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億円の積立を行ったことによる</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村営住宅等管理基金：公営住宅の維持修繕費等の増加に備え、約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0.4</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億円の積立を行ったことによる増。</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災害対策基金：近年多発化する大規模災害に備え、約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0.1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億円の積立を行ったことによる増。</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　</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公共施設の整備や大規模災害等への対応など、将来的に経費の増大が予想される特定の財政支出に備えるため、計画的に積立を行っていく。</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令和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年度末の基金残高は、約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11.4</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億円となっており、前年度から約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0.9</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億円増加している。</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これは、村税収入や各種交付金の増</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より積立が取崩しを上回ったため、約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0.9</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億円の積立を行ったことによる。</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不測の事態に備えるとともに、毎年</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億円程度の取崩しを行い当初予算の編成を行っているため、決算剰余金により微増であっても積立を行っていく。</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令和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年度末の基金残高は、約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1.5</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億円となっており、前年度から約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0.1</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億円増加している。</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これは、</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国の補正予算（第</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号）により交付税が臨時財政対策債償還基金費として増額算定されたことに伴い、</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0.1</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億円の積立を行ったことによる。</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金利変動等の公債費の償還リスクに備えるため、決算剰余金により微増であっても積立を行っていく。</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379" t="s">
        <v>76</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75" thickBot="1" x14ac:dyDescent="0.2">
      <c r="B2" s="182" t="s">
        <v>77</v>
      </c>
      <c r="C2" s="182"/>
      <c r="D2" s="183"/>
    </row>
    <row r="3" spans="1:119" ht="18.75" customHeight="1" thickBot="1" x14ac:dyDescent="0.2">
      <c r="A3" s="181"/>
      <c r="B3" s="380" t="s">
        <v>78</v>
      </c>
      <c r="C3" s="381"/>
      <c r="D3" s="381"/>
      <c r="E3" s="382"/>
      <c r="F3" s="382"/>
      <c r="G3" s="382"/>
      <c r="H3" s="382"/>
      <c r="I3" s="382"/>
      <c r="J3" s="382"/>
      <c r="K3" s="382"/>
      <c r="L3" s="382" t="s">
        <v>79</v>
      </c>
      <c r="M3" s="382"/>
      <c r="N3" s="382"/>
      <c r="O3" s="382"/>
      <c r="P3" s="382"/>
      <c r="Q3" s="382"/>
      <c r="R3" s="389"/>
      <c r="S3" s="389"/>
      <c r="T3" s="389"/>
      <c r="U3" s="389"/>
      <c r="V3" s="390"/>
      <c r="W3" s="364" t="s">
        <v>80</v>
      </c>
      <c r="X3" s="365"/>
      <c r="Y3" s="365"/>
      <c r="Z3" s="365"/>
      <c r="AA3" s="365"/>
      <c r="AB3" s="381"/>
      <c r="AC3" s="389" t="s">
        <v>81</v>
      </c>
      <c r="AD3" s="365"/>
      <c r="AE3" s="365"/>
      <c r="AF3" s="365"/>
      <c r="AG3" s="365"/>
      <c r="AH3" s="365"/>
      <c r="AI3" s="365"/>
      <c r="AJ3" s="365"/>
      <c r="AK3" s="365"/>
      <c r="AL3" s="366"/>
      <c r="AM3" s="364" t="s">
        <v>82</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83</v>
      </c>
      <c r="BO3" s="365"/>
      <c r="BP3" s="365"/>
      <c r="BQ3" s="365"/>
      <c r="BR3" s="365"/>
      <c r="BS3" s="365"/>
      <c r="BT3" s="365"/>
      <c r="BU3" s="366"/>
      <c r="BV3" s="364" t="s">
        <v>84</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85</v>
      </c>
      <c r="CU3" s="365"/>
      <c r="CV3" s="365"/>
      <c r="CW3" s="365"/>
      <c r="CX3" s="365"/>
      <c r="CY3" s="365"/>
      <c r="CZ3" s="365"/>
      <c r="DA3" s="366"/>
      <c r="DB3" s="364" t="s">
        <v>86</v>
      </c>
      <c r="DC3" s="365"/>
      <c r="DD3" s="365"/>
      <c r="DE3" s="365"/>
      <c r="DF3" s="365"/>
      <c r="DG3" s="365"/>
      <c r="DH3" s="365"/>
      <c r="DI3" s="366"/>
    </row>
    <row r="4" spans="1:119" ht="18.75" customHeight="1" x14ac:dyDescent="0.15">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87</v>
      </c>
      <c r="AZ4" s="368"/>
      <c r="BA4" s="368"/>
      <c r="BB4" s="368"/>
      <c r="BC4" s="368"/>
      <c r="BD4" s="368"/>
      <c r="BE4" s="368"/>
      <c r="BF4" s="368"/>
      <c r="BG4" s="368"/>
      <c r="BH4" s="368"/>
      <c r="BI4" s="368"/>
      <c r="BJ4" s="368"/>
      <c r="BK4" s="368"/>
      <c r="BL4" s="368"/>
      <c r="BM4" s="369"/>
      <c r="BN4" s="370">
        <v>5350207</v>
      </c>
      <c r="BO4" s="371"/>
      <c r="BP4" s="371"/>
      <c r="BQ4" s="371"/>
      <c r="BR4" s="371"/>
      <c r="BS4" s="371"/>
      <c r="BT4" s="371"/>
      <c r="BU4" s="372"/>
      <c r="BV4" s="370">
        <v>5825398</v>
      </c>
      <c r="BW4" s="371"/>
      <c r="BX4" s="371"/>
      <c r="BY4" s="371"/>
      <c r="BZ4" s="371"/>
      <c r="CA4" s="371"/>
      <c r="CB4" s="371"/>
      <c r="CC4" s="372"/>
      <c r="CD4" s="373" t="s">
        <v>88</v>
      </c>
      <c r="CE4" s="374"/>
      <c r="CF4" s="374"/>
      <c r="CG4" s="374"/>
      <c r="CH4" s="374"/>
      <c r="CI4" s="374"/>
      <c r="CJ4" s="374"/>
      <c r="CK4" s="374"/>
      <c r="CL4" s="374"/>
      <c r="CM4" s="374"/>
      <c r="CN4" s="374"/>
      <c r="CO4" s="374"/>
      <c r="CP4" s="374"/>
      <c r="CQ4" s="374"/>
      <c r="CR4" s="374"/>
      <c r="CS4" s="375"/>
      <c r="CT4" s="376">
        <v>12.2</v>
      </c>
      <c r="CU4" s="377"/>
      <c r="CV4" s="377"/>
      <c r="CW4" s="377"/>
      <c r="CX4" s="377"/>
      <c r="CY4" s="377"/>
      <c r="CZ4" s="377"/>
      <c r="DA4" s="378"/>
      <c r="DB4" s="376">
        <v>15</v>
      </c>
      <c r="DC4" s="377"/>
      <c r="DD4" s="377"/>
      <c r="DE4" s="377"/>
      <c r="DF4" s="377"/>
      <c r="DG4" s="377"/>
      <c r="DH4" s="377"/>
      <c r="DI4" s="378"/>
    </row>
    <row r="5" spans="1:119" ht="18.75" customHeight="1" x14ac:dyDescent="0.15">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89</v>
      </c>
      <c r="AN5" s="437"/>
      <c r="AO5" s="437"/>
      <c r="AP5" s="437"/>
      <c r="AQ5" s="437"/>
      <c r="AR5" s="437"/>
      <c r="AS5" s="437"/>
      <c r="AT5" s="438"/>
      <c r="AU5" s="439" t="s">
        <v>90</v>
      </c>
      <c r="AV5" s="440"/>
      <c r="AW5" s="440"/>
      <c r="AX5" s="440"/>
      <c r="AY5" s="441" t="s">
        <v>91</v>
      </c>
      <c r="AZ5" s="442"/>
      <c r="BA5" s="442"/>
      <c r="BB5" s="442"/>
      <c r="BC5" s="442"/>
      <c r="BD5" s="442"/>
      <c r="BE5" s="442"/>
      <c r="BF5" s="442"/>
      <c r="BG5" s="442"/>
      <c r="BH5" s="442"/>
      <c r="BI5" s="442"/>
      <c r="BJ5" s="442"/>
      <c r="BK5" s="442"/>
      <c r="BL5" s="442"/>
      <c r="BM5" s="443"/>
      <c r="BN5" s="407">
        <v>4925217</v>
      </c>
      <c r="BO5" s="408"/>
      <c r="BP5" s="408"/>
      <c r="BQ5" s="408"/>
      <c r="BR5" s="408"/>
      <c r="BS5" s="408"/>
      <c r="BT5" s="408"/>
      <c r="BU5" s="409"/>
      <c r="BV5" s="407">
        <v>5346794</v>
      </c>
      <c r="BW5" s="408"/>
      <c r="BX5" s="408"/>
      <c r="BY5" s="408"/>
      <c r="BZ5" s="408"/>
      <c r="CA5" s="408"/>
      <c r="CB5" s="408"/>
      <c r="CC5" s="409"/>
      <c r="CD5" s="410" t="s">
        <v>92</v>
      </c>
      <c r="CE5" s="411"/>
      <c r="CF5" s="411"/>
      <c r="CG5" s="411"/>
      <c r="CH5" s="411"/>
      <c r="CI5" s="411"/>
      <c r="CJ5" s="411"/>
      <c r="CK5" s="411"/>
      <c r="CL5" s="411"/>
      <c r="CM5" s="411"/>
      <c r="CN5" s="411"/>
      <c r="CO5" s="411"/>
      <c r="CP5" s="411"/>
      <c r="CQ5" s="411"/>
      <c r="CR5" s="411"/>
      <c r="CS5" s="412"/>
      <c r="CT5" s="404">
        <v>87.7</v>
      </c>
      <c r="CU5" s="405"/>
      <c r="CV5" s="405"/>
      <c r="CW5" s="405"/>
      <c r="CX5" s="405"/>
      <c r="CY5" s="405"/>
      <c r="CZ5" s="405"/>
      <c r="DA5" s="406"/>
      <c r="DB5" s="404">
        <v>84.5</v>
      </c>
      <c r="DC5" s="405"/>
      <c r="DD5" s="405"/>
      <c r="DE5" s="405"/>
      <c r="DF5" s="405"/>
      <c r="DG5" s="405"/>
      <c r="DH5" s="405"/>
      <c r="DI5" s="406"/>
    </row>
    <row r="6" spans="1:119" ht="18.75" customHeight="1" x14ac:dyDescent="0.15">
      <c r="A6" s="181"/>
      <c r="B6" s="413" t="s">
        <v>93</v>
      </c>
      <c r="C6" s="414"/>
      <c r="D6" s="414"/>
      <c r="E6" s="415"/>
      <c r="F6" s="415"/>
      <c r="G6" s="415"/>
      <c r="H6" s="415"/>
      <c r="I6" s="415"/>
      <c r="J6" s="415"/>
      <c r="K6" s="415"/>
      <c r="L6" s="415" t="s">
        <v>94</v>
      </c>
      <c r="M6" s="415"/>
      <c r="N6" s="415"/>
      <c r="O6" s="415"/>
      <c r="P6" s="415"/>
      <c r="Q6" s="415"/>
      <c r="R6" s="419"/>
      <c r="S6" s="419"/>
      <c r="T6" s="419"/>
      <c r="U6" s="419"/>
      <c r="V6" s="420"/>
      <c r="W6" s="423" t="s">
        <v>95</v>
      </c>
      <c r="X6" s="424"/>
      <c r="Y6" s="424"/>
      <c r="Z6" s="424"/>
      <c r="AA6" s="424"/>
      <c r="AB6" s="414"/>
      <c r="AC6" s="427" t="s">
        <v>96</v>
      </c>
      <c r="AD6" s="428"/>
      <c r="AE6" s="428"/>
      <c r="AF6" s="428"/>
      <c r="AG6" s="428"/>
      <c r="AH6" s="428"/>
      <c r="AI6" s="428"/>
      <c r="AJ6" s="428"/>
      <c r="AK6" s="428"/>
      <c r="AL6" s="429"/>
      <c r="AM6" s="436" t="s">
        <v>97</v>
      </c>
      <c r="AN6" s="437"/>
      <c r="AO6" s="437"/>
      <c r="AP6" s="437"/>
      <c r="AQ6" s="437"/>
      <c r="AR6" s="437"/>
      <c r="AS6" s="437"/>
      <c r="AT6" s="438"/>
      <c r="AU6" s="439" t="s">
        <v>90</v>
      </c>
      <c r="AV6" s="440"/>
      <c r="AW6" s="440"/>
      <c r="AX6" s="440"/>
      <c r="AY6" s="441" t="s">
        <v>98</v>
      </c>
      <c r="AZ6" s="442"/>
      <c r="BA6" s="442"/>
      <c r="BB6" s="442"/>
      <c r="BC6" s="442"/>
      <c r="BD6" s="442"/>
      <c r="BE6" s="442"/>
      <c r="BF6" s="442"/>
      <c r="BG6" s="442"/>
      <c r="BH6" s="442"/>
      <c r="BI6" s="442"/>
      <c r="BJ6" s="442"/>
      <c r="BK6" s="442"/>
      <c r="BL6" s="442"/>
      <c r="BM6" s="443"/>
      <c r="BN6" s="407">
        <v>424990</v>
      </c>
      <c r="BO6" s="408"/>
      <c r="BP6" s="408"/>
      <c r="BQ6" s="408"/>
      <c r="BR6" s="408"/>
      <c r="BS6" s="408"/>
      <c r="BT6" s="408"/>
      <c r="BU6" s="409"/>
      <c r="BV6" s="407">
        <v>478604</v>
      </c>
      <c r="BW6" s="408"/>
      <c r="BX6" s="408"/>
      <c r="BY6" s="408"/>
      <c r="BZ6" s="408"/>
      <c r="CA6" s="408"/>
      <c r="CB6" s="408"/>
      <c r="CC6" s="409"/>
      <c r="CD6" s="410" t="s">
        <v>99</v>
      </c>
      <c r="CE6" s="411"/>
      <c r="CF6" s="411"/>
      <c r="CG6" s="411"/>
      <c r="CH6" s="411"/>
      <c r="CI6" s="411"/>
      <c r="CJ6" s="411"/>
      <c r="CK6" s="411"/>
      <c r="CL6" s="411"/>
      <c r="CM6" s="411"/>
      <c r="CN6" s="411"/>
      <c r="CO6" s="411"/>
      <c r="CP6" s="411"/>
      <c r="CQ6" s="411"/>
      <c r="CR6" s="411"/>
      <c r="CS6" s="412"/>
      <c r="CT6" s="444">
        <v>88.2</v>
      </c>
      <c r="CU6" s="445"/>
      <c r="CV6" s="445"/>
      <c r="CW6" s="445"/>
      <c r="CX6" s="445"/>
      <c r="CY6" s="445"/>
      <c r="CZ6" s="445"/>
      <c r="DA6" s="446"/>
      <c r="DB6" s="444">
        <v>85.5</v>
      </c>
      <c r="DC6" s="445"/>
      <c r="DD6" s="445"/>
      <c r="DE6" s="445"/>
      <c r="DF6" s="445"/>
      <c r="DG6" s="445"/>
      <c r="DH6" s="445"/>
      <c r="DI6" s="446"/>
    </row>
    <row r="7" spans="1:119" ht="18.75" customHeight="1" x14ac:dyDescent="0.15">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100</v>
      </c>
      <c r="AN7" s="437"/>
      <c r="AO7" s="437"/>
      <c r="AP7" s="437"/>
      <c r="AQ7" s="437"/>
      <c r="AR7" s="437"/>
      <c r="AS7" s="437"/>
      <c r="AT7" s="438"/>
      <c r="AU7" s="439" t="s">
        <v>90</v>
      </c>
      <c r="AV7" s="440"/>
      <c r="AW7" s="440"/>
      <c r="AX7" s="440"/>
      <c r="AY7" s="441" t="s">
        <v>101</v>
      </c>
      <c r="AZ7" s="442"/>
      <c r="BA7" s="442"/>
      <c r="BB7" s="442"/>
      <c r="BC7" s="442"/>
      <c r="BD7" s="442"/>
      <c r="BE7" s="442"/>
      <c r="BF7" s="442"/>
      <c r="BG7" s="442"/>
      <c r="BH7" s="442"/>
      <c r="BI7" s="442"/>
      <c r="BJ7" s="442"/>
      <c r="BK7" s="442"/>
      <c r="BL7" s="442"/>
      <c r="BM7" s="443"/>
      <c r="BN7" s="407">
        <v>35296</v>
      </c>
      <c r="BO7" s="408"/>
      <c r="BP7" s="408"/>
      <c r="BQ7" s="408"/>
      <c r="BR7" s="408"/>
      <c r="BS7" s="408"/>
      <c r="BT7" s="408"/>
      <c r="BU7" s="409"/>
      <c r="BV7" s="407">
        <v>6716</v>
      </c>
      <c r="BW7" s="408"/>
      <c r="BX7" s="408"/>
      <c r="BY7" s="408"/>
      <c r="BZ7" s="408"/>
      <c r="CA7" s="408"/>
      <c r="CB7" s="408"/>
      <c r="CC7" s="409"/>
      <c r="CD7" s="410" t="s">
        <v>102</v>
      </c>
      <c r="CE7" s="411"/>
      <c r="CF7" s="411"/>
      <c r="CG7" s="411"/>
      <c r="CH7" s="411"/>
      <c r="CI7" s="411"/>
      <c r="CJ7" s="411"/>
      <c r="CK7" s="411"/>
      <c r="CL7" s="411"/>
      <c r="CM7" s="411"/>
      <c r="CN7" s="411"/>
      <c r="CO7" s="411"/>
      <c r="CP7" s="411"/>
      <c r="CQ7" s="411"/>
      <c r="CR7" s="411"/>
      <c r="CS7" s="412"/>
      <c r="CT7" s="407">
        <v>3191262</v>
      </c>
      <c r="CU7" s="408"/>
      <c r="CV7" s="408"/>
      <c r="CW7" s="408"/>
      <c r="CX7" s="408"/>
      <c r="CY7" s="408"/>
      <c r="CZ7" s="408"/>
      <c r="DA7" s="409"/>
      <c r="DB7" s="407">
        <v>3141831</v>
      </c>
      <c r="DC7" s="408"/>
      <c r="DD7" s="408"/>
      <c r="DE7" s="408"/>
      <c r="DF7" s="408"/>
      <c r="DG7" s="408"/>
      <c r="DH7" s="408"/>
      <c r="DI7" s="409"/>
    </row>
    <row r="8" spans="1:119" ht="18.75" customHeight="1" thickBot="1" x14ac:dyDescent="0.2">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103</v>
      </c>
      <c r="AN8" s="437"/>
      <c r="AO8" s="437"/>
      <c r="AP8" s="437"/>
      <c r="AQ8" s="437"/>
      <c r="AR8" s="437"/>
      <c r="AS8" s="437"/>
      <c r="AT8" s="438"/>
      <c r="AU8" s="439" t="s">
        <v>90</v>
      </c>
      <c r="AV8" s="440"/>
      <c r="AW8" s="440"/>
      <c r="AX8" s="440"/>
      <c r="AY8" s="441" t="s">
        <v>104</v>
      </c>
      <c r="AZ8" s="442"/>
      <c r="BA8" s="442"/>
      <c r="BB8" s="442"/>
      <c r="BC8" s="442"/>
      <c r="BD8" s="442"/>
      <c r="BE8" s="442"/>
      <c r="BF8" s="442"/>
      <c r="BG8" s="442"/>
      <c r="BH8" s="442"/>
      <c r="BI8" s="442"/>
      <c r="BJ8" s="442"/>
      <c r="BK8" s="442"/>
      <c r="BL8" s="442"/>
      <c r="BM8" s="443"/>
      <c r="BN8" s="407">
        <v>389694</v>
      </c>
      <c r="BO8" s="408"/>
      <c r="BP8" s="408"/>
      <c r="BQ8" s="408"/>
      <c r="BR8" s="408"/>
      <c r="BS8" s="408"/>
      <c r="BT8" s="408"/>
      <c r="BU8" s="409"/>
      <c r="BV8" s="407">
        <v>471888</v>
      </c>
      <c r="BW8" s="408"/>
      <c r="BX8" s="408"/>
      <c r="BY8" s="408"/>
      <c r="BZ8" s="408"/>
      <c r="CA8" s="408"/>
      <c r="CB8" s="408"/>
      <c r="CC8" s="409"/>
      <c r="CD8" s="410" t="s">
        <v>105</v>
      </c>
      <c r="CE8" s="411"/>
      <c r="CF8" s="411"/>
      <c r="CG8" s="411"/>
      <c r="CH8" s="411"/>
      <c r="CI8" s="411"/>
      <c r="CJ8" s="411"/>
      <c r="CK8" s="411"/>
      <c r="CL8" s="411"/>
      <c r="CM8" s="411"/>
      <c r="CN8" s="411"/>
      <c r="CO8" s="411"/>
      <c r="CP8" s="411"/>
      <c r="CQ8" s="411"/>
      <c r="CR8" s="411"/>
      <c r="CS8" s="412"/>
      <c r="CT8" s="447">
        <v>0.37</v>
      </c>
      <c r="CU8" s="448"/>
      <c r="CV8" s="448"/>
      <c r="CW8" s="448"/>
      <c r="CX8" s="448"/>
      <c r="CY8" s="448"/>
      <c r="CZ8" s="448"/>
      <c r="DA8" s="449"/>
      <c r="DB8" s="447">
        <v>0.36</v>
      </c>
      <c r="DC8" s="448"/>
      <c r="DD8" s="448"/>
      <c r="DE8" s="448"/>
      <c r="DF8" s="448"/>
      <c r="DG8" s="448"/>
      <c r="DH8" s="448"/>
      <c r="DI8" s="449"/>
    </row>
    <row r="9" spans="1:119" ht="18.75" customHeight="1" thickBot="1" x14ac:dyDescent="0.2">
      <c r="A9" s="181"/>
      <c r="B9" s="401" t="s">
        <v>106</v>
      </c>
      <c r="C9" s="402"/>
      <c r="D9" s="402"/>
      <c r="E9" s="402"/>
      <c r="F9" s="402"/>
      <c r="G9" s="402"/>
      <c r="H9" s="402"/>
      <c r="I9" s="402"/>
      <c r="J9" s="402"/>
      <c r="K9" s="450"/>
      <c r="L9" s="451" t="s">
        <v>107</v>
      </c>
      <c r="M9" s="452"/>
      <c r="N9" s="452"/>
      <c r="O9" s="452"/>
      <c r="P9" s="452"/>
      <c r="Q9" s="453"/>
      <c r="R9" s="454">
        <v>8900</v>
      </c>
      <c r="S9" s="455"/>
      <c r="T9" s="455"/>
      <c r="U9" s="455"/>
      <c r="V9" s="456"/>
      <c r="W9" s="364" t="s">
        <v>108</v>
      </c>
      <c r="X9" s="365"/>
      <c r="Y9" s="365"/>
      <c r="Z9" s="365"/>
      <c r="AA9" s="365"/>
      <c r="AB9" s="365"/>
      <c r="AC9" s="365"/>
      <c r="AD9" s="365"/>
      <c r="AE9" s="365"/>
      <c r="AF9" s="365"/>
      <c r="AG9" s="365"/>
      <c r="AH9" s="365"/>
      <c r="AI9" s="365"/>
      <c r="AJ9" s="365"/>
      <c r="AK9" s="365"/>
      <c r="AL9" s="366"/>
      <c r="AM9" s="436" t="s">
        <v>109</v>
      </c>
      <c r="AN9" s="437"/>
      <c r="AO9" s="437"/>
      <c r="AP9" s="437"/>
      <c r="AQ9" s="437"/>
      <c r="AR9" s="437"/>
      <c r="AS9" s="437"/>
      <c r="AT9" s="438"/>
      <c r="AU9" s="439" t="s">
        <v>90</v>
      </c>
      <c r="AV9" s="440"/>
      <c r="AW9" s="440"/>
      <c r="AX9" s="440"/>
      <c r="AY9" s="441" t="s">
        <v>110</v>
      </c>
      <c r="AZ9" s="442"/>
      <c r="BA9" s="442"/>
      <c r="BB9" s="442"/>
      <c r="BC9" s="442"/>
      <c r="BD9" s="442"/>
      <c r="BE9" s="442"/>
      <c r="BF9" s="442"/>
      <c r="BG9" s="442"/>
      <c r="BH9" s="442"/>
      <c r="BI9" s="442"/>
      <c r="BJ9" s="442"/>
      <c r="BK9" s="442"/>
      <c r="BL9" s="442"/>
      <c r="BM9" s="443"/>
      <c r="BN9" s="407">
        <v>-82194</v>
      </c>
      <c r="BO9" s="408"/>
      <c r="BP9" s="408"/>
      <c r="BQ9" s="408"/>
      <c r="BR9" s="408"/>
      <c r="BS9" s="408"/>
      <c r="BT9" s="408"/>
      <c r="BU9" s="409"/>
      <c r="BV9" s="407">
        <v>-29699</v>
      </c>
      <c r="BW9" s="408"/>
      <c r="BX9" s="408"/>
      <c r="BY9" s="408"/>
      <c r="BZ9" s="408"/>
      <c r="CA9" s="408"/>
      <c r="CB9" s="408"/>
      <c r="CC9" s="409"/>
      <c r="CD9" s="410" t="s">
        <v>111</v>
      </c>
      <c r="CE9" s="411"/>
      <c r="CF9" s="411"/>
      <c r="CG9" s="411"/>
      <c r="CH9" s="411"/>
      <c r="CI9" s="411"/>
      <c r="CJ9" s="411"/>
      <c r="CK9" s="411"/>
      <c r="CL9" s="411"/>
      <c r="CM9" s="411"/>
      <c r="CN9" s="411"/>
      <c r="CO9" s="411"/>
      <c r="CP9" s="411"/>
      <c r="CQ9" s="411"/>
      <c r="CR9" s="411"/>
      <c r="CS9" s="412"/>
      <c r="CT9" s="404">
        <v>9.8000000000000007</v>
      </c>
      <c r="CU9" s="405"/>
      <c r="CV9" s="405"/>
      <c r="CW9" s="405"/>
      <c r="CX9" s="405"/>
      <c r="CY9" s="405"/>
      <c r="CZ9" s="405"/>
      <c r="DA9" s="406"/>
      <c r="DB9" s="404">
        <v>10.3</v>
      </c>
      <c r="DC9" s="405"/>
      <c r="DD9" s="405"/>
      <c r="DE9" s="405"/>
      <c r="DF9" s="405"/>
      <c r="DG9" s="405"/>
      <c r="DH9" s="405"/>
      <c r="DI9" s="406"/>
    </row>
    <row r="10" spans="1:119" ht="18.75" customHeight="1" thickBot="1" x14ac:dyDescent="0.2">
      <c r="A10" s="181"/>
      <c r="B10" s="401"/>
      <c r="C10" s="402"/>
      <c r="D10" s="402"/>
      <c r="E10" s="402"/>
      <c r="F10" s="402"/>
      <c r="G10" s="402"/>
      <c r="H10" s="402"/>
      <c r="I10" s="402"/>
      <c r="J10" s="402"/>
      <c r="K10" s="450"/>
      <c r="L10" s="457" t="s">
        <v>112</v>
      </c>
      <c r="M10" s="437"/>
      <c r="N10" s="437"/>
      <c r="O10" s="437"/>
      <c r="P10" s="437"/>
      <c r="Q10" s="438"/>
      <c r="R10" s="458">
        <v>8679</v>
      </c>
      <c r="S10" s="459"/>
      <c r="T10" s="459"/>
      <c r="U10" s="459"/>
      <c r="V10" s="460"/>
      <c r="W10" s="395"/>
      <c r="X10" s="396"/>
      <c r="Y10" s="396"/>
      <c r="Z10" s="396"/>
      <c r="AA10" s="396"/>
      <c r="AB10" s="396"/>
      <c r="AC10" s="396"/>
      <c r="AD10" s="396"/>
      <c r="AE10" s="396"/>
      <c r="AF10" s="396"/>
      <c r="AG10" s="396"/>
      <c r="AH10" s="396"/>
      <c r="AI10" s="396"/>
      <c r="AJ10" s="396"/>
      <c r="AK10" s="396"/>
      <c r="AL10" s="399"/>
      <c r="AM10" s="436" t="s">
        <v>113</v>
      </c>
      <c r="AN10" s="437"/>
      <c r="AO10" s="437"/>
      <c r="AP10" s="437"/>
      <c r="AQ10" s="437"/>
      <c r="AR10" s="437"/>
      <c r="AS10" s="437"/>
      <c r="AT10" s="438"/>
      <c r="AU10" s="439" t="s">
        <v>90</v>
      </c>
      <c r="AV10" s="440"/>
      <c r="AW10" s="440"/>
      <c r="AX10" s="440"/>
      <c r="AY10" s="441" t="s">
        <v>114</v>
      </c>
      <c r="AZ10" s="442"/>
      <c r="BA10" s="442"/>
      <c r="BB10" s="442"/>
      <c r="BC10" s="442"/>
      <c r="BD10" s="442"/>
      <c r="BE10" s="442"/>
      <c r="BF10" s="442"/>
      <c r="BG10" s="442"/>
      <c r="BH10" s="442"/>
      <c r="BI10" s="442"/>
      <c r="BJ10" s="442"/>
      <c r="BK10" s="442"/>
      <c r="BL10" s="442"/>
      <c r="BM10" s="443"/>
      <c r="BN10" s="407">
        <v>240021</v>
      </c>
      <c r="BO10" s="408"/>
      <c r="BP10" s="408"/>
      <c r="BQ10" s="408"/>
      <c r="BR10" s="408"/>
      <c r="BS10" s="408"/>
      <c r="BT10" s="408"/>
      <c r="BU10" s="409"/>
      <c r="BV10" s="407">
        <v>260019</v>
      </c>
      <c r="BW10" s="408"/>
      <c r="BX10" s="408"/>
      <c r="BY10" s="408"/>
      <c r="BZ10" s="408"/>
      <c r="CA10" s="408"/>
      <c r="CB10" s="408"/>
      <c r="CC10" s="409"/>
      <c r="CD10" s="184" t="s">
        <v>115</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401"/>
      <c r="C11" s="402"/>
      <c r="D11" s="402"/>
      <c r="E11" s="402"/>
      <c r="F11" s="402"/>
      <c r="G11" s="402"/>
      <c r="H11" s="402"/>
      <c r="I11" s="402"/>
      <c r="J11" s="402"/>
      <c r="K11" s="450"/>
      <c r="L11" s="461" t="s">
        <v>116</v>
      </c>
      <c r="M11" s="462"/>
      <c r="N11" s="462"/>
      <c r="O11" s="462"/>
      <c r="P11" s="462"/>
      <c r="Q11" s="463"/>
      <c r="R11" s="464" t="s">
        <v>117</v>
      </c>
      <c r="S11" s="465"/>
      <c r="T11" s="465"/>
      <c r="U11" s="465"/>
      <c r="V11" s="466"/>
      <c r="W11" s="395"/>
      <c r="X11" s="396"/>
      <c r="Y11" s="396"/>
      <c r="Z11" s="396"/>
      <c r="AA11" s="396"/>
      <c r="AB11" s="396"/>
      <c r="AC11" s="396"/>
      <c r="AD11" s="396"/>
      <c r="AE11" s="396"/>
      <c r="AF11" s="396"/>
      <c r="AG11" s="396"/>
      <c r="AH11" s="396"/>
      <c r="AI11" s="396"/>
      <c r="AJ11" s="396"/>
      <c r="AK11" s="396"/>
      <c r="AL11" s="399"/>
      <c r="AM11" s="436" t="s">
        <v>118</v>
      </c>
      <c r="AN11" s="437"/>
      <c r="AO11" s="437"/>
      <c r="AP11" s="437"/>
      <c r="AQ11" s="437"/>
      <c r="AR11" s="437"/>
      <c r="AS11" s="437"/>
      <c r="AT11" s="438"/>
      <c r="AU11" s="439" t="s">
        <v>119</v>
      </c>
      <c r="AV11" s="440"/>
      <c r="AW11" s="440"/>
      <c r="AX11" s="440"/>
      <c r="AY11" s="441" t="s">
        <v>120</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0</v>
      </c>
      <c r="BW11" s="408"/>
      <c r="BX11" s="408"/>
      <c r="BY11" s="408"/>
      <c r="BZ11" s="408"/>
      <c r="CA11" s="408"/>
      <c r="CB11" s="408"/>
      <c r="CC11" s="409"/>
      <c r="CD11" s="410" t="s">
        <v>121</v>
      </c>
      <c r="CE11" s="411"/>
      <c r="CF11" s="411"/>
      <c r="CG11" s="411"/>
      <c r="CH11" s="411"/>
      <c r="CI11" s="411"/>
      <c r="CJ11" s="411"/>
      <c r="CK11" s="411"/>
      <c r="CL11" s="411"/>
      <c r="CM11" s="411"/>
      <c r="CN11" s="411"/>
      <c r="CO11" s="411"/>
      <c r="CP11" s="411"/>
      <c r="CQ11" s="411"/>
      <c r="CR11" s="411"/>
      <c r="CS11" s="412"/>
      <c r="CT11" s="447" t="s">
        <v>122</v>
      </c>
      <c r="CU11" s="448"/>
      <c r="CV11" s="448"/>
      <c r="CW11" s="448"/>
      <c r="CX11" s="448"/>
      <c r="CY11" s="448"/>
      <c r="CZ11" s="448"/>
      <c r="DA11" s="449"/>
      <c r="DB11" s="447" t="s">
        <v>122</v>
      </c>
      <c r="DC11" s="448"/>
      <c r="DD11" s="448"/>
      <c r="DE11" s="448"/>
      <c r="DF11" s="448"/>
      <c r="DG11" s="448"/>
      <c r="DH11" s="448"/>
      <c r="DI11" s="449"/>
    </row>
    <row r="12" spans="1:119" ht="18.75" customHeight="1" x14ac:dyDescent="0.15">
      <c r="A12" s="181"/>
      <c r="B12" s="467" t="s">
        <v>123</v>
      </c>
      <c r="C12" s="468"/>
      <c r="D12" s="468"/>
      <c r="E12" s="468"/>
      <c r="F12" s="468"/>
      <c r="G12" s="468"/>
      <c r="H12" s="468"/>
      <c r="I12" s="468"/>
      <c r="J12" s="468"/>
      <c r="K12" s="469"/>
      <c r="L12" s="476" t="s">
        <v>124</v>
      </c>
      <c r="M12" s="477"/>
      <c r="N12" s="477"/>
      <c r="O12" s="477"/>
      <c r="P12" s="477"/>
      <c r="Q12" s="478"/>
      <c r="R12" s="479">
        <v>8784</v>
      </c>
      <c r="S12" s="480"/>
      <c r="T12" s="480"/>
      <c r="U12" s="480"/>
      <c r="V12" s="481"/>
      <c r="W12" s="482" t="s">
        <v>1</v>
      </c>
      <c r="X12" s="440"/>
      <c r="Y12" s="440"/>
      <c r="Z12" s="440"/>
      <c r="AA12" s="440"/>
      <c r="AB12" s="483"/>
      <c r="AC12" s="484" t="s">
        <v>125</v>
      </c>
      <c r="AD12" s="485"/>
      <c r="AE12" s="485"/>
      <c r="AF12" s="485"/>
      <c r="AG12" s="486"/>
      <c r="AH12" s="484" t="s">
        <v>126</v>
      </c>
      <c r="AI12" s="485"/>
      <c r="AJ12" s="485"/>
      <c r="AK12" s="485"/>
      <c r="AL12" s="487"/>
      <c r="AM12" s="436" t="s">
        <v>127</v>
      </c>
      <c r="AN12" s="437"/>
      <c r="AO12" s="437"/>
      <c r="AP12" s="437"/>
      <c r="AQ12" s="437"/>
      <c r="AR12" s="437"/>
      <c r="AS12" s="437"/>
      <c r="AT12" s="438"/>
      <c r="AU12" s="439" t="s">
        <v>90</v>
      </c>
      <c r="AV12" s="440"/>
      <c r="AW12" s="440"/>
      <c r="AX12" s="440"/>
      <c r="AY12" s="441" t="s">
        <v>128</v>
      </c>
      <c r="AZ12" s="442"/>
      <c r="BA12" s="442"/>
      <c r="BB12" s="442"/>
      <c r="BC12" s="442"/>
      <c r="BD12" s="442"/>
      <c r="BE12" s="442"/>
      <c r="BF12" s="442"/>
      <c r="BG12" s="442"/>
      <c r="BH12" s="442"/>
      <c r="BI12" s="442"/>
      <c r="BJ12" s="442"/>
      <c r="BK12" s="442"/>
      <c r="BL12" s="442"/>
      <c r="BM12" s="443"/>
      <c r="BN12" s="407">
        <v>150000</v>
      </c>
      <c r="BO12" s="408"/>
      <c r="BP12" s="408"/>
      <c r="BQ12" s="408"/>
      <c r="BR12" s="408"/>
      <c r="BS12" s="408"/>
      <c r="BT12" s="408"/>
      <c r="BU12" s="409"/>
      <c r="BV12" s="407">
        <v>140000</v>
      </c>
      <c r="BW12" s="408"/>
      <c r="BX12" s="408"/>
      <c r="BY12" s="408"/>
      <c r="BZ12" s="408"/>
      <c r="CA12" s="408"/>
      <c r="CB12" s="408"/>
      <c r="CC12" s="409"/>
      <c r="CD12" s="410" t="s">
        <v>129</v>
      </c>
      <c r="CE12" s="411"/>
      <c r="CF12" s="411"/>
      <c r="CG12" s="411"/>
      <c r="CH12" s="411"/>
      <c r="CI12" s="411"/>
      <c r="CJ12" s="411"/>
      <c r="CK12" s="411"/>
      <c r="CL12" s="411"/>
      <c r="CM12" s="411"/>
      <c r="CN12" s="411"/>
      <c r="CO12" s="411"/>
      <c r="CP12" s="411"/>
      <c r="CQ12" s="411"/>
      <c r="CR12" s="411"/>
      <c r="CS12" s="412"/>
      <c r="CT12" s="447" t="s">
        <v>122</v>
      </c>
      <c r="CU12" s="448"/>
      <c r="CV12" s="448"/>
      <c r="CW12" s="448"/>
      <c r="CX12" s="448"/>
      <c r="CY12" s="448"/>
      <c r="CZ12" s="448"/>
      <c r="DA12" s="449"/>
      <c r="DB12" s="447" t="s">
        <v>122</v>
      </c>
      <c r="DC12" s="448"/>
      <c r="DD12" s="448"/>
      <c r="DE12" s="448"/>
      <c r="DF12" s="448"/>
      <c r="DG12" s="448"/>
      <c r="DH12" s="448"/>
      <c r="DI12" s="449"/>
    </row>
    <row r="13" spans="1:119" ht="18.75" customHeight="1" x14ac:dyDescent="0.15">
      <c r="A13" s="181"/>
      <c r="B13" s="470"/>
      <c r="C13" s="471"/>
      <c r="D13" s="471"/>
      <c r="E13" s="471"/>
      <c r="F13" s="471"/>
      <c r="G13" s="471"/>
      <c r="H13" s="471"/>
      <c r="I13" s="471"/>
      <c r="J13" s="471"/>
      <c r="K13" s="472"/>
      <c r="L13" s="190"/>
      <c r="M13" s="498" t="s">
        <v>130</v>
      </c>
      <c r="N13" s="499"/>
      <c r="O13" s="499"/>
      <c r="P13" s="499"/>
      <c r="Q13" s="500"/>
      <c r="R13" s="491">
        <v>8752</v>
      </c>
      <c r="S13" s="492"/>
      <c r="T13" s="492"/>
      <c r="U13" s="492"/>
      <c r="V13" s="493"/>
      <c r="W13" s="423" t="s">
        <v>131</v>
      </c>
      <c r="X13" s="424"/>
      <c r="Y13" s="424"/>
      <c r="Z13" s="424"/>
      <c r="AA13" s="424"/>
      <c r="AB13" s="414"/>
      <c r="AC13" s="458">
        <v>528</v>
      </c>
      <c r="AD13" s="459"/>
      <c r="AE13" s="459"/>
      <c r="AF13" s="459"/>
      <c r="AG13" s="501"/>
      <c r="AH13" s="458">
        <v>566</v>
      </c>
      <c r="AI13" s="459"/>
      <c r="AJ13" s="459"/>
      <c r="AK13" s="459"/>
      <c r="AL13" s="460"/>
      <c r="AM13" s="436" t="s">
        <v>132</v>
      </c>
      <c r="AN13" s="437"/>
      <c r="AO13" s="437"/>
      <c r="AP13" s="437"/>
      <c r="AQ13" s="437"/>
      <c r="AR13" s="437"/>
      <c r="AS13" s="437"/>
      <c r="AT13" s="438"/>
      <c r="AU13" s="439" t="s">
        <v>119</v>
      </c>
      <c r="AV13" s="440"/>
      <c r="AW13" s="440"/>
      <c r="AX13" s="440"/>
      <c r="AY13" s="441" t="s">
        <v>133</v>
      </c>
      <c r="AZ13" s="442"/>
      <c r="BA13" s="442"/>
      <c r="BB13" s="442"/>
      <c r="BC13" s="442"/>
      <c r="BD13" s="442"/>
      <c r="BE13" s="442"/>
      <c r="BF13" s="442"/>
      <c r="BG13" s="442"/>
      <c r="BH13" s="442"/>
      <c r="BI13" s="442"/>
      <c r="BJ13" s="442"/>
      <c r="BK13" s="442"/>
      <c r="BL13" s="442"/>
      <c r="BM13" s="443"/>
      <c r="BN13" s="407">
        <v>7827</v>
      </c>
      <c r="BO13" s="408"/>
      <c r="BP13" s="408"/>
      <c r="BQ13" s="408"/>
      <c r="BR13" s="408"/>
      <c r="BS13" s="408"/>
      <c r="BT13" s="408"/>
      <c r="BU13" s="409"/>
      <c r="BV13" s="407">
        <v>90320</v>
      </c>
      <c r="BW13" s="408"/>
      <c r="BX13" s="408"/>
      <c r="BY13" s="408"/>
      <c r="BZ13" s="408"/>
      <c r="CA13" s="408"/>
      <c r="CB13" s="408"/>
      <c r="CC13" s="409"/>
      <c r="CD13" s="410" t="s">
        <v>134</v>
      </c>
      <c r="CE13" s="411"/>
      <c r="CF13" s="411"/>
      <c r="CG13" s="411"/>
      <c r="CH13" s="411"/>
      <c r="CI13" s="411"/>
      <c r="CJ13" s="411"/>
      <c r="CK13" s="411"/>
      <c r="CL13" s="411"/>
      <c r="CM13" s="411"/>
      <c r="CN13" s="411"/>
      <c r="CO13" s="411"/>
      <c r="CP13" s="411"/>
      <c r="CQ13" s="411"/>
      <c r="CR13" s="411"/>
      <c r="CS13" s="412"/>
      <c r="CT13" s="404">
        <v>7.3</v>
      </c>
      <c r="CU13" s="405"/>
      <c r="CV13" s="405"/>
      <c r="CW13" s="405"/>
      <c r="CX13" s="405"/>
      <c r="CY13" s="405"/>
      <c r="CZ13" s="405"/>
      <c r="DA13" s="406"/>
      <c r="DB13" s="404">
        <v>7.3</v>
      </c>
      <c r="DC13" s="405"/>
      <c r="DD13" s="405"/>
      <c r="DE13" s="405"/>
      <c r="DF13" s="405"/>
      <c r="DG13" s="405"/>
      <c r="DH13" s="405"/>
      <c r="DI13" s="406"/>
    </row>
    <row r="14" spans="1:119" ht="18.75" customHeight="1" thickBot="1" x14ac:dyDescent="0.2">
      <c r="A14" s="181"/>
      <c r="B14" s="470"/>
      <c r="C14" s="471"/>
      <c r="D14" s="471"/>
      <c r="E14" s="471"/>
      <c r="F14" s="471"/>
      <c r="G14" s="471"/>
      <c r="H14" s="471"/>
      <c r="I14" s="471"/>
      <c r="J14" s="471"/>
      <c r="K14" s="472"/>
      <c r="L14" s="488" t="s">
        <v>135</v>
      </c>
      <c r="M14" s="489"/>
      <c r="N14" s="489"/>
      <c r="O14" s="489"/>
      <c r="P14" s="489"/>
      <c r="Q14" s="490"/>
      <c r="R14" s="491">
        <v>8762</v>
      </c>
      <c r="S14" s="492"/>
      <c r="T14" s="492"/>
      <c r="U14" s="492"/>
      <c r="V14" s="493"/>
      <c r="W14" s="397"/>
      <c r="X14" s="398"/>
      <c r="Y14" s="398"/>
      <c r="Z14" s="398"/>
      <c r="AA14" s="398"/>
      <c r="AB14" s="387"/>
      <c r="AC14" s="494">
        <v>11.5</v>
      </c>
      <c r="AD14" s="495"/>
      <c r="AE14" s="495"/>
      <c r="AF14" s="495"/>
      <c r="AG14" s="496"/>
      <c r="AH14" s="494">
        <v>12.4</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136</v>
      </c>
      <c r="CE14" s="503"/>
      <c r="CF14" s="503"/>
      <c r="CG14" s="503"/>
      <c r="CH14" s="503"/>
      <c r="CI14" s="503"/>
      <c r="CJ14" s="503"/>
      <c r="CK14" s="503"/>
      <c r="CL14" s="503"/>
      <c r="CM14" s="503"/>
      <c r="CN14" s="503"/>
      <c r="CO14" s="503"/>
      <c r="CP14" s="503"/>
      <c r="CQ14" s="503"/>
      <c r="CR14" s="503"/>
      <c r="CS14" s="504"/>
      <c r="CT14" s="505" t="s">
        <v>122</v>
      </c>
      <c r="CU14" s="506"/>
      <c r="CV14" s="506"/>
      <c r="CW14" s="506"/>
      <c r="CX14" s="506"/>
      <c r="CY14" s="506"/>
      <c r="CZ14" s="506"/>
      <c r="DA14" s="507"/>
      <c r="DB14" s="505" t="s">
        <v>122</v>
      </c>
      <c r="DC14" s="506"/>
      <c r="DD14" s="506"/>
      <c r="DE14" s="506"/>
      <c r="DF14" s="506"/>
      <c r="DG14" s="506"/>
      <c r="DH14" s="506"/>
      <c r="DI14" s="507"/>
    </row>
    <row r="15" spans="1:119" ht="18.75" customHeight="1" x14ac:dyDescent="0.15">
      <c r="A15" s="181"/>
      <c r="B15" s="470"/>
      <c r="C15" s="471"/>
      <c r="D15" s="471"/>
      <c r="E15" s="471"/>
      <c r="F15" s="471"/>
      <c r="G15" s="471"/>
      <c r="H15" s="471"/>
      <c r="I15" s="471"/>
      <c r="J15" s="471"/>
      <c r="K15" s="472"/>
      <c r="L15" s="190"/>
      <c r="M15" s="498" t="s">
        <v>130</v>
      </c>
      <c r="N15" s="499"/>
      <c r="O15" s="499"/>
      <c r="P15" s="499"/>
      <c r="Q15" s="500"/>
      <c r="R15" s="491">
        <v>8722</v>
      </c>
      <c r="S15" s="492"/>
      <c r="T15" s="492"/>
      <c r="U15" s="492"/>
      <c r="V15" s="493"/>
      <c r="W15" s="423" t="s">
        <v>137</v>
      </c>
      <c r="X15" s="424"/>
      <c r="Y15" s="424"/>
      <c r="Z15" s="424"/>
      <c r="AA15" s="424"/>
      <c r="AB15" s="414"/>
      <c r="AC15" s="458">
        <v>1535</v>
      </c>
      <c r="AD15" s="459"/>
      <c r="AE15" s="459"/>
      <c r="AF15" s="459"/>
      <c r="AG15" s="501"/>
      <c r="AH15" s="458">
        <v>1537</v>
      </c>
      <c r="AI15" s="459"/>
      <c r="AJ15" s="459"/>
      <c r="AK15" s="459"/>
      <c r="AL15" s="460"/>
      <c r="AM15" s="436"/>
      <c r="AN15" s="437"/>
      <c r="AO15" s="437"/>
      <c r="AP15" s="437"/>
      <c r="AQ15" s="437"/>
      <c r="AR15" s="437"/>
      <c r="AS15" s="437"/>
      <c r="AT15" s="438"/>
      <c r="AU15" s="439"/>
      <c r="AV15" s="440"/>
      <c r="AW15" s="440"/>
      <c r="AX15" s="440"/>
      <c r="AY15" s="367" t="s">
        <v>138</v>
      </c>
      <c r="AZ15" s="368"/>
      <c r="BA15" s="368"/>
      <c r="BB15" s="368"/>
      <c r="BC15" s="368"/>
      <c r="BD15" s="368"/>
      <c r="BE15" s="368"/>
      <c r="BF15" s="368"/>
      <c r="BG15" s="368"/>
      <c r="BH15" s="368"/>
      <c r="BI15" s="368"/>
      <c r="BJ15" s="368"/>
      <c r="BK15" s="368"/>
      <c r="BL15" s="368"/>
      <c r="BM15" s="369"/>
      <c r="BN15" s="370">
        <v>1096254</v>
      </c>
      <c r="BO15" s="371"/>
      <c r="BP15" s="371"/>
      <c r="BQ15" s="371"/>
      <c r="BR15" s="371"/>
      <c r="BS15" s="371"/>
      <c r="BT15" s="371"/>
      <c r="BU15" s="372"/>
      <c r="BV15" s="370">
        <v>1053884</v>
      </c>
      <c r="BW15" s="371"/>
      <c r="BX15" s="371"/>
      <c r="BY15" s="371"/>
      <c r="BZ15" s="371"/>
      <c r="CA15" s="371"/>
      <c r="CB15" s="371"/>
      <c r="CC15" s="372"/>
      <c r="CD15" s="508" t="s">
        <v>139</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470"/>
      <c r="C16" s="471"/>
      <c r="D16" s="471"/>
      <c r="E16" s="471"/>
      <c r="F16" s="471"/>
      <c r="G16" s="471"/>
      <c r="H16" s="471"/>
      <c r="I16" s="471"/>
      <c r="J16" s="471"/>
      <c r="K16" s="472"/>
      <c r="L16" s="488" t="s">
        <v>140</v>
      </c>
      <c r="M16" s="511"/>
      <c r="N16" s="511"/>
      <c r="O16" s="511"/>
      <c r="P16" s="511"/>
      <c r="Q16" s="512"/>
      <c r="R16" s="513" t="s">
        <v>141</v>
      </c>
      <c r="S16" s="514"/>
      <c r="T16" s="514"/>
      <c r="U16" s="514"/>
      <c r="V16" s="515"/>
      <c r="W16" s="397"/>
      <c r="X16" s="398"/>
      <c r="Y16" s="398"/>
      <c r="Z16" s="398"/>
      <c r="AA16" s="398"/>
      <c r="AB16" s="387"/>
      <c r="AC16" s="494">
        <v>33.299999999999997</v>
      </c>
      <c r="AD16" s="495"/>
      <c r="AE16" s="495"/>
      <c r="AF16" s="495"/>
      <c r="AG16" s="496"/>
      <c r="AH16" s="494">
        <v>33.6</v>
      </c>
      <c r="AI16" s="495"/>
      <c r="AJ16" s="495"/>
      <c r="AK16" s="495"/>
      <c r="AL16" s="497"/>
      <c r="AM16" s="436"/>
      <c r="AN16" s="437"/>
      <c r="AO16" s="437"/>
      <c r="AP16" s="437"/>
      <c r="AQ16" s="437"/>
      <c r="AR16" s="437"/>
      <c r="AS16" s="437"/>
      <c r="AT16" s="438"/>
      <c r="AU16" s="439"/>
      <c r="AV16" s="440"/>
      <c r="AW16" s="440"/>
      <c r="AX16" s="440"/>
      <c r="AY16" s="441" t="s">
        <v>142</v>
      </c>
      <c r="AZ16" s="442"/>
      <c r="BA16" s="442"/>
      <c r="BB16" s="442"/>
      <c r="BC16" s="442"/>
      <c r="BD16" s="442"/>
      <c r="BE16" s="442"/>
      <c r="BF16" s="442"/>
      <c r="BG16" s="442"/>
      <c r="BH16" s="442"/>
      <c r="BI16" s="442"/>
      <c r="BJ16" s="442"/>
      <c r="BK16" s="442"/>
      <c r="BL16" s="442"/>
      <c r="BM16" s="443"/>
      <c r="BN16" s="407">
        <v>2911677</v>
      </c>
      <c r="BO16" s="408"/>
      <c r="BP16" s="408"/>
      <c r="BQ16" s="408"/>
      <c r="BR16" s="408"/>
      <c r="BS16" s="408"/>
      <c r="BT16" s="408"/>
      <c r="BU16" s="409"/>
      <c r="BV16" s="407">
        <v>2850850</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
      <c r="A17" s="181"/>
      <c r="B17" s="473"/>
      <c r="C17" s="474"/>
      <c r="D17" s="474"/>
      <c r="E17" s="474"/>
      <c r="F17" s="474"/>
      <c r="G17" s="474"/>
      <c r="H17" s="474"/>
      <c r="I17" s="474"/>
      <c r="J17" s="474"/>
      <c r="K17" s="475"/>
      <c r="L17" s="195"/>
      <c r="M17" s="518" t="s">
        <v>143</v>
      </c>
      <c r="N17" s="519"/>
      <c r="O17" s="519"/>
      <c r="P17" s="519"/>
      <c r="Q17" s="520"/>
      <c r="R17" s="513" t="s">
        <v>141</v>
      </c>
      <c r="S17" s="514"/>
      <c r="T17" s="514"/>
      <c r="U17" s="514"/>
      <c r="V17" s="515"/>
      <c r="W17" s="423" t="s">
        <v>144</v>
      </c>
      <c r="X17" s="424"/>
      <c r="Y17" s="424"/>
      <c r="Z17" s="424"/>
      <c r="AA17" s="424"/>
      <c r="AB17" s="414"/>
      <c r="AC17" s="458">
        <v>2545</v>
      </c>
      <c r="AD17" s="459"/>
      <c r="AE17" s="459"/>
      <c r="AF17" s="459"/>
      <c r="AG17" s="501"/>
      <c r="AH17" s="458">
        <v>2469</v>
      </c>
      <c r="AI17" s="459"/>
      <c r="AJ17" s="459"/>
      <c r="AK17" s="459"/>
      <c r="AL17" s="460"/>
      <c r="AM17" s="436"/>
      <c r="AN17" s="437"/>
      <c r="AO17" s="437"/>
      <c r="AP17" s="437"/>
      <c r="AQ17" s="437"/>
      <c r="AR17" s="437"/>
      <c r="AS17" s="437"/>
      <c r="AT17" s="438"/>
      <c r="AU17" s="439"/>
      <c r="AV17" s="440"/>
      <c r="AW17" s="440"/>
      <c r="AX17" s="440"/>
      <c r="AY17" s="441" t="s">
        <v>145</v>
      </c>
      <c r="AZ17" s="442"/>
      <c r="BA17" s="442"/>
      <c r="BB17" s="442"/>
      <c r="BC17" s="442"/>
      <c r="BD17" s="442"/>
      <c r="BE17" s="442"/>
      <c r="BF17" s="442"/>
      <c r="BG17" s="442"/>
      <c r="BH17" s="442"/>
      <c r="BI17" s="442"/>
      <c r="BJ17" s="442"/>
      <c r="BK17" s="442"/>
      <c r="BL17" s="442"/>
      <c r="BM17" s="443"/>
      <c r="BN17" s="407">
        <v>1358217</v>
      </c>
      <c r="BO17" s="408"/>
      <c r="BP17" s="408"/>
      <c r="BQ17" s="408"/>
      <c r="BR17" s="408"/>
      <c r="BS17" s="408"/>
      <c r="BT17" s="408"/>
      <c r="BU17" s="409"/>
      <c r="BV17" s="407">
        <v>1306199</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
      <c r="A18" s="181"/>
      <c r="B18" s="529" t="s">
        <v>146</v>
      </c>
      <c r="C18" s="450"/>
      <c r="D18" s="450"/>
      <c r="E18" s="530"/>
      <c r="F18" s="530"/>
      <c r="G18" s="530"/>
      <c r="H18" s="530"/>
      <c r="I18" s="530"/>
      <c r="J18" s="530"/>
      <c r="K18" s="530"/>
      <c r="L18" s="531">
        <v>79.44</v>
      </c>
      <c r="M18" s="531"/>
      <c r="N18" s="531"/>
      <c r="O18" s="531"/>
      <c r="P18" s="531"/>
      <c r="Q18" s="531"/>
      <c r="R18" s="532"/>
      <c r="S18" s="532"/>
      <c r="T18" s="532"/>
      <c r="U18" s="532"/>
      <c r="V18" s="533"/>
      <c r="W18" s="425"/>
      <c r="X18" s="426"/>
      <c r="Y18" s="426"/>
      <c r="Z18" s="426"/>
      <c r="AA18" s="426"/>
      <c r="AB18" s="417"/>
      <c r="AC18" s="534">
        <v>55.2</v>
      </c>
      <c r="AD18" s="535"/>
      <c r="AE18" s="535"/>
      <c r="AF18" s="535"/>
      <c r="AG18" s="536"/>
      <c r="AH18" s="534">
        <v>54</v>
      </c>
      <c r="AI18" s="535"/>
      <c r="AJ18" s="535"/>
      <c r="AK18" s="535"/>
      <c r="AL18" s="537"/>
      <c r="AM18" s="436"/>
      <c r="AN18" s="437"/>
      <c r="AO18" s="437"/>
      <c r="AP18" s="437"/>
      <c r="AQ18" s="437"/>
      <c r="AR18" s="437"/>
      <c r="AS18" s="437"/>
      <c r="AT18" s="438"/>
      <c r="AU18" s="439"/>
      <c r="AV18" s="440"/>
      <c r="AW18" s="440"/>
      <c r="AX18" s="440"/>
      <c r="AY18" s="441" t="s">
        <v>147</v>
      </c>
      <c r="AZ18" s="442"/>
      <c r="BA18" s="442"/>
      <c r="BB18" s="442"/>
      <c r="BC18" s="442"/>
      <c r="BD18" s="442"/>
      <c r="BE18" s="442"/>
      <c r="BF18" s="442"/>
      <c r="BG18" s="442"/>
      <c r="BH18" s="442"/>
      <c r="BI18" s="442"/>
      <c r="BJ18" s="442"/>
      <c r="BK18" s="442"/>
      <c r="BL18" s="442"/>
      <c r="BM18" s="443"/>
      <c r="BN18" s="407">
        <v>2822764</v>
      </c>
      <c r="BO18" s="408"/>
      <c r="BP18" s="408"/>
      <c r="BQ18" s="408"/>
      <c r="BR18" s="408"/>
      <c r="BS18" s="408"/>
      <c r="BT18" s="408"/>
      <c r="BU18" s="409"/>
      <c r="BV18" s="407">
        <v>2704091</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
      <c r="A19" s="181"/>
      <c r="B19" s="529" t="s">
        <v>148</v>
      </c>
      <c r="C19" s="450"/>
      <c r="D19" s="450"/>
      <c r="E19" s="530"/>
      <c r="F19" s="530"/>
      <c r="G19" s="530"/>
      <c r="H19" s="530"/>
      <c r="I19" s="530"/>
      <c r="J19" s="530"/>
      <c r="K19" s="530"/>
      <c r="L19" s="538">
        <v>112</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149</v>
      </c>
      <c r="AZ19" s="442"/>
      <c r="BA19" s="442"/>
      <c r="BB19" s="442"/>
      <c r="BC19" s="442"/>
      <c r="BD19" s="442"/>
      <c r="BE19" s="442"/>
      <c r="BF19" s="442"/>
      <c r="BG19" s="442"/>
      <c r="BH19" s="442"/>
      <c r="BI19" s="442"/>
      <c r="BJ19" s="442"/>
      <c r="BK19" s="442"/>
      <c r="BL19" s="442"/>
      <c r="BM19" s="443"/>
      <c r="BN19" s="407">
        <v>4241220</v>
      </c>
      <c r="BO19" s="408"/>
      <c r="BP19" s="408"/>
      <c r="BQ19" s="408"/>
      <c r="BR19" s="408"/>
      <c r="BS19" s="408"/>
      <c r="BT19" s="408"/>
      <c r="BU19" s="409"/>
      <c r="BV19" s="407">
        <v>4356597</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
      <c r="A20" s="181"/>
      <c r="B20" s="529" t="s">
        <v>150</v>
      </c>
      <c r="C20" s="450"/>
      <c r="D20" s="450"/>
      <c r="E20" s="530"/>
      <c r="F20" s="530"/>
      <c r="G20" s="530"/>
      <c r="H20" s="530"/>
      <c r="I20" s="530"/>
      <c r="J20" s="530"/>
      <c r="K20" s="530"/>
      <c r="L20" s="538">
        <v>2874</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
      <c r="A21" s="181"/>
      <c r="B21" s="547" t="s">
        <v>151</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15">
      <c r="A22" s="181"/>
      <c r="B22" s="577" t="s">
        <v>152</v>
      </c>
      <c r="C22" s="551"/>
      <c r="D22" s="552"/>
      <c r="E22" s="419" t="s">
        <v>1</v>
      </c>
      <c r="F22" s="424"/>
      <c r="G22" s="424"/>
      <c r="H22" s="424"/>
      <c r="I22" s="424"/>
      <c r="J22" s="424"/>
      <c r="K22" s="414"/>
      <c r="L22" s="419" t="s">
        <v>153</v>
      </c>
      <c r="M22" s="424"/>
      <c r="N22" s="424"/>
      <c r="O22" s="424"/>
      <c r="P22" s="414"/>
      <c r="Q22" s="582" t="s">
        <v>154</v>
      </c>
      <c r="R22" s="583"/>
      <c r="S22" s="583"/>
      <c r="T22" s="583"/>
      <c r="U22" s="583"/>
      <c r="V22" s="584"/>
      <c r="W22" s="550" t="s">
        <v>155</v>
      </c>
      <c r="X22" s="551"/>
      <c r="Y22" s="552"/>
      <c r="Z22" s="419" t="s">
        <v>1</v>
      </c>
      <c r="AA22" s="424"/>
      <c r="AB22" s="424"/>
      <c r="AC22" s="424"/>
      <c r="AD22" s="424"/>
      <c r="AE22" s="424"/>
      <c r="AF22" s="424"/>
      <c r="AG22" s="414"/>
      <c r="AH22" s="588" t="s">
        <v>156</v>
      </c>
      <c r="AI22" s="424"/>
      <c r="AJ22" s="424"/>
      <c r="AK22" s="424"/>
      <c r="AL22" s="414"/>
      <c r="AM22" s="588" t="s">
        <v>157</v>
      </c>
      <c r="AN22" s="589"/>
      <c r="AO22" s="589"/>
      <c r="AP22" s="589"/>
      <c r="AQ22" s="589"/>
      <c r="AR22" s="590"/>
      <c r="AS22" s="582" t="s">
        <v>154</v>
      </c>
      <c r="AT22" s="583"/>
      <c r="AU22" s="583"/>
      <c r="AV22" s="583"/>
      <c r="AW22" s="583"/>
      <c r="AX22" s="594"/>
      <c r="AY22" s="367" t="s">
        <v>158</v>
      </c>
      <c r="AZ22" s="368"/>
      <c r="BA22" s="368"/>
      <c r="BB22" s="368"/>
      <c r="BC22" s="368"/>
      <c r="BD22" s="368"/>
      <c r="BE22" s="368"/>
      <c r="BF22" s="368"/>
      <c r="BG22" s="368"/>
      <c r="BH22" s="368"/>
      <c r="BI22" s="368"/>
      <c r="BJ22" s="368"/>
      <c r="BK22" s="368"/>
      <c r="BL22" s="368"/>
      <c r="BM22" s="369"/>
      <c r="BN22" s="370">
        <v>3542640</v>
      </c>
      <c r="BO22" s="371"/>
      <c r="BP22" s="371"/>
      <c r="BQ22" s="371"/>
      <c r="BR22" s="371"/>
      <c r="BS22" s="371"/>
      <c r="BT22" s="371"/>
      <c r="BU22" s="372"/>
      <c r="BV22" s="370">
        <v>3852056</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15">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159</v>
      </c>
      <c r="AZ23" s="442"/>
      <c r="BA23" s="442"/>
      <c r="BB23" s="442"/>
      <c r="BC23" s="442"/>
      <c r="BD23" s="442"/>
      <c r="BE23" s="442"/>
      <c r="BF23" s="442"/>
      <c r="BG23" s="442"/>
      <c r="BH23" s="442"/>
      <c r="BI23" s="442"/>
      <c r="BJ23" s="442"/>
      <c r="BK23" s="442"/>
      <c r="BL23" s="442"/>
      <c r="BM23" s="443"/>
      <c r="BN23" s="407">
        <v>3077630</v>
      </c>
      <c r="BO23" s="408"/>
      <c r="BP23" s="408"/>
      <c r="BQ23" s="408"/>
      <c r="BR23" s="408"/>
      <c r="BS23" s="408"/>
      <c r="BT23" s="408"/>
      <c r="BU23" s="409"/>
      <c r="BV23" s="407">
        <v>3332269</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
      <c r="A24" s="181"/>
      <c r="B24" s="578"/>
      <c r="C24" s="554"/>
      <c r="D24" s="555"/>
      <c r="E24" s="457" t="s">
        <v>160</v>
      </c>
      <c r="F24" s="437"/>
      <c r="G24" s="437"/>
      <c r="H24" s="437"/>
      <c r="I24" s="437"/>
      <c r="J24" s="437"/>
      <c r="K24" s="438"/>
      <c r="L24" s="458">
        <v>1</v>
      </c>
      <c r="M24" s="459"/>
      <c r="N24" s="459"/>
      <c r="O24" s="459"/>
      <c r="P24" s="501"/>
      <c r="Q24" s="458">
        <v>7570</v>
      </c>
      <c r="R24" s="459"/>
      <c r="S24" s="459"/>
      <c r="T24" s="459"/>
      <c r="U24" s="459"/>
      <c r="V24" s="501"/>
      <c r="W24" s="553"/>
      <c r="X24" s="554"/>
      <c r="Y24" s="555"/>
      <c r="Z24" s="457" t="s">
        <v>161</v>
      </c>
      <c r="AA24" s="437"/>
      <c r="AB24" s="437"/>
      <c r="AC24" s="437"/>
      <c r="AD24" s="437"/>
      <c r="AE24" s="437"/>
      <c r="AF24" s="437"/>
      <c r="AG24" s="438"/>
      <c r="AH24" s="458">
        <v>83</v>
      </c>
      <c r="AI24" s="459"/>
      <c r="AJ24" s="459"/>
      <c r="AK24" s="459"/>
      <c r="AL24" s="501"/>
      <c r="AM24" s="458">
        <v>266596</v>
      </c>
      <c r="AN24" s="459"/>
      <c r="AO24" s="459"/>
      <c r="AP24" s="459"/>
      <c r="AQ24" s="459"/>
      <c r="AR24" s="501"/>
      <c r="AS24" s="458">
        <v>3212</v>
      </c>
      <c r="AT24" s="459"/>
      <c r="AU24" s="459"/>
      <c r="AV24" s="459"/>
      <c r="AW24" s="459"/>
      <c r="AX24" s="460"/>
      <c r="AY24" s="523" t="s">
        <v>162</v>
      </c>
      <c r="AZ24" s="524"/>
      <c r="BA24" s="524"/>
      <c r="BB24" s="524"/>
      <c r="BC24" s="524"/>
      <c r="BD24" s="524"/>
      <c r="BE24" s="524"/>
      <c r="BF24" s="524"/>
      <c r="BG24" s="524"/>
      <c r="BH24" s="524"/>
      <c r="BI24" s="524"/>
      <c r="BJ24" s="524"/>
      <c r="BK24" s="524"/>
      <c r="BL24" s="524"/>
      <c r="BM24" s="525"/>
      <c r="BN24" s="407">
        <v>1934187</v>
      </c>
      <c r="BO24" s="408"/>
      <c r="BP24" s="408"/>
      <c r="BQ24" s="408"/>
      <c r="BR24" s="408"/>
      <c r="BS24" s="408"/>
      <c r="BT24" s="408"/>
      <c r="BU24" s="409"/>
      <c r="BV24" s="407">
        <v>2075334</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15">
      <c r="A25" s="181"/>
      <c r="B25" s="578"/>
      <c r="C25" s="554"/>
      <c r="D25" s="555"/>
      <c r="E25" s="457" t="s">
        <v>163</v>
      </c>
      <c r="F25" s="437"/>
      <c r="G25" s="437"/>
      <c r="H25" s="437"/>
      <c r="I25" s="437"/>
      <c r="J25" s="437"/>
      <c r="K25" s="438"/>
      <c r="L25" s="458">
        <v>1</v>
      </c>
      <c r="M25" s="459"/>
      <c r="N25" s="459"/>
      <c r="O25" s="459"/>
      <c r="P25" s="501"/>
      <c r="Q25" s="458">
        <v>6060</v>
      </c>
      <c r="R25" s="459"/>
      <c r="S25" s="459"/>
      <c r="T25" s="459"/>
      <c r="U25" s="459"/>
      <c r="V25" s="501"/>
      <c r="W25" s="553"/>
      <c r="X25" s="554"/>
      <c r="Y25" s="555"/>
      <c r="Z25" s="457" t="s">
        <v>164</v>
      </c>
      <c r="AA25" s="437"/>
      <c r="AB25" s="437"/>
      <c r="AC25" s="437"/>
      <c r="AD25" s="437"/>
      <c r="AE25" s="437"/>
      <c r="AF25" s="437"/>
      <c r="AG25" s="438"/>
      <c r="AH25" s="458" t="s">
        <v>122</v>
      </c>
      <c r="AI25" s="459"/>
      <c r="AJ25" s="459"/>
      <c r="AK25" s="459"/>
      <c r="AL25" s="501"/>
      <c r="AM25" s="458" t="s">
        <v>122</v>
      </c>
      <c r="AN25" s="459"/>
      <c r="AO25" s="459"/>
      <c r="AP25" s="459"/>
      <c r="AQ25" s="459"/>
      <c r="AR25" s="501"/>
      <c r="AS25" s="458" t="s">
        <v>122</v>
      </c>
      <c r="AT25" s="459"/>
      <c r="AU25" s="459"/>
      <c r="AV25" s="459"/>
      <c r="AW25" s="459"/>
      <c r="AX25" s="460"/>
      <c r="AY25" s="367" t="s">
        <v>165</v>
      </c>
      <c r="AZ25" s="368"/>
      <c r="BA25" s="368"/>
      <c r="BB25" s="368"/>
      <c r="BC25" s="368"/>
      <c r="BD25" s="368"/>
      <c r="BE25" s="368"/>
      <c r="BF25" s="368"/>
      <c r="BG25" s="368"/>
      <c r="BH25" s="368"/>
      <c r="BI25" s="368"/>
      <c r="BJ25" s="368"/>
      <c r="BK25" s="368"/>
      <c r="BL25" s="368"/>
      <c r="BM25" s="369"/>
      <c r="BN25" s="370">
        <v>25683</v>
      </c>
      <c r="BO25" s="371"/>
      <c r="BP25" s="371"/>
      <c r="BQ25" s="371"/>
      <c r="BR25" s="371"/>
      <c r="BS25" s="371"/>
      <c r="BT25" s="371"/>
      <c r="BU25" s="372"/>
      <c r="BV25" s="370">
        <v>17138</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15">
      <c r="A26" s="181"/>
      <c r="B26" s="578"/>
      <c r="C26" s="554"/>
      <c r="D26" s="555"/>
      <c r="E26" s="457" t="s">
        <v>166</v>
      </c>
      <c r="F26" s="437"/>
      <c r="G26" s="437"/>
      <c r="H26" s="437"/>
      <c r="I26" s="437"/>
      <c r="J26" s="437"/>
      <c r="K26" s="438"/>
      <c r="L26" s="458">
        <v>1</v>
      </c>
      <c r="M26" s="459"/>
      <c r="N26" s="459"/>
      <c r="O26" s="459"/>
      <c r="P26" s="501"/>
      <c r="Q26" s="458">
        <v>5670</v>
      </c>
      <c r="R26" s="459"/>
      <c r="S26" s="459"/>
      <c r="T26" s="459"/>
      <c r="U26" s="459"/>
      <c r="V26" s="501"/>
      <c r="W26" s="553"/>
      <c r="X26" s="554"/>
      <c r="Y26" s="555"/>
      <c r="Z26" s="457" t="s">
        <v>167</v>
      </c>
      <c r="AA26" s="559"/>
      <c r="AB26" s="559"/>
      <c r="AC26" s="559"/>
      <c r="AD26" s="559"/>
      <c r="AE26" s="559"/>
      <c r="AF26" s="559"/>
      <c r="AG26" s="560"/>
      <c r="AH26" s="458" t="s">
        <v>122</v>
      </c>
      <c r="AI26" s="459"/>
      <c r="AJ26" s="459"/>
      <c r="AK26" s="459"/>
      <c r="AL26" s="501"/>
      <c r="AM26" s="458" t="s">
        <v>122</v>
      </c>
      <c r="AN26" s="459"/>
      <c r="AO26" s="459"/>
      <c r="AP26" s="459"/>
      <c r="AQ26" s="459"/>
      <c r="AR26" s="501"/>
      <c r="AS26" s="458" t="s">
        <v>122</v>
      </c>
      <c r="AT26" s="459"/>
      <c r="AU26" s="459"/>
      <c r="AV26" s="459"/>
      <c r="AW26" s="459"/>
      <c r="AX26" s="460"/>
      <c r="AY26" s="410" t="s">
        <v>168</v>
      </c>
      <c r="AZ26" s="411"/>
      <c r="BA26" s="411"/>
      <c r="BB26" s="411"/>
      <c r="BC26" s="411"/>
      <c r="BD26" s="411"/>
      <c r="BE26" s="411"/>
      <c r="BF26" s="411"/>
      <c r="BG26" s="411"/>
      <c r="BH26" s="411"/>
      <c r="BI26" s="411"/>
      <c r="BJ26" s="411"/>
      <c r="BK26" s="411"/>
      <c r="BL26" s="411"/>
      <c r="BM26" s="412"/>
      <c r="BN26" s="407" t="s">
        <v>122</v>
      </c>
      <c r="BO26" s="408"/>
      <c r="BP26" s="408"/>
      <c r="BQ26" s="408"/>
      <c r="BR26" s="408"/>
      <c r="BS26" s="408"/>
      <c r="BT26" s="408"/>
      <c r="BU26" s="409"/>
      <c r="BV26" s="407" t="s">
        <v>122</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
      <c r="A27" s="181"/>
      <c r="B27" s="578"/>
      <c r="C27" s="554"/>
      <c r="D27" s="555"/>
      <c r="E27" s="457" t="s">
        <v>169</v>
      </c>
      <c r="F27" s="437"/>
      <c r="G27" s="437"/>
      <c r="H27" s="437"/>
      <c r="I27" s="437"/>
      <c r="J27" s="437"/>
      <c r="K27" s="438"/>
      <c r="L27" s="458">
        <v>1</v>
      </c>
      <c r="M27" s="459"/>
      <c r="N27" s="459"/>
      <c r="O27" s="459"/>
      <c r="P27" s="501"/>
      <c r="Q27" s="458">
        <v>3030</v>
      </c>
      <c r="R27" s="459"/>
      <c r="S27" s="459"/>
      <c r="T27" s="459"/>
      <c r="U27" s="459"/>
      <c r="V27" s="501"/>
      <c r="W27" s="553"/>
      <c r="X27" s="554"/>
      <c r="Y27" s="555"/>
      <c r="Z27" s="457" t="s">
        <v>170</v>
      </c>
      <c r="AA27" s="437"/>
      <c r="AB27" s="437"/>
      <c r="AC27" s="437"/>
      <c r="AD27" s="437"/>
      <c r="AE27" s="437"/>
      <c r="AF27" s="437"/>
      <c r="AG27" s="438"/>
      <c r="AH27" s="458">
        <v>15</v>
      </c>
      <c r="AI27" s="459"/>
      <c r="AJ27" s="459"/>
      <c r="AK27" s="459"/>
      <c r="AL27" s="501"/>
      <c r="AM27" s="458">
        <v>49767</v>
      </c>
      <c r="AN27" s="459"/>
      <c r="AO27" s="459"/>
      <c r="AP27" s="459"/>
      <c r="AQ27" s="459"/>
      <c r="AR27" s="501"/>
      <c r="AS27" s="458">
        <v>3318</v>
      </c>
      <c r="AT27" s="459"/>
      <c r="AU27" s="459"/>
      <c r="AV27" s="459"/>
      <c r="AW27" s="459"/>
      <c r="AX27" s="460"/>
      <c r="AY27" s="502" t="s">
        <v>171</v>
      </c>
      <c r="AZ27" s="503"/>
      <c r="BA27" s="503"/>
      <c r="BB27" s="503"/>
      <c r="BC27" s="503"/>
      <c r="BD27" s="503"/>
      <c r="BE27" s="503"/>
      <c r="BF27" s="503"/>
      <c r="BG27" s="503"/>
      <c r="BH27" s="503"/>
      <c r="BI27" s="503"/>
      <c r="BJ27" s="503"/>
      <c r="BK27" s="503"/>
      <c r="BL27" s="503"/>
      <c r="BM27" s="504"/>
      <c r="BN27" s="526">
        <v>207262</v>
      </c>
      <c r="BO27" s="527"/>
      <c r="BP27" s="527"/>
      <c r="BQ27" s="527"/>
      <c r="BR27" s="527"/>
      <c r="BS27" s="527"/>
      <c r="BT27" s="527"/>
      <c r="BU27" s="528"/>
      <c r="BV27" s="526">
        <v>137261</v>
      </c>
      <c r="BW27" s="527"/>
      <c r="BX27" s="527"/>
      <c r="BY27" s="527"/>
      <c r="BZ27" s="527"/>
      <c r="CA27" s="527"/>
      <c r="CB27" s="527"/>
      <c r="CC27" s="528"/>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15">
      <c r="A28" s="181"/>
      <c r="B28" s="578"/>
      <c r="C28" s="554"/>
      <c r="D28" s="555"/>
      <c r="E28" s="457" t="s">
        <v>172</v>
      </c>
      <c r="F28" s="437"/>
      <c r="G28" s="437"/>
      <c r="H28" s="437"/>
      <c r="I28" s="437"/>
      <c r="J28" s="437"/>
      <c r="K28" s="438"/>
      <c r="L28" s="458">
        <v>1</v>
      </c>
      <c r="M28" s="459"/>
      <c r="N28" s="459"/>
      <c r="O28" s="459"/>
      <c r="P28" s="501"/>
      <c r="Q28" s="458">
        <v>2270</v>
      </c>
      <c r="R28" s="459"/>
      <c r="S28" s="459"/>
      <c r="T28" s="459"/>
      <c r="U28" s="459"/>
      <c r="V28" s="501"/>
      <c r="W28" s="553"/>
      <c r="X28" s="554"/>
      <c r="Y28" s="555"/>
      <c r="Z28" s="457" t="s">
        <v>173</v>
      </c>
      <c r="AA28" s="437"/>
      <c r="AB28" s="437"/>
      <c r="AC28" s="437"/>
      <c r="AD28" s="437"/>
      <c r="AE28" s="437"/>
      <c r="AF28" s="437"/>
      <c r="AG28" s="438"/>
      <c r="AH28" s="458" t="s">
        <v>122</v>
      </c>
      <c r="AI28" s="459"/>
      <c r="AJ28" s="459"/>
      <c r="AK28" s="459"/>
      <c r="AL28" s="501"/>
      <c r="AM28" s="458" t="s">
        <v>122</v>
      </c>
      <c r="AN28" s="459"/>
      <c r="AO28" s="459"/>
      <c r="AP28" s="459"/>
      <c r="AQ28" s="459"/>
      <c r="AR28" s="501"/>
      <c r="AS28" s="458" t="s">
        <v>122</v>
      </c>
      <c r="AT28" s="459"/>
      <c r="AU28" s="459"/>
      <c r="AV28" s="459"/>
      <c r="AW28" s="459"/>
      <c r="AX28" s="460"/>
      <c r="AY28" s="561" t="s">
        <v>174</v>
      </c>
      <c r="AZ28" s="562"/>
      <c r="BA28" s="562"/>
      <c r="BB28" s="563"/>
      <c r="BC28" s="367" t="s">
        <v>46</v>
      </c>
      <c r="BD28" s="368"/>
      <c r="BE28" s="368"/>
      <c r="BF28" s="368"/>
      <c r="BG28" s="368"/>
      <c r="BH28" s="368"/>
      <c r="BI28" s="368"/>
      <c r="BJ28" s="368"/>
      <c r="BK28" s="368"/>
      <c r="BL28" s="368"/>
      <c r="BM28" s="369"/>
      <c r="BN28" s="370">
        <v>1138832</v>
      </c>
      <c r="BO28" s="371"/>
      <c r="BP28" s="371"/>
      <c r="BQ28" s="371"/>
      <c r="BR28" s="371"/>
      <c r="BS28" s="371"/>
      <c r="BT28" s="371"/>
      <c r="BU28" s="372"/>
      <c r="BV28" s="370">
        <v>1048811</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15">
      <c r="A29" s="181"/>
      <c r="B29" s="578"/>
      <c r="C29" s="554"/>
      <c r="D29" s="555"/>
      <c r="E29" s="457" t="s">
        <v>175</v>
      </c>
      <c r="F29" s="437"/>
      <c r="G29" s="437"/>
      <c r="H29" s="437"/>
      <c r="I29" s="437"/>
      <c r="J29" s="437"/>
      <c r="K29" s="438"/>
      <c r="L29" s="458">
        <v>10</v>
      </c>
      <c r="M29" s="459"/>
      <c r="N29" s="459"/>
      <c r="O29" s="459"/>
      <c r="P29" s="501"/>
      <c r="Q29" s="458">
        <v>2050</v>
      </c>
      <c r="R29" s="459"/>
      <c r="S29" s="459"/>
      <c r="T29" s="459"/>
      <c r="U29" s="459"/>
      <c r="V29" s="501"/>
      <c r="W29" s="556"/>
      <c r="X29" s="557"/>
      <c r="Y29" s="558"/>
      <c r="Z29" s="457" t="s">
        <v>176</v>
      </c>
      <c r="AA29" s="437"/>
      <c r="AB29" s="437"/>
      <c r="AC29" s="437"/>
      <c r="AD29" s="437"/>
      <c r="AE29" s="437"/>
      <c r="AF29" s="437"/>
      <c r="AG29" s="438"/>
      <c r="AH29" s="458">
        <v>98</v>
      </c>
      <c r="AI29" s="459"/>
      <c r="AJ29" s="459"/>
      <c r="AK29" s="459"/>
      <c r="AL29" s="501"/>
      <c r="AM29" s="458">
        <v>316363</v>
      </c>
      <c r="AN29" s="459"/>
      <c r="AO29" s="459"/>
      <c r="AP29" s="459"/>
      <c r="AQ29" s="459"/>
      <c r="AR29" s="501"/>
      <c r="AS29" s="458">
        <v>3228</v>
      </c>
      <c r="AT29" s="459"/>
      <c r="AU29" s="459"/>
      <c r="AV29" s="459"/>
      <c r="AW29" s="459"/>
      <c r="AX29" s="460"/>
      <c r="AY29" s="564"/>
      <c r="AZ29" s="565"/>
      <c r="BA29" s="565"/>
      <c r="BB29" s="566"/>
      <c r="BC29" s="441" t="s">
        <v>177</v>
      </c>
      <c r="BD29" s="442"/>
      <c r="BE29" s="442"/>
      <c r="BF29" s="442"/>
      <c r="BG29" s="442"/>
      <c r="BH29" s="442"/>
      <c r="BI29" s="442"/>
      <c r="BJ29" s="442"/>
      <c r="BK29" s="442"/>
      <c r="BL29" s="442"/>
      <c r="BM29" s="443"/>
      <c r="BN29" s="407">
        <v>162495</v>
      </c>
      <c r="BO29" s="408"/>
      <c r="BP29" s="408"/>
      <c r="BQ29" s="408"/>
      <c r="BR29" s="408"/>
      <c r="BS29" s="408"/>
      <c r="BT29" s="408"/>
      <c r="BU29" s="409"/>
      <c r="BV29" s="407">
        <v>149722</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178</v>
      </c>
      <c r="X30" s="575"/>
      <c r="Y30" s="575"/>
      <c r="Z30" s="575"/>
      <c r="AA30" s="575"/>
      <c r="AB30" s="575"/>
      <c r="AC30" s="575"/>
      <c r="AD30" s="575"/>
      <c r="AE30" s="575"/>
      <c r="AF30" s="575"/>
      <c r="AG30" s="576"/>
      <c r="AH30" s="534">
        <v>97.9</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48</v>
      </c>
      <c r="BD30" s="524"/>
      <c r="BE30" s="524"/>
      <c r="BF30" s="524"/>
      <c r="BG30" s="524"/>
      <c r="BH30" s="524"/>
      <c r="BI30" s="524"/>
      <c r="BJ30" s="524"/>
      <c r="BK30" s="524"/>
      <c r="BL30" s="524"/>
      <c r="BM30" s="525"/>
      <c r="BN30" s="526">
        <v>1201344</v>
      </c>
      <c r="BO30" s="527"/>
      <c r="BP30" s="527"/>
      <c r="BQ30" s="527"/>
      <c r="BR30" s="527"/>
      <c r="BS30" s="527"/>
      <c r="BT30" s="527"/>
      <c r="BU30" s="528"/>
      <c r="BV30" s="526">
        <v>1144269</v>
      </c>
      <c r="BW30" s="527"/>
      <c r="BX30" s="527"/>
      <c r="BY30" s="527"/>
      <c r="BZ30" s="527"/>
      <c r="CA30" s="527"/>
      <c r="CB30" s="527"/>
      <c r="CC30" s="52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570" t="s">
        <v>179</v>
      </c>
      <c r="D32" s="570"/>
      <c r="E32" s="570"/>
      <c r="F32" s="570"/>
      <c r="G32" s="570"/>
      <c r="H32" s="570"/>
      <c r="I32" s="570"/>
      <c r="J32" s="570"/>
      <c r="K32" s="570"/>
      <c r="L32" s="570"/>
      <c r="M32" s="570"/>
      <c r="N32" s="570"/>
      <c r="O32" s="570"/>
      <c r="P32" s="570"/>
      <c r="Q32" s="570"/>
      <c r="R32" s="570"/>
      <c r="S32" s="570"/>
      <c r="U32" s="411" t="s">
        <v>180</v>
      </c>
      <c r="V32" s="411"/>
      <c r="W32" s="411"/>
      <c r="X32" s="411"/>
      <c r="Y32" s="411"/>
      <c r="Z32" s="411"/>
      <c r="AA32" s="411"/>
      <c r="AB32" s="411"/>
      <c r="AC32" s="411"/>
      <c r="AD32" s="411"/>
      <c r="AE32" s="411"/>
      <c r="AF32" s="411"/>
      <c r="AG32" s="411"/>
      <c r="AH32" s="411"/>
      <c r="AI32" s="411"/>
      <c r="AJ32" s="411"/>
      <c r="AK32" s="411"/>
      <c r="AM32" s="411" t="s">
        <v>181</v>
      </c>
      <c r="AN32" s="411"/>
      <c r="AO32" s="411"/>
      <c r="AP32" s="411"/>
      <c r="AQ32" s="411"/>
      <c r="AR32" s="411"/>
      <c r="AS32" s="411"/>
      <c r="AT32" s="411"/>
      <c r="AU32" s="411"/>
      <c r="AV32" s="411"/>
      <c r="AW32" s="411"/>
      <c r="AX32" s="411"/>
      <c r="AY32" s="411"/>
      <c r="AZ32" s="411"/>
      <c r="BA32" s="411"/>
      <c r="BB32" s="411"/>
      <c r="BC32" s="411"/>
      <c r="BE32" s="411" t="s">
        <v>182</v>
      </c>
      <c r="BF32" s="411"/>
      <c r="BG32" s="411"/>
      <c r="BH32" s="411"/>
      <c r="BI32" s="411"/>
      <c r="BJ32" s="411"/>
      <c r="BK32" s="411"/>
      <c r="BL32" s="411"/>
      <c r="BM32" s="411"/>
      <c r="BN32" s="411"/>
      <c r="BO32" s="411"/>
      <c r="BP32" s="411"/>
      <c r="BQ32" s="411"/>
      <c r="BR32" s="411"/>
      <c r="BS32" s="411"/>
      <c r="BT32" s="411"/>
      <c r="BU32" s="411"/>
      <c r="BW32" s="411" t="s">
        <v>183</v>
      </c>
      <c r="BX32" s="411"/>
      <c r="BY32" s="411"/>
      <c r="BZ32" s="411"/>
      <c r="CA32" s="411"/>
      <c r="CB32" s="411"/>
      <c r="CC32" s="411"/>
      <c r="CD32" s="411"/>
      <c r="CE32" s="411"/>
      <c r="CF32" s="411"/>
      <c r="CG32" s="411"/>
      <c r="CH32" s="411"/>
      <c r="CI32" s="411"/>
      <c r="CJ32" s="411"/>
      <c r="CK32" s="411"/>
      <c r="CL32" s="411"/>
      <c r="CM32" s="411"/>
      <c r="CO32" s="411" t="s">
        <v>184</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15">
      <c r="A33" s="181"/>
      <c r="B33" s="205"/>
      <c r="C33" s="431" t="s">
        <v>185</v>
      </c>
      <c r="D33" s="431"/>
      <c r="E33" s="396" t="s">
        <v>186</v>
      </c>
      <c r="F33" s="396"/>
      <c r="G33" s="396"/>
      <c r="H33" s="396"/>
      <c r="I33" s="396"/>
      <c r="J33" s="396"/>
      <c r="K33" s="396"/>
      <c r="L33" s="396"/>
      <c r="M33" s="396"/>
      <c r="N33" s="396"/>
      <c r="O33" s="396"/>
      <c r="P33" s="396"/>
      <c r="Q33" s="396"/>
      <c r="R33" s="396"/>
      <c r="S33" s="396"/>
      <c r="T33" s="206"/>
      <c r="U33" s="431" t="s">
        <v>185</v>
      </c>
      <c r="V33" s="431"/>
      <c r="W33" s="396" t="s">
        <v>186</v>
      </c>
      <c r="X33" s="396"/>
      <c r="Y33" s="396"/>
      <c r="Z33" s="396"/>
      <c r="AA33" s="396"/>
      <c r="AB33" s="396"/>
      <c r="AC33" s="396"/>
      <c r="AD33" s="396"/>
      <c r="AE33" s="396"/>
      <c r="AF33" s="396"/>
      <c r="AG33" s="396"/>
      <c r="AH33" s="396"/>
      <c r="AI33" s="396"/>
      <c r="AJ33" s="396"/>
      <c r="AK33" s="396"/>
      <c r="AL33" s="206"/>
      <c r="AM33" s="431" t="s">
        <v>185</v>
      </c>
      <c r="AN33" s="431"/>
      <c r="AO33" s="396" t="s">
        <v>186</v>
      </c>
      <c r="AP33" s="396"/>
      <c r="AQ33" s="396"/>
      <c r="AR33" s="396"/>
      <c r="AS33" s="396"/>
      <c r="AT33" s="396"/>
      <c r="AU33" s="396"/>
      <c r="AV33" s="396"/>
      <c r="AW33" s="396"/>
      <c r="AX33" s="396"/>
      <c r="AY33" s="396"/>
      <c r="AZ33" s="396"/>
      <c r="BA33" s="396"/>
      <c r="BB33" s="396"/>
      <c r="BC33" s="396"/>
      <c r="BD33" s="207"/>
      <c r="BE33" s="396" t="s">
        <v>187</v>
      </c>
      <c r="BF33" s="396"/>
      <c r="BG33" s="396" t="s">
        <v>188</v>
      </c>
      <c r="BH33" s="396"/>
      <c r="BI33" s="396"/>
      <c r="BJ33" s="396"/>
      <c r="BK33" s="396"/>
      <c r="BL33" s="396"/>
      <c r="BM33" s="396"/>
      <c r="BN33" s="396"/>
      <c r="BO33" s="396"/>
      <c r="BP33" s="396"/>
      <c r="BQ33" s="396"/>
      <c r="BR33" s="396"/>
      <c r="BS33" s="396"/>
      <c r="BT33" s="396"/>
      <c r="BU33" s="396"/>
      <c r="BV33" s="207"/>
      <c r="BW33" s="431" t="s">
        <v>187</v>
      </c>
      <c r="BX33" s="431"/>
      <c r="BY33" s="396" t="s">
        <v>189</v>
      </c>
      <c r="BZ33" s="396"/>
      <c r="CA33" s="396"/>
      <c r="CB33" s="396"/>
      <c r="CC33" s="396"/>
      <c r="CD33" s="396"/>
      <c r="CE33" s="396"/>
      <c r="CF33" s="396"/>
      <c r="CG33" s="396"/>
      <c r="CH33" s="396"/>
      <c r="CI33" s="396"/>
      <c r="CJ33" s="396"/>
      <c r="CK33" s="396"/>
      <c r="CL33" s="396"/>
      <c r="CM33" s="396"/>
      <c r="CN33" s="206"/>
      <c r="CO33" s="431" t="s">
        <v>185</v>
      </c>
      <c r="CP33" s="431"/>
      <c r="CQ33" s="396" t="s">
        <v>190</v>
      </c>
      <c r="CR33" s="396"/>
      <c r="CS33" s="396"/>
      <c r="CT33" s="396"/>
      <c r="CU33" s="396"/>
      <c r="CV33" s="396"/>
      <c r="CW33" s="396"/>
      <c r="CX33" s="396"/>
      <c r="CY33" s="396"/>
      <c r="CZ33" s="396"/>
      <c r="DA33" s="396"/>
      <c r="DB33" s="396"/>
      <c r="DC33" s="396"/>
      <c r="DD33" s="396"/>
      <c r="DE33" s="396"/>
      <c r="DF33" s="206"/>
      <c r="DG33" s="596" t="s">
        <v>191</v>
      </c>
      <c r="DH33" s="596"/>
      <c r="DI33" s="208"/>
    </row>
    <row r="34" spans="1:113" ht="32.25" customHeight="1" x14ac:dyDescent="0.15">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3</v>
      </c>
      <c r="V34" s="597"/>
      <c r="W34" s="598" t="str">
        <f>IF('各会計、関係団体の財政状況及び健全化判断比率'!B28="","",'各会計、関係団体の財政状況及び健全化判断比率'!B28)</f>
        <v>国民健康保険特別会計</v>
      </c>
      <c r="X34" s="598"/>
      <c r="Y34" s="598"/>
      <c r="Z34" s="598"/>
      <c r="AA34" s="598"/>
      <c r="AB34" s="598"/>
      <c r="AC34" s="598"/>
      <c r="AD34" s="598"/>
      <c r="AE34" s="598"/>
      <c r="AF34" s="598"/>
      <c r="AG34" s="598"/>
      <c r="AH34" s="598"/>
      <c r="AI34" s="598"/>
      <c r="AJ34" s="598"/>
      <c r="AK34" s="598"/>
      <c r="AL34" s="181"/>
      <c r="AM34" s="597">
        <f>IF(AO34="","",MAX(C34:D43,U34:V43)+1)</f>
        <v>6</v>
      </c>
      <c r="AN34" s="597"/>
      <c r="AO34" s="598" t="str">
        <f>IF('各会計、関係団体の財政状況及び健全化判断比率'!B31="","",'各会計、関係団体の財政状況及び健全化判断比率'!B31)</f>
        <v>水道事業会計</v>
      </c>
      <c r="AP34" s="598"/>
      <c r="AQ34" s="598"/>
      <c r="AR34" s="598"/>
      <c r="AS34" s="598"/>
      <c r="AT34" s="598"/>
      <c r="AU34" s="598"/>
      <c r="AV34" s="598"/>
      <c r="AW34" s="598"/>
      <c r="AX34" s="598"/>
      <c r="AY34" s="598"/>
      <c r="AZ34" s="598"/>
      <c r="BA34" s="598"/>
      <c r="BB34" s="598"/>
      <c r="BC34" s="598"/>
      <c r="BD34" s="181"/>
      <c r="BE34" s="597">
        <f>IF(BG34="","",MAX(C34:D43,U34:V43,AM34:AN43)+1)</f>
        <v>7</v>
      </c>
      <c r="BF34" s="597"/>
      <c r="BG34" s="598" t="str">
        <f>IF('各会計、関係団体の財政状況及び健全化判断比率'!B32="","",'各会計、関係団体の財政状況及び健全化判断比率'!B32)</f>
        <v>農業集落排水事業特別会計</v>
      </c>
      <c r="BH34" s="598"/>
      <c r="BI34" s="598"/>
      <c r="BJ34" s="598"/>
      <c r="BK34" s="598"/>
      <c r="BL34" s="598"/>
      <c r="BM34" s="598"/>
      <c r="BN34" s="598"/>
      <c r="BO34" s="598"/>
      <c r="BP34" s="598"/>
      <c r="BQ34" s="598"/>
      <c r="BR34" s="598"/>
      <c r="BS34" s="598"/>
      <c r="BT34" s="598"/>
      <c r="BU34" s="598"/>
      <c r="BV34" s="181"/>
      <c r="BW34" s="597">
        <f>IF(BY34="","",MAX(C34:D43,U34:V43,AM34:AN43,BE34:BF43)+1)</f>
        <v>8</v>
      </c>
      <c r="BX34" s="597"/>
      <c r="BY34" s="598" t="str">
        <f>IF('各会計、関係団体の財政状況及び健全化判断比率'!B68="","",'各会計、関係団体の財政状況及び健全化判断比率'!B68)</f>
        <v>安達地方広域行政組合（一般会計）</v>
      </c>
      <c r="BZ34" s="598"/>
      <c r="CA34" s="598"/>
      <c r="CB34" s="598"/>
      <c r="CC34" s="598"/>
      <c r="CD34" s="598"/>
      <c r="CE34" s="598"/>
      <c r="CF34" s="598"/>
      <c r="CG34" s="598"/>
      <c r="CH34" s="598"/>
      <c r="CI34" s="598"/>
      <c r="CJ34" s="598"/>
      <c r="CK34" s="598"/>
      <c r="CL34" s="598"/>
      <c r="CM34" s="598"/>
      <c r="CN34" s="181"/>
      <c r="CO34" s="597" t="str">
        <f>IF(CQ34="","",MAX(C34:D43,U34:V43,AM34:AN43,BE34:BF43,BW34:BX43)+1)</f>
        <v/>
      </c>
      <c r="CP34" s="597"/>
      <c r="CQ34" s="598" t="str">
        <f>IF('各会計、関係団体の財政状況及び健全化判断比率'!BS7="","",'各会計、関係団体の財政状況及び健全化判断比率'!BS7)</f>
        <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15">
      <c r="A35" s="181"/>
      <c r="B35" s="205"/>
      <c r="C35" s="597">
        <f>IF(E35="","",C34+1)</f>
        <v>2</v>
      </c>
      <c r="D35" s="597"/>
      <c r="E35" s="598" t="str">
        <f>IF('各会計、関係団体の財政状況及び健全化判断比率'!B8="","",'各会計、関係団体の財政状況及び健全化判断比率'!B8)</f>
        <v>土地取得特別会計</v>
      </c>
      <c r="F35" s="598"/>
      <c r="G35" s="598"/>
      <c r="H35" s="598"/>
      <c r="I35" s="598"/>
      <c r="J35" s="598"/>
      <c r="K35" s="598"/>
      <c r="L35" s="598"/>
      <c r="M35" s="598"/>
      <c r="N35" s="598"/>
      <c r="O35" s="598"/>
      <c r="P35" s="598"/>
      <c r="Q35" s="598"/>
      <c r="R35" s="598"/>
      <c r="S35" s="598"/>
      <c r="T35" s="181"/>
      <c r="U35" s="597">
        <f>IF(W35="","",U34+1)</f>
        <v>4</v>
      </c>
      <c r="V35" s="597"/>
      <c r="W35" s="598" t="str">
        <f>IF('各会計、関係団体の財政状況及び健全化判断比率'!B29="","",'各会計、関係団体の財政状況及び健全化判断比率'!B29)</f>
        <v>介護保険特別会計</v>
      </c>
      <c r="X35" s="598"/>
      <c r="Y35" s="598"/>
      <c r="Z35" s="598"/>
      <c r="AA35" s="598"/>
      <c r="AB35" s="598"/>
      <c r="AC35" s="598"/>
      <c r="AD35" s="598"/>
      <c r="AE35" s="598"/>
      <c r="AF35" s="598"/>
      <c r="AG35" s="598"/>
      <c r="AH35" s="598"/>
      <c r="AI35" s="598"/>
      <c r="AJ35" s="598"/>
      <c r="AK35" s="598"/>
      <c r="AL35" s="181"/>
      <c r="AM35" s="597" t="str">
        <f t="shared" ref="AM35:AM43" si="0">IF(AO35="","",AM34+1)</f>
        <v/>
      </c>
      <c r="AN35" s="597"/>
      <c r="AO35" s="598"/>
      <c r="AP35" s="598"/>
      <c r="AQ35" s="598"/>
      <c r="AR35" s="598"/>
      <c r="AS35" s="598"/>
      <c r="AT35" s="598"/>
      <c r="AU35" s="598"/>
      <c r="AV35" s="598"/>
      <c r="AW35" s="598"/>
      <c r="AX35" s="598"/>
      <c r="AY35" s="598"/>
      <c r="AZ35" s="598"/>
      <c r="BA35" s="598"/>
      <c r="BB35" s="598"/>
      <c r="BC35" s="598"/>
      <c r="BD35" s="181"/>
      <c r="BE35" s="597" t="str">
        <f t="shared" ref="BE35:BE43" si="1">IF(BG35="","",BE34+1)</f>
        <v/>
      </c>
      <c r="BF35" s="597"/>
      <c r="BG35" s="598"/>
      <c r="BH35" s="598"/>
      <c r="BI35" s="598"/>
      <c r="BJ35" s="598"/>
      <c r="BK35" s="598"/>
      <c r="BL35" s="598"/>
      <c r="BM35" s="598"/>
      <c r="BN35" s="598"/>
      <c r="BO35" s="598"/>
      <c r="BP35" s="598"/>
      <c r="BQ35" s="598"/>
      <c r="BR35" s="598"/>
      <c r="BS35" s="598"/>
      <c r="BT35" s="598"/>
      <c r="BU35" s="598"/>
      <c r="BV35" s="181"/>
      <c r="BW35" s="597">
        <f t="shared" ref="BW35:BW43" si="2">IF(BY35="","",BW34+1)</f>
        <v>9</v>
      </c>
      <c r="BX35" s="597"/>
      <c r="BY35" s="598" t="str">
        <f>IF('各会計、関係団体の財政状況及び健全化判断比率'!B69="","",'各会計、関係団体の財政状況及び健全化判断比率'!B69)</f>
        <v>安達地方広域行政組合（安達地方広域行政組合地域振興事業特別会計）</v>
      </c>
      <c r="BZ35" s="598"/>
      <c r="CA35" s="598"/>
      <c r="CB35" s="598"/>
      <c r="CC35" s="598"/>
      <c r="CD35" s="598"/>
      <c r="CE35" s="598"/>
      <c r="CF35" s="598"/>
      <c r="CG35" s="598"/>
      <c r="CH35" s="598"/>
      <c r="CI35" s="598"/>
      <c r="CJ35" s="598"/>
      <c r="CK35" s="598"/>
      <c r="CL35" s="598"/>
      <c r="CM35" s="598"/>
      <c r="CN35" s="181"/>
      <c r="CO35" s="597" t="str">
        <f t="shared" ref="CO35:CO43" si="3">IF(CQ35="","",CO34+1)</f>
        <v/>
      </c>
      <c r="CP35" s="597"/>
      <c r="CQ35" s="598" t="str">
        <f>IF('各会計、関係団体の財政状況及び健全化判断比率'!BS8="","",'各会計、関係団体の財政状況及び健全化判断比率'!BS8)</f>
        <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15">
      <c r="A36" s="181"/>
      <c r="B36" s="205"/>
      <c r="C36" s="597" t="str">
        <f>IF(E36="","",C35+1)</f>
        <v/>
      </c>
      <c r="D36" s="597"/>
      <c r="E36" s="598" t="str">
        <f>IF('各会計、関係団体の財政状況及び健全化判断比率'!B9="","",'各会計、関係団体の財政状況及び健全化判断比率'!B9)</f>
        <v/>
      </c>
      <c r="F36" s="598"/>
      <c r="G36" s="598"/>
      <c r="H36" s="598"/>
      <c r="I36" s="598"/>
      <c r="J36" s="598"/>
      <c r="K36" s="598"/>
      <c r="L36" s="598"/>
      <c r="M36" s="598"/>
      <c r="N36" s="598"/>
      <c r="O36" s="598"/>
      <c r="P36" s="598"/>
      <c r="Q36" s="598"/>
      <c r="R36" s="598"/>
      <c r="S36" s="598"/>
      <c r="T36" s="181"/>
      <c r="U36" s="597">
        <f t="shared" ref="U36:U43" si="4">IF(W36="","",U35+1)</f>
        <v>5</v>
      </c>
      <c r="V36" s="597"/>
      <c r="W36" s="598" t="str">
        <f>IF('各会計、関係団体の財政状況及び健全化判断比率'!B30="","",'各会計、関係団体の財政状況及び健全化判断比率'!B30)</f>
        <v>後期高齢者医療特別会計</v>
      </c>
      <c r="X36" s="598"/>
      <c r="Y36" s="598"/>
      <c r="Z36" s="598"/>
      <c r="AA36" s="598"/>
      <c r="AB36" s="598"/>
      <c r="AC36" s="598"/>
      <c r="AD36" s="598"/>
      <c r="AE36" s="598"/>
      <c r="AF36" s="598"/>
      <c r="AG36" s="598"/>
      <c r="AH36" s="598"/>
      <c r="AI36" s="598"/>
      <c r="AJ36" s="598"/>
      <c r="AK36" s="598"/>
      <c r="AL36" s="181"/>
      <c r="AM36" s="597" t="str">
        <f t="shared" si="0"/>
        <v/>
      </c>
      <c r="AN36" s="597"/>
      <c r="AO36" s="598"/>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10</v>
      </c>
      <c r="BX36" s="597"/>
      <c r="BY36" s="598" t="str">
        <f>IF('各会計、関係団体の財政状況及び健全化判断比率'!B70="","",'各会計、関係団体の財政状況及び健全化判断比率'!B70)</f>
        <v>福島県市町村総合事務組合（一般会計）</v>
      </c>
      <c r="BZ36" s="598"/>
      <c r="CA36" s="598"/>
      <c r="CB36" s="598"/>
      <c r="CC36" s="598"/>
      <c r="CD36" s="598"/>
      <c r="CE36" s="598"/>
      <c r="CF36" s="598"/>
      <c r="CG36" s="598"/>
      <c r="CH36" s="598"/>
      <c r="CI36" s="598"/>
      <c r="CJ36" s="598"/>
      <c r="CK36" s="598"/>
      <c r="CL36" s="598"/>
      <c r="CM36" s="598"/>
      <c r="CN36" s="181"/>
      <c r="CO36" s="597" t="str">
        <f t="shared" si="3"/>
        <v/>
      </c>
      <c r="CP36" s="597"/>
      <c r="CQ36" s="598" t="str">
        <f>IF('各会計、関係団体の財政状況及び健全化判断比率'!BS9="","",'各会計、関係団体の財政状況及び健全化判断比率'!BS9)</f>
        <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15">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t="str">
        <f t="shared" si="4"/>
        <v/>
      </c>
      <c r="V37" s="597"/>
      <c r="W37" s="598"/>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11</v>
      </c>
      <c r="BX37" s="597"/>
      <c r="BY37" s="598" t="str">
        <f>IF('各会計、関係団体の財政状況及び健全化判断比率'!B71="","",'各会計、関係団体の財政状況及び健全化判断比率'!B71)</f>
        <v>福島県市町村総合事務組合（消防補償等特別会計）</v>
      </c>
      <c r="BZ37" s="598"/>
      <c r="CA37" s="598"/>
      <c r="CB37" s="598"/>
      <c r="CC37" s="598"/>
      <c r="CD37" s="598"/>
      <c r="CE37" s="598"/>
      <c r="CF37" s="598"/>
      <c r="CG37" s="598"/>
      <c r="CH37" s="598"/>
      <c r="CI37" s="598"/>
      <c r="CJ37" s="598"/>
      <c r="CK37" s="598"/>
      <c r="CL37" s="598"/>
      <c r="CM37" s="598"/>
      <c r="CN37" s="181"/>
      <c r="CO37" s="597" t="str">
        <f t="shared" si="3"/>
        <v/>
      </c>
      <c r="CP37" s="597"/>
      <c r="CQ37" s="598" t="str">
        <f>IF('各会計、関係団体の財政状況及び健全化判断比率'!BS10="","",'各会計、関係団体の財政状況及び健全化判断比率'!BS10)</f>
        <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15">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12</v>
      </c>
      <c r="BX38" s="597"/>
      <c r="BY38" s="598" t="str">
        <f>IF('各会計、関係団体の財政状況及び健全化判断比率'!B72="","",'各会計、関係団体の財政状況及び健全化判断比率'!B72)</f>
        <v>福島県市町村総合事務組合（消防賞じゅつ金特別会計）</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15">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f t="shared" si="2"/>
        <v>13</v>
      </c>
      <c r="BX39" s="597"/>
      <c r="BY39" s="598" t="str">
        <f>IF('各会計、関係団体の財政状況及び健全化判断比率'!B73="","",'各会計、関係団体の財政状況及び健全化判断比率'!B73)</f>
        <v>福島県市町村総合事務組合（非常勤職員公務災害補償特別会計）</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15">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f t="shared" si="2"/>
        <v>14</v>
      </c>
      <c r="BX40" s="597"/>
      <c r="BY40" s="598" t="str">
        <f>IF('各会計、関係団体の財政状況及び健全化判断比率'!B74="","",'各会計、関係団体の財政状況及び健全化判断比率'!B74)</f>
        <v>福島県市町村総合事務組合（自治会館管理特別会計）</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15">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f t="shared" si="2"/>
        <v>15</v>
      </c>
      <c r="BX41" s="597"/>
      <c r="BY41" s="598" t="str">
        <f>IF('各会計、関係団体の財政状況及び健全化判断比率'!B75="","",'各会計、関係団体の財政状況及び健全化判断比率'!B75)</f>
        <v>福島県後期高齢者医療広域連合（一般会計）</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15">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f t="shared" si="2"/>
        <v>16</v>
      </c>
      <c r="BX42" s="597"/>
      <c r="BY42" s="598" t="str">
        <f>IF('各会計、関係団体の財政状況及び健全化判断比率'!B76="","",'各会計、関係団体の財政状況及び健全化判断比率'!B76)</f>
        <v>福島県後期高齢者医療広域連合（後期高齢者医療特別会計）</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15">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t="str">
        <f t="shared" si="2"/>
        <v/>
      </c>
      <c r="BX43" s="597"/>
      <c r="BY43" s="598" t="str">
        <f>IF('各会計、関係団体の財政状況及び健全化判断比率'!B77="","",'各会計、関係団体の財政状況及び健全化判断比率'!B77)</f>
        <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192</v>
      </c>
      <c r="E46" s="600" t="s">
        <v>193</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15">
      <c r="E47" s="600" t="s">
        <v>194</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15">
      <c r="E48" s="600" t="s">
        <v>195</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15">
      <c r="E49" s="601" t="s">
        <v>196</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15">
      <c r="E50" s="600" t="s">
        <v>197</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15">
      <c r="E51" s="600" t="s">
        <v>198</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15">
      <c r="E52" s="600" t="s">
        <v>199</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15">
      <c r="E53" s="600" t="s">
        <v>200</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15"/>
    <row r="55" spans="5:113" x14ac:dyDescent="0.15"/>
    <row r="56" spans="5:113" x14ac:dyDescent="0.15"/>
  </sheetData>
  <sheetProtection algorithmName="SHA-512" hashValue="jeYM/sp7WP4actWLtd8X4KkB1iblppwvpC5sNY+sG1kFfuZowVd66UlTyzU6xYDW6G+Zg7b40QGb4J/dLg6eEw==" saltValue="DkzLItSL06hxRrrw32fwTw=="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201</v>
      </c>
      <c r="DI1" s="603"/>
      <c r="DJ1" s="603"/>
      <c r="DK1" s="603"/>
      <c r="DL1" s="603"/>
      <c r="DM1" s="603"/>
      <c r="DN1" s="604"/>
      <c r="DO1" s="214"/>
      <c r="DP1" s="602" t="s">
        <v>202</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15">
      <c r="B2" s="215" t="s">
        <v>203</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05" t="s">
        <v>204</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205</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206</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5" t="s">
        <v>1</v>
      </c>
      <c r="C4" s="606"/>
      <c r="D4" s="606"/>
      <c r="E4" s="606"/>
      <c r="F4" s="606"/>
      <c r="G4" s="606"/>
      <c r="H4" s="606"/>
      <c r="I4" s="606"/>
      <c r="J4" s="606"/>
      <c r="K4" s="606"/>
      <c r="L4" s="606"/>
      <c r="M4" s="606"/>
      <c r="N4" s="606"/>
      <c r="O4" s="606"/>
      <c r="P4" s="606"/>
      <c r="Q4" s="607"/>
      <c r="R4" s="605" t="s">
        <v>207</v>
      </c>
      <c r="S4" s="606"/>
      <c r="T4" s="606"/>
      <c r="U4" s="606"/>
      <c r="V4" s="606"/>
      <c r="W4" s="606"/>
      <c r="X4" s="606"/>
      <c r="Y4" s="607"/>
      <c r="Z4" s="605" t="s">
        <v>208</v>
      </c>
      <c r="AA4" s="606"/>
      <c r="AB4" s="606"/>
      <c r="AC4" s="607"/>
      <c r="AD4" s="605" t="s">
        <v>209</v>
      </c>
      <c r="AE4" s="606"/>
      <c r="AF4" s="606"/>
      <c r="AG4" s="606"/>
      <c r="AH4" s="606"/>
      <c r="AI4" s="606"/>
      <c r="AJ4" s="606"/>
      <c r="AK4" s="607"/>
      <c r="AL4" s="605" t="s">
        <v>208</v>
      </c>
      <c r="AM4" s="606"/>
      <c r="AN4" s="606"/>
      <c r="AO4" s="607"/>
      <c r="AP4" s="608" t="s">
        <v>210</v>
      </c>
      <c r="AQ4" s="608"/>
      <c r="AR4" s="608"/>
      <c r="AS4" s="608"/>
      <c r="AT4" s="608"/>
      <c r="AU4" s="608"/>
      <c r="AV4" s="608"/>
      <c r="AW4" s="608"/>
      <c r="AX4" s="608"/>
      <c r="AY4" s="608"/>
      <c r="AZ4" s="608"/>
      <c r="BA4" s="608"/>
      <c r="BB4" s="608"/>
      <c r="BC4" s="608"/>
      <c r="BD4" s="608"/>
      <c r="BE4" s="608"/>
      <c r="BF4" s="608"/>
      <c r="BG4" s="608" t="s">
        <v>211</v>
      </c>
      <c r="BH4" s="608"/>
      <c r="BI4" s="608"/>
      <c r="BJ4" s="608"/>
      <c r="BK4" s="608"/>
      <c r="BL4" s="608"/>
      <c r="BM4" s="608"/>
      <c r="BN4" s="608"/>
      <c r="BO4" s="608" t="s">
        <v>208</v>
      </c>
      <c r="BP4" s="608"/>
      <c r="BQ4" s="608"/>
      <c r="BR4" s="608"/>
      <c r="BS4" s="608" t="s">
        <v>212</v>
      </c>
      <c r="BT4" s="608"/>
      <c r="BU4" s="608"/>
      <c r="BV4" s="608"/>
      <c r="BW4" s="608"/>
      <c r="BX4" s="608"/>
      <c r="BY4" s="608"/>
      <c r="BZ4" s="608"/>
      <c r="CA4" s="608"/>
      <c r="CB4" s="608"/>
      <c r="CD4" s="605" t="s">
        <v>213</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15">
      <c r="B5" s="609" t="s">
        <v>214</v>
      </c>
      <c r="C5" s="610"/>
      <c r="D5" s="610"/>
      <c r="E5" s="610"/>
      <c r="F5" s="610"/>
      <c r="G5" s="610"/>
      <c r="H5" s="610"/>
      <c r="I5" s="610"/>
      <c r="J5" s="610"/>
      <c r="K5" s="610"/>
      <c r="L5" s="610"/>
      <c r="M5" s="610"/>
      <c r="N5" s="610"/>
      <c r="O5" s="610"/>
      <c r="P5" s="610"/>
      <c r="Q5" s="611"/>
      <c r="R5" s="612">
        <v>1018117</v>
      </c>
      <c r="S5" s="613"/>
      <c r="T5" s="613"/>
      <c r="U5" s="613"/>
      <c r="V5" s="613"/>
      <c r="W5" s="613"/>
      <c r="X5" s="613"/>
      <c r="Y5" s="614"/>
      <c r="Z5" s="615">
        <v>19</v>
      </c>
      <c r="AA5" s="615"/>
      <c r="AB5" s="615"/>
      <c r="AC5" s="615"/>
      <c r="AD5" s="616">
        <v>1018117</v>
      </c>
      <c r="AE5" s="616"/>
      <c r="AF5" s="616"/>
      <c r="AG5" s="616"/>
      <c r="AH5" s="616"/>
      <c r="AI5" s="616"/>
      <c r="AJ5" s="616"/>
      <c r="AK5" s="616"/>
      <c r="AL5" s="617">
        <v>31.8</v>
      </c>
      <c r="AM5" s="618"/>
      <c r="AN5" s="618"/>
      <c r="AO5" s="619"/>
      <c r="AP5" s="609" t="s">
        <v>215</v>
      </c>
      <c r="AQ5" s="610"/>
      <c r="AR5" s="610"/>
      <c r="AS5" s="610"/>
      <c r="AT5" s="610"/>
      <c r="AU5" s="610"/>
      <c r="AV5" s="610"/>
      <c r="AW5" s="610"/>
      <c r="AX5" s="610"/>
      <c r="AY5" s="610"/>
      <c r="AZ5" s="610"/>
      <c r="BA5" s="610"/>
      <c r="BB5" s="610"/>
      <c r="BC5" s="610"/>
      <c r="BD5" s="610"/>
      <c r="BE5" s="610"/>
      <c r="BF5" s="611"/>
      <c r="BG5" s="623">
        <v>1005782</v>
      </c>
      <c r="BH5" s="624"/>
      <c r="BI5" s="624"/>
      <c r="BJ5" s="624"/>
      <c r="BK5" s="624"/>
      <c r="BL5" s="624"/>
      <c r="BM5" s="624"/>
      <c r="BN5" s="625"/>
      <c r="BO5" s="626">
        <v>98.8</v>
      </c>
      <c r="BP5" s="626"/>
      <c r="BQ5" s="626"/>
      <c r="BR5" s="626"/>
      <c r="BS5" s="627" t="s">
        <v>122</v>
      </c>
      <c r="BT5" s="627"/>
      <c r="BU5" s="627"/>
      <c r="BV5" s="627"/>
      <c r="BW5" s="627"/>
      <c r="BX5" s="627"/>
      <c r="BY5" s="627"/>
      <c r="BZ5" s="627"/>
      <c r="CA5" s="627"/>
      <c r="CB5" s="631"/>
      <c r="CD5" s="605" t="s">
        <v>210</v>
      </c>
      <c r="CE5" s="606"/>
      <c r="CF5" s="606"/>
      <c r="CG5" s="606"/>
      <c r="CH5" s="606"/>
      <c r="CI5" s="606"/>
      <c r="CJ5" s="606"/>
      <c r="CK5" s="606"/>
      <c r="CL5" s="606"/>
      <c r="CM5" s="606"/>
      <c r="CN5" s="606"/>
      <c r="CO5" s="606"/>
      <c r="CP5" s="606"/>
      <c r="CQ5" s="607"/>
      <c r="CR5" s="605" t="s">
        <v>216</v>
      </c>
      <c r="CS5" s="606"/>
      <c r="CT5" s="606"/>
      <c r="CU5" s="606"/>
      <c r="CV5" s="606"/>
      <c r="CW5" s="606"/>
      <c r="CX5" s="606"/>
      <c r="CY5" s="607"/>
      <c r="CZ5" s="605" t="s">
        <v>208</v>
      </c>
      <c r="DA5" s="606"/>
      <c r="DB5" s="606"/>
      <c r="DC5" s="607"/>
      <c r="DD5" s="605" t="s">
        <v>217</v>
      </c>
      <c r="DE5" s="606"/>
      <c r="DF5" s="606"/>
      <c r="DG5" s="606"/>
      <c r="DH5" s="606"/>
      <c r="DI5" s="606"/>
      <c r="DJ5" s="606"/>
      <c r="DK5" s="606"/>
      <c r="DL5" s="606"/>
      <c r="DM5" s="606"/>
      <c r="DN5" s="606"/>
      <c r="DO5" s="606"/>
      <c r="DP5" s="607"/>
      <c r="DQ5" s="605" t="s">
        <v>218</v>
      </c>
      <c r="DR5" s="606"/>
      <c r="DS5" s="606"/>
      <c r="DT5" s="606"/>
      <c r="DU5" s="606"/>
      <c r="DV5" s="606"/>
      <c r="DW5" s="606"/>
      <c r="DX5" s="606"/>
      <c r="DY5" s="606"/>
      <c r="DZ5" s="606"/>
      <c r="EA5" s="606"/>
      <c r="EB5" s="606"/>
      <c r="EC5" s="607"/>
    </row>
    <row r="6" spans="2:143" ht="11.25" customHeight="1" x14ac:dyDescent="0.15">
      <c r="B6" s="620" t="s">
        <v>219</v>
      </c>
      <c r="C6" s="621"/>
      <c r="D6" s="621"/>
      <c r="E6" s="621"/>
      <c r="F6" s="621"/>
      <c r="G6" s="621"/>
      <c r="H6" s="621"/>
      <c r="I6" s="621"/>
      <c r="J6" s="621"/>
      <c r="K6" s="621"/>
      <c r="L6" s="621"/>
      <c r="M6" s="621"/>
      <c r="N6" s="621"/>
      <c r="O6" s="621"/>
      <c r="P6" s="621"/>
      <c r="Q6" s="622"/>
      <c r="R6" s="623">
        <v>74805</v>
      </c>
      <c r="S6" s="624"/>
      <c r="T6" s="624"/>
      <c r="U6" s="624"/>
      <c r="V6" s="624"/>
      <c r="W6" s="624"/>
      <c r="X6" s="624"/>
      <c r="Y6" s="625"/>
      <c r="Z6" s="626">
        <v>1.4</v>
      </c>
      <c r="AA6" s="626"/>
      <c r="AB6" s="626"/>
      <c r="AC6" s="626"/>
      <c r="AD6" s="627">
        <v>74805</v>
      </c>
      <c r="AE6" s="627"/>
      <c r="AF6" s="627"/>
      <c r="AG6" s="627"/>
      <c r="AH6" s="627"/>
      <c r="AI6" s="627"/>
      <c r="AJ6" s="627"/>
      <c r="AK6" s="627"/>
      <c r="AL6" s="628">
        <v>2.2999999999999998</v>
      </c>
      <c r="AM6" s="629"/>
      <c r="AN6" s="629"/>
      <c r="AO6" s="630"/>
      <c r="AP6" s="620" t="s">
        <v>220</v>
      </c>
      <c r="AQ6" s="621"/>
      <c r="AR6" s="621"/>
      <c r="AS6" s="621"/>
      <c r="AT6" s="621"/>
      <c r="AU6" s="621"/>
      <c r="AV6" s="621"/>
      <c r="AW6" s="621"/>
      <c r="AX6" s="621"/>
      <c r="AY6" s="621"/>
      <c r="AZ6" s="621"/>
      <c r="BA6" s="621"/>
      <c r="BB6" s="621"/>
      <c r="BC6" s="621"/>
      <c r="BD6" s="621"/>
      <c r="BE6" s="621"/>
      <c r="BF6" s="622"/>
      <c r="BG6" s="623">
        <v>1005782</v>
      </c>
      <c r="BH6" s="624"/>
      <c r="BI6" s="624"/>
      <c r="BJ6" s="624"/>
      <c r="BK6" s="624"/>
      <c r="BL6" s="624"/>
      <c r="BM6" s="624"/>
      <c r="BN6" s="625"/>
      <c r="BO6" s="626">
        <v>98.8</v>
      </c>
      <c r="BP6" s="626"/>
      <c r="BQ6" s="626"/>
      <c r="BR6" s="626"/>
      <c r="BS6" s="627" t="s">
        <v>122</v>
      </c>
      <c r="BT6" s="627"/>
      <c r="BU6" s="627"/>
      <c r="BV6" s="627"/>
      <c r="BW6" s="627"/>
      <c r="BX6" s="627"/>
      <c r="BY6" s="627"/>
      <c r="BZ6" s="627"/>
      <c r="CA6" s="627"/>
      <c r="CB6" s="631"/>
      <c r="CD6" s="609" t="s">
        <v>221</v>
      </c>
      <c r="CE6" s="610"/>
      <c r="CF6" s="610"/>
      <c r="CG6" s="610"/>
      <c r="CH6" s="610"/>
      <c r="CI6" s="610"/>
      <c r="CJ6" s="610"/>
      <c r="CK6" s="610"/>
      <c r="CL6" s="610"/>
      <c r="CM6" s="610"/>
      <c r="CN6" s="610"/>
      <c r="CO6" s="610"/>
      <c r="CP6" s="610"/>
      <c r="CQ6" s="611"/>
      <c r="CR6" s="623">
        <v>69335</v>
      </c>
      <c r="CS6" s="624"/>
      <c r="CT6" s="624"/>
      <c r="CU6" s="624"/>
      <c r="CV6" s="624"/>
      <c r="CW6" s="624"/>
      <c r="CX6" s="624"/>
      <c r="CY6" s="625"/>
      <c r="CZ6" s="617">
        <v>1.4</v>
      </c>
      <c r="DA6" s="618"/>
      <c r="DB6" s="618"/>
      <c r="DC6" s="634"/>
      <c r="DD6" s="632" t="s">
        <v>122</v>
      </c>
      <c r="DE6" s="624"/>
      <c r="DF6" s="624"/>
      <c r="DG6" s="624"/>
      <c r="DH6" s="624"/>
      <c r="DI6" s="624"/>
      <c r="DJ6" s="624"/>
      <c r="DK6" s="624"/>
      <c r="DL6" s="624"/>
      <c r="DM6" s="624"/>
      <c r="DN6" s="624"/>
      <c r="DO6" s="624"/>
      <c r="DP6" s="625"/>
      <c r="DQ6" s="632">
        <v>69335</v>
      </c>
      <c r="DR6" s="624"/>
      <c r="DS6" s="624"/>
      <c r="DT6" s="624"/>
      <c r="DU6" s="624"/>
      <c r="DV6" s="624"/>
      <c r="DW6" s="624"/>
      <c r="DX6" s="624"/>
      <c r="DY6" s="624"/>
      <c r="DZ6" s="624"/>
      <c r="EA6" s="624"/>
      <c r="EB6" s="624"/>
      <c r="EC6" s="633"/>
    </row>
    <row r="7" spans="2:143" ht="11.25" customHeight="1" x14ac:dyDescent="0.15">
      <c r="B7" s="620" t="s">
        <v>222</v>
      </c>
      <c r="C7" s="621"/>
      <c r="D7" s="621"/>
      <c r="E7" s="621"/>
      <c r="F7" s="621"/>
      <c r="G7" s="621"/>
      <c r="H7" s="621"/>
      <c r="I7" s="621"/>
      <c r="J7" s="621"/>
      <c r="K7" s="621"/>
      <c r="L7" s="621"/>
      <c r="M7" s="621"/>
      <c r="N7" s="621"/>
      <c r="O7" s="621"/>
      <c r="P7" s="621"/>
      <c r="Q7" s="622"/>
      <c r="R7" s="623">
        <v>278</v>
      </c>
      <c r="S7" s="624"/>
      <c r="T7" s="624"/>
      <c r="U7" s="624"/>
      <c r="V7" s="624"/>
      <c r="W7" s="624"/>
      <c r="X7" s="624"/>
      <c r="Y7" s="625"/>
      <c r="Z7" s="626">
        <v>0</v>
      </c>
      <c r="AA7" s="626"/>
      <c r="AB7" s="626"/>
      <c r="AC7" s="626"/>
      <c r="AD7" s="627">
        <v>278</v>
      </c>
      <c r="AE7" s="627"/>
      <c r="AF7" s="627"/>
      <c r="AG7" s="627"/>
      <c r="AH7" s="627"/>
      <c r="AI7" s="627"/>
      <c r="AJ7" s="627"/>
      <c r="AK7" s="627"/>
      <c r="AL7" s="628">
        <v>0</v>
      </c>
      <c r="AM7" s="629"/>
      <c r="AN7" s="629"/>
      <c r="AO7" s="630"/>
      <c r="AP7" s="620" t="s">
        <v>223</v>
      </c>
      <c r="AQ7" s="621"/>
      <c r="AR7" s="621"/>
      <c r="AS7" s="621"/>
      <c r="AT7" s="621"/>
      <c r="AU7" s="621"/>
      <c r="AV7" s="621"/>
      <c r="AW7" s="621"/>
      <c r="AX7" s="621"/>
      <c r="AY7" s="621"/>
      <c r="AZ7" s="621"/>
      <c r="BA7" s="621"/>
      <c r="BB7" s="621"/>
      <c r="BC7" s="621"/>
      <c r="BD7" s="621"/>
      <c r="BE7" s="621"/>
      <c r="BF7" s="622"/>
      <c r="BG7" s="623">
        <v>394108</v>
      </c>
      <c r="BH7" s="624"/>
      <c r="BI7" s="624"/>
      <c r="BJ7" s="624"/>
      <c r="BK7" s="624"/>
      <c r="BL7" s="624"/>
      <c r="BM7" s="624"/>
      <c r="BN7" s="625"/>
      <c r="BO7" s="626">
        <v>38.700000000000003</v>
      </c>
      <c r="BP7" s="626"/>
      <c r="BQ7" s="626"/>
      <c r="BR7" s="626"/>
      <c r="BS7" s="627" t="s">
        <v>122</v>
      </c>
      <c r="BT7" s="627"/>
      <c r="BU7" s="627"/>
      <c r="BV7" s="627"/>
      <c r="BW7" s="627"/>
      <c r="BX7" s="627"/>
      <c r="BY7" s="627"/>
      <c r="BZ7" s="627"/>
      <c r="CA7" s="627"/>
      <c r="CB7" s="631"/>
      <c r="CD7" s="620" t="s">
        <v>224</v>
      </c>
      <c r="CE7" s="621"/>
      <c r="CF7" s="621"/>
      <c r="CG7" s="621"/>
      <c r="CH7" s="621"/>
      <c r="CI7" s="621"/>
      <c r="CJ7" s="621"/>
      <c r="CK7" s="621"/>
      <c r="CL7" s="621"/>
      <c r="CM7" s="621"/>
      <c r="CN7" s="621"/>
      <c r="CO7" s="621"/>
      <c r="CP7" s="621"/>
      <c r="CQ7" s="622"/>
      <c r="CR7" s="623">
        <v>888137</v>
      </c>
      <c r="CS7" s="624"/>
      <c r="CT7" s="624"/>
      <c r="CU7" s="624"/>
      <c r="CV7" s="624"/>
      <c r="CW7" s="624"/>
      <c r="CX7" s="624"/>
      <c r="CY7" s="625"/>
      <c r="CZ7" s="626">
        <v>18</v>
      </c>
      <c r="DA7" s="626"/>
      <c r="DB7" s="626"/>
      <c r="DC7" s="626"/>
      <c r="DD7" s="632">
        <v>3712</v>
      </c>
      <c r="DE7" s="624"/>
      <c r="DF7" s="624"/>
      <c r="DG7" s="624"/>
      <c r="DH7" s="624"/>
      <c r="DI7" s="624"/>
      <c r="DJ7" s="624"/>
      <c r="DK7" s="624"/>
      <c r="DL7" s="624"/>
      <c r="DM7" s="624"/>
      <c r="DN7" s="624"/>
      <c r="DO7" s="624"/>
      <c r="DP7" s="625"/>
      <c r="DQ7" s="632">
        <v>836856</v>
      </c>
      <c r="DR7" s="624"/>
      <c r="DS7" s="624"/>
      <c r="DT7" s="624"/>
      <c r="DU7" s="624"/>
      <c r="DV7" s="624"/>
      <c r="DW7" s="624"/>
      <c r="DX7" s="624"/>
      <c r="DY7" s="624"/>
      <c r="DZ7" s="624"/>
      <c r="EA7" s="624"/>
      <c r="EB7" s="624"/>
      <c r="EC7" s="633"/>
    </row>
    <row r="8" spans="2:143" ht="11.25" customHeight="1" x14ac:dyDescent="0.15">
      <c r="B8" s="620" t="s">
        <v>225</v>
      </c>
      <c r="C8" s="621"/>
      <c r="D8" s="621"/>
      <c r="E8" s="621"/>
      <c r="F8" s="621"/>
      <c r="G8" s="621"/>
      <c r="H8" s="621"/>
      <c r="I8" s="621"/>
      <c r="J8" s="621"/>
      <c r="K8" s="621"/>
      <c r="L8" s="621"/>
      <c r="M8" s="621"/>
      <c r="N8" s="621"/>
      <c r="O8" s="621"/>
      <c r="P8" s="621"/>
      <c r="Q8" s="622"/>
      <c r="R8" s="623">
        <v>3726</v>
      </c>
      <c r="S8" s="624"/>
      <c r="T8" s="624"/>
      <c r="U8" s="624"/>
      <c r="V8" s="624"/>
      <c r="W8" s="624"/>
      <c r="X8" s="624"/>
      <c r="Y8" s="625"/>
      <c r="Z8" s="626">
        <v>0.1</v>
      </c>
      <c r="AA8" s="626"/>
      <c r="AB8" s="626"/>
      <c r="AC8" s="626"/>
      <c r="AD8" s="627">
        <v>3726</v>
      </c>
      <c r="AE8" s="627"/>
      <c r="AF8" s="627"/>
      <c r="AG8" s="627"/>
      <c r="AH8" s="627"/>
      <c r="AI8" s="627"/>
      <c r="AJ8" s="627"/>
      <c r="AK8" s="627"/>
      <c r="AL8" s="628">
        <v>0.1</v>
      </c>
      <c r="AM8" s="629"/>
      <c r="AN8" s="629"/>
      <c r="AO8" s="630"/>
      <c r="AP8" s="620" t="s">
        <v>226</v>
      </c>
      <c r="AQ8" s="621"/>
      <c r="AR8" s="621"/>
      <c r="AS8" s="621"/>
      <c r="AT8" s="621"/>
      <c r="AU8" s="621"/>
      <c r="AV8" s="621"/>
      <c r="AW8" s="621"/>
      <c r="AX8" s="621"/>
      <c r="AY8" s="621"/>
      <c r="AZ8" s="621"/>
      <c r="BA8" s="621"/>
      <c r="BB8" s="621"/>
      <c r="BC8" s="621"/>
      <c r="BD8" s="621"/>
      <c r="BE8" s="621"/>
      <c r="BF8" s="622"/>
      <c r="BG8" s="623">
        <v>16718</v>
      </c>
      <c r="BH8" s="624"/>
      <c r="BI8" s="624"/>
      <c r="BJ8" s="624"/>
      <c r="BK8" s="624"/>
      <c r="BL8" s="624"/>
      <c r="BM8" s="624"/>
      <c r="BN8" s="625"/>
      <c r="BO8" s="626">
        <v>1.6</v>
      </c>
      <c r="BP8" s="626"/>
      <c r="BQ8" s="626"/>
      <c r="BR8" s="626"/>
      <c r="BS8" s="627" t="s">
        <v>122</v>
      </c>
      <c r="BT8" s="627"/>
      <c r="BU8" s="627"/>
      <c r="BV8" s="627"/>
      <c r="BW8" s="627"/>
      <c r="BX8" s="627"/>
      <c r="BY8" s="627"/>
      <c r="BZ8" s="627"/>
      <c r="CA8" s="627"/>
      <c r="CB8" s="631"/>
      <c r="CD8" s="620" t="s">
        <v>227</v>
      </c>
      <c r="CE8" s="621"/>
      <c r="CF8" s="621"/>
      <c r="CG8" s="621"/>
      <c r="CH8" s="621"/>
      <c r="CI8" s="621"/>
      <c r="CJ8" s="621"/>
      <c r="CK8" s="621"/>
      <c r="CL8" s="621"/>
      <c r="CM8" s="621"/>
      <c r="CN8" s="621"/>
      <c r="CO8" s="621"/>
      <c r="CP8" s="621"/>
      <c r="CQ8" s="622"/>
      <c r="CR8" s="623">
        <v>1228668</v>
      </c>
      <c r="CS8" s="624"/>
      <c r="CT8" s="624"/>
      <c r="CU8" s="624"/>
      <c r="CV8" s="624"/>
      <c r="CW8" s="624"/>
      <c r="CX8" s="624"/>
      <c r="CY8" s="625"/>
      <c r="CZ8" s="626">
        <v>24.9</v>
      </c>
      <c r="DA8" s="626"/>
      <c r="DB8" s="626"/>
      <c r="DC8" s="626"/>
      <c r="DD8" s="632">
        <v>2410</v>
      </c>
      <c r="DE8" s="624"/>
      <c r="DF8" s="624"/>
      <c r="DG8" s="624"/>
      <c r="DH8" s="624"/>
      <c r="DI8" s="624"/>
      <c r="DJ8" s="624"/>
      <c r="DK8" s="624"/>
      <c r="DL8" s="624"/>
      <c r="DM8" s="624"/>
      <c r="DN8" s="624"/>
      <c r="DO8" s="624"/>
      <c r="DP8" s="625"/>
      <c r="DQ8" s="632">
        <v>672553</v>
      </c>
      <c r="DR8" s="624"/>
      <c r="DS8" s="624"/>
      <c r="DT8" s="624"/>
      <c r="DU8" s="624"/>
      <c r="DV8" s="624"/>
      <c r="DW8" s="624"/>
      <c r="DX8" s="624"/>
      <c r="DY8" s="624"/>
      <c r="DZ8" s="624"/>
      <c r="EA8" s="624"/>
      <c r="EB8" s="624"/>
      <c r="EC8" s="633"/>
    </row>
    <row r="9" spans="2:143" ht="11.25" customHeight="1" x14ac:dyDescent="0.15">
      <c r="B9" s="620" t="s">
        <v>228</v>
      </c>
      <c r="C9" s="621"/>
      <c r="D9" s="621"/>
      <c r="E9" s="621"/>
      <c r="F9" s="621"/>
      <c r="G9" s="621"/>
      <c r="H9" s="621"/>
      <c r="I9" s="621"/>
      <c r="J9" s="621"/>
      <c r="K9" s="621"/>
      <c r="L9" s="621"/>
      <c r="M9" s="621"/>
      <c r="N9" s="621"/>
      <c r="O9" s="621"/>
      <c r="P9" s="621"/>
      <c r="Q9" s="622"/>
      <c r="R9" s="623">
        <v>4044</v>
      </c>
      <c r="S9" s="624"/>
      <c r="T9" s="624"/>
      <c r="U9" s="624"/>
      <c r="V9" s="624"/>
      <c r="W9" s="624"/>
      <c r="X9" s="624"/>
      <c r="Y9" s="625"/>
      <c r="Z9" s="626">
        <v>0.1</v>
      </c>
      <c r="AA9" s="626"/>
      <c r="AB9" s="626"/>
      <c r="AC9" s="626"/>
      <c r="AD9" s="627">
        <v>4044</v>
      </c>
      <c r="AE9" s="627"/>
      <c r="AF9" s="627"/>
      <c r="AG9" s="627"/>
      <c r="AH9" s="627"/>
      <c r="AI9" s="627"/>
      <c r="AJ9" s="627"/>
      <c r="AK9" s="627"/>
      <c r="AL9" s="628">
        <v>0.1</v>
      </c>
      <c r="AM9" s="629"/>
      <c r="AN9" s="629"/>
      <c r="AO9" s="630"/>
      <c r="AP9" s="620" t="s">
        <v>229</v>
      </c>
      <c r="AQ9" s="621"/>
      <c r="AR9" s="621"/>
      <c r="AS9" s="621"/>
      <c r="AT9" s="621"/>
      <c r="AU9" s="621"/>
      <c r="AV9" s="621"/>
      <c r="AW9" s="621"/>
      <c r="AX9" s="621"/>
      <c r="AY9" s="621"/>
      <c r="AZ9" s="621"/>
      <c r="BA9" s="621"/>
      <c r="BB9" s="621"/>
      <c r="BC9" s="621"/>
      <c r="BD9" s="621"/>
      <c r="BE9" s="621"/>
      <c r="BF9" s="622"/>
      <c r="BG9" s="623">
        <v>344277</v>
      </c>
      <c r="BH9" s="624"/>
      <c r="BI9" s="624"/>
      <c r="BJ9" s="624"/>
      <c r="BK9" s="624"/>
      <c r="BL9" s="624"/>
      <c r="BM9" s="624"/>
      <c r="BN9" s="625"/>
      <c r="BO9" s="626">
        <v>33.799999999999997</v>
      </c>
      <c r="BP9" s="626"/>
      <c r="BQ9" s="626"/>
      <c r="BR9" s="626"/>
      <c r="BS9" s="627" t="s">
        <v>122</v>
      </c>
      <c r="BT9" s="627"/>
      <c r="BU9" s="627"/>
      <c r="BV9" s="627"/>
      <c r="BW9" s="627"/>
      <c r="BX9" s="627"/>
      <c r="BY9" s="627"/>
      <c r="BZ9" s="627"/>
      <c r="CA9" s="627"/>
      <c r="CB9" s="631"/>
      <c r="CD9" s="620" t="s">
        <v>230</v>
      </c>
      <c r="CE9" s="621"/>
      <c r="CF9" s="621"/>
      <c r="CG9" s="621"/>
      <c r="CH9" s="621"/>
      <c r="CI9" s="621"/>
      <c r="CJ9" s="621"/>
      <c r="CK9" s="621"/>
      <c r="CL9" s="621"/>
      <c r="CM9" s="621"/>
      <c r="CN9" s="621"/>
      <c r="CO9" s="621"/>
      <c r="CP9" s="621"/>
      <c r="CQ9" s="622"/>
      <c r="CR9" s="623">
        <v>366609</v>
      </c>
      <c r="CS9" s="624"/>
      <c r="CT9" s="624"/>
      <c r="CU9" s="624"/>
      <c r="CV9" s="624"/>
      <c r="CW9" s="624"/>
      <c r="CX9" s="624"/>
      <c r="CY9" s="625"/>
      <c r="CZ9" s="626">
        <v>7.4</v>
      </c>
      <c r="DA9" s="626"/>
      <c r="DB9" s="626"/>
      <c r="DC9" s="626"/>
      <c r="DD9" s="632">
        <v>14117</v>
      </c>
      <c r="DE9" s="624"/>
      <c r="DF9" s="624"/>
      <c r="DG9" s="624"/>
      <c r="DH9" s="624"/>
      <c r="DI9" s="624"/>
      <c r="DJ9" s="624"/>
      <c r="DK9" s="624"/>
      <c r="DL9" s="624"/>
      <c r="DM9" s="624"/>
      <c r="DN9" s="624"/>
      <c r="DO9" s="624"/>
      <c r="DP9" s="625"/>
      <c r="DQ9" s="632">
        <v>310817</v>
      </c>
      <c r="DR9" s="624"/>
      <c r="DS9" s="624"/>
      <c r="DT9" s="624"/>
      <c r="DU9" s="624"/>
      <c r="DV9" s="624"/>
      <c r="DW9" s="624"/>
      <c r="DX9" s="624"/>
      <c r="DY9" s="624"/>
      <c r="DZ9" s="624"/>
      <c r="EA9" s="624"/>
      <c r="EB9" s="624"/>
      <c r="EC9" s="633"/>
    </row>
    <row r="10" spans="2:143" ht="11.25" customHeight="1" x14ac:dyDescent="0.15">
      <c r="B10" s="620" t="s">
        <v>231</v>
      </c>
      <c r="C10" s="621"/>
      <c r="D10" s="621"/>
      <c r="E10" s="621"/>
      <c r="F10" s="621"/>
      <c r="G10" s="621"/>
      <c r="H10" s="621"/>
      <c r="I10" s="621"/>
      <c r="J10" s="621"/>
      <c r="K10" s="621"/>
      <c r="L10" s="621"/>
      <c r="M10" s="621"/>
      <c r="N10" s="621"/>
      <c r="O10" s="621"/>
      <c r="P10" s="621"/>
      <c r="Q10" s="622"/>
      <c r="R10" s="623" t="s">
        <v>122</v>
      </c>
      <c r="S10" s="624"/>
      <c r="T10" s="624"/>
      <c r="U10" s="624"/>
      <c r="V10" s="624"/>
      <c r="W10" s="624"/>
      <c r="X10" s="624"/>
      <c r="Y10" s="625"/>
      <c r="Z10" s="626" t="s">
        <v>122</v>
      </c>
      <c r="AA10" s="626"/>
      <c r="AB10" s="626"/>
      <c r="AC10" s="626"/>
      <c r="AD10" s="627" t="s">
        <v>122</v>
      </c>
      <c r="AE10" s="627"/>
      <c r="AF10" s="627"/>
      <c r="AG10" s="627"/>
      <c r="AH10" s="627"/>
      <c r="AI10" s="627"/>
      <c r="AJ10" s="627"/>
      <c r="AK10" s="627"/>
      <c r="AL10" s="628" t="s">
        <v>122</v>
      </c>
      <c r="AM10" s="629"/>
      <c r="AN10" s="629"/>
      <c r="AO10" s="630"/>
      <c r="AP10" s="620" t="s">
        <v>232</v>
      </c>
      <c r="AQ10" s="621"/>
      <c r="AR10" s="621"/>
      <c r="AS10" s="621"/>
      <c r="AT10" s="621"/>
      <c r="AU10" s="621"/>
      <c r="AV10" s="621"/>
      <c r="AW10" s="621"/>
      <c r="AX10" s="621"/>
      <c r="AY10" s="621"/>
      <c r="AZ10" s="621"/>
      <c r="BA10" s="621"/>
      <c r="BB10" s="621"/>
      <c r="BC10" s="621"/>
      <c r="BD10" s="621"/>
      <c r="BE10" s="621"/>
      <c r="BF10" s="622"/>
      <c r="BG10" s="623">
        <v>19263</v>
      </c>
      <c r="BH10" s="624"/>
      <c r="BI10" s="624"/>
      <c r="BJ10" s="624"/>
      <c r="BK10" s="624"/>
      <c r="BL10" s="624"/>
      <c r="BM10" s="624"/>
      <c r="BN10" s="625"/>
      <c r="BO10" s="626">
        <v>1.9</v>
      </c>
      <c r="BP10" s="626"/>
      <c r="BQ10" s="626"/>
      <c r="BR10" s="626"/>
      <c r="BS10" s="627" t="s">
        <v>122</v>
      </c>
      <c r="BT10" s="627"/>
      <c r="BU10" s="627"/>
      <c r="BV10" s="627"/>
      <c r="BW10" s="627"/>
      <c r="BX10" s="627"/>
      <c r="BY10" s="627"/>
      <c r="BZ10" s="627"/>
      <c r="CA10" s="627"/>
      <c r="CB10" s="631"/>
      <c r="CD10" s="620" t="s">
        <v>233</v>
      </c>
      <c r="CE10" s="621"/>
      <c r="CF10" s="621"/>
      <c r="CG10" s="621"/>
      <c r="CH10" s="621"/>
      <c r="CI10" s="621"/>
      <c r="CJ10" s="621"/>
      <c r="CK10" s="621"/>
      <c r="CL10" s="621"/>
      <c r="CM10" s="621"/>
      <c r="CN10" s="621"/>
      <c r="CO10" s="621"/>
      <c r="CP10" s="621"/>
      <c r="CQ10" s="622"/>
      <c r="CR10" s="623">
        <v>200</v>
      </c>
      <c r="CS10" s="624"/>
      <c r="CT10" s="624"/>
      <c r="CU10" s="624"/>
      <c r="CV10" s="624"/>
      <c r="CW10" s="624"/>
      <c r="CX10" s="624"/>
      <c r="CY10" s="625"/>
      <c r="CZ10" s="626">
        <v>0</v>
      </c>
      <c r="DA10" s="626"/>
      <c r="DB10" s="626"/>
      <c r="DC10" s="626"/>
      <c r="DD10" s="632" t="s">
        <v>122</v>
      </c>
      <c r="DE10" s="624"/>
      <c r="DF10" s="624"/>
      <c r="DG10" s="624"/>
      <c r="DH10" s="624"/>
      <c r="DI10" s="624"/>
      <c r="DJ10" s="624"/>
      <c r="DK10" s="624"/>
      <c r="DL10" s="624"/>
      <c r="DM10" s="624"/>
      <c r="DN10" s="624"/>
      <c r="DO10" s="624"/>
      <c r="DP10" s="625"/>
      <c r="DQ10" s="632">
        <v>200</v>
      </c>
      <c r="DR10" s="624"/>
      <c r="DS10" s="624"/>
      <c r="DT10" s="624"/>
      <c r="DU10" s="624"/>
      <c r="DV10" s="624"/>
      <c r="DW10" s="624"/>
      <c r="DX10" s="624"/>
      <c r="DY10" s="624"/>
      <c r="DZ10" s="624"/>
      <c r="EA10" s="624"/>
      <c r="EB10" s="624"/>
      <c r="EC10" s="633"/>
    </row>
    <row r="11" spans="2:143" ht="11.25" customHeight="1" x14ac:dyDescent="0.15">
      <c r="B11" s="620" t="s">
        <v>234</v>
      </c>
      <c r="C11" s="621"/>
      <c r="D11" s="621"/>
      <c r="E11" s="621"/>
      <c r="F11" s="621"/>
      <c r="G11" s="621"/>
      <c r="H11" s="621"/>
      <c r="I11" s="621"/>
      <c r="J11" s="621"/>
      <c r="K11" s="621"/>
      <c r="L11" s="621"/>
      <c r="M11" s="621"/>
      <c r="N11" s="621"/>
      <c r="O11" s="621"/>
      <c r="P11" s="621"/>
      <c r="Q11" s="622"/>
      <c r="R11" s="623">
        <v>214378</v>
      </c>
      <c r="S11" s="624"/>
      <c r="T11" s="624"/>
      <c r="U11" s="624"/>
      <c r="V11" s="624"/>
      <c r="W11" s="624"/>
      <c r="X11" s="624"/>
      <c r="Y11" s="625"/>
      <c r="Z11" s="628">
        <v>4</v>
      </c>
      <c r="AA11" s="629"/>
      <c r="AB11" s="629"/>
      <c r="AC11" s="635"/>
      <c r="AD11" s="632">
        <v>214378</v>
      </c>
      <c r="AE11" s="624"/>
      <c r="AF11" s="624"/>
      <c r="AG11" s="624"/>
      <c r="AH11" s="624"/>
      <c r="AI11" s="624"/>
      <c r="AJ11" s="624"/>
      <c r="AK11" s="625"/>
      <c r="AL11" s="628">
        <v>6.7</v>
      </c>
      <c r="AM11" s="629"/>
      <c r="AN11" s="629"/>
      <c r="AO11" s="630"/>
      <c r="AP11" s="620" t="s">
        <v>235</v>
      </c>
      <c r="AQ11" s="621"/>
      <c r="AR11" s="621"/>
      <c r="AS11" s="621"/>
      <c r="AT11" s="621"/>
      <c r="AU11" s="621"/>
      <c r="AV11" s="621"/>
      <c r="AW11" s="621"/>
      <c r="AX11" s="621"/>
      <c r="AY11" s="621"/>
      <c r="AZ11" s="621"/>
      <c r="BA11" s="621"/>
      <c r="BB11" s="621"/>
      <c r="BC11" s="621"/>
      <c r="BD11" s="621"/>
      <c r="BE11" s="621"/>
      <c r="BF11" s="622"/>
      <c r="BG11" s="623">
        <v>13850</v>
      </c>
      <c r="BH11" s="624"/>
      <c r="BI11" s="624"/>
      <c r="BJ11" s="624"/>
      <c r="BK11" s="624"/>
      <c r="BL11" s="624"/>
      <c r="BM11" s="624"/>
      <c r="BN11" s="625"/>
      <c r="BO11" s="626">
        <v>1.4</v>
      </c>
      <c r="BP11" s="626"/>
      <c r="BQ11" s="626"/>
      <c r="BR11" s="626"/>
      <c r="BS11" s="627" t="s">
        <v>122</v>
      </c>
      <c r="BT11" s="627"/>
      <c r="BU11" s="627"/>
      <c r="BV11" s="627"/>
      <c r="BW11" s="627"/>
      <c r="BX11" s="627"/>
      <c r="BY11" s="627"/>
      <c r="BZ11" s="627"/>
      <c r="CA11" s="627"/>
      <c r="CB11" s="631"/>
      <c r="CD11" s="620" t="s">
        <v>236</v>
      </c>
      <c r="CE11" s="621"/>
      <c r="CF11" s="621"/>
      <c r="CG11" s="621"/>
      <c r="CH11" s="621"/>
      <c r="CI11" s="621"/>
      <c r="CJ11" s="621"/>
      <c r="CK11" s="621"/>
      <c r="CL11" s="621"/>
      <c r="CM11" s="621"/>
      <c r="CN11" s="621"/>
      <c r="CO11" s="621"/>
      <c r="CP11" s="621"/>
      <c r="CQ11" s="622"/>
      <c r="CR11" s="623">
        <v>468531</v>
      </c>
      <c r="CS11" s="624"/>
      <c r="CT11" s="624"/>
      <c r="CU11" s="624"/>
      <c r="CV11" s="624"/>
      <c r="CW11" s="624"/>
      <c r="CX11" s="624"/>
      <c r="CY11" s="625"/>
      <c r="CZ11" s="626">
        <v>9.5</v>
      </c>
      <c r="DA11" s="626"/>
      <c r="DB11" s="626"/>
      <c r="DC11" s="626"/>
      <c r="DD11" s="632">
        <v>148694</v>
      </c>
      <c r="DE11" s="624"/>
      <c r="DF11" s="624"/>
      <c r="DG11" s="624"/>
      <c r="DH11" s="624"/>
      <c r="DI11" s="624"/>
      <c r="DJ11" s="624"/>
      <c r="DK11" s="624"/>
      <c r="DL11" s="624"/>
      <c r="DM11" s="624"/>
      <c r="DN11" s="624"/>
      <c r="DO11" s="624"/>
      <c r="DP11" s="625"/>
      <c r="DQ11" s="632">
        <v>255937</v>
      </c>
      <c r="DR11" s="624"/>
      <c r="DS11" s="624"/>
      <c r="DT11" s="624"/>
      <c r="DU11" s="624"/>
      <c r="DV11" s="624"/>
      <c r="DW11" s="624"/>
      <c r="DX11" s="624"/>
      <c r="DY11" s="624"/>
      <c r="DZ11" s="624"/>
      <c r="EA11" s="624"/>
      <c r="EB11" s="624"/>
      <c r="EC11" s="633"/>
    </row>
    <row r="12" spans="2:143" ht="11.25" customHeight="1" x14ac:dyDescent="0.15">
      <c r="B12" s="620" t="s">
        <v>237</v>
      </c>
      <c r="C12" s="621"/>
      <c r="D12" s="621"/>
      <c r="E12" s="621"/>
      <c r="F12" s="621"/>
      <c r="G12" s="621"/>
      <c r="H12" s="621"/>
      <c r="I12" s="621"/>
      <c r="J12" s="621"/>
      <c r="K12" s="621"/>
      <c r="L12" s="621"/>
      <c r="M12" s="621"/>
      <c r="N12" s="621"/>
      <c r="O12" s="621"/>
      <c r="P12" s="621"/>
      <c r="Q12" s="622"/>
      <c r="R12" s="623">
        <v>15723</v>
      </c>
      <c r="S12" s="624"/>
      <c r="T12" s="624"/>
      <c r="U12" s="624"/>
      <c r="V12" s="624"/>
      <c r="W12" s="624"/>
      <c r="X12" s="624"/>
      <c r="Y12" s="625"/>
      <c r="Z12" s="626">
        <v>0.3</v>
      </c>
      <c r="AA12" s="626"/>
      <c r="AB12" s="626"/>
      <c r="AC12" s="626"/>
      <c r="AD12" s="627">
        <v>15723</v>
      </c>
      <c r="AE12" s="627"/>
      <c r="AF12" s="627"/>
      <c r="AG12" s="627"/>
      <c r="AH12" s="627"/>
      <c r="AI12" s="627"/>
      <c r="AJ12" s="627"/>
      <c r="AK12" s="627"/>
      <c r="AL12" s="628">
        <v>0.5</v>
      </c>
      <c r="AM12" s="629"/>
      <c r="AN12" s="629"/>
      <c r="AO12" s="630"/>
      <c r="AP12" s="620" t="s">
        <v>238</v>
      </c>
      <c r="AQ12" s="621"/>
      <c r="AR12" s="621"/>
      <c r="AS12" s="621"/>
      <c r="AT12" s="621"/>
      <c r="AU12" s="621"/>
      <c r="AV12" s="621"/>
      <c r="AW12" s="621"/>
      <c r="AX12" s="621"/>
      <c r="AY12" s="621"/>
      <c r="AZ12" s="621"/>
      <c r="BA12" s="621"/>
      <c r="BB12" s="621"/>
      <c r="BC12" s="621"/>
      <c r="BD12" s="621"/>
      <c r="BE12" s="621"/>
      <c r="BF12" s="622"/>
      <c r="BG12" s="623">
        <v>485653</v>
      </c>
      <c r="BH12" s="624"/>
      <c r="BI12" s="624"/>
      <c r="BJ12" s="624"/>
      <c r="BK12" s="624"/>
      <c r="BL12" s="624"/>
      <c r="BM12" s="624"/>
      <c r="BN12" s="625"/>
      <c r="BO12" s="626">
        <v>47.7</v>
      </c>
      <c r="BP12" s="626"/>
      <c r="BQ12" s="626"/>
      <c r="BR12" s="626"/>
      <c r="BS12" s="627" t="s">
        <v>122</v>
      </c>
      <c r="BT12" s="627"/>
      <c r="BU12" s="627"/>
      <c r="BV12" s="627"/>
      <c r="BW12" s="627"/>
      <c r="BX12" s="627"/>
      <c r="BY12" s="627"/>
      <c r="BZ12" s="627"/>
      <c r="CA12" s="627"/>
      <c r="CB12" s="631"/>
      <c r="CD12" s="620" t="s">
        <v>239</v>
      </c>
      <c r="CE12" s="621"/>
      <c r="CF12" s="621"/>
      <c r="CG12" s="621"/>
      <c r="CH12" s="621"/>
      <c r="CI12" s="621"/>
      <c r="CJ12" s="621"/>
      <c r="CK12" s="621"/>
      <c r="CL12" s="621"/>
      <c r="CM12" s="621"/>
      <c r="CN12" s="621"/>
      <c r="CO12" s="621"/>
      <c r="CP12" s="621"/>
      <c r="CQ12" s="622"/>
      <c r="CR12" s="623">
        <v>147767</v>
      </c>
      <c r="CS12" s="624"/>
      <c r="CT12" s="624"/>
      <c r="CU12" s="624"/>
      <c r="CV12" s="624"/>
      <c r="CW12" s="624"/>
      <c r="CX12" s="624"/>
      <c r="CY12" s="625"/>
      <c r="CZ12" s="626">
        <v>3</v>
      </c>
      <c r="DA12" s="626"/>
      <c r="DB12" s="626"/>
      <c r="DC12" s="626"/>
      <c r="DD12" s="632">
        <v>4477</v>
      </c>
      <c r="DE12" s="624"/>
      <c r="DF12" s="624"/>
      <c r="DG12" s="624"/>
      <c r="DH12" s="624"/>
      <c r="DI12" s="624"/>
      <c r="DJ12" s="624"/>
      <c r="DK12" s="624"/>
      <c r="DL12" s="624"/>
      <c r="DM12" s="624"/>
      <c r="DN12" s="624"/>
      <c r="DO12" s="624"/>
      <c r="DP12" s="625"/>
      <c r="DQ12" s="632">
        <v>130677</v>
      </c>
      <c r="DR12" s="624"/>
      <c r="DS12" s="624"/>
      <c r="DT12" s="624"/>
      <c r="DU12" s="624"/>
      <c r="DV12" s="624"/>
      <c r="DW12" s="624"/>
      <c r="DX12" s="624"/>
      <c r="DY12" s="624"/>
      <c r="DZ12" s="624"/>
      <c r="EA12" s="624"/>
      <c r="EB12" s="624"/>
      <c r="EC12" s="633"/>
    </row>
    <row r="13" spans="2:143" ht="11.25" customHeight="1" x14ac:dyDescent="0.15">
      <c r="B13" s="620" t="s">
        <v>240</v>
      </c>
      <c r="C13" s="621"/>
      <c r="D13" s="621"/>
      <c r="E13" s="621"/>
      <c r="F13" s="621"/>
      <c r="G13" s="621"/>
      <c r="H13" s="621"/>
      <c r="I13" s="621"/>
      <c r="J13" s="621"/>
      <c r="K13" s="621"/>
      <c r="L13" s="621"/>
      <c r="M13" s="621"/>
      <c r="N13" s="621"/>
      <c r="O13" s="621"/>
      <c r="P13" s="621"/>
      <c r="Q13" s="622"/>
      <c r="R13" s="623" t="s">
        <v>122</v>
      </c>
      <c r="S13" s="624"/>
      <c r="T13" s="624"/>
      <c r="U13" s="624"/>
      <c r="V13" s="624"/>
      <c r="W13" s="624"/>
      <c r="X13" s="624"/>
      <c r="Y13" s="625"/>
      <c r="Z13" s="626" t="s">
        <v>122</v>
      </c>
      <c r="AA13" s="626"/>
      <c r="AB13" s="626"/>
      <c r="AC13" s="626"/>
      <c r="AD13" s="627" t="s">
        <v>122</v>
      </c>
      <c r="AE13" s="627"/>
      <c r="AF13" s="627"/>
      <c r="AG13" s="627"/>
      <c r="AH13" s="627"/>
      <c r="AI13" s="627"/>
      <c r="AJ13" s="627"/>
      <c r="AK13" s="627"/>
      <c r="AL13" s="628" t="s">
        <v>122</v>
      </c>
      <c r="AM13" s="629"/>
      <c r="AN13" s="629"/>
      <c r="AO13" s="630"/>
      <c r="AP13" s="620" t="s">
        <v>241</v>
      </c>
      <c r="AQ13" s="621"/>
      <c r="AR13" s="621"/>
      <c r="AS13" s="621"/>
      <c r="AT13" s="621"/>
      <c r="AU13" s="621"/>
      <c r="AV13" s="621"/>
      <c r="AW13" s="621"/>
      <c r="AX13" s="621"/>
      <c r="AY13" s="621"/>
      <c r="AZ13" s="621"/>
      <c r="BA13" s="621"/>
      <c r="BB13" s="621"/>
      <c r="BC13" s="621"/>
      <c r="BD13" s="621"/>
      <c r="BE13" s="621"/>
      <c r="BF13" s="622"/>
      <c r="BG13" s="623">
        <v>481161</v>
      </c>
      <c r="BH13" s="624"/>
      <c r="BI13" s="624"/>
      <c r="BJ13" s="624"/>
      <c r="BK13" s="624"/>
      <c r="BL13" s="624"/>
      <c r="BM13" s="624"/>
      <c r="BN13" s="625"/>
      <c r="BO13" s="626">
        <v>47.3</v>
      </c>
      <c r="BP13" s="626"/>
      <c r="BQ13" s="626"/>
      <c r="BR13" s="626"/>
      <c r="BS13" s="627" t="s">
        <v>122</v>
      </c>
      <c r="BT13" s="627"/>
      <c r="BU13" s="627"/>
      <c r="BV13" s="627"/>
      <c r="BW13" s="627"/>
      <c r="BX13" s="627"/>
      <c r="BY13" s="627"/>
      <c r="BZ13" s="627"/>
      <c r="CA13" s="627"/>
      <c r="CB13" s="631"/>
      <c r="CD13" s="620" t="s">
        <v>242</v>
      </c>
      <c r="CE13" s="621"/>
      <c r="CF13" s="621"/>
      <c r="CG13" s="621"/>
      <c r="CH13" s="621"/>
      <c r="CI13" s="621"/>
      <c r="CJ13" s="621"/>
      <c r="CK13" s="621"/>
      <c r="CL13" s="621"/>
      <c r="CM13" s="621"/>
      <c r="CN13" s="621"/>
      <c r="CO13" s="621"/>
      <c r="CP13" s="621"/>
      <c r="CQ13" s="622"/>
      <c r="CR13" s="623">
        <v>415041</v>
      </c>
      <c r="CS13" s="624"/>
      <c r="CT13" s="624"/>
      <c r="CU13" s="624"/>
      <c r="CV13" s="624"/>
      <c r="CW13" s="624"/>
      <c r="CX13" s="624"/>
      <c r="CY13" s="625"/>
      <c r="CZ13" s="626">
        <v>8.4</v>
      </c>
      <c r="DA13" s="626"/>
      <c r="DB13" s="626"/>
      <c r="DC13" s="626"/>
      <c r="DD13" s="632">
        <v>174536</v>
      </c>
      <c r="DE13" s="624"/>
      <c r="DF13" s="624"/>
      <c r="DG13" s="624"/>
      <c r="DH13" s="624"/>
      <c r="DI13" s="624"/>
      <c r="DJ13" s="624"/>
      <c r="DK13" s="624"/>
      <c r="DL13" s="624"/>
      <c r="DM13" s="624"/>
      <c r="DN13" s="624"/>
      <c r="DO13" s="624"/>
      <c r="DP13" s="625"/>
      <c r="DQ13" s="632">
        <v>260541</v>
      </c>
      <c r="DR13" s="624"/>
      <c r="DS13" s="624"/>
      <c r="DT13" s="624"/>
      <c r="DU13" s="624"/>
      <c r="DV13" s="624"/>
      <c r="DW13" s="624"/>
      <c r="DX13" s="624"/>
      <c r="DY13" s="624"/>
      <c r="DZ13" s="624"/>
      <c r="EA13" s="624"/>
      <c r="EB13" s="624"/>
      <c r="EC13" s="633"/>
    </row>
    <row r="14" spans="2:143" ht="11.25" customHeight="1" x14ac:dyDescent="0.15">
      <c r="B14" s="620" t="s">
        <v>243</v>
      </c>
      <c r="C14" s="621"/>
      <c r="D14" s="621"/>
      <c r="E14" s="621"/>
      <c r="F14" s="621"/>
      <c r="G14" s="621"/>
      <c r="H14" s="621"/>
      <c r="I14" s="621"/>
      <c r="J14" s="621"/>
      <c r="K14" s="621"/>
      <c r="L14" s="621"/>
      <c r="M14" s="621"/>
      <c r="N14" s="621"/>
      <c r="O14" s="621"/>
      <c r="P14" s="621"/>
      <c r="Q14" s="622"/>
      <c r="R14" s="623">
        <v>848</v>
      </c>
      <c r="S14" s="624"/>
      <c r="T14" s="624"/>
      <c r="U14" s="624"/>
      <c r="V14" s="624"/>
      <c r="W14" s="624"/>
      <c r="X14" s="624"/>
      <c r="Y14" s="625"/>
      <c r="Z14" s="626">
        <v>0</v>
      </c>
      <c r="AA14" s="626"/>
      <c r="AB14" s="626"/>
      <c r="AC14" s="626"/>
      <c r="AD14" s="627">
        <v>848</v>
      </c>
      <c r="AE14" s="627"/>
      <c r="AF14" s="627"/>
      <c r="AG14" s="627"/>
      <c r="AH14" s="627"/>
      <c r="AI14" s="627"/>
      <c r="AJ14" s="627"/>
      <c r="AK14" s="627"/>
      <c r="AL14" s="628">
        <v>0</v>
      </c>
      <c r="AM14" s="629"/>
      <c r="AN14" s="629"/>
      <c r="AO14" s="630"/>
      <c r="AP14" s="620" t="s">
        <v>244</v>
      </c>
      <c r="AQ14" s="621"/>
      <c r="AR14" s="621"/>
      <c r="AS14" s="621"/>
      <c r="AT14" s="621"/>
      <c r="AU14" s="621"/>
      <c r="AV14" s="621"/>
      <c r="AW14" s="621"/>
      <c r="AX14" s="621"/>
      <c r="AY14" s="621"/>
      <c r="AZ14" s="621"/>
      <c r="BA14" s="621"/>
      <c r="BB14" s="621"/>
      <c r="BC14" s="621"/>
      <c r="BD14" s="621"/>
      <c r="BE14" s="621"/>
      <c r="BF14" s="622"/>
      <c r="BG14" s="623">
        <v>40245</v>
      </c>
      <c r="BH14" s="624"/>
      <c r="BI14" s="624"/>
      <c r="BJ14" s="624"/>
      <c r="BK14" s="624"/>
      <c r="BL14" s="624"/>
      <c r="BM14" s="624"/>
      <c r="BN14" s="625"/>
      <c r="BO14" s="626">
        <v>4</v>
      </c>
      <c r="BP14" s="626"/>
      <c r="BQ14" s="626"/>
      <c r="BR14" s="626"/>
      <c r="BS14" s="627" t="s">
        <v>122</v>
      </c>
      <c r="BT14" s="627"/>
      <c r="BU14" s="627"/>
      <c r="BV14" s="627"/>
      <c r="BW14" s="627"/>
      <c r="BX14" s="627"/>
      <c r="BY14" s="627"/>
      <c r="BZ14" s="627"/>
      <c r="CA14" s="627"/>
      <c r="CB14" s="631"/>
      <c r="CD14" s="620" t="s">
        <v>245</v>
      </c>
      <c r="CE14" s="621"/>
      <c r="CF14" s="621"/>
      <c r="CG14" s="621"/>
      <c r="CH14" s="621"/>
      <c r="CI14" s="621"/>
      <c r="CJ14" s="621"/>
      <c r="CK14" s="621"/>
      <c r="CL14" s="621"/>
      <c r="CM14" s="621"/>
      <c r="CN14" s="621"/>
      <c r="CO14" s="621"/>
      <c r="CP14" s="621"/>
      <c r="CQ14" s="622"/>
      <c r="CR14" s="623">
        <v>226524</v>
      </c>
      <c r="CS14" s="624"/>
      <c r="CT14" s="624"/>
      <c r="CU14" s="624"/>
      <c r="CV14" s="624"/>
      <c r="CW14" s="624"/>
      <c r="CX14" s="624"/>
      <c r="CY14" s="625"/>
      <c r="CZ14" s="626">
        <v>4.5999999999999996</v>
      </c>
      <c r="DA14" s="626"/>
      <c r="DB14" s="626"/>
      <c r="DC14" s="626"/>
      <c r="DD14" s="632">
        <v>370</v>
      </c>
      <c r="DE14" s="624"/>
      <c r="DF14" s="624"/>
      <c r="DG14" s="624"/>
      <c r="DH14" s="624"/>
      <c r="DI14" s="624"/>
      <c r="DJ14" s="624"/>
      <c r="DK14" s="624"/>
      <c r="DL14" s="624"/>
      <c r="DM14" s="624"/>
      <c r="DN14" s="624"/>
      <c r="DO14" s="624"/>
      <c r="DP14" s="625"/>
      <c r="DQ14" s="632">
        <v>220961</v>
      </c>
      <c r="DR14" s="624"/>
      <c r="DS14" s="624"/>
      <c r="DT14" s="624"/>
      <c r="DU14" s="624"/>
      <c r="DV14" s="624"/>
      <c r="DW14" s="624"/>
      <c r="DX14" s="624"/>
      <c r="DY14" s="624"/>
      <c r="DZ14" s="624"/>
      <c r="EA14" s="624"/>
      <c r="EB14" s="624"/>
      <c r="EC14" s="633"/>
    </row>
    <row r="15" spans="2:143" ht="11.25" customHeight="1" x14ac:dyDescent="0.15">
      <c r="B15" s="620" t="s">
        <v>246</v>
      </c>
      <c r="C15" s="621"/>
      <c r="D15" s="621"/>
      <c r="E15" s="621"/>
      <c r="F15" s="621"/>
      <c r="G15" s="621"/>
      <c r="H15" s="621"/>
      <c r="I15" s="621"/>
      <c r="J15" s="621"/>
      <c r="K15" s="621"/>
      <c r="L15" s="621"/>
      <c r="M15" s="621"/>
      <c r="N15" s="621"/>
      <c r="O15" s="621"/>
      <c r="P15" s="621"/>
      <c r="Q15" s="622"/>
      <c r="R15" s="623" t="s">
        <v>122</v>
      </c>
      <c r="S15" s="624"/>
      <c r="T15" s="624"/>
      <c r="U15" s="624"/>
      <c r="V15" s="624"/>
      <c r="W15" s="624"/>
      <c r="X15" s="624"/>
      <c r="Y15" s="625"/>
      <c r="Z15" s="626" t="s">
        <v>122</v>
      </c>
      <c r="AA15" s="626"/>
      <c r="AB15" s="626"/>
      <c r="AC15" s="626"/>
      <c r="AD15" s="627" t="s">
        <v>122</v>
      </c>
      <c r="AE15" s="627"/>
      <c r="AF15" s="627"/>
      <c r="AG15" s="627"/>
      <c r="AH15" s="627"/>
      <c r="AI15" s="627"/>
      <c r="AJ15" s="627"/>
      <c r="AK15" s="627"/>
      <c r="AL15" s="628" t="s">
        <v>122</v>
      </c>
      <c r="AM15" s="629"/>
      <c r="AN15" s="629"/>
      <c r="AO15" s="630"/>
      <c r="AP15" s="620" t="s">
        <v>247</v>
      </c>
      <c r="AQ15" s="621"/>
      <c r="AR15" s="621"/>
      <c r="AS15" s="621"/>
      <c r="AT15" s="621"/>
      <c r="AU15" s="621"/>
      <c r="AV15" s="621"/>
      <c r="AW15" s="621"/>
      <c r="AX15" s="621"/>
      <c r="AY15" s="621"/>
      <c r="AZ15" s="621"/>
      <c r="BA15" s="621"/>
      <c r="BB15" s="621"/>
      <c r="BC15" s="621"/>
      <c r="BD15" s="621"/>
      <c r="BE15" s="621"/>
      <c r="BF15" s="622"/>
      <c r="BG15" s="623">
        <v>85776</v>
      </c>
      <c r="BH15" s="624"/>
      <c r="BI15" s="624"/>
      <c r="BJ15" s="624"/>
      <c r="BK15" s="624"/>
      <c r="BL15" s="624"/>
      <c r="BM15" s="624"/>
      <c r="BN15" s="625"/>
      <c r="BO15" s="626">
        <v>8.4</v>
      </c>
      <c r="BP15" s="626"/>
      <c r="BQ15" s="626"/>
      <c r="BR15" s="626"/>
      <c r="BS15" s="627" t="s">
        <v>122</v>
      </c>
      <c r="BT15" s="627"/>
      <c r="BU15" s="627"/>
      <c r="BV15" s="627"/>
      <c r="BW15" s="627"/>
      <c r="BX15" s="627"/>
      <c r="BY15" s="627"/>
      <c r="BZ15" s="627"/>
      <c r="CA15" s="627"/>
      <c r="CB15" s="631"/>
      <c r="CD15" s="620" t="s">
        <v>248</v>
      </c>
      <c r="CE15" s="621"/>
      <c r="CF15" s="621"/>
      <c r="CG15" s="621"/>
      <c r="CH15" s="621"/>
      <c r="CI15" s="621"/>
      <c r="CJ15" s="621"/>
      <c r="CK15" s="621"/>
      <c r="CL15" s="621"/>
      <c r="CM15" s="621"/>
      <c r="CN15" s="621"/>
      <c r="CO15" s="621"/>
      <c r="CP15" s="621"/>
      <c r="CQ15" s="622"/>
      <c r="CR15" s="623">
        <v>687296</v>
      </c>
      <c r="CS15" s="624"/>
      <c r="CT15" s="624"/>
      <c r="CU15" s="624"/>
      <c r="CV15" s="624"/>
      <c r="CW15" s="624"/>
      <c r="CX15" s="624"/>
      <c r="CY15" s="625"/>
      <c r="CZ15" s="626">
        <v>14</v>
      </c>
      <c r="DA15" s="626"/>
      <c r="DB15" s="626"/>
      <c r="DC15" s="626"/>
      <c r="DD15" s="632">
        <v>2605</v>
      </c>
      <c r="DE15" s="624"/>
      <c r="DF15" s="624"/>
      <c r="DG15" s="624"/>
      <c r="DH15" s="624"/>
      <c r="DI15" s="624"/>
      <c r="DJ15" s="624"/>
      <c r="DK15" s="624"/>
      <c r="DL15" s="624"/>
      <c r="DM15" s="624"/>
      <c r="DN15" s="624"/>
      <c r="DO15" s="624"/>
      <c r="DP15" s="625"/>
      <c r="DQ15" s="632">
        <v>642406</v>
      </c>
      <c r="DR15" s="624"/>
      <c r="DS15" s="624"/>
      <c r="DT15" s="624"/>
      <c r="DU15" s="624"/>
      <c r="DV15" s="624"/>
      <c r="DW15" s="624"/>
      <c r="DX15" s="624"/>
      <c r="DY15" s="624"/>
      <c r="DZ15" s="624"/>
      <c r="EA15" s="624"/>
      <c r="EB15" s="624"/>
      <c r="EC15" s="633"/>
    </row>
    <row r="16" spans="2:143" ht="11.25" customHeight="1" x14ac:dyDescent="0.15">
      <c r="B16" s="620" t="s">
        <v>249</v>
      </c>
      <c r="C16" s="621"/>
      <c r="D16" s="621"/>
      <c r="E16" s="621"/>
      <c r="F16" s="621"/>
      <c r="G16" s="621"/>
      <c r="H16" s="621"/>
      <c r="I16" s="621"/>
      <c r="J16" s="621"/>
      <c r="K16" s="621"/>
      <c r="L16" s="621"/>
      <c r="M16" s="621"/>
      <c r="N16" s="621"/>
      <c r="O16" s="621"/>
      <c r="P16" s="621"/>
      <c r="Q16" s="622"/>
      <c r="R16" s="623">
        <v>6235</v>
      </c>
      <c r="S16" s="624"/>
      <c r="T16" s="624"/>
      <c r="U16" s="624"/>
      <c r="V16" s="624"/>
      <c r="W16" s="624"/>
      <c r="X16" s="624"/>
      <c r="Y16" s="625"/>
      <c r="Z16" s="626">
        <v>0.1</v>
      </c>
      <c r="AA16" s="626"/>
      <c r="AB16" s="626"/>
      <c r="AC16" s="626"/>
      <c r="AD16" s="627">
        <v>6235</v>
      </c>
      <c r="AE16" s="627"/>
      <c r="AF16" s="627"/>
      <c r="AG16" s="627"/>
      <c r="AH16" s="627"/>
      <c r="AI16" s="627"/>
      <c r="AJ16" s="627"/>
      <c r="AK16" s="627"/>
      <c r="AL16" s="628">
        <v>0.2</v>
      </c>
      <c r="AM16" s="629"/>
      <c r="AN16" s="629"/>
      <c r="AO16" s="630"/>
      <c r="AP16" s="620" t="s">
        <v>250</v>
      </c>
      <c r="AQ16" s="621"/>
      <c r="AR16" s="621"/>
      <c r="AS16" s="621"/>
      <c r="AT16" s="621"/>
      <c r="AU16" s="621"/>
      <c r="AV16" s="621"/>
      <c r="AW16" s="621"/>
      <c r="AX16" s="621"/>
      <c r="AY16" s="621"/>
      <c r="AZ16" s="621"/>
      <c r="BA16" s="621"/>
      <c r="BB16" s="621"/>
      <c r="BC16" s="621"/>
      <c r="BD16" s="621"/>
      <c r="BE16" s="621"/>
      <c r="BF16" s="622"/>
      <c r="BG16" s="623" t="s">
        <v>122</v>
      </c>
      <c r="BH16" s="624"/>
      <c r="BI16" s="624"/>
      <c r="BJ16" s="624"/>
      <c r="BK16" s="624"/>
      <c r="BL16" s="624"/>
      <c r="BM16" s="624"/>
      <c r="BN16" s="625"/>
      <c r="BO16" s="626" t="s">
        <v>122</v>
      </c>
      <c r="BP16" s="626"/>
      <c r="BQ16" s="626"/>
      <c r="BR16" s="626"/>
      <c r="BS16" s="627" t="s">
        <v>122</v>
      </c>
      <c r="BT16" s="627"/>
      <c r="BU16" s="627"/>
      <c r="BV16" s="627"/>
      <c r="BW16" s="627"/>
      <c r="BX16" s="627"/>
      <c r="BY16" s="627"/>
      <c r="BZ16" s="627"/>
      <c r="CA16" s="627"/>
      <c r="CB16" s="631"/>
      <c r="CD16" s="620" t="s">
        <v>251</v>
      </c>
      <c r="CE16" s="621"/>
      <c r="CF16" s="621"/>
      <c r="CG16" s="621"/>
      <c r="CH16" s="621"/>
      <c r="CI16" s="621"/>
      <c r="CJ16" s="621"/>
      <c r="CK16" s="621"/>
      <c r="CL16" s="621"/>
      <c r="CM16" s="621"/>
      <c r="CN16" s="621"/>
      <c r="CO16" s="621"/>
      <c r="CP16" s="621"/>
      <c r="CQ16" s="622"/>
      <c r="CR16" s="623">
        <v>4877</v>
      </c>
      <c r="CS16" s="624"/>
      <c r="CT16" s="624"/>
      <c r="CU16" s="624"/>
      <c r="CV16" s="624"/>
      <c r="CW16" s="624"/>
      <c r="CX16" s="624"/>
      <c r="CY16" s="625"/>
      <c r="CZ16" s="626">
        <v>0.1</v>
      </c>
      <c r="DA16" s="626"/>
      <c r="DB16" s="626"/>
      <c r="DC16" s="626"/>
      <c r="DD16" s="632" t="s">
        <v>122</v>
      </c>
      <c r="DE16" s="624"/>
      <c r="DF16" s="624"/>
      <c r="DG16" s="624"/>
      <c r="DH16" s="624"/>
      <c r="DI16" s="624"/>
      <c r="DJ16" s="624"/>
      <c r="DK16" s="624"/>
      <c r="DL16" s="624"/>
      <c r="DM16" s="624"/>
      <c r="DN16" s="624"/>
      <c r="DO16" s="624"/>
      <c r="DP16" s="625"/>
      <c r="DQ16" s="632">
        <v>2377</v>
      </c>
      <c r="DR16" s="624"/>
      <c r="DS16" s="624"/>
      <c r="DT16" s="624"/>
      <c r="DU16" s="624"/>
      <c r="DV16" s="624"/>
      <c r="DW16" s="624"/>
      <c r="DX16" s="624"/>
      <c r="DY16" s="624"/>
      <c r="DZ16" s="624"/>
      <c r="EA16" s="624"/>
      <c r="EB16" s="624"/>
      <c r="EC16" s="633"/>
    </row>
    <row r="17" spans="2:133" ht="11.25" customHeight="1" x14ac:dyDescent="0.15">
      <c r="B17" s="620" t="s">
        <v>252</v>
      </c>
      <c r="C17" s="621"/>
      <c r="D17" s="621"/>
      <c r="E17" s="621"/>
      <c r="F17" s="621"/>
      <c r="G17" s="621"/>
      <c r="H17" s="621"/>
      <c r="I17" s="621"/>
      <c r="J17" s="621"/>
      <c r="K17" s="621"/>
      <c r="L17" s="621"/>
      <c r="M17" s="621"/>
      <c r="N17" s="621"/>
      <c r="O17" s="621"/>
      <c r="P17" s="621"/>
      <c r="Q17" s="622"/>
      <c r="R17" s="623">
        <v>15582</v>
      </c>
      <c r="S17" s="624"/>
      <c r="T17" s="624"/>
      <c r="U17" s="624"/>
      <c r="V17" s="624"/>
      <c r="W17" s="624"/>
      <c r="X17" s="624"/>
      <c r="Y17" s="625"/>
      <c r="Z17" s="626">
        <v>0.3</v>
      </c>
      <c r="AA17" s="626"/>
      <c r="AB17" s="626"/>
      <c r="AC17" s="626"/>
      <c r="AD17" s="627">
        <v>15582</v>
      </c>
      <c r="AE17" s="627"/>
      <c r="AF17" s="627"/>
      <c r="AG17" s="627"/>
      <c r="AH17" s="627"/>
      <c r="AI17" s="627"/>
      <c r="AJ17" s="627"/>
      <c r="AK17" s="627"/>
      <c r="AL17" s="628">
        <v>0.5</v>
      </c>
      <c r="AM17" s="629"/>
      <c r="AN17" s="629"/>
      <c r="AO17" s="630"/>
      <c r="AP17" s="620" t="s">
        <v>253</v>
      </c>
      <c r="AQ17" s="621"/>
      <c r="AR17" s="621"/>
      <c r="AS17" s="621"/>
      <c r="AT17" s="621"/>
      <c r="AU17" s="621"/>
      <c r="AV17" s="621"/>
      <c r="AW17" s="621"/>
      <c r="AX17" s="621"/>
      <c r="AY17" s="621"/>
      <c r="AZ17" s="621"/>
      <c r="BA17" s="621"/>
      <c r="BB17" s="621"/>
      <c r="BC17" s="621"/>
      <c r="BD17" s="621"/>
      <c r="BE17" s="621"/>
      <c r="BF17" s="622"/>
      <c r="BG17" s="623" t="s">
        <v>122</v>
      </c>
      <c r="BH17" s="624"/>
      <c r="BI17" s="624"/>
      <c r="BJ17" s="624"/>
      <c r="BK17" s="624"/>
      <c r="BL17" s="624"/>
      <c r="BM17" s="624"/>
      <c r="BN17" s="625"/>
      <c r="BO17" s="626" t="s">
        <v>122</v>
      </c>
      <c r="BP17" s="626"/>
      <c r="BQ17" s="626"/>
      <c r="BR17" s="626"/>
      <c r="BS17" s="627" t="s">
        <v>122</v>
      </c>
      <c r="BT17" s="627"/>
      <c r="BU17" s="627"/>
      <c r="BV17" s="627"/>
      <c r="BW17" s="627"/>
      <c r="BX17" s="627"/>
      <c r="BY17" s="627"/>
      <c r="BZ17" s="627"/>
      <c r="CA17" s="627"/>
      <c r="CB17" s="631"/>
      <c r="CD17" s="620" t="s">
        <v>254</v>
      </c>
      <c r="CE17" s="621"/>
      <c r="CF17" s="621"/>
      <c r="CG17" s="621"/>
      <c r="CH17" s="621"/>
      <c r="CI17" s="621"/>
      <c r="CJ17" s="621"/>
      <c r="CK17" s="621"/>
      <c r="CL17" s="621"/>
      <c r="CM17" s="621"/>
      <c r="CN17" s="621"/>
      <c r="CO17" s="621"/>
      <c r="CP17" s="621"/>
      <c r="CQ17" s="622"/>
      <c r="CR17" s="623">
        <v>422232</v>
      </c>
      <c r="CS17" s="624"/>
      <c r="CT17" s="624"/>
      <c r="CU17" s="624"/>
      <c r="CV17" s="624"/>
      <c r="CW17" s="624"/>
      <c r="CX17" s="624"/>
      <c r="CY17" s="625"/>
      <c r="CZ17" s="626">
        <v>8.6</v>
      </c>
      <c r="DA17" s="626"/>
      <c r="DB17" s="626"/>
      <c r="DC17" s="626"/>
      <c r="DD17" s="632" t="s">
        <v>122</v>
      </c>
      <c r="DE17" s="624"/>
      <c r="DF17" s="624"/>
      <c r="DG17" s="624"/>
      <c r="DH17" s="624"/>
      <c r="DI17" s="624"/>
      <c r="DJ17" s="624"/>
      <c r="DK17" s="624"/>
      <c r="DL17" s="624"/>
      <c r="DM17" s="624"/>
      <c r="DN17" s="624"/>
      <c r="DO17" s="624"/>
      <c r="DP17" s="625"/>
      <c r="DQ17" s="632">
        <v>413570</v>
      </c>
      <c r="DR17" s="624"/>
      <c r="DS17" s="624"/>
      <c r="DT17" s="624"/>
      <c r="DU17" s="624"/>
      <c r="DV17" s="624"/>
      <c r="DW17" s="624"/>
      <c r="DX17" s="624"/>
      <c r="DY17" s="624"/>
      <c r="DZ17" s="624"/>
      <c r="EA17" s="624"/>
      <c r="EB17" s="624"/>
      <c r="EC17" s="633"/>
    </row>
    <row r="18" spans="2:133" ht="11.25" customHeight="1" x14ac:dyDescent="0.15">
      <c r="B18" s="620" t="s">
        <v>255</v>
      </c>
      <c r="C18" s="621"/>
      <c r="D18" s="621"/>
      <c r="E18" s="621"/>
      <c r="F18" s="621"/>
      <c r="G18" s="621"/>
      <c r="H18" s="621"/>
      <c r="I18" s="621"/>
      <c r="J18" s="621"/>
      <c r="K18" s="621"/>
      <c r="L18" s="621"/>
      <c r="M18" s="621"/>
      <c r="N18" s="621"/>
      <c r="O18" s="621"/>
      <c r="P18" s="621"/>
      <c r="Q18" s="622"/>
      <c r="R18" s="623">
        <v>16000</v>
      </c>
      <c r="S18" s="624"/>
      <c r="T18" s="624"/>
      <c r="U18" s="624"/>
      <c r="V18" s="624"/>
      <c r="W18" s="624"/>
      <c r="X18" s="624"/>
      <c r="Y18" s="625"/>
      <c r="Z18" s="626">
        <v>0.3</v>
      </c>
      <c r="AA18" s="626"/>
      <c r="AB18" s="626"/>
      <c r="AC18" s="626"/>
      <c r="AD18" s="627">
        <v>16000</v>
      </c>
      <c r="AE18" s="627"/>
      <c r="AF18" s="627"/>
      <c r="AG18" s="627"/>
      <c r="AH18" s="627"/>
      <c r="AI18" s="627"/>
      <c r="AJ18" s="627"/>
      <c r="AK18" s="627"/>
      <c r="AL18" s="628">
        <v>0.5</v>
      </c>
      <c r="AM18" s="629"/>
      <c r="AN18" s="629"/>
      <c r="AO18" s="630"/>
      <c r="AP18" s="620" t="s">
        <v>256</v>
      </c>
      <c r="AQ18" s="621"/>
      <c r="AR18" s="621"/>
      <c r="AS18" s="621"/>
      <c r="AT18" s="621"/>
      <c r="AU18" s="621"/>
      <c r="AV18" s="621"/>
      <c r="AW18" s="621"/>
      <c r="AX18" s="621"/>
      <c r="AY18" s="621"/>
      <c r="AZ18" s="621"/>
      <c r="BA18" s="621"/>
      <c r="BB18" s="621"/>
      <c r="BC18" s="621"/>
      <c r="BD18" s="621"/>
      <c r="BE18" s="621"/>
      <c r="BF18" s="622"/>
      <c r="BG18" s="623" t="s">
        <v>122</v>
      </c>
      <c r="BH18" s="624"/>
      <c r="BI18" s="624"/>
      <c r="BJ18" s="624"/>
      <c r="BK18" s="624"/>
      <c r="BL18" s="624"/>
      <c r="BM18" s="624"/>
      <c r="BN18" s="625"/>
      <c r="BO18" s="626" t="s">
        <v>122</v>
      </c>
      <c r="BP18" s="626"/>
      <c r="BQ18" s="626"/>
      <c r="BR18" s="626"/>
      <c r="BS18" s="627" t="s">
        <v>122</v>
      </c>
      <c r="BT18" s="627"/>
      <c r="BU18" s="627"/>
      <c r="BV18" s="627"/>
      <c r="BW18" s="627"/>
      <c r="BX18" s="627"/>
      <c r="BY18" s="627"/>
      <c r="BZ18" s="627"/>
      <c r="CA18" s="627"/>
      <c r="CB18" s="631"/>
      <c r="CD18" s="620" t="s">
        <v>257</v>
      </c>
      <c r="CE18" s="621"/>
      <c r="CF18" s="621"/>
      <c r="CG18" s="621"/>
      <c r="CH18" s="621"/>
      <c r="CI18" s="621"/>
      <c r="CJ18" s="621"/>
      <c r="CK18" s="621"/>
      <c r="CL18" s="621"/>
      <c r="CM18" s="621"/>
      <c r="CN18" s="621"/>
      <c r="CO18" s="621"/>
      <c r="CP18" s="621"/>
      <c r="CQ18" s="622"/>
      <c r="CR18" s="623" t="s">
        <v>122</v>
      </c>
      <c r="CS18" s="624"/>
      <c r="CT18" s="624"/>
      <c r="CU18" s="624"/>
      <c r="CV18" s="624"/>
      <c r="CW18" s="624"/>
      <c r="CX18" s="624"/>
      <c r="CY18" s="625"/>
      <c r="CZ18" s="626" t="s">
        <v>122</v>
      </c>
      <c r="DA18" s="626"/>
      <c r="DB18" s="626"/>
      <c r="DC18" s="626"/>
      <c r="DD18" s="632" t="s">
        <v>122</v>
      </c>
      <c r="DE18" s="624"/>
      <c r="DF18" s="624"/>
      <c r="DG18" s="624"/>
      <c r="DH18" s="624"/>
      <c r="DI18" s="624"/>
      <c r="DJ18" s="624"/>
      <c r="DK18" s="624"/>
      <c r="DL18" s="624"/>
      <c r="DM18" s="624"/>
      <c r="DN18" s="624"/>
      <c r="DO18" s="624"/>
      <c r="DP18" s="625"/>
      <c r="DQ18" s="632" t="s">
        <v>122</v>
      </c>
      <c r="DR18" s="624"/>
      <c r="DS18" s="624"/>
      <c r="DT18" s="624"/>
      <c r="DU18" s="624"/>
      <c r="DV18" s="624"/>
      <c r="DW18" s="624"/>
      <c r="DX18" s="624"/>
      <c r="DY18" s="624"/>
      <c r="DZ18" s="624"/>
      <c r="EA18" s="624"/>
      <c r="EB18" s="624"/>
      <c r="EC18" s="633"/>
    </row>
    <row r="19" spans="2:133" ht="11.25" customHeight="1" x14ac:dyDescent="0.15">
      <c r="B19" s="620" t="s">
        <v>258</v>
      </c>
      <c r="C19" s="621"/>
      <c r="D19" s="621"/>
      <c r="E19" s="621"/>
      <c r="F19" s="621"/>
      <c r="G19" s="621"/>
      <c r="H19" s="621"/>
      <c r="I19" s="621"/>
      <c r="J19" s="621"/>
      <c r="K19" s="621"/>
      <c r="L19" s="621"/>
      <c r="M19" s="621"/>
      <c r="N19" s="621"/>
      <c r="O19" s="621"/>
      <c r="P19" s="621"/>
      <c r="Q19" s="622"/>
      <c r="R19" s="623">
        <v>14866</v>
      </c>
      <c r="S19" s="624"/>
      <c r="T19" s="624"/>
      <c r="U19" s="624"/>
      <c r="V19" s="624"/>
      <c r="W19" s="624"/>
      <c r="X19" s="624"/>
      <c r="Y19" s="625"/>
      <c r="Z19" s="626">
        <v>0.3</v>
      </c>
      <c r="AA19" s="626"/>
      <c r="AB19" s="626"/>
      <c r="AC19" s="626"/>
      <c r="AD19" s="627">
        <v>14866</v>
      </c>
      <c r="AE19" s="627"/>
      <c r="AF19" s="627"/>
      <c r="AG19" s="627"/>
      <c r="AH19" s="627"/>
      <c r="AI19" s="627"/>
      <c r="AJ19" s="627"/>
      <c r="AK19" s="627"/>
      <c r="AL19" s="628">
        <v>0.5</v>
      </c>
      <c r="AM19" s="629"/>
      <c r="AN19" s="629"/>
      <c r="AO19" s="630"/>
      <c r="AP19" s="620" t="s">
        <v>259</v>
      </c>
      <c r="AQ19" s="621"/>
      <c r="AR19" s="621"/>
      <c r="AS19" s="621"/>
      <c r="AT19" s="621"/>
      <c r="AU19" s="621"/>
      <c r="AV19" s="621"/>
      <c r="AW19" s="621"/>
      <c r="AX19" s="621"/>
      <c r="AY19" s="621"/>
      <c r="AZ19" s="621"/>
      <c r="BA19" s="621"/>
      <c r="BB19" s="621"/>
      <c r="BC19" s="621"/>
      <c r="BD19" s="621"/>
      <c r="BE19" s="621"/>
      <c r="BF19" s="622"/>
      <c r="BG19" s="623">
        <v>12335</v>
      </c>
      <c r="BH19" s="624"/>
      <c r="BI19" s="624"/>
      <c r="BJ19" s="624"/>
      <c r="BK19" s="624"/>
      <c r="BL19" s="624"/>
      <c r="BM19" s="624"/>
      <c r="BN19" s="625"/>
      <c r="BO19" s="626">
        <v>1.2</v>
      </c>
      <c r="BP19" s="626"/>
      <c r="BQ19" s="626"/>
      <c r="BR19" s="626"/>
      <c r="BS19" s="627" t="s">
        <v>122</v>
      </c>
      <c r="BT19" s="627"/>
      <c r="BU19" s="627"/>
      <c r="BV19" s="627"/>
      <c r="BW19" s="627"/>
      <c r="BX19" s="627"/>
      <c r="BY19" s="627"/>
      <c r="BZ19" s="627"/>
      <c r="CA19" s="627"/>
      <c r="CB19" s="631"/>
      <c r="CD19" s="620" t="s">
        <v>260</v>
      </c>
      <c r="CE19" s="621"/>
      <c r="CF19" s="621"/>
      <c r="CG19" s="621"/>
      <c r="CH19" s="621"/>
      <c r="CI19" s="621"/>
      <c r="CJ19" s="621"/>
      <c r="CK19" s="621"/>
      <c r="CL19" s="621"/>
      <c r="CM19" s="621"/>
      <c r="CN19" s="621"/>
      <c r="CO19" s="621"/>
      <c r="CP19" s="621"/>
      <c r="CQ19" s="622"/>
      <c r="CR19" s="623" t="s">
        <v>122</v>
      </c>
      <c r="CS19" s="624"/>
      <c r="CT19" s="624"/>
      <c r="CU19" s="624"/>
      <c r="CV19" s="624"/>
      <c r="CW19" s="624"/>
      <c r="CX19" s="624"/>
      <c r="CY19" s="625"/>
      <c r="CZ19" s="626" t="s">
        <v>122</v>
      </c>
      <c r="DA19" s="626"/>
      <c r="DB19" s="626"/>
      <c r="DC19" s="626"/>
      <c r="DD19" s="632" t="s">
        <v>122</v>
      </c>
      <c r="DE19" s="624"/>
      <c r="DF19" s="624"/>
      <c r="DG19" s="624"/>
      <c r="DH19" s="624"/>
      <c r="DI19" s="624"/>
      <c r="DJ19" s="624"/>
      <c r="DK19" s="624"/>
      <c r="DL19" s="624"/>
      <c r="DM19" s="624"/>
      <c r="DN19" s="624"/>
      <c r="DO19" s="624"/>
      <c r="DP19" s="625"/>
      <c r="DQ19" s="632" t="s">
        <v>122</v>
      </c>
      <c r="DR19" s="624"/>
      <c r="DS19" s="624"/>
      <c r="DT19" s="624"/>
      <c r="DU19" s="624"/>
      <c r="DV19" s="624"/>
      <c r="DW19" s="624"/>
      <c r="DX19" s="624"/>
      <c r="DY19" s="624"/>
      <c r="DZ19" s="624"/>
      <c r="EA19" s="624"/>
      <c r="EB19" s="624"/>
      <c r="EC19" s="633"/>
    </row>
    <row r="20" spans="2:133" ht="11.25" customHeight="1" x14ac:dyDescent="0.15">
      <c r="B20" s="636" t="s">
        <v>261</v>
      </c>
      <c r="C20" s="637"/>
      <c r="D20" s="637"/>
      <c r="E20" s="637"/>
      <c r="F20" s="637"/>
      <c r="G20" s="637"/>
      <c r="H20" s="637"/>
      <c r="I20" s="637"/>
      <c r="J20" s="637"/>
      <c r="K20" s="637"/>
      <c r="L20" s="637"/>
      <c r="M20" s="637"/>
      <c r="N20" s="637"/>
      <c r="O20" s="637"/>
      <c r="P20" s="637"/>
      <c r="Q20" s="638"/>
      <c r="R20" s="623">
        <v>1134</v>
      </c>
      <c r="S20" s="624"/>
      <c r="T20" s="624"/>
      <c r="U20" s="624"/>
      <c r="V20" s="624"/>
      <c r="W20" s="624"/>
      <c r="X20" s="624"/>
      <c r="Y20" s="625"/>
      <c r="Z20" s="626">
        <v>0</v>
      </c>
      <c r="AA20" s="626"/>
      <c r="AB20" s="626"/>
      <c r="AC20" s="626"/>
      <c r="AD20" s="627">
        <v>1134</v>
      </c>
      <c r="AE20" s="627"/>
      <c r="AF20" s="627"/>
      <c r="AG20" s="627"/>
      <c r="AH20" s="627"/>
      <c r="AI20" s="627"/>
      <c r="AJ20" s="627"/>
      <c r="AK20" s="627"/>
      <c r="AL20" s="628">
        <v>0</v>
      </c>
      <c r="AM20" s="629"/>
      <c r="AN20" s="629"/>
      <c r="AO20" s="630"/>
      <c r="AP20" s="620" t="s">
        <v>262</v>
      </c>
      <c r="AQ20" s="621"/>
      <c r="AR20" s="621"/>
      <c r="AS20" s="621"/>
      <c r="AT20" s="621"/>
      <c r="AU20" s="621"/>
      <c r="AV20" s="621"/>
      <c r="AW20" s="621"/>
      <c r="AX20" s="621"/>
      <c r="AY20" s="621"/>
      <c r="AZ20" s="621"/>
      <c r="BA20" s="621"/>
      <c r="BB20" s="621"/>
      <c r="BC20" s="621"/>
      <c r="BD20" s="621"/>
      <c r="BE20" s="621"/>
      <c r="BF20" s="622"/>
      <c r="BG20" s="623">
        <v>12335</v>
      </c>
      <c r="BH20" s="624"/>
      <c r="BI20" s="624"/>
      <c r="BJ20" s="624"/>
      <c r="BK20" s="624"/>
      <c r="BL20" s="624"/>
      <c r="BM20" s="624"/>
      <c r="BN20" s="625"/>
      <c r="BO20" s="626">
        <v>1.2</v>
      </c>
      <c r="BP20" s="626"/>
      <c r="BQ20" s="626"/>
      <c r="BR20" s="626"/>
      <c r="BS20" s="627" t="s">
        <v>122</v>
      </c>
      <c r="BT20" s="627"/>
      <c r="BU20" s="627"/>
      <c r="BV20" s="627"/>
      <c r="BW20" s="627"/>
      <c r="BX20" s="627"/>
      <c r="BY20" s="627"/>
      <c r="BZ20" s="627"/>
      <c r="CA20" s="627"/>
      <c r="CB20" s="631"/>
      <c r="CD20" s="620" t="s">
        <v>263</v>
      </c>
      <c r="CE20" s="621"/>
      <c r="CF20" s="621"/>
      <c r="CG20" s="621"/>
      <c r="CH20" s="621"/>
      <c r="CI20" s="621"/>
      <c r="CJ20" s="621"/>
      <c r="CK20" s="621"/>
      <c r="CL20" s="621"/>
      <c r="CM20" s="621"/>
      <c r="CN20" s="621"/>
      <c r="CO20" s="621"/>
      <c r="CP20" s="621"/>
      <c r="CQ20" s="622"/>
      <c r="CR20" s="623">
        <v>4925217</v>
      </c>
      <c r="CS20" s="624"/>
      <c r="CT20" s="624"/>
      <c r="CU20" s="624"/>
      <c r="CV20" s="624"/>
      <c r="CW20" s="624"/>
      <c r="CX20" s="624"/>
      <c r="CY20" s="625"/>
      <c r="CZ20" s="626">
        <v>100</v>
      </c>
      <c r="DA20" s="626"/>
      <c r="DB20" s="626"/>
      <c r="DC20" s="626"/>
      <c r="DD20" s="632">
        <v>350921</v>
      </c>
      <c r="DE20" s="624"/>
      <c r="DF20" s="624"/>
      <c r="DG20" s="624"/>
      <c r="DH20" s="624"/>
      <c r="DI20" s="624"/>
      <c r="DJ20" s="624"/>
      <c r="DK20" s="624"/>
      <c r="DL20" s="624"/>
      <c r="DM20" s="624"/>
      <c r="DN20" s="624"/>
      <c r="DO20" s="624"/>
      <c r="DP20" s="625"/>
      <c r="DQ20" s="632">
        <v>3816230</v>
      </c>
      <c r="DR20" s="624"/>
      <c r="DS20" s="624"/>
      <c r="DT20" s="624"/>
      <c r="DU20" s="624"/>
      <c r="DV20" s="624"/>
      <c r="DW20" s="624"/>
      <c r="DX20" s="624"/>
      <c r="DY20" s="624"/>
      <c r="DZ20" s="624"/>
      <c r="EA20" s="624"/>
      <c r="EB20" s="624"/>
      <c r="EC20" s="633"/>
    </row>
    <row r="21" spans="2:133" ht="11.25" customHeight="1" x14ac:dyDescent="0.15">
      <c r="B21" s="620" t="s">
        <v>264</v>
      </c>
      <c r="C21" s="621"/>
      <c r="D21" s="621"/>
      <c r="E21" s="621"/>
      <c r="F21" s="621"/>
      <c r="G21" s="621"/>
      <c r="H21" s="621"/>
      <c r="I21" s="621"/>
      <c r="J21" s="621"/>
      <c r="K21" s="621"/>
      <c r="L21" s="621"/>
      <c r="M21" s="621"/>
      <c r="N21" s="621"/>
      <c r="O21" s="621"/>
      <c r="P21" s="621"/>
      <c r="Q21" s="622"/>
      <c r="R21" s="623">
        <v>1999329</v>
      </c>
      <c r="S21" s="624"/>
      <c r="T21" s="624"/>
      <c r="U21" s="624"/>
      <c r="V21" s="624"/>
      <c r="W21" s="624"/>
      <c r="X21" s="624"/>
      <c r="Y21" s="625"/>
      <c r="Z21" s="626">
        <v>37.4</v>
      </c>
      <c r="AA21" s="626"/>
      <c r="AB21" s="626"/>
      <c r="AC21" s="626"/>
      <c r="AD21" s="627">
        <v>1815423</v>
      </c>
      <c r="AE21" s="627"/>
      <c r="AF21" s="627"/>
      <c r="AG21" s="627"/>
      <c r="AH21" s="627"/>
      <c r="AI21" s="627"/>
      <c r="AJ21" s="627"/>
      <c r="AK21" s="627"/>
      <c r="AL21" s="628">
        <v>56.7</v>
      </c>
      <c r="AM21" s="629"/>
      <c r="AN21" s="629"/>
      <c r="AO21" s="630"/>
      <c r="AP21" s="620" t="s">
        <v>265</v>
      </c>
      <c r="AQ21" s="639"/>
      <c r="AR21" s="639"/>
      <c r="AS21" s="639"/>
      <c r="AT21" s="639"/>
      <c r="AU21" s="639"/>
      <c r="AV21" s="639"/>
      <c r="AW21" s="639"/>
      <c r="AX21" s="639"/>
      <c r="AY21" s="639"/>
      <c r="AZ21" s="639"/>
      <c r="BA21" s="639"/>
      <c r="BB21" s="639"/>
      <c r="BC21" s="639"/>
      <c r="BD21" s="639"/>
      <c r="BE21" s="639"/>
      <c r="BF21" s="640"/>
      <c r="BG21" s="623">
        <v>12335</v>
      </c>
      <c r="BH21" s="624"/>
      <c r="BI21" s="624"/>
      <c r="BJ21" s="624"/>
      <c r="BK21" s="624"/>
      <c r="BL21" s="624"/>
      <c r="BM21" s="624"/>
      <c r="BN21" s="625"/>
      <c r="BO21" s="626">
        <v>1.2</v>
      </c>
      <c r="BP21" s="626"/>
      <c r="BQ21" s="626"/>
      <c r="BR21" s="626"/>
      <c r="BS21" s="627" t="s">
        <v>122</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15">
      <c r="B22" s="620" t="s">
        <v>266</v>
      </c>
      <c r="C22" s="621"/>
      <c r="D22" s="621"/>
      <c r="E22" s="621"/>
      <c r="F22" s="621"/>
      <c r="G22" s="621"/>
      <c r="H22" s="621"/>
      <c r="I22" s="621"/>
      <c r="J22" s="621"/>
      <c r="K22" s="621"/>
      <c r="L22" s="621"/>
      <c r="M22" s="621"/>
      <c r="N22" s="621"/>
      <c r="O22" s="621"/>
      <c r="P22" s="621"/>
      <c r="Q22" s="622"/>
      <c r="R22" s="623">
        <v>1815423</v>
      </c>
      <c r="S22" s="624"/>
      <c r="T22" s="624"/>
      <c r="U22" s="624"/>
      <c r="V22" s="624"/>
      <c r="W22" s="624"/>
      <c r="X22" s="624"/>
      <c r="Y22" s="625"/>
      <c r="Z22" s="626">
        <v>33.9</v>
      </c>
      <c r="AA22" s="626"/>
      <c r="AB22" s="626"/>
      <c r="AC22" s="626"/>
      <c r="AD22" s="627">
        <v>1815423</v>
      </c>
      <c r="AE22" s="627"/>
      <c r="AF22" s="627"/>
      <c r="AG22" s="627"/>
      <c r="AH22" s="627"/>
      <c r="AI22" s="627"/>
      <c r="AJ22" s="627"/>
      <c r="AK22" s="627"/>
      <c r="AL22" s="628">
        <v>56.7</v>
      </c>
      <c r="AM22" s="629"/>
      <c r="AN22" s="629"/>
      <c r="AO22" s="630"/>
      <c r="AP22" s="620" t="s">
        <v>267</v>
      </c>
      <c r="AQ22" s="639"/>
      <c r="AR22" s="639"/>
      <c r="AS22" s="639"/>
      <c r="AT22" s="639"/>
      <c r="AU22" s="639"/>
      <c r="AV22" s="639"/>
      <c r="AW22" s="639"/>
      <c r="AX22" s="639"/>
      <c r="AY22" s="639"/>
      <c r="AZ22" s="639"/>
      <c r="BA22" s="639"/>
      <c r="BB22" s="639"/>
      <c r="BC22" s="639"/>
      <c r="BD22" s="639"/>
      <c r="BE22" s="639"/>
      <c r="BF22" s="640"/>
      <c r="BG22" s="623" t="s">
        <v>122</v>
      </c>
      <c r="BH22" s="624"/>
      <c r="BI22" s="624"/>
      <c r="BJ22" s="624"/>
      <c r="BK22" s="624"/>
      <c r="BL22" s="624"/>
      <c r="BM22" s="624"/>
      <c r="BN22" s="625"/>
      <c r="BO22" s="626" t="s">
        <v>122</v>
      </c>
      <c r="BP22" s="626"/>
      <c r="BQ22" s="626"/>
      <c r="BR22" s="626"/>
      <c r="BS22" s="627" t="s">
        <v>122</v>
      </c>
      <c r="BT22" s="627"/>
      <c r="BU22" s="627"/>
      <c r="BV22" s="627"/>
      <c r="BW22" s="627"/>
      <c r="BX22" s="627"/>
      <c r="BY22" s="627"/>
      <c r="BZ22" s="627"/>
      <c r="CA22" s="627"/>
      <c r="CB22" s="631"/>
      <c r="CD22" s="605" t="s">
        <v>268</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269</v>
      </c>
      <c r="C23" s="621"/>
      <c r="D23" s="621"/>
      <c r="E23" s="621"/>
      <c r="F23" s="621"/>
      <c r="G23" s="621"/>
      <c r="H23" s="621"/>
      <c r="I23" s="621"/>
      <c r="J23" s="621"/>
      <c r="K23" s="621"/>
      <c r="L23" s="621"/>
      <c r="M23" s="621"/>
      <c r="N23" s="621"/>
      <c r="O23" s="621"/>
      <c r="P23" s="621"/>
      <c r="Q23" s="622"/>
      <c r="R23" s="623">
        <v>133088</v>
      </c>
      <c r="S23" s="624"/>
      <c r="T23" s="624"/>
      <c r="U23" s="624"/>
      <c r="V23" s="624"/>
      <c r="W23" s="624"/>
      <c r="X23" s="624"/>
      <c r="Y23" s="625"/>
      <c r="Z23" s="626">
        <v>2.5</v>
      </c>
      <c r="AA23" s="626"/>
      <c r="AB23" s="626"/>
      <c r="AC23" s="626"/>
      <c r="AD23" s="627" t="s">
        <v>122</v>
      </c>
      <c r="AE23" s="627"/>
      <c r="AF23" s="627"/>
      <c r="AG23" s="627"/>
      <c r="AH23" s="627"/>
      <c r="AI23" s="627"/>
      <c r="AJ23" s="627"/>
      <c r="AK23" s="627"/>
      <c r="AL23" s="628" t="s">
        <v>122</v>
      </c>
      <c r="AM23" s="629"/>
      <c r="AN23" s="629"/>
      <c r="AO23" s="630"/>
      <c r="AP23" s="620" t="s">
        <v>270</v>
      </c>
      <c r="AQ23" s="639"/>
      <c r="AR23" s="639"/>
      <c r="AS23" s="639"/>
      <c r="AT23" s="639"/>
      <c r="AU23" s="639"/>
      <c r="AV23" s="639"/>
      <c r="AW23" s="639"/>
      <c r="AX23" s="639"/>
      <c r="AY23" s="639"/>
      <c r="AZ23" s="639"/>
      <c r="BA23" s="639"/>
      <c r="BB23" s="639"/>
      <c r="BC23" s="639"/>
      <c r="BD23" s="639"/>
      <c r="BE23" s="639"/>
      <c r="BF23" s="640"/>
      <c r="BG23" s="623" t="s">
        <v>122</v>
      </c>
      <c r="BH23" s="624"/>
      <c r="BI23" s="624"/>
      <c r="BJ23" s="624"/>
      <c r="BK23" s="624"/>
      <c r="BL23" s="624"/>
      <c r="BM23" s="624"/>
      <c r="BN23" s="625"/>
      <c r="BO23" s="626" t="s">
        <v>122</v>
      </c>
      <c r="BP23" s="626"/>
      <c r="BQ23" s="626"/>
      <c r="BR23" s="626"/>
      <c r="BS23" s="627" t="s">
        <v>122</v>
      </c>
      <c r="BT23" s="627"/>
      <c r="BU23" s="627"/>
      <c r="BV23" s="627"/>
      <c r="BW23" s="627"/>
      <c r="BX23" s="627"/>
      <c r="BY23" s="627"/>
      <c r="BZ23" s="627"/>
      <c r="CA23" s="627"/>
      <c r="CB23" s="631"/>
      <c r="CD23" s="605" t="s">
        <v>210</v>
      </c>
      <c r="CE23" s="606"/>
      <c r="CF23" s="606"/>
      <c r="CG23" s="606"/>
      <c r="CH23" s="606"/>
      <c r="CI23" s="606"/>
      <c r="CJ23" s="606"/>
      <c r="CK23" s="606"/>
      <c r="CL23" s="606"/>
      <c r="CM23" s="606"/>
      <c r="CN23" s="606"/>
      <c r="CO23" s="606"/>
      <c r="CP23" s="606"/>
      <c r="CQ23" s="607"/>
      <c r="CR23" s="605" t="s">
        <v>271</v>
      </c>
      <c r="CS23" s="606"/>
      <c r="CT23" s="606"/>
      <c r="CU23" s="606"/>
      <c r="CV23" s="606"/>
      <c r="CW23" s="606"/>
      <c r="CX23" s="606"/>
      <c r="CY23" s="607"/>
      <c r="CZ23" s="605" t="s">
        <v>272</v>
      </c>
      <c r="DA23" s="606"/>
      <c r="DB23" s="606"/>
      <c r="DC23" s="607"/>
      <c r="DD23" s="605" t="s">
        <v>273</v>
      </c>
      <c r="DE23" s="606"/>
      <c r="DF23" s="606"/>
      <c r="DG23" s="606"/>
      <c r="DH23" s="606"/>
      <c r="DI23" s="606"/>
      <c r="DJ23" s="606"/>
      <c r="DK23" s="607"/>
      <c r="DL23" s="650" t="s">
        <v>274</v>
      </c>
      <c r="DM23" s="651"/>
      <c r="DN23" s="651"/>
      <c r="DO23" s="651"/>
      <c r="DP23" s="651"/>
      <c r="DQ23" s="651"/>
      <c r="DR23" s="651"/>
      <c r="DS23" s="651"/>
      <c r="DT23" s="651"/>
      <c r="DU23" s="651"/>
      <c r="DV23" s="652"/>
      <c r="DW23" s="605" t="s">
        <v>275</v>
      </c>
      <c r="DX23" s="606"/>
      <c r="DY23" s="606"/>
      <c r="DZ23" s="606"/>
      <c r="EA23" s="606"/>
      <c r="EB23" s="606"/>
      <c r="EC23" s="607"/>
    </row>
    <row r="24" spans="2:133" ht="11.25" customHeight="1" x14ac:dyDescent="0.15">
      <c r="B24" s="620" t="s">
        <v>276</v>
      </c>
      <c r="C24" s="621"/>
      <c r="D24" s="621"/>
      <c r="E24" s="621"/>
      <c r="F24" s="621"/>
      <c r="G24" s="621"/>
      <c r="H24" s="621"/>
      <c r="I24" s="621"/>
      <c r="J24" s="621"/>
      <c r="K24" s="621"/>
      <c r="L24" s="621"/>
      <c r="M24" s="621"/>
      <c r="N24" s="621"/>
      <c r="O24" s="621"/>
      <c r="P24" s="621"/>
      <c r="Q24" s="622"/>
      <c r="R24" s="623">
        <v>50818</v>
      </c>
      <c r="S24" s="624"/>
      <c r="T24" s="624"/>
      <c r="U24" s="624"/>
      <c r="V24" s="624"/>
      <c r="W24" s="624"/>
      <c r="X24" s="624"/>
      <c r="Y24" s="625"/>
      <c r="Z24" s="626">
        <v>0.9</v>
      </c>
      <c r="AA24" s="626"/>
      <c r="AB24" s="626"/>
      <c r="AC24" s="626"/>
      <c r="AD24" s="627" t="s">
        <v>122</v>
      </c>
      <c r="AE24" s="627"/>
      <c r="AF24" s="627"/>
      <c r="AG24" s="627"/>
      <c r="AH24" s="627"/>
      <c r="AI24" s="627"/>
      <c r="AJ24" s="627"/>
      <c r="AK24" s="627"/>
      <c r="AL24" s="628" t="s">
        <v>122</v>
      </c>
      <c r="AM24" s="629"/>
      <c r="AN24" s="629"/>
      <c r="AO24" s="630"/>
      <c r="AP24" s="620" t="s">
        <v>277</v>
      </c>
      <c r="AQ24" s="639"/>
      <c r="AR24" s="639"/>
      <c r="AS24" s="639"/>
      <c r="AT24" s="639"/>
      <c r="AU24" s="639"/>
      <c r="AV24" s="639"/>
      <c r="AW24" s="639"/>
      <c r="AX24" s="639"/>
      <c r="AY24" s="639"/>
      <c r="AZ24" s="639"/>
      <c r="BA24" s="639"/>
      <c r="BB24" s="639"/>
      <c r="BC24" s="639"/>
      <c r="BD24" s="639"/>
      <c r="BE24" s="639"/>
      <c r="BF24" s="640"/>
      <c r="BG24" s="623" t="s">
        <v>122</v>
      </c>
      <c r="BH24" s="624"/>
      <c r="BI24" s="624"/>
      <c r="BJ24" s="624"/>
      <c r="BK24" s="624"/>
      <c r="BL24" s="624"/>
      <c r="BM24" s="624"/>
      <c r="BN24" s="625"/>
      <c r="BO24" s="626" t="s">
        <v>122</v>
      </c>
      <c r="BP24" s="626"/>
      <c r="BQ24" s="626"/>
      <c r="BR24" s="626"/>
      <c r="BS24" s="627" t="s">
        <v>122</v>
      </c>
      <c r="BT24" s="627"/>
      <c r="BU24" s="627"/>
      <c r="BV24" s="627"/>
      <c r="BW24" s="627"/>
      <c r="BX24" s="627"/>
      <c r="BY24" s="627"/>
      <c r="BZ24" s="627"/>
      <c r="CA24" s="627"/>
      <c r="CB24" s="631"/>
      <c r="CD24" s="609" t="s">
        <v>278</v>
      </c>
      <c r="CE24" s="610"/>
      <c r="CF24" s="610"/>
      <c r="CG24" s="610"/>
      <c r="CH24" s="610"/>
      <c r="CI24" s="610"/>
      <c r="CJ24" s="610"/>
      <c r="CK24" s="610"/>
      <c r="CL24" s="610"/>
      <c r="CM24" s="610"/>
      <c r="CN24" s="610"/>
      <c r="CO24" s="610"/>
      <c r="CP24" s="610"/>
      <c r="CQ24" s="611"/>
      <c r="CR24" s="612">
        <v>1983768</v>
      </c>
      <c r="CS24" s="613"/>
      <c r="CT24" s="613"/>
      <c r="CU24" s="613"/>
      <c r="CV24" s="613"/>
      <c r="CW24" s="613"/>
      <c r="CX24" s="613"/>
      <c r="CY24" s="614"/>
      <c r="CZ24" s="617">
        <v>40.299999999999997</v>
      </c>
      <c r="DA24" s="618"/>
      <c r="DB24" s="618"/>
      <c r="DC24" s="634"/>
      <c r="DD24" s="658">
        <v>1581899</v>
      </c>
      <c r="DE24" s="613"/>
      <c r="DF24" s="613"/>
      <c r="DG24" s="613"/>
      <c r="DH24" s="613"/>
      <c r="DI24" s="613"/>
      <c r="DJ24" s="613"/>
      <c r="DK24" s="614"/>
      <c r="DL24" s="658">
        <v>1520178</v>
      </c>
      <c r="DM24" s="613"/>
      <c r="DN24" s="613"/>
      <c r="DO24" s="613"/>
      <c r="DP24" s="613"/>
      <c r="DQ24" s="613"/>
      <c r="DR24" s="613"/>
      <c r="DS24" s="613"/>
      <c r="DT24" s="613"/>
      <c r="DU24" s="613"/>
      <c r="DV24" s="614"/>
      <c r="DW24" s="617">
        <v>47.2</v>
      </c>
      <c r="DX24" s="618"/>
      <c r="DY24" s="618"/>
      <c r="DZ24" s="618"/>
      <c r="EA24" s="618"/>
      <c r="EB24" s="618"/>
      <c r="EC24" s="619"/>
    </row>
    <row r="25" spans="2:133" ht="11.25" customHeight="1" x14ac:dyDescent="0.15">
      <c r="B25" s="620" t="s">
        <v>279</v>
      </c>
      <c r="C25" s="621"/>
      <c r="D25" s="621"/>
      <c r="E25" s="621"/>
      <c r="F25" s="621"/>
      <c r="G25" s="621"/>
      <c r="H25" s="621"/>
      <c r="I25" s="621"/>
      <c r="J25" s="621"/>
      <c r="K25" s="621"/>
      <c r="L25" s="621"/>
      <c r="M25" s="621"/>
      <c r="N25" s="621"/>
      <c r="O25" s="621"/>
      <c r="P25" s="621"/>
      <c r="Q25" s="622"/>
      <c r="R25" s="623">
        <v>3369065</v>
      </c>
      <c r="S25" s="624"/>
      <c r="T25" s="624"/>
      <c r="U25" s="624"/>
      <c r="V25" s="624"/>
      <c r="W25" s="624"/>
      <c r="X25" s="624"/>
      <c r="Y25" s="625"/>
      <c r="Z25" s="626">
        <v>63</v>
      </c>
      <c r="AA25" s="626"/>
      <c r="AB25" s="626"/>
      <c r="AC25" s="626"/>
      <c r="AD25" s="627">
        <v>3185159</v>
      </c>
      <c r="AE25" s="627"/>
      <c r="AF25" s="627"/>
      <c r="AG25" s="627"/>
      <c r="AH25" s="627"/>
      <c r="AI25" s="627"/>
      <c r="AJ25" s="627"/>
      <c r="AK25" s="627"/>
      <c r="AL25" s="628">
        <v>99.5</v>
      </c>
      <c r="AM25" s="629"/>
      <c r="AN25" s="629"/>
      <c r="AO25" s="630"/>
      <c r="AP25" s="620" t="s">
        <v>280</v>
      </c>
      <c r="AQ25" s="639"/>
      <c r="AR25" s="639"/>
      <c r="AS25" s="639"/>
      <c r="AT25" s="639"/>
      <c r="AU25" s="639"/>
      <c r="AV25" s="639"/>
      <c r="AW25" s="639"/>
      <c r="AX25" s="639"/>
      <c r="AY25" s="639"/>
      <c r="AZ25" s="639"/>
      <c r="BA25" s="639"/>
      <c r="BB25" s="639"/>
      <c r="BC25" s="639"/>
      <c r="BD25" s="639"/>
      <c r="BE25" s="639"/>
      <c r="BF25" s="640"/>
      <c r="BG25" s="623" t="s">
        <v>122</v>
      </c>
      <c r="BH25" s="624"/>
      <c r="BI25" s="624"/>
      <c r="BJ25" s="624"/>
      <c r="BK25" s="624"/>
      <c r="BL25" s="624"/>
      <c r="BM25" s="624"/>
      <c r="BN25" s="625"/>
      <c r="BO25" s="626" t="s">
        <v>122</v>
      </c>
      <c r="BP25" s="626"/>
      <c r="BQ25" s="626"/>
      <c r="BR25" s="626"/>
      <c r="BS25" s="627" t="s">
        <v>122</v>
      </c>
      <c r="BT25" s="627"/>
      <c r="BU25" s="627"/>
      <c r="BV25" s="627"/>
      <c r="BW25" s="627"/>
      <c r="BX25" s="627"/>
      <c r="BY25" s="627"/>
      <c r="BZ25" s="627"/>
      <c r="CA25" s="627"/>
      <c r="CB25" s="631"/>
      <c r="CD25" s="620" t="s">
        <v>281</v>
      </c>
      <c r="CE25" s="621"/>
      <c r="CF25" s="621"/>
      <c r="CG25" s="621"/>
      <c r="CH25" s="621"/>
      <c r="CI25" s="621"/>
      <c r="CJ25" s="621"/>
      <c r="CK25" s="621"/>
      <c r="CL25" s="621"/>
      <c r="CM25" s="621"/>
      <c r="CN25" s="621"/>
      <c r="CO25" s="621"/>
      <c r="CP25" s="621"/>
      <c r="CQ25" s="622"/>
      <c r="CR25" s="623">
        <v>1087109</v>
      </c>
      <c r="CS25" s="655"/>
      <c r="CT25" s="655"/>
      <c r="CU25" s="655"/>
      <c r="CV25" s="655"/>
      <c r="CW25" s="655"/>
      <c r="CX25" s="655"/>
      <c r="CY25" s="656"/>
      <c r="CZ25" s="628">
        <v>22.1</v>
      </c>
      <c r="DA25" s="653"/>
      <c r="DB25" s="653"/>
      <c r="DC25" s="657"/>
      <c r="DD25" s="632">
        <v>1029400</v>
      </c>
      <c r="DE25" s="655"/>
      <c r="DF25" s="655"/>
      <c r="DG25" s="655"/>
      <c r="DH25" s="655"/>
      <c r="DI25" s="655"/>
      <c r="DJ25" s="655"/>
      <c r="DK25" s="656"/>
      <c r="DL25" s="632">
        <v>997764</v>
      </c>
      <c r="DM25" s="655"/>
      <c r="DN25" s="655"/>
      <c r="DO25" s="655"/>
      <c r="DP25" s="655"/>
      <c r="DQ25" s="655"/>
      <c r="DR25" s="655"/>
      <c r="DS25" s="655"/>
      <c r="DT25" s="655"/>
      <c r="DU25" s="655"/>
      <c r="DV25" s="656"/>
      <c r="DW25" s="628">
        <v>31</v>
      </c>
      <c r="DX25" s="653"/>
      <c r="DY25" s="653"/>
      <c r="DZ25" s="653"/>
      <c r="EA25" s="653"/>
      <c r="EB25" s="653"/>
      <c r="EC25" s="654"/>
    </row>
    <row r="26" spans="2:133" ht="11.25" customHeight="1" x14ac:dyDescent="0.15">
      <c r="B26" s="620" t="s">
        <v>282</v>
      </c>
      <c r="C26" s="621"/>
      <c r="D26" s="621"/>
      <c r="E26" s="621"/>
      <c r="F26" s="621"/>
      <c r="G26" s="621"/>
      <c r="H26" s="621"/>
      <c r="I26" s="621"/>
      <c r="J26" s="621"/>
      <c r="K26" s="621"/>
      <c r="L26" s="621"/>
      <c r="M26" s="621"/>
      <c r="N26" s="621"/>
      <c r="O26" s="621"/>
      <c r="P26" s="621"/>
      <c r="Q26" s="622"/>
      <c r="R26" s="623">
        <v>992</v>
      </c>
      <c r="S26" s="624"/>
      <c r="T26" s="624"/>
      <c r="U26" s="624"/>
      <c r="V26" s="624"/>
      <c r="W26" s="624"/>
      <c r="X26" s="624"/>
      <c r="Y26" s="625"/>
      <c r="Z26" s="626">
        <v>0</v>
      </c>
      <c r="AA26" s="626"/>
      <c r="AB26" s="626"/>
      <c r="AC26" s="626"/>
      <c r="AD26" s="627">
        <v>992</v>
      </c>
      <c r="AE26" s="627"/>
      <c r="AF26" s="627"/>
      <c r="AG26" s="627"/>
      <c r="AH26" s="627"/>
      <c r="AI26" s="627"/>
      <c r="AJ26" s="627"/>
      <c r="AK26" s="627"/>
      <c r="AL26" s="628">
        <v>0</v>
      </c>
      <c r="AM26" s="629"/>
      <c r="AN26" s="629"/>
      <c r="AO26" s="630"/>
      <c r="AP26" s="620" t="s">
        <v>283</v>
      </c>
      <c r="AQ26" s="639"/>
      <c r="AR26" s="639"/>
      <c r="AS26" s="639"/>
      <c r="AT26" s="639"/>
      <c r="AU26" s="639"/>
      <c r="AV26" s="639"/>
      <c r="AW26" s="639"/>
      <c r="AX26" s="639"/>
      <c r="AY26" s="639"/>
      <c r="AZ26" s="639"/>
      <c r="BA26" s="639"/>
      <c r="BB26" s="639"/>
      <c r="BC26" s="639"/>
      <c r="BD26" s="639"/>
      <c r="BE26" s="639"/>
      <c r="BF26" s="640"/>
      <c r="BG26" s="623" t="s">
        <v>122</v>
      </c>
      <c r="BH26" s="624"/>
      <c r="BI26" s="624"/>
      <c r="BJ26" s="624"/>
      <c r="BK26" s="624"/>
      <c r="BL26" s="624"/>
      <c r="BM26" s="624"/>
      <c r="BN26" s="625"/>
      <c r="BO26" s="626" t="s">
        <v>122</v>
      </c>
      <c r="BP26" s="626"/>
      <c r="BQ26" s="626"/>
      <c r="BR26" s="626"/>
      <c r="BS26" s="627" t="s">
        <v>122</v>
      </c>
      <c r="BT26" s="627"/>
      <c r="BU26" s="627"/>
      <c r="BV26" s="627"/>
      <c r="BW26" s="627"/>
      <c r="BX26" s="627"/>
      <c r="BY26" s="627"/>
      <c r="BZ26" s="627"/>
      <c r="CA26" s="627"/>
      <c r="CB26" s="631"/>
      <c r="CD26" s="620" t="s">
        <v>284</v>
      </c>
      <c r="CE26" s="621"/>
      <c r="CF26" s="621"/>
      <c r="CG26" s="621"/>
      <c r="CH26" s="621"/>
      <c r="CI26" s="621"/>
      <c r="CJ26" s="621"/>
      <c r="CK26" s="621"/>
      <c r="CL26" s="621"/>
      <c r="CM26" s="621"/>
      <c r="CN26" s="621"/>
      <c r="CO26" s="621"/>
      <c r="CP26" s="621"/>
      <c r="CQ26" s="622"/>
      <c r="CR26" s="623">
        <v>616905</v>
      </c>
      <c r="CS26" s="624"/>
      <c r="CT26" s="624"/>
      <c r="CU26" s="624"/>
      <c r="CV26" s="624"/>
      <c r="CW26" s="624"/>
      <c r="CX26" s="624"/>
      <c r="CY26" s="625"/>
      <c r="CZ26" s="628">
        <v>12.5</v>
      </c>
      <c r="DA26" s="653"/>
      <c r="DB26" s="653"/>
      <c r="DC26" s="657"/>
      <c r="DD26" s="632">
        <v>600539</v>
      </c>
      <c r="DE26" s="624"/>
      <c r="DF26" s="624"/>
      <c r="DG26" s="624"/>
      <c r="DH26" s="624"/>
      <c r="DI26" s="624"/>
      <c r="DJ26" s="624"/>
      <c r="DK26" s="625"/>
      <c r="DL26" s="632" t="s">
        <v>122</v>
      </c>
      <c r="DM26" s="624"/>
      <c r="DN26" s="624"/>
      <c r="DO26" s="624"/>
      <c r="DP26" s="624"/>
      <c r="DQ26" s="624"/>
      <c r="DR26" s="624"/>
      <c r="DS26" s="624"/>
      <c r="DT26" s="624"/>
      <c r="DU26" s="624"/>
      <c r="DV26" s="625"/>
      <c r="DW26" s="628" t="s">
        <v>122</v>
      </c>
      <c r="DX26" s="653"/>
      <c r="DY26" s="653"/>
      <c r="DZ26" s="653"/>
      <c r="EA26" s="653"/>
      <c r="EB26" s="653"/>
      <c r="EC26" s="654"/>
    </row>
    <row r="27" spans="2:133" ht="11.25" customHeight="1" x14ac:dyDescent="0.15">
      <c r="B27" s="620" t="s">
        <v>285</v>
      </c>
      <c r="C27" s="621"/>
      <c r="D27" s="621"/>
      <c r="E27" s="621"/>
      <c r="F27" s="621"/>
      <c r="G27" s="621"/>
      <c r="H27" s="621"/>
      <c r="I27" s="621"/>
      <c r="J27" s="621"/>
      <c r="K27" s="621"/>
      <c r="L27" s="621"/>
      <c r="M27" s="621"/>
      <c r="N27" s="621"/>
      <c r="O27" s="621"/>
      <c r="P27" s="621"/>
      <c r="Q27" s="622"/>
      <c r="R27" s="623">
        <v>1017</v>
      </c>
      <c r="S27" s="624"/>
      <c r="T27" s="624"/>
      <c r="U27" s="624"/>
      <c r="V27" s="624"/>
      <c r="W27" s="624"/>
      <c r="X27" s="624"/>
      <c r="Y27" s="625"/>
      <c r="Z27" s="626">
        <v>0</v>
      </c>
      <c r="AA27" s="626"/>
      <c r="AB27" s="626"/>
      <c r="AC27" s="626"/>
      <c r="AD27" s="627" t="s">
        <v>122</v>
      </c>
      <c r="AE27" s="627"/>
      <c r="AF27" s="627"/>
      <c r="AG27" s="627"/>
      <c r="AH27" s="627"/>
      <c r="AI27" s="627"/>
      <c r="AJ27" s="627"/>
      <c r="AK27" s="627"/>
      <c r="AL27" s="628" t="s">
        <v>122</v>
      </c>
      <c r="AM27" s="629"/>
      <c r="AN27" s="629"/>
      <c r="AO27" s="630"/>
      <c r="AP27" s="620" t="s">
        <v>286</v>
      </c>
      <c r="AQ27" s="621"/>
      <c r="AR27" s="621"/>
      <c r="AS27" s="621"/>
      <c r="AT27" s="621"/>
      <c r="AU27" s="621"/>
      <c r="AV27" s="621"/>
      <c r="AW27" s="621"/>
      <c r="AX27" s="621"/>
      <c r="AY27" s="621"/>
      <c r="AZ27" s="621"/>
      <c r="BA27" s="621"/>
      <c r="BB27" s="621"/>
      <c r="BC27" s="621"/>
      <c r="BD27" s="621"/>
      <c r="BE27" s="621"/>
      <c r="BF27" s="622"/>
      <c r="BG27" s="623">
        <v>1018117</v>
      </c>
      <c r="BH27" s="624"/>
      <c r="BI27" s="624"/>
      <c r="BJ27" s="624"/>
      <c r="BK27" s="624"/>
      <c r="BL27" s="624"/>
      <c r="BM27" s="624"/>
      <c r="BN27" s="625"/>
      <c r="BO27" s="626">
        <v>100</v>
      </c>
      <c r="BP27" s="626"/>
      <c r="BQ27" s="626"/>
      <c r="BR27" s="626"/>
      <c r="BS27" s="627" t="s">
        <v>122</v>
      </c>
      <c r="BT27" s="627"/>
      <c r="BU27" s="627"/>
      <c r="BV27" s="627"/>
      <c r="BW27" s="627"/>
      <c r="BX27" s="627"/>
      <c r="BY27" s="627"/>
      <c r="BZ27" s="627"/>
      <c r="CA27" s="627"/>
      <c r="CB27" s="631"/>
      <c r="CD27" s="620" t="s">
        <v>287</v>
      </c>
      <c r="CE27" s="621"/>
      <c r="CF27" s="621"/>
      <c r="CG27" s="621"/>
      <c r="CH27" s="621"/>
      <c r="CI27" s="621"/>
      <c r="CJ27" s="621"/>
      <c r="CK27" s="621"/>
      <c r="CL27" s="621"/>
      <c r="CM27" s="621"/>
      <c r="CN27" s="621"/>
      <c r="CO27" s="621"/>
      <c r="CP27" s="621"/>
      <c r="CQ27" s="622"/>
      <c r="CR27" s="623">
        <v>474427</v>
      </c>
      <c r="CS27" s="655"/>
      <c r="CT27" s="655"/>
      <c r="CU27" s="655"/>
      <c r="CV27" s="655"/>
      <c r="CW27" s="655"/>
      <c r="CX27" s="655"/>
      <c r="CY27" s="656"/>
      <c r="CZ27" s="628">
        <v>9.6</v>
      </c>
      <c r="DA27" s="653"/>
      <c r="DB27" s="653"/>
      <c r="DC27" s="657"/>
      <c r="DD27" s="632">
        <v>138929</v>
      </c>
      <c r="DE27" s="655"/>
      <c r="DF27" s="655"/>
      <c r="DG27" s="655"/>
      <c r="DH27" s="655"/>
      <c r="DI27" s="655"/>
      <c r="DJ27" s="655"/>
      <c r="DK27" s="656"/>
      <c r="DL27" s="632">
        <v>108844</v>
      </c>
      <c r="DM27" s="655"/>
      <c r="DN27" s="655"/>
      <c r="DO27" s="655"/>
      <c r="DP27" s="655"/>
      <c r="DQ27" s="655"/>
      <c r="DR27" s="655"/>
      <c r="DS27" s="655"/>
      <c r="DT27" s="655"/>
      <c r="DU27" s="655"/>
      <c r="DV27" s="656"/>
      <c r="DW27" s="628">
        <v>3.4</v>
      </c>
      <c r="DX27" s="653"/>
      <c r="DY27" s="653"/>
      <c r="DZ27" s="653"/>
      <c r="EA27" s="653"/>
      <c r="EB27" s="653"/>
      <c r="EC27" s="654"/>
    </row>
    <row r="28" spans="2:133" ht="11.25" customHeight="1" x14ac:dyDescent="0.15">
      <c r="B28" s="620" t="s">
        <v>288</v>
      </c>
      <c r="C28" s="621"/>
      <c r="D28" s="621"/>
      <c r="E28" s="621"/>
      <c r="F28" s="621"/>
      <c r="G28" s="621"/>
      <c r="H28" s="621"/>
      <c r="I28" s="621"/>
      <c r="J28" s="621"/>
      <c r="K28" s="621"/>
      <c r="L28" s="621"/>
      <c r="M28" s="621"/>
      <c r="N28" s="621"/>
      <c r="O28" s="621"/>
      <c r="P28" s="621"/>
      <c r="Q28" s="622"/>
      <c r="R28" s="623">
        <v>28106</v>
      </c>
      <c r="S28" s="624"/>
      <c r="T28" s="624"/>
      <c r="U28" s="624"/>
      <c r="V28" s="624"/>
      <c r="W28" s="624"/>
      <c r="X28" s="624"/>
      <c r="Y28" s="625"/>
      <c r="Z28" s="626">
        <v>0.5</v>
      </c>
      <c r="AA28" s="626"/>
      <c r="AB28" s="626"/>
      <c r="AC28" s="626"/>
      <c r="AD28" s="627">
        <v>2919</v>
      </c>
      <c r="AE28" s="627"/>
      <c r="AF28" s="627"/>
      <c r="AG28" s="627"/>
      <c r="AH28" s="627"/>
      <c r="AI28" s="627"/>
      <c r="AJ28" s="627"/>
      <c r="AK28" s="627"/>
      <c r="AL28" s="628">
        <v>0.1</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289</v>
      </c>
      <c r="CE28" s="621"/>
      <c r="CF28" s="621"/>
      <c r="CG28" s="621"/>
      <c r="CH28" s="621"/>
      <c r="CI28" s="621"/>
      <c r="CJ28" s="621"/>
      <c r="CK28" s="621"/>
      <c r="CL28" s="621"/>
      <c r="CM28" s="621"/>
      <c r="CN28" s="621"/>
      <c r="CO28" s="621"/>
      <c r="CP28" s="621"/>
      <c r="CQ28" s="622"/>
      <c r="CR28" s="623">
        <v>422232</v>
      </c>
      <c r="CS28" s="624"/>
      <c r="CT28" s="624"/>
      <c r="CU28" s="624"/>
      <c r="CV28" s="624"/>
      <c r="CW28" s="624"/>
      <c r="CX28" s="624"/>
      <c r="CY28" s="625"/>
      <c r="CZ28" s="628">
        <v>8.6</v>
      </c>
      <c r="DA28" s="653"/>
      <c r="DB28" s="653"/>
      <c r="DC28" s="657"/>
      <c r="DD28" s="632">
        <v>413570</v>
      </c>
      <c r="DE28" s="624"/>
      <c r="DF28" s="624"/>
      <c r="DG28" s="624"/>
      <c r="DH28" s="624"/>
      <c r="DI28" s="624"/>
      <c r="DJ28" s="624"/>
      <c r="DK28" s="625"/>
      <c r="DL28" s="632">
        <v>413570</v>
      </c>
      <c r="DM28" s="624"/>
      <c r="DN28" s="624"/>
      <c r="DO28" s="624"/>
      <c r="DP28" s="624"/>
      <c r="DQ28" s="624"/>
      <c r="DR28" s="624"/>
      <c r="DS28" s="624"/>
      <c r="DT28" s="624"/>
      <c r="DU28" s="624"/>
      <c r="DV28" s="625"/>
      <c r="DW28" s="628">
        <v>12.8</v>
      </c>
      <c r="DX28" s="653"/>
      <c r="DY28" s="653"/>
      <c r="DZ28" s="653"/>
      <c r="EA28" s="653"/>
      <c r="EB28" s="653"/>
      <c r="EC28" s="654"/>
    </row>
    <row r="29" spans="2:133" ht="11.25" customHeight="1" x14ac:dyDescent="0.15">
      <c r="B29" s="620" t="s">
        <v>290</v>
      </c>
      <c r="C29" s="621"/>
      <c r="D29" s="621"/>
      <c r="E29" s="621"/>
      <c r="F29" s="621"/>
      <c r="G29" s="621"/>
      <c r="H29" s="621"/>
      <c r="I29" s="621"/>
      <c r="J29" s="621"/>
      <c r="K29" s="621"/>
      <c r="L29" s="621"/>
      <c r="M29" s="621"/>
      <c r="N29" s="621"/>
      <c r="O29" s="621"/>
      <c r="P29" s="621"/>
      <c r="Q29" s="622"/>
      <c r="R29" s="623">
        <v>5642</v>
      </c>
      <c r="S29" s="624"/>
      <c r="T29" s="624"/>
      <c r="U29" s="624"/>
      <c r="V29" s="624"/>
      <c r="W29" s="624"/>
      <c r="X29" s="624"/>
      <c r="Y29" s="625"/>
      <c r="Z29" s="626">
        <v>0.1</v>
      </c>
      <c r="AA29" s="626"/>
      <c r="AB29" s="626"/>
      <c r="AC29" s="626"/>
      <c r="AD29" s="627">
        <v>196</v>
      </c>
      <c r="AE29" s="627"/>
      <c r="AF29" s="627"/>
      <c r="AG29" s="627"/>
      <c r="AH29" s="627"/>
      <c r="AI29" s="627"/>
      <c r="AJ29" s="627"/>
      <c r="AK29" s="627"/>
      <c r="AL29" s="628">
        <v>0</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59" t="s">
        <v>291</v>
      </c>
      <c r="CE29" s="660"/>
      <c r="CF29" s="620" t="s">
        <v>66</v>
      </c>
      <c r="CG29" s="621"/>
      <c r="CH29" s="621"/>
      <c r="CI29" s="621"/>
      <c r="CJ29" s="621"/>
      <c r="CK29" s="621"/>
      <c r="CL29" s="621"/>
      <c r="CM29" s="621"/>
      <c r="CN29" s="621"/>
      <c r="CO29" s="621"/>
      <c r="CP29" s="621"/>
      <c r="CQ29" s="622"/>
      <c r="CR29" s="623">
        <v>422232</v>
      </c>
      <c r="CS29" s="655"/>
      <c r="CT29" s="655"/>
      <c r="CU29" s="655"/>
      <c r="CV29" s="655"/>
      <c r="CW29" s="655"/>
      <c r="CX29" s="655"/>
      <c r="CY29" s="656"/>
      <c r="CZ29" s="628">
        <v>8.6</v>
      </c>
      <c r="DA29" s="653"/>
      <c r="DB29" s="653"/>
      <c r="DC29" s="657"/>
      <c r="DD29" s="632">
        <v>413570</v>
      </c>
      <c r="DE29" s="655"/>
      <c r="DF29" s="655"/>
      <c r="DG29" s="655"/>
      <c r="DH29" s="655"/>
      <c r="DI29" s="655"/>
      <c r="DJ29" s="655"/>
      <c r="DK29" s="656"/>
      <c r="DL29" s="632">
        <v>413570</v>
      </c>
      <c r="DM29" s="655"/>
      <c r="DN29" s="655"/>
      <c r="DO29" s="655"/>
      <c r="DP29" s="655"/>
      <c r="DQ29" s="655"/>
      <c r="DR29" s="655"/>
      <c r="DS29" s="655"/>
      <c r="DT29" s="655"/>
      <c r="DU29" s="655"/>
      <c r="DV29" s="656"/>
      <c r="DW29" s="628">
        <v>12.8</v>
      </c>
      <c r="DX29" s="653"/>
      <c r="DY29" s="653"/>
      <c r="DZ29" s="653"/>
      <c r="EA29" s="653"/>
      <c r="EB29" s="653"/>
      <c r="EC29" s="654"/>
    </row>
    <row r="30" spans="2:133" ht="11.25" customHeight="1" x14ac:dyDescent="0.15">
      <c r="B30" s="620" t="s">
        <v>292</v>
      </c>
      <c r="C30" s="621"/>
      <c r="D30" s="621"/>
      <c r="E30" s="621"/>
      <c r="F30" s="621"/>
      <c r="G30" s="621"/>
      <c r="H30" s="621"/>
      <c r="I30" s="621"/>
      <c r="J30" s="621"/>
      <c r="K30" s="621"/>
      <c r="L30" s="621"/>
      <c r="M30" s="621"/>
      <c r="N30" s="621"/>
      <c r="O30" s="621"/>
      <c r="P30" s="621"/>
      <c r="Q30" s="622"/>
      <c r="R30" s="623">
        <v>607909</v>
      </c>
      <c r="S30" s="624"/>
      <c r="T30" s="624"/>
      <c r="U30" s="624"/>
      <c r="V30" s="624"/>
      <c r="W30" s="624"/>
      <c r="X30" s="624"/>
      <c r="Y30" s="625"/>
      <c r="Z30" s="626">
        <v>11.4</v>
      </c>
      <c r="AA30" s="626"/>
      <c r="AB30" s="626"/>
      <c r="AC30" s="626"/>
      <c r="AD30" s="627" t="s">
        <v>122</v>
      </c>
      <c r="AE30" s="627"/>
      <c r="AF30" s="627"/>
      <c r="AG30" s="627"/>
      <c r="AH30" s="627"/>
      <c r="AI30" s="627"/>
      <c r="AJ30" s="627"/>
      <c r="AK30" s="627"/>
      <c r="AL30" s="628" t="s">
        <v>122</v>
      </c>
      <c r="AM30" s="629"/>
      <c r="AN30" s="629"/>
      <c r="AO30" s="630"/>
      <c r="AP30" s="605" t="s">
        <v>210</v>
      </c>
      <c r="AQ30" s="606"/>
      <c r="AR30" s="606"/>
      <c r="AS30" s="606"/>
      <c r="AT30" s="606"/>
      <c r="AU30" s="606"/>
      <c r="AV30" s="606"/>
      <c r="AW30" s="606"/>
      <c r="AX30" s="606"/>
      <c r="AY30" s="606"/>
      <c r="AZ30" s="606"/>
      <c r="BA30" s="606"/>
      <c r="BB30" s="606"/>
      <c r="BC30" s="606"/>
      <c r="BD30" s="606"/>
      <c r="BE30" s="606"/>
      <c r="BF30" s="607"/>
      <c r="BG30" s="605" t="s">
        <v>293</v>
      </c>
      <c r="BH30" s="665"/>
      <c r="BI30" s="665"/>
      <c r="BJ30" s="665"/>
      <c r="BK30" s="665"/>
      <c r="BL30" s="665"/>
      <c r="BM30" s="665"/>
      <c r="BN30" s="665"/>
      <c r="BO30" s="665"/>
      <c r="BP30" s="665"/>
      <c r="BQ30" s="666"/>
      <c r="BR30" s="605" t="s">
        <v>294</v>
      </c>
      <c r="BS30" s="665"/>
      <c r="BT30" s="665"/>
      <c r="BU30" s="665"/>
      <c r="BV30" s="665"/>
      <c r="BW30" s="665"/>
      <c r="BX30" s="665"/>
      <c r="BY30" s="665"/>
      <c r="BZ30" s="665"/>
      <c r="CA30" s="665"/>
      <c r="CB30" s="666"/>
      <c r="CD30" s="661"/>
      <c r="CE30" s="662"/>
      <c r="CF30" s="620" t="s">
        <v>295</v>
      </c>
      <c r="CG30" s="621"/>
      <c r="CH30" s="621"/>
      <c r="CI30" s="621"/>
      <c r="CJ30" s="621"/>
      <c r="CK30" s="621"/>
      <c r="CL30" s="621"/>
      <c r="CM30" s="621"/>
      <c r="CN30" s="621"/>
      <c r="CO30" s="621"/>
      <c r="CP30" s="621"/>
      <c r="CQ30" s="622"/>
      <c r="CR30" s="623">
        <v>408216</v>
      </c>
      <c r="CS30" s="624"/>
      <c r="CT30" s="624"/>
      <c r="CU30" s="624"/>
      <c r="CV30" s="624"/>
      <c r="CW30" s="624"/>
      <c r="CX30" s="624"/>
      <c r="CY30" s="625"/>
      <c r="CZ30" s="628">
        <v>8.3000000000000007</v>
      </c>
      <c r="DA30" s="653"/>
      <c r="DB30" s="653"/>
      <c r="DC30" s="657"/>
      <c r="DD30" s="632">
        <v>399554</v>
      </c>
      <c r="DE30" s="624"/>
      <c r="DF30" s="624"/>
      <c r="DG30" s="624"/>
      <c r="DH30" s="624"/>
      <c r="DI30" s="624"/>
      <c r="DJ30" s="624"/>
      <c r="DK30" s="625"/>
      <c r="DL30" s="632">
        <v>399554</v>
      </c>
      <c r="DM30" s="624"/>
      <c r="DN30" s="624"/>
      <c r="DO30" s="624"/>
      <c r="DP30" s="624"/>
      <c r="DQ30" s="624"/>
      <c r="DR30" s="624"/>
      <c r="DS30" s="624"/>
      <c r="DT30" s="624"/>
      <c r="DU30" s="624"/>
      <c r="DV30" s="625"/>
      <c r="DW30" s="628">
        <v>12.4</v>
      </c>
      <c r="DX30" s="653"/>
      <c r="DY30" s="653"/>
      <c r="DZ30" s="653"/>
      <c r="EA30" s="653"/>
      <c r="EB30" s="653"/>
      <c r="EC30" s="654"/>
    </row>
    <row r="31" spans="2:133" ht="11.25" customHeight="1" x14ac:dyDescent="0.15">
      <c r="B31" s="636" t="s">
        <v>296</v>
      </c>
      <c r="C31" s="637"/>
      <c r="D31" s="637"/>
      <c r="E31" s="637"/>
      <c r="F31" s="637"/>
      <c r="G31" s="637"/>
      <c r="H31" s="637"/>
      <c r="I31" s="637"/>
      <c r="J31" s="637"/>
      <c r="K31" s="637"/>
      <c r="L31" s="637"/>
      <c r="M31" s="637"/>
      <c r="N31" s="637"/>
      <c r="O31" s="637"/>
      <c r="P31" s="637"/>
      <c r="Q31" s="638"/>
      <c r="R31" s="623" t="s">
        <v>122</v>
      </c>
      <c r="S31" s="624"/>
      <c r="T31" s="624"/>
      <c r="U31" s="624"/>
      <c r="V31" s="624"/>
      <c r="W31" s="624"/>
      <c r="X31" s="624"/>
      <c r="Y31" s="625"/>
      <c r="Z31" s="626" t="s">
        <v>122</v>
      </c>
      <c r="AA31" s="626"/>
      <c r="AB31" s="626"/>
      <c r="AC31" s="626"/>
      <c r="AD31" s="627" t="s">
        <v>122</v>
      </c>
      <c r="AE31" s="627"/>
      <c r="AF31" s="627"/>
      <c r="AG31" s="627"/>
      <c r="AH31" s="627"/>
      <c r="AI31" s="627"/>
      <c r="AJ31" s="627"/>
      <c r="AK31" s="627"/>
      <c r="AL31" s="628" t="s">
        <v>122</v>
      </c>
      <c r="AM31" s="629"/>
      <c r="AN31" s="629"/>
      <c r="AO31" s="630"/>
      <c r="AP31" s="669" t="s">
        <v>297</v>
      </c>
      <c r="AQ31" s="670"/>
      <c r="AR31" s="670"/>
      <c r="AS31" s="670"/>
      <c r="AT31" s="675" t="s">
        <v>298</v>
      </c>
      <c r="AU31" s="218"/>
      <c r="AV31" s="218"/>
      <c r="AW31" s="218"/>
      <c r="AX31" s="609" t="s">
        <v>176</v>
      </c>
      <c r="AY31" s="610"/>
      <c r="AZ31" s="610"/>
      <c r="BA31" s="610"/>
      <c r="BB31" s="610"/>
      <c r="BC31" s="610"/>
      <c r="BD31" s="610"/>
      <c r="BE31" s="610"/>
      <c r="BF31" s="611"/>
      <c r="BG31" s="679">
        <v>99.1</v>
      </c>
      <c r="BH31" s="667"/>
      <c r="BI31" s="667"/>
      <c r="BJ31" s="667"/>
      <c r="BK31" s="667"/>
      <c r="BL31" s="667"/>
      <c r="BM31" s="618">
        <v>95.1</v>
      </c>
      <c r="BN31" s="667"/>
      <c r="BO31" s="667"/>
      <c r="BP31" s="667"/>
      <c r="BQ31" s="668"/>
      <c r="BR31" s="679">
        <v>99.2</v>
      </c>
      <c r="BS31" s="667"/>
      <c r="BT31" s="667"/>
      <c r="BU31" s="667"/>
      <c r="BV31" s="667"/>
      <c r="BW31" s="667"/>
      <c r="BX31" s="618">
        <v>93.7</v>
      </c>
      <c r="BY31" s="667"/>
      <c r="BZ31" s="667"/>
      <c r="CA31" s="667"/>
      <c r="CB31" s="668"/>
      <c r="CD31" s="661"/>
      <c r="CE31" s="662"/>
      <c r="CF31" s="620" t="s">
        <v>299</v>
      </c>
      <c r="CG31" s="621"/>
      <c r="CH31" s="621"/>
      <c r="CI31" s="621"/>
      <c r="CJ31" s="621"/>
      <c r="CK31" s="621"/>
      <c r="CL31" s="621"/>
      <c r="CM31" s="621"/>
      <c r="CN31" s="621"/>
      <c r="CO31" s="621"/>
      <c r="CP31" s="621"/>
      <c r="CQ31" s="622"/>
      <c r="CR31" s="623">
        <v>14016</v>
      </c>
      <c r="CS31" s="655"/>
      <c r="CT31" s="655"/>
      <c r="CU31" s="655"/>
      <c r="CV31" s="655"/>
      <c r="CW31" s="655"/>
      <c r="CX31" s="655"/>
      <c r="CY31" s="656"/>
      <c r="CZ31" s="628">
        <v>0.3</v>
      </c>
      <c r="DA31" s="653"/>
      <c r="DB31" s="653"/>
      <c r="DC31" s="657"/>
      <c r="DD31" s="632">
        <v>14016</v>
      </c>
      <c r="DE31" s="655"/>
      <c r="DF31" s="655"/>
      <c r="DG31" s="655"/>
      <c r="DH31" s="655"/>
      <c r="DI31" s="655"/>
      <c r="DJ31" s="655"/>
      <c r="DK31" s="656"/>
      <c r="DL31" s="632">
        <v>14016</v>
      </c>
      <c r="DM31" s="655"/>
      <c r="DN31" s="655"/>
      <c r="DO31" s="655"/>
      <c r="DP31" s="655"/>
      <c r="DQ31" s="655"/>
      <c r="DR31" s="655"/>
      <c r="DS31" s="655"/>
      <c r="DT31" s="655"/>
      <c r="DU31" s="655"/>
      <c r="DV31" s="656"/>
      <c r="DW31" s="628">
        <v>0.4</v>
      </c>
      <c r="DX31" s="653"/>
      <c r="DY31" s="653"/>
      <c r="DZ31" s="653"/>
      <c r="EA31" s="653"/>
      <c r="EB31" s="653"/>
      <c r="EC31" s="654"/>
    </row>
    <row r="32" spans="2:133" ht="11.25" customHeight="1" x14ac:dyDescent="0.15">
      <c r="B32" s="620" t="s">
        <v>300</v>
      </c>
      <c r="C32" s="621"/>
      <c r="D32" s="621"/>
      <c r="E32" s="621"/>
      <c r="F32" s="621"/>
      <c r="G32" s="621"/>
      <c r="H32" s="621"/>
      <c r="I32" s="621"/>
      <c r="J32" s="621"/>
      <c r="K32" s="621"/>
      <c r="L32" s="621"/>
      <c r="M32" s="621"/>
      <c r="N32" s="621"/>
      <c r="O32" s="621"/>
      <c r="P32" s="621"/>
      <c r="Q32" s="622"/>
      <c r="R32" s="623">
        <v>450260</v>
      </c>
      <c r="S32" s="624"/>
      <c r="T32" s="624"/>
      <c r="U32" s="624"/>
      <c r="V32" s="624"/>
      <c r="W32" s="624"/>
      <c r="X32" s="624"/>
      <c r="Y32" s="625"/>
      <c r="Z32" s="626">
        <v>8.4</v>
      </c>
      <c r="AA32" s="626"/>
      <c r="AB32" s="626"/>
      <c r="AC32" s="626"/>
      <c r="AD32" s="627" t="s">
        <v>122</v>
      </c>
      <c r="AE32" s="627"/>
      <c r="AF32" s="627"/>
      <c r="AG32" s="627"/>
      <c r="AH32" s="627"/>
      <c r="AI32" s="627"/>
      <c r="AJ32" s="627"/>
      <c r="AK32" s="627"/>
      <c r="AL32" s="628" t="s">
        <v>122</v>
      </c>
      <c r="AM32" s="629"/>
      <c r="AN32" s="629"/>
      <c r="AO32" s="630"/>
      <c r="AP32" s="671"/>
      <c r="AQ32" s="672"/>
      <c r="AR32" s="672"/>
      <c r="AS32" s="672"/>
      <c r="AT32" s="676"/>
      <c r="AU32" s="214" t="s">
        <v>301</v>
      </c>
      <c r="AX32" s="620" t="s">
        <v>302</v>
      </c>
      <c r="AY32" s="621"/>
      <c r="AZ32" s="621"/>
      <c r="BA32" s="621"/>
      <c r="BB32" s="621"/>
      <c r="BC32" s="621"/>
      <c r="BD32" s="621"/>
      <c r="BE32" s="621"/>
      <c r="BF32" s="622"/>
      <c r="BG32" s="680">
        <v>98.9</v>
      </c>
      <c r="BH32" s="655"/>
      <c r="BI32" s="655"/>
      <c r="BJ32" s="655"/>
      <c r="BK32" s="655"/>
      <c r="BL32" s="655"/>
      <c r="BM32" s="629">
        <v>95.1</v>
      </c>
      <c r="BN32" s="655"/>
      <c r="BO32" s="655"/>
      <c r="BP32" s="655"/>
      <c r="BQ32" s="678"/>
      <c r="BR32" s="680">
        <v>99.2</v>
      </c>
      <c r="BS32" s="655"/>
      <c r="BT32" s="655"/>
      <c r="BU32" s="655"/>
      <c r="BV32" s="655"/>
      <c r="BW32" s="655"/>
      <c r="BX32" s="629">
        <v>91.9</v>
      </c>
      <c r="BY32" s="655"/>
      <c r="BZ32" s="655"/>
      <c r="CA32" s="655"/>
      <c r="CB32" s="678"/>
      <c r="CD32" s="663"/>
      <c r="CE32" s="664"/>
      <c r="CF32" s="620" t="s">
        <v>303</v>
      </c>
      <c r="CG32" s="621"/>
      <c r="CH32" s="621"/>
      <c r="CI32" s="621"/>
      <c r="CJ32" s="621"/>
      <c r="CK32" s="621"/>
      <c r="CL32" s="621"/>
      <c r="CM32" s="621"/>
      <c r="CN32" s="621"/>
      <c r="CO32" s="621"/>
      <c r="CP32" s="621"/>
      <c r="CQ32" s="622"/>
      <c r="CR32" s="623" t="s">
        <v>122</v>
      </c>
      <c r="CS32" s="624"/>
      <c r="CT32" s="624"/>
      <c r="CU32" s="624"/>
      <c r="CV32" s="624"/>
      <c r="CW32" s="624"/>
      <c r="CX32" s="624"/>
      <c r="CY32" s="625"/>
      <c r="CZ32" s="628" t="s">
        <v>122</v>
      </c>
      <c r="DA32" s="653"/>
      <c r="DB32" s="653"/>
      <c r="DC32" s="657"/>
      <c r="DD32" s="632" t="s">
        <v>122</v>
      </c>
      <c r="DE32" s="624"/>
      <c r="DF32" s="624"/>
      <c r="DG32" s="624"/>
      <c r="DH32" s="624"/>
      <c r="DI32" s="624"/>
      <c r="DJ32" s="624"/>
      <c r="DK32" s="625"/>
      <c r="DL32" s="632" t="s">
        <v>122</v>
      </c>
      <c r="DM32" s="624"/>
      <c r="DN32" s="624"/>
      <c r="DO32" s="624"/>
      <c r="DP32" s="624"/>
      <c r="DQ32" s="624"/>
      <c r="DR32" s="624"/>
      <c r="DS32" s="624"/>
      <c r="DT32" s="624"/>
      <c r="DU32" s="624"/>
      <c r="DV32" s="625"/>
      <c r="DW32" s="628" t="s">
        <v>122</v>
      </c>
      <c r="DX32" s="653"/>
      <c r="DY32" s="653"/>
      <c r="DZ32" s="653"/>
      <c r="EA32" s="653"/>
      <c r="EB32" s="653"/>
      <c r="EC32" s="654"/>
    </row>
    <row r="33" spans="2:133" ht="11.25" customHeight="1" x14ac:dyDescent="0.15">
      <c r="B33" s="620" t="s">
        <v>304</v>
      </c>
      <c r="C33" s="621"/>
      <c r="D33" s="621"/>
      <c r="E33" s="621"/>
      <c r="F33" s="621"/>
      <c r="G33" s="621"/>
      <c r="H33" s="621"/>
      <c r="I33" s="621"/>
      <c r="J33" s="621"/>
      <c r="K33" s="621"/>
      <c r="L33" s="621"/>
      <c r="M33" s="621"/>
      <c r="N33" s="621"/>
      <c r="O33" s="621"/>
      <c r="P33" s="621"/>
      <c r="Q33" s="622"/>
      <c r="R33" s="623">
        <v>16847</v>
      </c>
      <c r="S33" s="624"/>
      <c r="T33" s="624"/>
      <c r="U33" s="624"/>
      <c r="V33" s="624"/>
      <c r="W33" s="624"/>
      <c r="X33" s="624"/>
      <c r="Y33" s="625"/>
      <c r="Z33" s="626">
        <v>0.3</v>
      </c>
      <c r="AA33" s="626"/>
      <c r="AB33" s="626"/>
      <c r="AC33" s="626"/>
      <c r="AD33" s="627">
        <v>12185</v>
      </c>
      <c r="AE33" s="627"/>
      <c r="AF33" s="627"/>
      <c r="AG33" s="627"/>
      <c r="AH33" s="627"/>
      <c r="AI33" s="627"/>
      <c r="AJ33" s="627"/>
      <c r="AK33" s="627"/>
      <c r="AL33" s="628">
        <v>0.4</v>
      </c>
      <c r="AM33" s="629"/>
      <c r="AN33" s="629"/>
      <c r="AO33" s="630"/>
      <c r="AP33" s="673"/>
      <c r="AQ33" s="674"/>
      <c r="AR33" s="674"/>
      <c r="AS33" s="674"/>
      <c r="AT33" s="677"/>
      <c r="AU33" s="219"/>
      <c r="AV33" s="219"/>
      <c r="AW33" s="219"/>
      <c r="AX33" s="644" t="s">
        <v>305</v>
      </c>
      <c r="AY33" s="645"/>
      <c r="AZ33" s="645"/>
      <c r="BA33" s="645"/>
      <c r="BB33" s="645"/>
      <c r="BC33" s="645"/>
      <c r="BD33" s="645"/>
      <c r="BE33" s="645"/>
      <c r="BF33" s="646"/>
      <c r="BG33" s="681">
        <v>98.9</v>
      </c>
      <c r="BH33" s="682"/>
      <c r="BI33" s="682"/>
      <c r="BJ33" s="682"/>
      <c r="BK33" s="682"/>
      <c r="BL33" s="682"/>
      <c r="BM33" s="683">
        <v>93.8</v>
      </c>
      <c r="BN33" s="682"/>
      <c r="BO33" s="682"/>
      <c r="BP33" s="682"/>
      <c r="BQ33" s="684"/>
      <c r="BR33" s="681">
        <v>99.1</v>
      </c>
      <c r="BS33" s="682"/>
      <c r="BT33" s="682"/>
      <c r="BU33" s="682"/>
      <c r="BV33" s="682"/>
      <c r="BW33" s="682"/>
      <c r="BX33" s="683">
        <v>93.5</v>
      </c>
      <c r="BY33" s="682"/>
      <c r="BZ33" s="682"/>
      <c r="CA33" s="682"/>
      <c r="CB33" s="684"/>
      <c r="CD33" s="620" t="s">
        <v>306</v>
      </c>
      <c r="CE33" s="621"/>
      <c r="CF33" s="621"/>
      <c r="CG33" s="621"/>
      <c r="CH33" s="621"/>
      <c r="CI33" s="621"/>
      <c r="CJ33" s="621"/>
      <c r="CK33" s="621"/>
      <c r="CL33" s="621"/>
      <c r="CM33" s="621"/>
      <c r="CN33" s="621"/>
      <c r="CO33" s="621"/>
      <c r="CP33" s="621"/>
      <c r="CQ33" s="622"/>
      <c r="CR33" s="623">
        <v>2585651</v>
      </c>
      <c r="CS33" s="655"/>
      <c r="CT33" s="655"/>
      <c r="CU33" s="655"/>
      <c r="CV33" s="655"/>
      <c r="CW33" s="655"/>
      <c r="CX33" s="655"/>
      <c r="CY33" s="656"/>
      <c r="CZ33" s="628">
        <v>52.5</v>
      </c>
      <c r="DA33" s="653"/>
      <c r="DB33" s="653"/>
      <c r="DC33" s="657"/>
      <c r="DD33" s="632">
        <v>2087872</v>
      </c>
      <c r="DE33" s="655"/>
      <c r="DF33" s="655"/>
      <c r="DG33" s="655"/>
      <c r="DH33" s="655"/>
      <c r="DI33" s="655"/>
      <c r="DJ33" s="655"/>
      <c r="DK33" s="656"/>
      <c r="DL33" s="632">
        <v>1302586</v>
      </c>
      <c r="DM33" s="655"/>
      <c r="DN33" s="655"/>
      <c r="DO33" s="655"/>
      <c r="DP33" s="655"/>
      <c r="DQ33" s="655"/>
      <c r="DR33" s="655"/>
      <c r="DS33" s="655"/>
      <c r="DT33" s="655"/>
      <c r="DU33" s="655"/>
      <c r="DV33" s="656"/>
      <c r="DW33" s="628">
        <v>40.5</v>
      </c>
      <c r="DX33" s="653"/>
      <c r="DY33" s="653"/>
      <c r="DZ33" s="653"/>
      <c r="EA33" s="653"/>
      <c r="EB33" s="653"/>
      <c r="EC33" s="654"/>
    </row>
    <row r="34" spans="2:133" ht="11.25" customHeight="1" x14ac:dyDescent="0.15">
      <c r="B34" s="620" t="s">
        <v>307</v>
      </c>
      <c r="C34" s="621"/>
      <c r="D34" s="621"/>
      <c r="E34" s="621"/>
      <c r="F34" s="621"/>
      <c r="G34" s="621"/>
      <c r="H34" s="621"/>
      <c r="I34" s="621"/>
      <c r="J34" s="621"/>
      <c r="K34" s="621"/>
      <c r="L34" s="621"/>
      <c r="M34" s="621"/>
      <c r="N34" s="621"/>
      <c r="O34" s="621"/>
      <c r="P34" s="621"/>
      <c r="Q34" s="622"/>
      <c r="R34" s="623">
        <v>44275</v>
      </c>
      <c r="S34" s="624"/>
      <c r="T34" s="624"/>
      <c r="U34" s="624"/>
      <c r="V34" s="624"/>
      <c r="W34" s="624"/>
      <c r="X34" s="624"/>
      <c r="Y34" s="625"/>
      <c r="Z34" s="626">
        <v>0.8</v>
      </c>
      <c r="AA34" s="626"/>
      <c r="AB34" s="626"/>
      <c r="AC34" s="626"/>
      <c r="AD34" s="627" t="s">
        <v>122</v>
      </c>
      <c r="AE34" s="627"/>
      <c r="AF34" s="627"/>
      <c r="AG34" s="627"/>
      <c r="AH34" s="627"/>
      <c r="AI34" s="627"/>
      <c r="AJ34" s="627"/>
      <c r="AK34" s="627"/>
      <c r="AL34" s="628" t="s">
        <v>122</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308</v>
      </c>
      <c r="CE34" s="621"/>
      <c r="CF34" s="621"/>
      <c r="CG34" s="621"/>
      <c r="CH34" s="621"/>
      <c r="CI34" s="621"/>
      <c r="CJ34" s="621"/>
      <c r="CK34" s="621"/>
      <c r="CL34" s="621"/>
      <c r="CM34" s="621"/>
      <c r="CN34" s="621"/>
      <c r="CO34" s="621"/>
      <c r="CP34" s="621"/>
      <c r="CQ34" s="622"/>
      <c r="CR34" s="623">
        <v>620850</v>
      </c>
      <c r="CS34" s="624"/>
      <c r="CT34" s="624"/>
      <c r="CU34" s="624"/>
      <c r="CV34" s="624"/>
      <c r="CW34" s="624"/>
      <c r="CX34" s="624"/>
      <c r="CY34" s="625"/>
      <c r="CZ34" s="628">
        <v>12.6</v>
      </c>
      <c r="DA34" s="653"/>
      <c r="DB34" s="653"/>
      <c r="DC34" s="657"/>
      <c r="DD34" s="632">
        <v>496866</v>
      </c>
      <c r="DE34" s="624"/>
      <c r="DF34" s="624"/>
      <c r="DG34" s="624"/>
      <c r="DH34" s="624"/>
      <c r="DI34" s="624"/>
      <c r="DJ34" s="624"/>
      <c r="DK34" s="625"/>
      <c r="DL34" s="632">
        <v>354924</v>
      </c>
      <c r="DM34" s="624"/>
      <c r="DN34" s="624"/>
      <c r="DO34" s="624"/>
      <c r="DP34" s="624"/>
      <c r="DQ34" s="624"/>
      <c r="DR34" s="624"/>
      <c r="DS34" s="624"/>
      <c r="DT34" s="624"/>
      <c r="DU34" s="624"/>
      <c r="DV34" s="625"/>
      <c r="DW34" s="628">
        <v>11</v>
      </c>
      <c r="DX34" s="653"/>
      <c r="DY34" s="653"/>
      <c r="DZ34" s="653"/>
      <c r="EA34" s="653"/>
      <c r="EB34" s="653"/>
      <c r="EC34" s="654"/>
    </row>
    <row r="35" spans="2:133" ht="11.25" customHeight="1" x14ac:dyDescent="0.15">
      <c r="B35" s="620" t="s">
        <v>309</v>
      </c>
      <c r="C35" s="621"/>
      <c r="D35" s="621"/>
      <c r="E35" s="621"/>
      <c r="F35" s="621"/>
      <c r="G35" s="621"/>
      <c r="H35" s="621"/>
      <c r="I35" s="621"/>
      <c r="J35" s="621"/>
      <c r="K35" s="621"/>
      <c r="L35" s="621"/>
      <c r="M35" s="621"/>
      <c r="N35" s="621"/>
      <c r="O35" s="621"/>
      <c r="P35" s="621"/>
      <c r="Q35" s="622"/>
      <c r="R35" s="623">
        <v>176838</v>
      </c>
      <c r="S35" s="624"/>
      <c r="T35" s="624"/>
      <c r="U35" s="624"/>
      <c r="V35" s="624"/>
      <c r="W35" s="624"/>
      <c r="X35" s="624"/>
      <c r="Y35" s="625"/>
      <c r="Z35" s="626">
        <v>3.3</v>
      </c>
      <c r="AA35" s="626"/>
      <c r="AB35" s="626"/>
      <c r="AC35" s="626"/>
      <c r="AD35" s="627" t="s">
        <v>122</v>
      </c>
      <c r="AE35" s="627"/>
      <c r="AF35" s="627"/>
      <c r="AG35" s="627"/>
      <c r="AH35" s="627"/>
      <c r="AI35" s="627"/>
      <c r="AJ35" s="627"/>
      <c r="AK35" s="627"/>
      <c r="AL35" s="628" t="s">
        <v>122</v>
      </c>
      <c r="AM35" s="629"/>
      <c r="AN35" s="629"/>
      <c r="AO35" s="630"/>
      <c r="AP35" s="222"/>
      <c r="AQ35" s="605" t="s">
        <v>310</v>
      </c>
      <c r="AR35" s="606"/>
      <c r="AS35" s="606"/>
      <c r="AT35" s="606"/>
      <c r="AU35" s="606"/>
      <c r="AV35" s="606"/>
      <c r="AW35" s="606"/>
      <c r="AX35" s="606"/>
      <c r="AY35" s="606"/>
      <c r="AZ35" s="606"/>
      <c r="BA35" s="606"/>
      <c r="BB35" s="606"/>
      <c r="BC35" s="606"/>
      <c r="BD35" s="606"/>
      <c r="BE35" s="606"/>
      <c r="BF35" s="607"/>
      <c r="BG35" s="605" t="s">
        <v>311</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312</v>
      </c>
      <c r="CE35" s="621"/>
      <c r="CF35" s="621"/>
      <c r="CG35" s="621"/>
      <c r="CH35" s="621"/>
      <c r="CI35" s="621"/>
      <c r="CJ35" s="621"/>
      <c r="CK35" s="621"/>
      <c r="CL35" s="621"/>
      <c r="CM35" s="621"/>
      <c r="CN35" s="621"/>
      <c r="CO35" s="621"/>
      <c r="CP35" s="621"/>
      <c r="CQ35" s="622"/>
      <c r="CR35" s="623">
        <v>58142</v>
      </c>
      <c r="CS35" s="655"/>
      <c r="CT35" s="655"/>
      <c r="CU35" s="655"/>
      <c r="CV35" s="655"/>
      <c r="CW35" s="655"/>
      <c r="CX35" s="655"/>
      <c r="CY35" s="656"/>
      <c r="CZ35" s="628">
        <v>1.2</v>
      </c>
      <c r="DA35" s="653"/>
      <c r="DB35" s="653"/>
      <c r="DC35" s="657"/>
      <c r="DD35" s="632">
        <v>54716</v>
      </c>
      <c r="DE35" s="655"/>
      <c r="DF35" s="655"/>
      <c r="DG35" s="655"/>
      <c r="DH35" s="655"/>
      <c r="DI35" s="655"/>
      <c r="DJ35" s="655"/>
      <c r="DK35" s="656"/>
      <c r="DL35" s="632">
        <v>54045</v>
      </c>
      <c r="DM35" s="655"/>
      <c r="DN35" s="655"/>
      <c r="DO35" s="655"/>
      <c r="DP35" s="655"/>
      <c r="DQ35" s="655"/>
      <c r="DR35" s="655"/>
      <c r="DS35" s="655"/>
      <c r="DT35" s="655"/>
      <c r="DU35" s="655"/>
      <c r="DV35" s="656"/>
      <c r="DW35" s="628">
        <v>1.7</v>
      </c>
      <c r="DX35" s="653"/>
      <c r="DY35" s="653"/>
      <c r="DZ35" s="653"/>
      <c r="EA35" s="653"/>
      <c r="EB35" s="653"/>
      <c r="EC35" s="654"/>
    </row>
    <row r="36" spans="2:133" ht="11.25" customHeight="1" x14ac:dyDescent="0.15">
      <c r="B36" s="620" t="s">
        <v>313</v>
      </c>
      <c r="C36" s="621"/>
      <c r="D36" s="621"/>
      <c r="E36" s="621"/>
      <c r="F36" s="621"/>
      <c r="G36" s="621"/>
      <c r="H36" s="621"/>
      <c r="I36" s="621"/>
      <c r="J36" s="621"/>
      <c r="K36" s="621"/>
      <c r="L36" s="621"/>
      <c r="M36" s="621"/>
      <c r="N36" s="621"/>
      <c r="O36" s="621"/>
      <c r="P36" s="621"/>
      <c r="Q36" s="622"/>
      <c r="R36" s="623">
        <v>478604</v>
      </c>
      <c r="S36" s="624"/>
      <c r="T36" s="624"/>
      <c r="U36" s="624"/>
      <c r="V36" s="624"/>
      <c r="W36" s="624"/>
      <c r="X36" s="624"/>
      <c r="Y36" s="625"/>
      <c r="Z36" s="626">
        <v>8.9</v>
      </c>
      <c r="AA36" s="626"/>
      <c r="AB36" s="626"/>
      <c r="AC36" s="626"/>
      <c r="AD36" s="627" t="s">
        <v>122</v>
      </c>
      <c r="AE36" s="627"/>
      <c r="AF36" s="627"/>
      <c r="AG36" s="627"/>
      <c r="AH36" s="627"/>
      <c r="AI36" s="627"/>
      <c r="AJ36" s="627"/>
      <c r="AK36" s="627"/>
      <c r="AL36" s="628" t="s">
        <v>122</v>
      </c>
      <c r="AM36" s="629"/>
      <c r="AN36" s="629"/>
      <c r="AO36" s="630"/>
      <c r="AP36" s="222"/>
      <c r="AQ36" s="689" t="s">
        <v>314</v>
      </c>
      <c r="AR36" s="690"/>
      <c r="AS36" s="690"/>
      <c r="AT36" s="690"/>
      <c r="AU36" s="690"/>
      <c r="AV36" s="690"/>
      <c r="AW36" s="690"/>
      <c r="AX36" s="690"/>
      <c r="AY36" s="691"/>
      <c r="AZ36" s="612">
        <v>432532</v>
      </c>
      <c r="BA36" s="613"/>
      <c r="BB36" s="613"/>
      <c r="BC36" s="613"/>
      <c r="BD36" s="613"/>
      <c r="BE36" s="613"/>
      <c r="BF36" s="685"/>
      <c r="BG36" s="609" t="s">
        <v>315</v>
      </c>
      <c r="BH36" s="610"/>
      <c r="BI36" s="610"/>
      <c r="BJ36" s="610"/>
      <c r="BK36" s="610"/>
      <c r="BL36" s="610"/>
      <c r="BM36" s="610"/>
      <c r="BN36" s="610"/>
      <c r="BO36" s="610"/>
      <c r="BP36" s="610"/>
      <c r="BQ36" s="610"/>
      <c r="BR36" s="610"/>
      <c r="BS36" s="610"/>
      <c r="BT36" s="610"/>
      <c r="BU36" s="611"/>
      <c r="BV36" s="612">
        <v>44625</v>
      </c>
      <c r="BW36" s="613"/>
      <c r="BX36" s="613"/>
      <c r="BY36" s="613"/>
      <c r="BZ36" s="613"/>
      <c r="CA36" s="613"/>
      <c r="CB36" s="685"/>
      <c r="CD36" s="620" t="s">
        <v>316</v>
      </c>
      <c r="CE36" s="621"/>
      <c r="CF36" s="621"/>
      <c r="CG36" s="621"/>
      <c r="CH36" s="621"/>
      <c r="CI36" s="621"/>
      <c r="CJ36" s="621"/>
      <c r="CK36" s="621"/>
      <c r="CL36" s="621"/>
      <c r="CM36" s="621"/>
      <c r="CN36" s="621"/>
      <c r="CO36" s="621"/>
      <c r="CP36" s="621"/>
      <c r="CQ36" s="622"/>
      <c r="CR36" s="623">
        <v>1137380</v>
      </c>
      <c r="CS36" s="624"/>
      <c r="CT36" s="624"/>
      <c r="CU36" s="624"/>
      <c r="CV36" s="624"/>
      <c r="CW36" s="624"/>
      <c r="CX36" s="624"/>
      <c r="CY36" s="625"/>
      <c r="CZ36" s="628">
        <v>23.1</v>
      </c>
      <c r="DA36" s="653"/>
      <c r="DB36" s="653"/>
      <c r="DC36" s="657"/>
      <c r="DD36" s="632">
        <v>870524</v>
      </c>
      <c r="DE36" s="624"/>
      <c r="DF36" s="624"/>
      <c r="DG36" s="624"/>
      <c r="DH36" s="624"/>
      <c r="DI36" s="624"/>
      <c r="DJ36" s="624"/>
      <c r="DK36" s="625"/>
      <c r="DL36" s="632">
        <v>609336</v>
      </c>
      <c r="DM36" s="624"/>
      <c r="DN36" s="624"/>
      <c r="DO36" s="624"/>
      <c r="DP36" s="624"/>
      <c r="DQ36" s="624"/>
      <c r="DR36" s="624"/>
      <c r="DS36" s="624"/>
      <c r="DT36" s="624"/>
      <c r="DU36" s="624"/>
      <c r="DV36" s="625"/>
      <c r="DW36" s="628">
        <v>18.899999999999999</v>
      </c>
      <c r="DX36" s="653"/>
      <c r="DY36" s="653"/>
      <c r="DZ36" s="653"/>
      <c r="EA36" s="653"/>
      <c r="EB36" s="653"/>
      <c r="EC36" s="654"/>
    </row>
    <row r="37" spans="2:133" ht="11.25" customHeight="1" x14ac:dyDescent="0.15">
      <c r="B37" s="620" t="s">
        <v>317</v>
      </c>
      <c r="C37" s="621"/>
      <c r="D37" s="621"/>
      <c r="E37" s="621"/>
      <c r="F37" s="621"/>
      <c r="G37" s="621"/>
      <c r="H37" s="621"/>
      <c r="I37" s="621"/>
      <c r="J37" s="621"/>
      <c r="K37" s="621"/>
      <c r="L37" s="621"/>
      <c r="M37" s="621"/>
      <c r="N37" s="621"/>
      <c r="O37" s="621"/>
      <c r="P37" s="621"/>
      <c r="Q37" s="622"/>
      <c r="R37" s="623">
        <v>71852</v>
      </c>
      <c r="S37" s="624"/>
      <c r="T37" s="624"/>
      <c r="U37" s="624"/>
      <c r="V37" s="624"/>
      <c r="W37" s="624"/>
      <c r="X37" s="624"/>
      <c r="Y37" s="625"/>
      <c r="Z37" s="626">
        <v>1.3</v>
      </c>
      <c r="AA37" s="626"/>
      <c r="AB37" s="626"/>
      <c r="AC37" s="626"/>
      <c r="AD37" s="627">
        <v>28</v>
      </c>
      <c r="AE37" s="627"/>
      <c r="AF37" s="627"/>
      <c r="AG37" s="627"/>
      <c r="AH37" s="627"/>
      <c r="AI37" s="627"/>
      <c r="AJ37" s="627"/>
      <c r="AK37" s="627"/>
      <c r="AL37" s="628">
        <v>0</v>
      </c>
      <c r="AM37" s="629"/>
      <c r="AN37" s="629"/>
      <c r="AO37" s="630"/>
      <c r="AQ37" s="686" t="s">
        <v>318</v>
      </c>
      <c r="AR37" s="687"/>
      <c r="AS37" s="687"/>
      <c r="AT37" s="687"/>
      <c r="AU37" s="687"/>
      <c r="AV37" s="687"/>
      <c r="AW37" s="687"/>
      <c r="AX37" s="687"/>
      <c r="AY37" s="688"/>
      <c r="AZ37" s="623">
        <v>46253</v>
      </c>
      <c r="BA37" s="624"/>
      <c r="BB37" s="624"/>
      <c r="BC37" s="624"/>
      <c r="BD37" s="655"/>
      <c r="BE37" s="655"/>
      <c r="BF37" s="678"/>
      <c r="BG37" s="620" t="s">
        <v>319</v>
      </c>
      <c r="BH37" s="621"/>
      <c r="BI37" s="621"/>
      <c r="BJ37" s="621"/>
      <c r="BK37" s="621"/>
      <c r="BL37" s="621"/>
      <c r="BM37" s="621"/>
      <c r="BN37" s="621"/>
      <c r="BO37" s="621"/>
      <c r="BP37" s="621"/>
      <c r="BQ37" s="621"/>
      <c r="BR37" s="621"/>
      <c r="BS37" s="621"/>
      <c r="BT37" s="621"/>
      <c r="BU37" s="622"/>
      <c r="BV37" s="623">
        <v>31713</v>
      </c>
      <c r="BW37" s="624"/>
      <c r="BX37" s="624"/>
      <c r="BY37" s="624"/>
      <c r="BZ37" s="624"/>
      <c r="CA37" s="624"/>
      <c r="CB37" s="633"/>
      <c r="CD37" s="620" t="s">
        <v>320</v>
      </c>
      <c r="CE37" s="621"/>
      <c r="CF37" s="621"/>
      <c r="CG37" s="621"/>
      <c r="CH37" s="621"/>
      <c r="CI37" s="621"/>
      <c r="CJ37" s="621"/>
      <c r="CK37" s="621"/>
      <c r="CL37" s="621"/>
      <c r="CM37" s="621"/>
      <c r="CN37" s="621"/>
      <c r="CO37" s="621"/>
      <c r="CP37" s="621"/>
      <c r="CQ37" s="622"/>
      <c r="CR37" s="623">
        <v>357041</v>
      </c>
      <c r="CS37" s="655"/>
      <c r="CT37" s="655"/>
      <c r="CU37" s="655"/>
      <c r="CV37" s="655"/>
      <c r="CW37" s="655"/>
      <c r="CX37" s="655"/>
      <c r="CY37" s="656"/>
      <c r="CZ37" s="628">
        <v>7.2</v>
      </c>
      <c r="DA37" s="653"/>
      <c r="DB37" s="653"/>
      <c r="DC37" s="657"/>
      <c r="DD37" s="632">
        <v>357041</v>
      </c>
      <c r="DE37" s="655"/>
      <c r="DF37" s="655"/>
      <c r="DG37" s="655"/>
      <c r="DH37" s="655"/>
      <c r="DI37" s="655"/>
      <c r="DJ37" s="655"/>
      <c r="DK37" s="656"/>
      <c r="DL37" s="632">
        <v>347958</v>
      </c>
      <c r="DM37" s="655"/>
      <c r="DN37" s="655"/>
      <c r="DO37" s="655"/>
      <c r="DP37" s="655"/>
      <c r="DQ37" s="655"/>
      <c r="DR37" s="655"/>
      <c r="DS37" s="655"/>
      <c r="DT37" s="655"/>
      <c r="DU37" s="655"/>
      <c r="DV37" s="656"/>
      <c r="DW37" s="628">
        <v>10.8</v>
      </c>
      <c r="DX37" s="653"/>
      <c r="DY37" s="653"/>
      <c r="DZ37" s="653"/>
      <c r="EA37" s="653"/>
      <c r="EB37" s="653"/>
      <c r="EC37" s="654"/>
    </row>
    <row r="38" spans="2:133" ht="11.25" customHeight="1" x14ac:dyDescent="0.15">
      <c r="B38" s="620" t="s">
        <v>321</v>
      </c>
      <c r="C38" s="621"/>
      <c r="D38" s="621"/>
      <c r="E38" s="621"/>
      <c r="F38" s="621"/>
      <c r="G38" s="621"/>
      <c r="H38" s="621"/>
      <c r="I38" s="621"/>
      <c r="J38" s="621"/>
      <c r="K38" s="621"/>
      <c r="L38" s="621"/>
      <c r="M38" s="621"/>
      <c r="N38" s="621"/>
      <c r="O38" s="621"/>
      <c r="P38" s="621"/>
      <c r="Q38" s="622"/>
      <c r="R38" s="623">
        <v>98800</v>
      </c>
      <c r="S38" s="624"/>
      <c r="T38" s="624"/>
      <c r="U38" s="624"/>
      <c r="V38" s="624"/>
      <c r="W38" s="624"/>
      <c r="X38" s="624"/>
      <c r="Y38" s="625"/>
      <c r="Z38" s="626">
        <v>1.8</v>
      </c>
      <c r="AA38" s="626"/>
      <c r="AB38" s="626"/>
      <c r="AC38" s="626"/>
      <c r="AD38" s="627" t="s">
        <v>122</v>
      </c>
      <c r="AE38" s="627"/>
      <c r="AF38" s="627"/>
      <c r="AG38" s="627"/>
      <c r="AH38" s="627"/>
      <c r="AI38" s="627"/>
      <c r="AJ38" s="627"/>
      <c r="AK38" s="627"/>
      <c r="AL38" s="628" t="s">
        <v>122</v>
      </c>
      <c r="AM38" s="629"/>
      <c r="AN38" s="629"/>
      <c r="AO38" s="630"/>
      <c r="AQ38" s="686" t="s">
        <v>322</v>
      </c>
      <c r="AR38" s="687"/>
      <c r="AS38" s="687"/>
      <c r="AT38" s="687"/>
      <c r="AU38" s="687"/>
      <c r="AV38" s="687"/>
      <c r="AW38" s="687"/>
      <c r="AX38" s="687"/>
      <c r="AY38" s="688"/>
      <c r="AZ38" s="623" t="s">
        <v>122</v>
      </c>
      <c r="BA38" s="624"/>
      <c r="BB38" s="624"/>
      <c r="BC38" s="624"/>
      <c r="BD38" s="655"/>
      <c r="BE38" s="655"/>
      <c r="BF38" s="678"/>
      <c r="BG38" s="620" t="s">
        <v>323</v>
      </c>
      <c r="BH38" s="621"/>
      <c r="BI38" s="621"/>
      <c r="BJ38" s="621"/>
      <c r="BK38" s="621"/>
      <c r="BL38" s="621"/>
      <c r="BM38" s="621"/>
      <c r="BN38" s="621"/>
      <c r="BO38" s="621"/>
      <c r="BP38" s="621"/>
      <c r="BQ38" s="621"/>
      <c r="BR38" s="621"/>
      <c r="BS38" s="621"/>
      <c r="BT38" s="621"/>
      <c r="BU38" s="622"/>
      <c r="BV38" s="623">
        <v>990</v>
      </c>
      <c r="BW38" s="624"/>
      <c r="BX38" s="624"/>
      <c r="BY38" s="624"/>
      <c r="BZ38" s="624"/>
      <c r="CA38" s="624"/>
      <c r="CB38" s="633"/>
      <c r="CD38" s="620" t="s">
        <v>324</v>
      </c>
      <c r="CE38" s="621"/>
      <c r="CF38" s="621"/>
      <c r="CG38" s="621"/>
      <c r="CH38" s="621"/>
      <c r="CI38" s="621"/>
      <c r="CJ38" s="621"/>
      <c r="CK38" s="621"/>
      <c r="CL38" s="621"/>
      <c r="CM38" s="621"/>
      <c r="CN38" s="621"/>
      <c r="CO38" s="621"/>
      <c r="CP38" s="621"/>
      <c r="CQ38" s="622"/>
      <c r="CR38" s="623">
        <v>432532</v>
      </c>
      <c r="CS38" s="624"/>
      <c r="CT38" s="624"/>
      <c r="CU38" s="624"/>
      <c r="CV38" s="624"/>
      <c r="CW38" s="624"/>
      <c r="CX38" s="624"/>
      <c r="CY38" s="625"/>
      <c r="CZ38" s="628">
        <v>8.8000000000000007</v>
      </c>
      <c r="DA38" s="653"/>
      <c r="DB38" s="653"/>
      <c r="DC38" s="657"/>
      <c r="DD38" s="632">
        <v>379126</v>
      </c>
      <c r="DE38" s="624"/>
      <c r="DF38" s="624"/>
      <c r="DG38" s="624"/>
      <c r="DH38" s="624"/>
      <c r="DI38" s="624"/>
      <c r="DJ38" s="624"/>
      <c r="DK38" s="625"/>
      <c r="DL38" s="632">
        <v>284281</v>
      </c>
      <c r="DM38" s="624"/>
      <c r="DN38" s="624"/>
      <c r="DO38" s="624"/>
      <c r="DP38" s="624"/>
      <c r="DQ38" s="624"/>
      <c r="DR38" s="624"/>
      <c r="DS38" s="624"/>
      <c r="DT38" s="624"/>
      <c r="DU38" s="624"/>
      <c r="DV38" s="625"/>
      <c r="DW38" s="628">
        <v>8.8000000000000007</v>
      </c>
      <c r="DX38" s="653"/>
      <c r="DY38" s="653"/>
      <c r="DZ38" s="653"/>
      <c r="EA38" s="653"/>
      <c r="EB38" s="653"/>
      <c r="EC38" s="654"/>
    </row>
    <row r="39" spans="2:133" ht="11.25" customHeight="1" x14ac:dyDescent="0.15">
      <c r="B39" s="620" t="s">
        <v>325</v>
      </c>
      <c r="C39" s="621"/>
      <c r="D39" s="621"/>
      <c r="E39" s="621"/>
      <c r="F39" s="621"/>
      <c r="G39" s="621"/>
      <c r="H39" s="621"/>
      <c r="I39" s="621"/>
      <c r="J39" s="621"/>
      <c r="K39" s="621"/>
      <c r="L39" s="621"/>
      <c r="M39" s="621"/>
      <c r="N39" s="621"/>
      <c r="O39" s="621"/>
      <c r="P39" s="621"/>
      <c r="Q39" s="622"/>
      <c r="R39" s="623" t="s">
        <v>122</v>
      </c>
      <c r="S39" s="624"/>
      <c r="T39" s="624"/>
      <c r="U39" s="624"/>
      <c r="V39" s="624"/>
      <c r="W39" s="624"/>
      <c r="X39" s="624"/>
      <c r="Y39" s="625"/>
      <c r="Z39" s="626" t="s">
        <v>122</v>
      </c>
      <c r="AA39" s="626"/>
      <c r="AB39" s="626"/>
      <c r="AC39" s="626"/>
      <c r="AD39" s="627" t="s">
        <v>122</v>
      </c>
      <c r="AE39" s="627"/>
      <c r="AF39" s="627"/>
      <c r="AG39" s="627"/>
      <c r="AH39" s="627"/>
      <c r="AI39" s="627"/>
      <c r="AJ39" s="627"/>
      <c r="AK39" s="627"/>
      <c r="AL39" s="628" t="s">
        <v>122</v>
      </c>
      <c r="AM39" s="629"/>
      <c r="AN39" s="629"/>
      <c r="AO39" s="630"/>
      <c r="AQ39" s="686" t="s">
        <v>326</v>
      </c>
      <c r="AR39" s="687"/>
      <c r="AS39" s="687"/>
      <c r="AT39" s="687"/>
      <c r="AU39" s="687"/>
      <c r="AV39" s="687"/>
      <c r="AW39" s="687"/>
      <c r="AX39" s="687"/>
      <c r="AY39" s="688"/>
      <c r="AZ39" s="623" t="s">
        <v>122</v>
      </c>
      <c r="BA39" s="624"/>
      <c r="BB39" s="624"/>
      <c r="BC39" s="624"/>
      <c r="BD39" s="655"/>
      <c r="BE39" s="655"/>
      <c r="BF39" s="678"/>
      <c r="BG39" s="620" t="s">
        <v>327</v>
      </c>
      <c r="BH39" s="621"/>
      <c r="BI39" s="621"/>
      <c r="BJ39" s="621"/>
      <c r="BK39" s="621"/>
      <c r="BL39" s="621"/>
      <c r="BM39" s="621"/>
      <c r="BN39" s="621"/>
      <c r="BO39" s="621"/>
      <c r="BP39" s="621"/>
      <c r="BQ39" s="621"/>
      <c r="BR39" s="621"/>
      <c r="BS39" s="621"/>
      <c r="BT39" s="621"/>
      <c r="BU39" s="622"/>
      <c r="BV39" s="623">
        <v>1534</v>
      </c>
      <c r="BW39" s="624"/>
      <c r="BX39" s="624"/>
      <c r="BY39" s="624"/>
      <c r="BZ39" s="624"/>
      <c r="CA39" s="624"/>
      <c r="CB39" s="633"/>
      <c r="CD39" s="620" t="s">
        <v>328</v>
      </c>
      <c r="CE39" s="621"/>
      <c r="CF39" s="621"/>
      <c r="CG39" s="621"/>
      <c r="CH39" s="621"/>
      <c r="CI39" s="621"/>
      <c r="CJ39" s="621"/>
      <c r="CK39" s="621"/>
      <c r="CL39" s="621"/>
      <c r="CM39" s="621"/>
      <c r="CN39" s="621"/>
      <c r="CO39" s="621"/>
      <c r="CP39" s="621"/>
      <c r="CQ39" s="622"/>
      <c r="CR39" s="623">
        <v>326747</v>
      </c>
      <c r="CS39" s="655"/>
      <c r="CT39" s="655"/>
      <c r="CU39" s="655"/>
      <c r="CV39" s="655"/>
      <c r="CW39" s="655"/>
      <c r="CX39" s="655"/>
      <c r="CY39" s="656"/>
      <c r="CZ39" s="628">
        <v>6.6</v>
      </c>
      <c r="DA39" s="653"/>
      <c r="DB39" s="653"/>
      <c r="DC39" s="657"/>
      <c r="DD39" s="632">
        <v>286640</v>
      </c>
      <c r="DE39" s="655"/>
      <c r="DF39" s="655"/>
      <c r="DG39" s="655"/>
      <c r="DH39" s="655"/>
      <c r="DI39" s="655"/>
      <c r="DJ39" s="655"/>
      <c r="DK39" s="656"/>
      <c r="DL39" s="632" t="s">
        <v>122</v>
      </c>
      <c r="DM39" s="655"/>
      <c r="DN39" s="655"/>
      <c r="DO39" s="655"/>
      <c r="DP39" s="655"/>
      <c r="DQ39" s="655"/>
      <c r="DR39" s="655"/>
      <c r="DS39" s="655"/>
      <c r="DT39" s="655"/>
      <c r="DU39" s="655"/>
      <c r="DV39" s="656"/>
      <c r="DW39" s="628" t="s">
        <v>122</v>
      </c>
      <c r="DX39" s="653"/>
      <c r="DY39" s="653"/>
      <c r="DZ39" s="653"/>
      <c r="EA39" s="653"/>
      <c r="EB39" s="653"/>
      <c r="EC39" s="654"/>
    </row>
    <row r="40" spans="2:133" ht="11.25" customHeight="1" x14ac:dyDescent="0.15">
      <c r="B40" s="620" t="s">
        <v>329</v>
      </c>
      <c r="C40" s="621"/>
      <c r="D40" s="621"/>
      <c r="E40" s="621"/>
      <c r="F40" s="621"/>
      <c r="G40" s="621"/>
      <c r="H40" s="621"/>
      <c r="I40" s="621"/>
      <c r="J40" s="621"/>
      <c r="K40" s="621"/>
      <c r="L40" s="621"/>
      <c r="M40" s="621"/>
      <c r="N40" s="621"/>
      <c r="O40" s="621"/>
      <c r="P40" s="621"/>
      <c r="Q40" s="622"/>
      <c r="R40" s="623">
        <v>17600</v>
      </c>
      <c r="S40" s="624"/>
      <c r="T40" s="624"/>
      <c r="U40" s="624"/>
      <c r="V40" s="624"/>
      <c r="W40" s="624"/>
      <c r="X40" s="624"/>
      <c r="Y40" s="625"/>
      <c r="Z40" s="626">
        <v>0.3</v>
      </c>
      <c r="AA40" s="626"/>
      <c r="AB40" s="626"/>
      <c r="AC40" s="626"/>
      <c r="AD40" s="627" t="s">
        <v>122</v>
      </c>
      <c r="AE40" s="627"/>
      <c r="AF40" s="627"/>
      <c r="AG40" s="627"/>
      <c r="AH40" s="627"/>
      <c r="AI40" s="627"/>
      <c r="AJ40" s="627"/>
      <c r="AK40" s="627"/>
      <c r="AL40" s="628" t="s">
        <v>122</v>
      </c>
      <c r="AM40" s="629"/>
      <c r="AN40" s="629"/>
      <c r="AO40" s="630"/>
      <c r="AQ40" s="686" t="s">
        <v>330</v>
      </c>
      <c r="AR40" s="687"/>
      <c r="AS40" s="687"/>
      <c r="AT40" s="687"/>
      <c r="AU40" s="687"/>
      <c r="AV40" s="687"/>
      <c r="AW40" s="687"/>
      <c r="AX40" s="687"/>
      <c r="AY40" s="688"/>
      <c r="AZ40" s="623" t="s">
        <v>122</v>
      </c>
      <c r="BA40" s="624"/>
      <c r="BB40" s="624"/>
      <c r="BC40" s="624"/>
      <c r="BD40" s="655"/>
      <c r="BE40" s="655"/>
      <c r="BF40" s="678"/>
      <c r="BG40" s="671" t="s">
        <v>331</v>
      </c>
      <c r="BH40" s="672"/>
      <c r="BI40" s="672"/>
      <c r="BJ40" s="672"/>
      <c r="BK40" s="672"/>
      <c r="BL40" s="223"/>
      <c r="BM40" s="621" t="s">
        <v>332</v>
      </c>
      <c r="BN40" s="621"/>
      <c r="BO40" s="621"/>
      <c r="BP40" s="621"/>
      <c r="BQ40" s="621"/>
      <c r="BR40" s="621"/>
      <c r="BS40" s="621"/>
      <c r="BT40" s="621"/>
      <c r="BU40" s="622"/>
      <c r="BV40" s="623">
        <v>89</v>
      </c>
      <c r="BW40" s="624"/>
      <c r="BX40" s="624"/>
      <c r="BY40" s="624"/>
      <c r="BZ40" s="624"/>
      <c r="CA40" s="624"/>
      <c r="CB40" s="633"/>
      <c r="CD40" s="620" t="s">
        <v>333</v>
      </c>
      <c r="CE40" s="621"/>
      <c r="CF40" s="621"/>
      <c r="CG40" s="621"/>
      <c r="CH40" s="621"/>
      <c r="CI40" s="621"/>
      <c r="CJ40" s="621"/>
      <c r="CK40" s="621"/>
      <c r="CL40" s="621"/>
      <c r="CM40" s="621"/>
      <c r="CN40" s="621"/>
      <c r="CO40" s="621"/>
      <c r="CP40" s="621"/>
      <c r="CQ40" s="622"/>
      <c r="CR40" s="623">
        <v>10000</v>
      </c>
      <c r="CS40" s="624"/>
      <c r="CT40" s="624"/>
      <c r="CU40" s="624"/>
      <c r="CV40" s="624"/>
      <c r="CW40" s="624"/>
      <c r="CX40" s="624"/>
      <c r="CY40" s="625"/>
      <c r="CZ40" s="628">
        <v>0.2</v>
      </c>
      <c r="DA40" s="653"/>
      <c r="DB40" s="653"/>
      <c r="DC40" s="657"/>
      <c r="DD40" s="632" t="s">
        <v>122</v>
      </c>
      <c r="DE40" s="624"/>
      <c r="DF40" s="624"/>
      <c r="DG40" s="624"/>
      <c r="DH40" s="624"/>
      <c r="DI40" s="624"/>
      <c r="DJ40" s="624"/>
      <c r="DK40" s="625"/>
      <c r="DL40" s="632" t="s">
        <v>122</v>
      </c>
      <c r="DM40" s="624"/>
      <c r="DN40" s="624"/>
      <c r="DO40" s="624"/>
      <c r="DP40" s="624"/>
      <c r="DQ40" s="624"/>
      <c r="DR40" s="624"/>
      <c r="DS40" s="624"/>
      <c r="DT40" s="624"/>
      <c r="DU40" s="624"/>
      <c r="DV40" s="625"/>
      <c r="DW40" s="628" t="s">
        <v>122</v>
      </c>
      <c r="DX40" s="653"/>
      <c r="DY40" s="653"/>
      <c r="DZ40" s="653"/>
      <c r="EA40" s="653"/>
      <c r="EB40" s="653"/>
      <c r="EC40" s="654"/>
    </row>
    <row r="41" spans="2:133" ht="11.25" customHeight="1" x14ac:dyDescent="0.15">
      <c r="B41" s="644" t="s">
        <v>334</v>
      </c>
      <c r="C41" s="645"/>
      <c r="D41" s="645"/>
      <c r="E41" s="645"/>
      <c r="F41" s="645"/>
      <c r="G41" s="645"/>
      <c r="H41" s="645"/>
      <c r="I41" s="645"/>
      <c r="J41" s="645"/>
      <c r="K41" s="645"/>
      <c r="L41" s="645"/>
      <c r="M41" s="645"/>
      <c r="N41" s="645"/>
      <c r="O41" s="645"/>
      <c r="P41" s="645"/>
      <c r="Q41" s="646"/>
      <c r="R41" s="695">
        <v>5350207</v>
      </c>
      <c r="S41" s="696"/>
      <c r="T41" s="696"/>
      <c r="U41" s="696"/>
      <c r="V41" s="696"/>
      <c r="W41" s="696"/>
      <c r="X41" s="696"/>
      <c r="Y41" s="700"/>
      <c r="Z41" s="701">
        <v>100</v>
      </c>
      <c r="AA41" s="701"/>
      <c r="AB41" s="701"/>
      <c r="AC41" s="701"/>
      <c r="AD41" s="702">
        <v>3201479</v>
      </c>
      <c r="AE41" s="702"/>
      <c r="AF41" s="702"/>
      <c r="AG41" s="702"/>
      <c r="AH41" s="702"/>
      <c r="AI41" s="702"/>
      <c r="AJ41" s="702"/>
      <c r="AK41" s="702"/>
      <c r="AL41" s="703">
        <v>100</v>
      </c>
      <c r="AM41" s="683"/>
      <c r="AN41" s="683"/>
      <c r="AO41" s="704"/>
      <c r="AQ41" s="686" t="s">
        <v>335</v>
      </c>
      <c r="AR41" s="687"/>
      <c r="AS41" s="687"/>
      <c r="AT41" s="687"/>
      <c r="AU41" s="687"/>
      <c r="AV41" s="687"/>
      <c r="AW41" s="687"/>
      <c r="AX41" s="687"/>
      <c r="AY41" s="688"/>
      <c r="AZ41" s="623">
        <v>82354</v>
      </c>
      <c r="BA41" s="624"/>
      <c r="BB41" s="624"/>
      <c r="BC41" s="624"/>
      <c r="BD41" s="655"/>
      <c r="BE41" s="655"/>
      <c r="BF41" s="678"/>
      <c r="BG41" s="671"/>
      <c r="BH41" s="672"/>
      <c r="BI41" s="672"/>
      <c r="BJ41" s="672"/>
      <c r="BK41" s="672"/>
      <c r="BL41" s="223"/>
      <c r="BM41" s="621" t="s">
        <v>336</v>
      </c>
      <c r="BN41" s="621"/>
      <c r="BO41" s="621"/>
      <c r="BP41" s="621"/>
      <c r="BQ41" s="621"/>
      <c r="BR41" s="621"/>
      <c r="BS41" s="621"/>
      <c r="BT41" s="621"/>
      <c r="BU41" s="622"/>
      <c r="BV41" s="623" t="s">
        <v>122</v>
      </c>
      <c r="BW41" s="624"/>
      <c r="BX41" s="624"/>
      <c r="BY41" s="624"/>
      <c r="BZ41" s="624"/>
      <c r="CA41" s="624"/>
      <c r="CB41" s="633"/>
      <c r="CD41" s="620" t="s">
        <v>337</v>
      </c>
      <c r="CE41" s="621"/>
      <c r="CF41" s="621"/>
      <c r="CG41" s="621"/>
      <c r="CH41" s="621"/>
      <c r="CI41" s="621"/>
      <c r="CJ41" s="621"/>
      <c r="CK41" s="621"/>
      <c r="CL41" s="621"/>
      <c r="CM41" s="621"/>
      <c r="CN41" s="621"/>
      <c r="CO41" s="621"/>
      <c r="CP41" s="621"/>
      <c r="CQ41" s="622"/>
      <c r="CR41" s="623" t="s">
        <v>122</v>
      </c>
      <c r="CS41" s="655"/>
      <c r="CT41" s="655"/>
      <c r="CU41" s="655"/>
      <c r="CV41" s="655"/>
      <c r="CW41" s="655"/>
      <c r="CX41" s="655"/>
      <c r="CY41" s="656"/>
      <c r="CZ41" s="628" t="s">
        <v>122</v>
      </c>
      <c r="DA41" s="653"/>
      <c r="DB41" s="653"/>
      <c r="DC41" s="657"/>
      <c r="DD41" s="632" t="s">
        <v>122</v>
      </c>
      <c r="DE41" s="655"/>
      <c r="DF41" s="655"/>
      <c r="DG41" s="655"/>
      <c r="DH41" s="655"/>
      <c r="DI41" s="655"/>
      <c r="DJ41" s="655"/>
      <c r="DK41" s="656"/>
      <c r="DL41" s="706"/>
      <c r="DM41" s="707"/>
      <c r="DN41" s="707"/>
      <c r="DO41" s="707"/>
      <c r="DP41" s="707"/>
      <c r="DQ41" s="707"/>
      <c r="DR41" s="707"/>
      <c r="DS41" s="707"/>
      <c r="DT41" s="707"/>
      <c r="DU41" s="707"/>
      <c r="DV41" s="708"/>
      <c r="DW41" s="697"/>
      <c r="DX41" s="698"/>
      <c r="DY41" s="698"/>
      <c r="DZ41" s="698"/>
      <c r="EA41" s="698"/>
      <c r="EB41" s="698"/>
      <c r="EC41" s="699"/>
    </row>
    <row r="42" spans="2:133" ht="11.25" customHeight="1" x14ac:dyDescent="0.15">
      <c r="AQ42" s="692" t="s">
        <v>338</v>
      </c>
      <c r="AR42" s="693"/>
      <c r="AS42" s="693"/>
      <c r="AT42" s="693"/>
      <c r="AU42" s="693"/>
      <c r="AV42" s="693"/>
      <c r="AW42" s="693"/>
      <c r="AX42" s="693"/>
      <c r="AY42" s="694"/>
      <c r="AZ42" s="695">
        <v>303925</v>
      </c>
      <c r="BA42" s="696"/>
      <c r="BB42" s="696"/>
      <c r="BC42" s="696"/>
      <c r="BD42" s="682"/>
      <c r="BE42" s="682"/>
      <c r="BF42" s="684"/>
      <c r="BG42" s="673"/>
      <c r="BH42" s="674"/>
      <c r="BI42" s="674"/>
      <c r="BJ42" s="674"/>
      <c r="BK42" s="674"/>
      <c r="BL42" s="224"/>
      <c r="BM42" s="645" t="s">
        <v>339</v>
      </c>
      <c r="BN42" s="645"/>
      <c r="BO42" s="645"/>
      <c r="BP42" s="645"/>
      <c r="BQ42" s="645"/>
      <c r="BR42" s="645"/>
      <c r="BS42" s="645"/>
      <c r="BT42" s="645"/>
      <c r="BU42" s="646"/>
      <c r="BV42" s="695">
        <v>394</v>
      </c>
      <c r="BW42" s="696"/>
      <c r="BX42" s="696"/>
      <c r="BY42" s="696"/>
      <c r="BZ42" s="696"/>
      <c r="CA42" s="696"/>
      <c r="CB42" s="705"/>
      <c r="CD42" s="620" t="s">
        <v>340</v>
      </c>
      <c r="CE42" s="621"/>
      <c r="CF42" s="621"/>
      <c r="CG42" s="621"/>
      <c r="CH42" s="621"/>
      <c r="CI42" s="621"/>
      <c r="CJ42" s="621"/>
      <c r="CK42" s="621"/>
      <c r="CL42" s="621"/>
      <c r="CM42" s="621"/>
      <c r="CN42" s="621"/>
      <c r="CO42" s="621"/>
      <c r="CP42" s="621"/>
      <c r="CQ42" s="622"/>
      <c r="CR42" s="623">
        <v>355798</v>
      </c>
      <c r="CS42" s="655"/>
      <c r="CT42" s="655"/>
      <c r="CU42" s="655"/>
      <c r="CV42" s="655"/>
      <c r="CW42" s="655"/>
      <c r="CX42" s="655"/>
      <c r="CY42" s="656"/>
      <c r="CZ42" s="628">
        <v>7.2</v>
      </c>
      <c r="DA42" s="653"/>
      <c r="DB42" s="653"/>
      <c r="DC42" s="657"/>
      <c r="DD42" s="632">
        <v>146459</v>
      </c>
      <c r="DE42" s="655"/>
      <c r="DF42" s="655"/>
      <c r="DG42" s="655"/>
      <c r="DH42" s="655"/>
      <c r="DI42" s="655"/>
      <c r="DJ42" s="655"/>
      <c r="DK42" s="656"/>
      <c r="DL42" s="706"/>
      <c r="DM42" s="707"/>
      <c r="DN42" s="707"/>
      <c r="DO42" s="707"/>
      <c r="DP42" s="707"/>
      <c r="DQ42" s="707"/>
      <c r="DR42" s="707"/>
      <c r="DS42" s="707"/>
      <c r="DT42" s="707"/>
      <c r="DU42" s="707"/>
      <c r="DV42" s="708"/>
      <c r="DW42" s="697"/>
      <c r="DX42" s="698"/>
      <c r="DY42" s="698"/>
      <c r="DZ42" s="698"/>
      <c r="EA42" s="698"/>
      <c r="EB42" s="698"/>
      <c r="EC42" s="699"/>
    </row>
    <row r="43" spans="2:133" ht="11.25" customHeight="1" x14ac:dyDescent="0.15">
      <c r="B43" s="214" t="s">
        <v>341</v>
      </c>
      <c r="CD43" s="620" t="s">
        <v>342</v>
      </c>
      <c r="CE43" s="621"/>
      <c r="CF43" s="621"/>
      <c r="CG43" s="621"/>
      <c r="CH43" s="621"/>
      <c r="CI43" s="621"/>
      <c r="CJ43" s="621"/>
      <c r="CK43" s="621"/>
      <c r="CL43" s="621"/>
      <c r="CM43" s="621"/>
      <c r="CN43" s="621"/>
      <c r="CO43" s="621"/>
      <c r="CP43" s="621"/>
      <c r="CQ43" s="622"/>
      <c r="CR43" s="623">
        <v>10361</v>
      </c>
      <c r="CS43" s="655"/>
      <c r="CT43" s="655"/>
      <c r="CU43" s="655"/>
      <c r="CV43" s="655"/>
      <c r="CW43" s="655"/>
      <c r="CX43" s="655"/>
      <c r="CY43" s="656"/>
      <c r="CZ43" s="628">
        <v>0.2</v>
      </c>
      <c r="DA43" s="653"/>
      <c r="DB43" s="653"/>
      <c r="DC43" s="657"/>
      <c r="DD43" s="632">
        <v>10361</v>
      </c>
      <c r="DE43" s="655"/>
      <c r="DF43" s="655"/>
      <c r="DG43" s="655"/>
      <c r="DH43" s="655"/>
      <c r="DI43" s="655"/>
      <c r="DJ43" s="655"/>
      <c r="DK43" s="656"/>
      <c r="DL43" s="706"/>
      <c r="DM43" s="707"/>
      <c r="DN43" s="707"/>
      <c r="DO43" s="707"/>
      <c r="DP43" s="707"/>
      <c r="DQ43" s="707"/>
      <c r="DR43" s="707"/>
      <c r="DS43" s="707"/>
      <c r="DT43" s="707"/>
      <c r="DU43" s="707"/>
      <c r="DV43" s="708"/>
      <c r="DW43" s="697"/>
      <c r="DX43" s="698"/>
      <c r="DY43" s="698"/>
      <c r="DZ43" s="698"/>
      <c r="EA43" s="698"/>
      <c r="EB43" s="698"/>
      <c r="EC43" s="699"/>
    </row>
    <row r="44" spans="2:133" ht="11.25" customHeight="1" x14ac:dyDescent="0.15">
      <c r="B44" s="709" t="s">
        <v>343</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59" t="s">
        <v>291</v>
      </c>
      <c r="CE44" s="660"/>
      <c r="CF44" s="620" t="s">
        <v>344</v>
      </c>
      <c r="CG44" s="621"/>
      <c r="CH44" s="621"/>
      <c r="CI44" s="621"/>
      <c r="CJ44" s="621"/>
      <c r="CK44" s="621"/>
      <c r="CL44" s="621"/>
      <c r="CM44" s="621"/>
      <c r="CN44" s="621"/>
      <c r="CO44" s="621"/>
      <c r="CP44" s="621"/>
      <c r="CQ44" s="622"/>
      <c r="CR44" s="623">
        <v>350921</v>
      </c>
      <c r="CS44" s="624"/>
      <c r="CT44" s="624"/>
      <c r="CU44" s="624"/>
      <c r="CV44" s="624"/>
      <c r="CW44" s="624"/>
      <c r="CX44" s="624"/>
      <c r="CY44" s="625"/>
      <c r="CZ44" s="628">
        <v>7.1</v>
      </c>
      <c r="DA44" s="629"/>
      <c r="DB44" s="629"/>
      <c r="DC44" s="635"/>
      <c r="DD44" s="632">
        <v>144082</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x14ac:dyDescent="0.15">
      <c r="B45" s="709" t="s">
        <v>345</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1"/>
      <c r="CE45" s="662"/>
      <c r="CF45" s="620" t="s">
        <v>346</v>
      </c>
      <c r="CG45" s="621"/>
      <c r="CH45" s="621"/>
      <c r="CI45" s="621"/>
      <c r="CJ45" s="621"/>
      <c r="CK45" s="621"/>
      <c r="CL45" s="621"/>
      <c r="CM45" s="621"/>
      <c r="CN45" s="621"/>
      <c r="CO45" s="621"/>
      <c r="CP45" s="621"/>
      <c r="CQ45" s="622"/>
      <c r="CR45" s="623">
        <v>181552</v>
      </c>
      <c r="CS45" s="655"/>
      <c r="CT45" s="655"/>
      <c r="CU45" s="655"/>
      <c r="CV45" s="655"/>
      <c r="CW45" s="655"/>
      <c r="CX45" s="655"/>
      <c r="CY45" s="656"/>
      <c r="CZ45" s="628">
        <v>3.7</v>
      </c>
      <c r="DA45" s="653"/>
      <c r="DB45" s="653"/>
      <c r="DC45" s="657"/>
      <c r="DD45" s="632">
        <v>16769</v>
      </c>
      <c r="DE45" s="655"/>
      <c r="DF45" s="655"/>
      <c r="DG45" s="655"/>
      <c r="DH45" s="655"/>
      <c r="DI45" s="655"/>
      <c r="DJ45" s="655"/>
      <c r="DK45" s="656"/>
      <c r="DL45" s="706"/>
      <c r="DM45" s="707"/>
      <c r="DN45" s="707"/>
      <c r="DO45" s="707"/>
      <c r="DP45" s="707"/>
      <c r="DQ45" s="707"/>
      <c r="DR45" s="707"/>
      <c r="DS45" s="707"/>
      <c r="DT45" s="707"/>
      <c r="DU45" s="707"/>
      <c r="DV45" s="708"/>
      <c r="DW45" s="697"/>
      <c r="DX45" s="698"/>
      <c r="DY45" s="698"/>
      <c r="DZ45" s="698"/>
      <c r="EA45" s="698"/>
      <c r="EB45" s="698"/>
      <c r="EC45" s="699"/>
    </row>
    <row r="46" spans="2:133" ht="11.25" customHeight="1" x14ac:dyDescent="0.15">
      <c r="B46" s="225"/>
      <c r="CD46" s="661"/>
      <c r="CE46" s="662"/>
      <c r="CF46" s="620" t="s">
        <v>347</v>
      </c>
      <c r="CG46" s="621"/>
      <c r="CH46" s="621"/>
      <c r="CI46" s="621"/>
      <c r="CJ46" s="621"/>
      <c r="CK46" s="621"/>
      <c r="CL46" s="621"/>
      <c r="CM46" s="621"/>
      <c r="CN46" s="621"/>
      <c r="CO46" s="621"/>
      <c r="CP46" s="621"/>
      <c r="CQ46" s="622"/>
      <c r="CR46" s="623">
        <v>153199</v>
      </c>
      <c r="CS46" s="624"/>
      <c r="CT46" s="624"/>
      <c r="CU46" s="624"/>
      <c r="CV46" s="624"/>
      <c r="CW46" s="624"/>
      <c r="CX46" s="624"/>
      <c r="CY46" s="625"/>
      <c r="CZ46" s="628">
        <v>3.1</v>
      </c>
      <c r="DA46" s="629"/>
      <c r="DB46" s="629"/>
      <c r="DC46" s="635"/>
      <c r="DD46" s="632">
        <v>125843</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x14ac:dyDescent="0.15">
      <c r="B47" s="225"/>
      <c r="CD47" s="661"/>
      <c r="CE47" s="662"/>
      <c r="CF47" s="620" t="s">
        <v>348</v>
      </c>
      <c r="CG47" s="621"/>
      <c r="CH47" s="621"/>
      <c r="CI47" s="621"/>
      <c r="CJ47" s="621"/>
      <c r="CK47" s="621"/>
      <c r="CL47" s="621"/>
      <c r="CM47" s="621"/>
      <c r="CN47" s="621"/>
      <c r="CO47" s="621"/>
      <c r="CP47" s="621"/>
      <c r="CQ47" s="622"/>
      <c r="CR47" s="623">
        <v>4877</v>
      </c>
      <c r="CS47" s="655"/>
      <c r="CT47" s="655"/>
      <c r="CU47" s="655"/>
      <c r="CV47" s="655"/>
      <c r="CW47" s="655"/>
      <c r="CX47" s="655"/>
      <c r="CY47" s="656"/>
      <c r="CZ47" s="628">
        <v>0.1</v>
      </c>
      <c r="DA47" s="653"/>
      <c r="DB47" s="653"/>
      <c r="DC47" s="657"/>
      <c r="DD47" s="632">
        <v>2377</v>
      </c>
      <c r="DE47" s="655"/>
      <c r="DF47" s="655"/>
      <c r="DG47" s="655"/>
      <c r="DH47" s="655"/>
      <c r="DI47" s="655"/>
      <c r="DJ47" s="655"/>
      <c r="DK47" s="656"/>
      <c r="DL47" s="706"/>
      <c r="DM47" s="707"/>
      <c r="DN47" s="707"/>
      <c r="DO47" s="707"/>
      <c r="DP47" s="707"/>
      <c r="DQ47" s="707"/>
      <c r="DR47" s="707"/>
      <c r="DS47" s="707"/>
      <c r="DT47" s="707"/>
      <c r="DU47" s="707"/>
      <c r="DV47" s="708"/>
      <c r="DW47" s="697"/>
      <c r="DX47" s="698"/>
      <c r="DY47" s="698"/>
      <c r="DZ47" s="698"/>
      <c r="EA47" s="698"/>
      <c r="EB47" s="698"/>
      <c r="EC47" s="699"/>
    </row>
    <row r="48" spans="2:133" x14ac:dyDescent="0.15">
      <c r="B48" s="225"/>
      <c r="CD48" s="663"/>
      <c r="CE48" s="664"/>
      <c r="CF48" s="620" t="s">
        <v>349</v>
      </c>
      <c r="CG48" s="621"/>
      <c r="CH48" s="621"/>
      <c r="CI48" s="621"/>
      <c r="CJ48" s="621"/>
      <c r="CK48" s="621"/>
      <c r="CL48" s="621"/>
      <c r="CM48" s="621"/>
      <c r="CN48" s="621"/>
      <c r="CO48" s="621"/>
      <c r="CP48" s="621"/>
      <c r="CQ48" s="622"/>
      <c r="CR48" s="623" t="s">
        <v>122</v>
      </c>
      <c r="CS48" s="624"/>
      <c r="CT48" s="624"/>
      <c r="CU48" s="624"/>
      <c r="CV48" s="624"/>
      <c r="CW48" s="624"/>
      <c r="CX48" s="624"/>
      <c r="CY48" s="625"/>
      <c r="CZ48" s="628" t="s">
        <v>122</v>
      </c>
      <c r="DA48" s="629"/>
      <c r="DB48" s="629"/>
      <c r="DC48" s="635"/>
      <c r="DD48" s="632" t="s">
        <v>122</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x14ac:dyDescent="0.15">
      <c r="B49" s="225"/>
      <c r="CD49" s="644" t="s">
        <v>350</v>
      </c>
      <c r="CE49" s="645"/>
      <c r="CF49" s="645"/>
      <c r="CG49" s="645"/>
      <c r="CH49" s="645"/>
      <c r="CI49" s="645"/>
      <c r="CJ49" s="645"/>
      <c r="CK49" s="645"/>
      <c r="CL49" s="645"/>
      <c r="CM49" s="645"/>
      <c r="CN49" s="645"/>
      <c r="CO49" s="645"/>
      <c r="CP49" s="645"/>
      <c r="CQ49" s="646"/>
      <c r="CR49" s="695">
        <v>4925217</v>
      </c>
      <c r="CS49" s="682"/>
      <c r="CT49" s="682"/>
      <c r="CU49" s="682"/>
      <c r="CV49" s="682"/>
      <c r="CW49" s="682"/>
      <c r="CX49" s="682"/>
      <c r="CY49" s="711"/>
      <c r="CZ49" s="703">
        <v>100</v>
      </c>
      <c r="DA49" s="712"/>
      <c r="DB49" s="712"/>
      <c r="DC49" s="713"/>
      <c r="DD49" s="714">
        <v>3816230</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TjqW5XSTm8VF9fgVxqYtmvcoIlez98E7ELdQpr3Wa5Hk+xj3kSVcK9MAuM2DL0dUetXsL2SKJErca6zaPvEZGQ==" saltValue="qd8lDGL8M0zA3uIy8hAd9A=="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721" t="s">
        <v>351</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352</v>
      </c>
      <c r="DK2" s="723"/>
      <c r="DL2" s="723"/>
      <c r="DM2" s="723"/>
      <c r="DN2" s="723"/>
      <c r="DO2" s="724"/>
      <c r="DP2" s="228"/>
      <c r="DQ2" s="722" t="s">
        <v>353</v>
      </c>
      <c r="DR2" s="723"/>
      <c r="DS2" s="723"/>
      <c r="DT2" s="723"/>
      <c r="DU2" s="723"/>
      <c r="DV2" s="723"/>
      <c r="DW2" s="723"/>
      <c r="DX2" s="723"/>
      <c r="DY2" s="723"/>
      <c r="DZ2" s="724"/>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725" t="s">
        <v>354</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355</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15">
      <c r="A5" s="727" t="s">
        <v>356</v>
      </c>
      <c r="B5" s="728"/>
      <c r="C5" s="728"/>
      <c r="D5" s="728"/>
      <c r="E5" s="728"/>
      <c r="F5" s="728"/>
      <c r="G5" s="728"/>
      <c r="H5" s="728"/>
      <c r="I5" s="728"/>
      <c r="J5" s="728"/>
      <c r="K5" s="728"/>
      <c r="L5" s="728"/>
      <c r="M5" s="728"/>
      <c r="N5" s="728"/>
      <c r="O5" s="728"/>
      <c r="P5" s="729"/>
      <c r="Q5" s="733" t="s">
        <v>357</v>
      </c>
      <c r="R5" s="734"/>
      <c r="S5" s="734"/>
      <c r="T5" s="734"/>
      <c r="U5" s="735"/>
      <c r="V5" s="733" t="s">
        <v>358</v>
      </c>
      <c r="W5" s="734"/>
      <c r="X5" s="734"/>
      <c r="Y5" s="734"/>
      <c r="Z5" s="735"/>
      <c r="AA5" s="733" t="s">
        <v>359</v>
      </c>
      <c r="AB5" s="734"/>
      <c r="AC5" s="734"/>
      <c r="AD5" s="734"/>
      <c r="AE5" s="734"/>
      <c r="AF5" s="739" t="s">
        <v>360</v>
      </c>
      <c r="AG5" s="734"/>
      <c r="AH5" s="734"/>
      <c r="AI5" s="734"/>
      <c r="AJ5" s="740"/>
      <c r="AK5" s="734" t="s">
        <v>361</v>
      </c>
      <c r="AL5" s="734"/>
      <c r="AM5" s="734"/>
      <c r="AN5" s="734"/>
      <c r="AO5" s="735"/>
      <c r="AP5" s="733" t="s">
        <v>362</v>
      </c>
      <c r="AQ5" s="734"/>
      <c r="AR5" s="734"/>
      <c r="AS5" s="734"/>
      <c r="AT5" s="735"/>
      <c r="AU5" s="733" t="s">
        <v>363</v>
      </c>
      <c r="AV5" s="734"/>
      <c r="AW5" s="734"/>
      <c r="AX5" s="734"/>
      <c r="AY5" s="740"/>
      <c r="AZ5" s="232"/>
      <c r="BA5" s="232"/>
      <c r="BB5" s="232"/>
      <c r="BC5" s="232"/>
      <c r="BD5" s="232"/>
      <c r="BE5" s="233"/>
      <c r="BF5" s="233"/>
      <c r="BG5" s="233"/>
      <c r="BH5" s="233"/>
      <c r="BI5" s="233"/>
      <c r="BJ5" s="233"/>
      <c r="BK5" s="233"/>
      <c r="BL5" s="233"/>
      <c r="BM5" s="233"/>
      <c r="BN5" s="233"/>
      <c r="BO5" s="233"/>
      <c r="BP5" s="233"/>
      <c r="BQ5" s="727" t="s">
        <v>364</v>
      </c>
      <c r="BR5" s="728"/>
      <c r="BS5" s="728"/>
      <c r="BT5" s="728"/>
      <c r="BU5" s="728"/>
      <c r="BV5" s="728"/>
      <c r="BW5" s="728"/>
      <c r="BX5" s="728"/>
      <c r="BY5" s="728"/>
      <c r="BZ5" s="728"/>
      <c r="CA5" s="728"/>
      <c r="CB5" s="728"/>
      <c r="CC5" s="728"/>
      <c r="CD5" s="728"/>
      <c r="CE5" s="728"/>
      <c r="CF5" s="728"/>
      <c r="CG5" s="729"/>
      <c r="CH5" s="733" t="s">
        <v>365</v>
      </c>
      <c r="CI5" s="734"/>
      <c r="CJ5" s="734"/>
      <c r="CK5" s="734"/>
      <c r="CL5" s="735"/>
      <c r="CM5" s="733" t="s">
        <v>366</v>
      </c>
      <c r="CN5" s="734"/>
      <c r="CO5" s="734"/>
      <c r="CP5" s="734"/>
      <c r="CQ5" s="735"/>
      <c r="CR5" s="733" t="s">
        <v>367</v>
      </c>
      <c r="CS5" s="734"/>
      <c r="CT5" s="734"/>
      <c r="CU5" s="734"/>
      <c r="CV5" s="735"/>
      <c r="CW5" s="733" t="s">
        <v>368</v>
      </c>
      <c r="CX5" s="734"/>
      <c r="CY5" s="734"/>
      <c r="CZ5" s="734"/>
      <c r="DA5" s="735"/>
      <c r="DB5" s="733" t="s">
        <v>369</v>
      </c>
      <c r="DC5" s="734"/>
      <c r="DD5" s="734"/>
      <c r="DE5" s="734"/>
      <c r="DF5" s="735"/>
      <c r="DG5" s="763" t="s">
        <v>370</v>
      </c>
      <c r="DH5" s="764"/>
      <c r="DI5" s="764"/>
      <c r="DJ5" s="764"/>
      <c r="DK5" s="765"/>
      <c r="DL5" s="763" t="s">
        <v>371</v>
      </c>
      <c r="DM5" s="764"/>
      <c r="DN5" s="764"/>
      <c r="DO5" s="764"/>
      <c r="DP5" s="765"/>
      <c r="DQ5" s="733" t="s">
        <v>372</v>
      </c>
      <c r="DR5" s="734"/>
      <c r="DS5" s="734"/>
      <c r="DT5" s="734"/>
      <c r="DU5" s="735"/>
      <c r="DV5" s="733" t="s">
        <v>363</v>
      </c>
      <c r="DW5" s="734"/>
      <c r="DX5" s="734"/>
      <c r="DY5" s="734"/>
      <c r="DZ5" s="740"/>
      <c r="EA5" s="234"/>
    </row>
    <row r="6" spans="1:131" s="235" customFormat="1" ht="26.25" customHeight="1" thickBot="1" x14ac:dyDescent="0.2">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x14ac:dyDescent="0.15">
      <c r="A7" s="236">
        <v>1</v>
      </c>
      <c r="B7" s="749" t="s">
        <v>373</v>
      </c>
      <c r="C7" s="750"/>
      <c r="D7" s="750"/>
      <c r="E7" s="750"/>
      <c r="F7" s="750"/>
      <c r="G7" s="750"/>
      <c r="H7" s="750"/>
      <c r="I7" s="750"/>
      <c r="J7" s="750"/>
      <c r="K7" s="750"/>
      <c r="L7" s="750"/>
      <c r="M7" s="750"/>
      <c r="N7" s="750"/>
      <c r="O7" s="750"/>
      <c r="P7" s="751"/>
      <c r="Q7" s="752">
        <v>5350</v>
      </c>
      <c r="R7" s="753"/>
      <c r="S7" s="753"/>
      <c r="T7" s="753"/>
      <c r="U7" s="753"/>
      <c r="V7" s="753">
        <v>4925</v>
      </c>
      <c r="W7" s="753"/>
      <c r="X7" s="753"/>
      <c r="Y7" s="753"/>
      <c r="Z7" s="753"/>
      <c r="AA7" s="753">
        <v>425</v>
      </c>
      <c r="AB7" s="753"/>
      <c r="AC7" s="753"/>
      <c r="AD7" s="753"/>
      <c r="AE7" s="754"/>
      <c r="AF7" s="755">
        <v>390</v>
      </c>
      <c r="AG7" s="756"/>
      <c r="AH7" s="756"/>
      <c r="AI7" s="756"/>
      <c r="AJ7" s="757"/>
      <c r="AK7" s="758">
        <v>10</v>
      </c>
      <c r="AL7" s="759"/>
      <c r="AM7" s="759"/>
      <c r="AN7" s="759"/>
      <c r="AO7" s="759"/>
      <c r="AP7" s="759">
        <v>3543</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c r="BS7" s="746"/>
      <c r="BT7" s="747"/>
      <c r="BU7" s="747"/>
      <c r="BV7" s="747"/>
      <c r="BW7" s="747"/>
      <c r="BX7" s="747"/>
      <c r="BY7" s="747"/>
      <c r="BZ7" s="747"/>
      <c r="CA7" s="747"/>
      <c r="CB7" s="747"/>
      <c r="CC7" s="747"/>
      <c r="CD7" s="747"/>
      <c r="CE7" s="747"/>
      <c r="CF7" s="747"/>
      <c r="CG7" s="762"/>
      <c r="CH7" s="743"/>
      <c r="CI7" s="744"/>
      <c r="CJ7" s="744"/>
      <c r="CK7" s="744"/>
      <c r="CL7" s="745"/>
      <c r="CM7" s="743"/>
      <c r="CN7" s="744"/>
      <c r="CO7" s="744"/>
      <c r="CP7" s="744"/>
      <c r="CQ7" s="745"/>
      <c r="CR7" s="743"/>
      <c r="CS7" s="744"/>
      <c r="CT7" s="744"/>
      <c r="CU7" s="744"/>
      <c r="CV7" s="745"/>
      <c r="CW7" s="743"/>
      <c r="CX7" s="744"/>
      <c r="CY7" s="744"/>
      <c r="CZ7" s="744"/>
      <c r="DA7" s="745"/>
      <c r="DB7" s="743"/>
      <c r="DC7" s="744"/>
      <c r="DD7" s="744"/>
      <c r="DE7" s="744"/>
      <c r="DF7" s="745"/>
      <c r="DG7" s="743"/>
      <c r="DH7" s="744"/>
      <c r="DI7" s="744"/>
      <c r="DJ7" s="744"/>
      <c r="DK7" s="745"/>
      <c r="DL7" s="743"/>
      <c r="DM7" s="744"/>
      <c r="DN7" s="744"/>
      <c r="DO7" s="744"/>
      <c r="DP7" s="745"/>
      <c r="DQ7" s="743"/>
      <c r="DR7" s="744"/>
      <c r="DS7" s="744"/>
      <c r="DT7" s="744"/>
      <c r="DU7" s="745"/>
      <c r="DV7" s="746"/>
      <c r="DW7" s="747"/>
      <c r="DX7" s="747"/>
      <c r="DY7" s="747"/>
      <c r="DZ7" s="748"/>
      <c r="EA7" s="234"/>
    </row>
    <row r="8" spans="1:131" s="235" customFormat="1" ht="26.25" customHeight="1" x14ac:dyDescent="0.15">
      <c r="A8" s="238">
        <v>2</v>
      </c>
      <c r="B8" s="780" t="s">
        <v>374</v>
      </c>
      <c r="C8" s="781"/>
      <c r="D8" s="781"/>
      <c r="E8" s="781"/>
      <c r="F8" s="781"/>
      <c r="G8" s="781"/>
      <c r="H8" s="781"/>
      <c r="I8" s="781"/>
      <c r="J8" s="781"/>
      <c r="K8" s="781"/>
      <c r="L8" s="781"/>
      <c r="M8" s="781"/>
      <c r="N8" s="781"/>
      <c r="O8" s="781"/>
      <c r="P8" s="782"/>
      <c r="Q8" s="783">
        <v>70</v>
      </c>
      <c r="R8" s="784"/>
      <c r="S8" s="784"/>
      <c r="T8" s="784"/>
      <c r="U8" s="784"/>
      <c r="V8" s="784">
        <v>70</v>
      </c>
      <c r="W8" s="784"/>
      <c r="X8" s="784"/>
      <c r="Y8" s="784"/>
      <c r="Z8" s="784"/>
      <c r="AA8" s="784">
        <v>0</v>
      </c>
      <c r="AB8" s="784"/>
      <c r="AC8" s="784"/>
      <c r="AD8" s="784"/>
      <c r="AE8" s="785"/>
      <c r="AF8" s="786" t="s">
        <v>122</v>
      </c>
      <c r="AG8" s="787"/>
      <c r="AH8" s="787"/>
      <c r="AI8" s="787"/>
      <c r="AJ8" s="788"/>
      <c r="AK8" s="769" t="s">
        <v>486</v>
      </c>
      <c r="AL8" s="770"/>
      <c r="AM8" s="770"/>
      <c r="AN8" s="770"/>
      <c r="AO8" s="770"/>
      <c r="AP8" s="770" t="s">
        <v>486</v>
      </c>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73"/>
      <c r="BT8" s="774"/>
      <c r="BU8" s="774"/>
      <c r="BV8" s="774"/>
      <c r="BW8" s="774"/>
      <c r="BX8" s="774"/>
      <c r="BY8" s="774"/>
      <c r="BZ8" s="774"/>
      <c r="CA8" s="774"/>
      <c r="CB8" s="774"/>
      <c r="CC8" s="774"/>
      <c r="CD8" s="774"/>
      <c r="CE8" s="774"/>
      <c r="CF8" s="774"/>
      <c r="CG8" s="775"/>
      <c r="CH8" s="776"/>
      <c r="CI8" s="777"/>
      <c r="CJ8" s="777"/>
      <c r="CK8" s="777"/>
      <c r="CL8" s="778"/>
      <c r="CM8" s="776"/>
      <c r="CN8" s="777"/>
      <c r="CO8" s="777"/>
      <c r="CP8" s="777"/>
      <c r="CQ8" s="778"/>
      <c r="CR8" s="776"/>
      <c r="CS8" s="777"/>
      <c r="CT8" s="777"/>
      <c r="CU8" s="777"/>
      <c r="CV8" s="778"/>
      <c r="CW8" s="776"/>
      <c r="CX8" s="777"/>
      <c r="CY8" s="777"/>
      <c r="CZ8" s="777"/>
      <c r="DA8" s="778"/>
      <c r="DB8" s="776"/>
      <c r="DC8" s="777"/>
      <c r="DD8" s="777"/>
      <c r="DE8" s="777"/>
      <c r="DF8" s="778"/>
      <c r="DG8" s="776"/>
      <c r="DH8" s="777"/>
      <c r="DI8" s="777"/>
      <c r="DJ8" s="777"/>
      <c r="DK8" s="778"/>
      <c r="DL8" s="776"/>
      <c r="DM8" s="777"/>
      <c r="DN8" s="777"/>
      <c r="DO8" s="777"/>
      <c r="DP8" s="778"/>
      <c r="DQ8" s="776"/>
      <c r="DR8" s="777"/>
      <c r="DS8" s="777"/>
      <c r="DT8" s="777"/>
      <c r="DU8" s="778"/>
      <c r="DV8" s="773"/>
      <c r="DW8" s="774"/>
      <c r="DX8" s="774"/>
      <c r="DY8" s="774"/>
      <c r="DZ8" s="779"/>
      <c r="EA8" s="234"/>
    </row>
    <row r="9" spans="1:131" s="235" customFormat="1" ht="26.25" customHeight="1" x14ac:dyDescent="0.15">
      <c r="A9" s="238">
        <v>3</v>
      </c>
      <c r="B9" s="780"/>
      <c r="C9" s="781"/>
      <c r="D9" s="781"/>
      <c r="E9" s="781"/>
      <c r="F9" s="781"/>
      <c r="G9" s="781"/>
      <c r="H9" s="781"/>
      <c r="I9" s="781"/>
      <c r="J9" s="781"/>
      <c r="K9" s="781"/>
      <c r="L9" s="781"/>
      <c r="M9" s="781"/>
      <c r="N9" s="781"/>
      <c r="O9" s="781"/>
      <c r="P9" s="782"/>
      <c r="Q9" s="783"/>
      <c r="R9" s="784"/>
      <c r="S9" s="784"/>
      <c r="T9" s="784"/>
      <c r="U9" s="784"/>
      <c r="V9" s="784"/>
      <c r="W9" s="784"/>
      <c r="X9" s="784"/>
      <c r="Y9" s="784"/>
      <c r="Z9" s="784"/>
      <c r="AA9" s="784"/>
      <c r="AB9" s="784"/>
      <c r="AC9" s="784"/>
      <c r="AD9" s="784"/>
      <c r="AE9" s="785"/>
      <c r="AF9" s="786"/>
      <c r="AG9" s="787"/>
      <c r="AH9" s="787"/>
      <c r="AI9" s="787"/>
      <c r="AJ9" s="788"/>
      <c r="AK9" s="769"/>
      <c r="AL9" s="770"/>
      <c r="AM9" s="770"/>
      <c r="AN9" s="770"/>
      <c r="AO9" s="770"/>
      <c r="AP9" s="770"/>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c r="BT9" s="774"/>
      <c r="BU9" s="774"/>
      <c r="BV9" s="774"/>
      <c r="BW9" s="774"/>
      <c r="BX9" s="774"/>
      <c r="BY9" s="774"/>
      <c r="BZ9" s="774"/>
      <c r="CA9" s="774"/>
      <c r="CB9" s="774"/>
      <c r="CC9" s="774"/>
      <c r="CD9" s="774"/>
      <c r="CE9" s="774"/>
      <c r="CF9" s="774"/>
      <c r="CG9" s="775"/>
      <c r="CH9" s="776"/>
      <c r="CI9" s="777"/>
      <c r="CJ9" s="777"/>
      <c r="CK9" s="777"/>
      <c r="CL9" s="778"/>
      <c r="CM9" s="776"/>
      <c r="CN9" s="777"/>
      <c r="CO9" s="777"/>
      <c r="CP9" s="777"/>
      <c r="CQ9" s="778"/>
      <c r="CR9" s="776"/>
      <c r="CS9" s="777"/>
      <c r="CT9" s="777"/>
      <c r="CU9" s="777"/>
      <c r="CV9" s="778"/>
      <c r="CW9" s="776"/>
      <c r="CX9" s="777"/>
      <c r="CY9" s="777"/>
      <c r="CZ9" s="777"/>
      <c r="DA9" s="778"/>
      <c r="DB9" s="776"/>
      <c r="DC9" s="777"/>
      <c r="DD9" s="777"/>
      <c r="DE9" s="777"/>
      <c r="DF9" s="778"/>
      <c r="DG9" s="776"/>
      <c r="DH9" s="777"/>
      <c r="DI9" s="777"/>
      <c r="DJ9" s="777"/>
      <c r="DK9" s="778"/>
      <c r="DL9" s="776"/>
      <c r="DM9" s="777"/>
      <c r="DN9" s="777"/>
      <c r="DO9" s="777"/>
      <c r="DP9" s="778"/>
      <c r="DQ9" s="776"/>
      <c r="DR9" s="777"/>
      <c r="DS9" s="777"/>
      <c r="DT9" s="777"/>
      <c r="DU9" s="778"/>
      <c r="DV9" s="773"/>
      <c r="DW9" s="774"/>
      <c r="DX9" s="774"/>
      <c r="DY9" s="774"/>
      <c r="DZ9" s="779"/>
      <c r="EA9" s="234"/>
    </row>
    <row r="10" spans="1:131" s="235" customFormat="1" ht="26.25" customHeight="1" x14ac:dyDescent="0.15">
      <c r="A10" s="238">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69"/>
      <c r="AL10" s="770"/>
      <c r="AM10" s="770"/>
      <c r="AN10" s="770"/>
      <c r="AO10" s="770"/>
      <c r="AP10" s="770"/>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c r="BT10" s="774"/>
      <c r="BU10" s="774"/>
      <c r="BV10" s="774"/>
      <c r="BW10" s="774"/>
      <c r="BX10" s="774"/>
      <c r="BY10" s="774"/>
      <c r="BZ10" s="774"/>
      <c r="CA10" s="774"/>
      <c r="CB10" s="774"/>
      <c r="CC10" s="774"/>
      <c r="CD10" s="774"/>
      <c r="CE10" s="774"/>
      <c r="CF10" s="774"/>
      <c r="CG10" s="775"/>
      <c r="CH10" s="776"/>
      <c r="CI10" s="777"/>
      <c r="CJ10" s="777"/>
      <c r="CK10" s="777"/>
      <c r="CL10" s="778"/>
      <c r="CM10" s="776"/>
      <c r="CN10" s="777"/>
      <c r="CO10" s="777"/>
      <c r="CP10" s="777"/>
      <c r="CQ10" s="778"/>
      <c r="CR10" s="776"/>
      <c r="CS10" s="777"/>
      <c r="CT10" s="777"/>
      <c r="CU10" s="777"/>
      <c r="CV10" s="778"/>
      <c r="CW10" s="776"/>
      <c r="CX10" s="777"/>
      <c r="CY10" s="777"/>
      <c r="CZ10" s="777"/>
      <c r="DA10" s="778"/>
      <c r="DB10" s="776"/>
      <c r="DC10" s="777"/>
      <c r="DD10" s="777"/>
      <c r="DE10" s="777"/>
      <c r="DF10" s="778"/>
      <c r="DG10" s="776"/>
      <c r="DH10" s="777"/>
      <c r="DI10" s="777"/>
      <c r="DJ10" s="777"/>
      <c r="DK10" s="778"/>
      <c r="DL10" s="776"/>
      <c r="DM10" s="777"/>
      <c r="DN10" s="777"/>
      <c r="DO10" s="777"/>
      <c r="DP10" s="778"/>
      <c r="DQ10" s="776"/>
      <c r="DR10" s="777"/>
      <c r="DS10" s="777"/>
      <c r="DT10" s="777"/>
      <c r="DU10" s="778"/>
      <c r="DV10" s="773"/>
      <c r="DW10" s="774"/>
      <c r="DX10" s="774"/>
      <c r="DY10" s="774"/>
      <c r="DZ10" s="779"/>
      <c r="EA10" s="234"/>
    </row>
    <row r="11" spans="1:131" s="235" customFormat="1" ht="26.25" customHeight="1" x14ac:dyDescent="0.15">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c r="BT11" s="774"/>
      <c r="BU11" s="774"/>
      <c r="BV11" s="774"/>
      <c r="BW11" s="774"/>
      <c r="BX11" s="774"/>
      <c r="BY11" s="774"/>
      <c r="BZ11" s="774"/>
      <c r="CA11" s="774"/>
      <c r="CB11" s="774"/>
      <c r="CC11" s="774"/>
      <c r="CD11" s="774"/>
      <c r="CE11" s="774"/>
      <c r="CF11" s="774"/>
      <c r="CG11" s="775"/>
      <c r="CH11" s="776"/>
      <c r="CI11" s="777"/>
      <c r="CJ11" s="777"/>
      <c r="CK11" s="777"/>
      <c r="CL11" s="778"/>
      <c r="CM11" s="776"/>
      <c r="CN11" s="777"/>
      <c r="CO11" s="777"/>
      <c r="CP11" s="777"/>
      <c r="CQ11" s="778"/>
      <c r="CR11" s="776"/>
      <c r="CS11" s="777"/>
      <c r="CT11" s="777"/>
      <c r="CU11" s="777"/>
      <c r="CV11" s="778"/>
      <c r="CW11" s="776"/>
      <c r="CX11" s="777"/>
      <c r="CY11" s="777"/>
      <c r="CZ11" s="777"/>
      <c r="DA11" s="778"/>
      <c r="DB11" s="776"/>
      <c r="DC11" s="777"/>
      <c r="DD11" s="777"/>
      <c r="DE11" s="777"/>
      <c r="DF11" s="778"/>
      <c r="DG11" s="776"/>
      <c r="DH11" s="777"/>
      <c r="DI11" s="777"/>
      <c r="DJ11" s="777"/>
      <c r="DK11" s="778"/>
      <c r="DL11" s="776"/>
      <c r="DM11" s="777"/>
      <c r="DN11" s="777"/>
      <c r="DO11" s="777"/>
      <c r="DP11" s="778"/>
      <c r="DQ11" s="776"/>
      <c r="DR11" s="777"/>
      <c r="DS11" s="777"/>
      <c r="DT11" s="777"/>
      <c r="DU11" s="778"/>
      <c r="DV11" s="773"/>
      <c r="DW11" s="774"/>
      <c r="DX11" s="774"/>
      <c r="DY11" s="774"/>
      <c r="DZ11" s="779"/>
      <c r="EA11" s="234"/>
    </row>
    <row r="12" spans="1:131" s="235" customFormat="1" ht="26.25" customHeight="1" x14ac:dyDescent="0.15">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c r="BT12" s="774"/>
      <c r="BU12" s="774"/>
      <c r="BV12" s="774"/>
      <c r="BW12" s="774"/>
      <c r="BX12" s="774"/>
      <c r="BY12" s="774"/>
      <c r="BZ12" s="774"/>
      <c r="CA12" s="774"/>
      <c r="CB12" s="774"/>
      <c r="CC12" s="774"/>
      <c r="CD12" s="774"/>
      <c r="CE12" s="774"/>
      <c r="CF12" s="774"/>
      <c r="CG12" s="775"/>
      <c r="CH12" s="776"/>
      <c r="CI12" s="777"/>
      <c r="CJ12" s="777"/>
      <c r="CK12" s="777"/>
      <c r="CL12" s="778"/>
      <c r="CM12" s="776"/>
      <c r="CN12" s="777"/>
      <c r="CO12" s="777"/>
      <c r="CP12" s="777"/>
      <c r="CQ12" s="778"/>
      <c r="CR12" s="776"/>
      <c r="CS12" s="777"/>
      <c r="CT12" s="777"/>
      <c r="CU12" s="777"/>
      <c r="CV12" s="778"/>
      <c r="CW12" s="776"/>
      <c r="CX12" s="777"/>
      <c r="CY12" s="777"/>
      <c r="CZ12" s="777"/>
      <c r="DA12" s="778"/>
      <c r="DB12" s="776"/>
      <c r="DC12" s="777"/>
      <c r="DD12" s="777"/>
      <c r="DE12" s="777"/>
      <c r="DF12" s="778"/>
      <c r="DG12" s="776"/>
      <c r="DH12" s="777"/>
      <c r="DI12" s="777"/>
      <c r="DJ12" s="777"/>
      <c r="DK12" s="778"/>
      <c r="DL12" s="776"/>
      <c r="DM12" s="777"/>
      <c r="DN12" s="777"/>
      <c r="DO12" s="777"/>
      <c r="DP12" s="778"/>
      <c r="DQ12" s="776"/>
      <c r="DR12" s="777"/>
      <c r="DS12" s="777"/>
      <c r="DT12" s="777"/>
      <c r="DU12" s="778"/>
      <c r="DV12" s="773"/>
      <c r="DW12" s="774"/>
      <c r="DX12" s="774"/>
      <c r="DY12" s="774"/>
      <c r="DZ12" s="779"/>
      <c r="EA12" s="234"/>
    </row>
    <row r="13" spans="1:131" s="235" customFormat="1" ht="26.25" customHeight="1" x14ac:dyDescent="0.15">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c r="BT13" s="774"/>
      <c r="BU13" s="774"/>
      <c r="BV13" s="774"/>
      <c r="BW13" s="774"/>
      <c r="BX13" s="774"/>
      <c r="BY13" s="774"/>
      <c r="BZ13" s="774"/>
      <c r="CA13" s="774"/>
      <c r="CB13" s="774"/>
      <c r="CC13" s="774"/>
      <c r="CD13" s="774"/>
      <c r="CE13" s="774"/>
      <c r="CF13" s="774"/>
      <c r="CG13" s="775"/>
      <c r="CH13" s="776"/>
      <c r="CI13" s="777"/>
      <c r="CJ13" s="777"/>
      <c r="CK13" s="777"/>
      <c r="CL13" s="778"/>
      <c r="CM13" s="776"/>
      <c r="CN13" s="777"/>
      <c r="CO13" s="777"/>
      <c r="CP13" s="777"/>
      <c r="CQ13" s="778"/>
      <c r="CR13" s="776"/>
      <c r="CS13" s="777"/>
      <c r="CT13" s="777"/>
      <c r="CU13" s="777"/>
      <c r="CV13" s="778"/>
      <c r="CW13" s="776"/>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3"/>
      <c r="DW13" s="774"/>
      <c r="DX13" s="774"/>
      <c r="DY13" s="774"/>
      <c r="DZ13" s="779"/>
      <c r="EA13" s="234"/>
    </row>
    <row r="14" spans="1:131" s="235" customFormat="1" ht="26.25" customHeight="1" x14ac:dyDescent="0.15">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4"/>
    </row>
    <row r="15" spans="1:131" s="235" customFormat="1" ht="26.25" customHeight="1" x14ac:dyDescent="0.15">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x14ac:dyDescent="0.15">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x14ac:dyDescent="0.15">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x14ac:dyDescent="0.15">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x14ac:dyDescent="0.15">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x14ac:dyDescent="0.15">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x14ac:dyDescent="0.2">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x14ac:dyDescent="0.15">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375</v>
      </c>
      <c r="BA22" s="806"/>
      <c r="BB22" s="806"/>
      <c r="BC22" s="806"/>
      <c r="BD22" s="807"/>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x14ac:dyDescent="0.2">
      <c r="A23" s="240" t="s">
        <v>376</v>
      </c>
      <c r="B23" s="789" t="s">
        <v>377</v>
      </c>
      <c r="C23" s="790"/>
      <c r="D23" s="790"/>
      <c r="E23" s="790"/>
      <c r="F23" s="790"/>
      <c r="G23" s="790"/>
      <c r="H23" s="790"/>
      <c r="I23" s="790"/>
      <c r="J23" s="790"/>
      <c r="K23" s="790"/>
      <c r="L23" s="790"/>
      <c r="M23" s="790"/>
      <c r="N23" s="790"/>
      <c r="O23" s="790"/>
      <c r="P23" s="791"/>
      <c r="Q23" s="792">
        <v>5350</v>
      </c>
      <c r="R23" s="793"/>
      <c r="S23" s="793"/>
      <c r="T23" s="793"/>
      <c r="U23" s="793"/>
      <c r="V23" s="793">
        <v>4925</v>
      </c>
      <c r="W23" s="793"/>
      <c r="X23" s="793"/>
      <c r="Y23" s="793"/>
      <c r="Z23" s="793"/>
      <c r="AA23" s="793">
        <v>425</v>
      </c>
      <c r="AB23" s="793"/>
      <c r="AC23" s="793"/>
      <c r="AD23" s="793"/>
      <c r="AE23" s="794"/>
      <c r="AF23" s="795">
        <v>390</v>
      </c>
      <c r="AG23" s="793"/>
      <c r="AH23" s="793"/>
      <c r="AI23" s="793"/>
      <c r="AJ23" s="796"/>
      <c r="AK23" s="797"/>
      <c r="AL23" s="798"/>
      <c r="AM23" s="798"/>
      <c r="AN23" s="798"/>
      <c r="AO23" s="798"/>
      <c r="AP23" s="793">
        <v>3543</v>
      </c>
      <c r="AQ23" s="793"/>
      <c r="AR23" s="793"/>
      <c r="AS23" s="793"/>
      <c r="AT23" s="793"/>
      <c r="AU23" s="809"/>
      <c r="AV23" s="809"/>
      <c r="AW23" s="809"/>
      <c r="AX23" s="809"/>
      <c r="AY23" s="810"/>
      <c r="AZ23" s="811" t="s">
        <v>122</v>
      </c>
      <c r="BA23" s="812"/>
      <c r="BB23" s="812"/>
      <c r="BC23" s="812"/>
      <c r="BD23" s="813"/>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x14ac:dyDescent="0.15">
      <c r="A24" s="808" t="s">
        <v>378</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x14ac:dyDescent="0.2">
      <c r="A25" s="725" t="s">
        <v>379</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x14ac:dyDescent="0.15">
      <c r="A26" s="727" t="s">
        <v>356</v>
      </c>
      <c r="B26" s="728"/>
      <c r="C26" s="728"/>
      <c r="D26" s="728"/>
      <c r="E26" s="728"/>
      <c r="F26" s="728"/>
      <c r="G26" s="728"/>
      <c r="H26" s="728"/>
      <c r="I26" s="728"/>
      <c r="J26" s="728"/>
      <c r="K26" s="728"/>
      <c r="L26" s="728"/>
      <c r="M26" s="728"/>
      <c r="N26" s="728"/>
      <c r="O26" s="728"/>
      <c r="P26" s="729"/>
      <c r="Q26" s="733" t="s">
        <v>380</v>
      </c>
      <c r="R26" s="734"/>
      <c r="S26" s="734"/>
      <c r="T26" s="734"/>
      <c r="U26" s="735"/>
      <c r="V26" s="733" t="s">
        <v>381</v>
      </c>
      <c r="W26" s="734"/>
      <c r="X26" s="734"/>
      <c r="Y26" s="734"/>
      <c r="Z26" s="735"/>
      <c r="AA26" s="733" t="s">
        <v>382</v>
      </c>
      <c r="AB26" s="734"/>
      <c r="AC26" s="734"/>
      <c r="AD26" s="734"/>
      <c r="AE26" s="734"/>
      <c r="AF26" s="814" t="s">
        <v>383</v>
      </c>
      <c r="AG26" s="815"/>
      <c r="AH26" s="815"/>
      <c r="AI26" s="815"/>
      <c r="AJ26" s="816"/>
      <c r="AK26" s="734" t="s">
        <v>384</v>
      </c>
      <c r="AL26" s="734"/>
      <c r="AM26" s="734"/>
      <c r="AN26" s="734"/>
      <c r="AO26" s="735"/>
      <c r="AP26" s="733" t="s">
        <v>385</v>
      </c>
      <c r="AQ26" s="734"/>
      <c r="AR26" s="734"/>
      <c r="AS26" s="734"/>
      <c r="AT26" s="735"/>
      <c r="AU26" s="733" t="s">
        <v>386</v>
      </c>
      <c r="AV26" s="734"/>
      <c r="AW26" s="734"/>
      <c r="AX26" s="734"/>
      <c r="AY26" s="735"/>
      <c r="AZ26" s="733" t="s">
        <v>387</v>
      </c>
      <c r="BA26" s="734"/>
      <c r="BB26" s="734"/>
      <c r="BC26" s="734"/>
      <c r="BD26" s="735"/>
      <c r="BE26" s="733" t="s">
        <v>363</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x14ac:dyDescent="0.2">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x14ac:dyDescent="0.15">
      <c r="A28" s="242">
        <v>1</v>
      </c>
      <c r="B28" s="749" t="s">
        <v>388</v>
      </c>
      <c r="C28" s="750"/>
      <c r="D28" s="750"/>
      <c r="E28" s="750"/>
      <c r="F28" s="750"/>
      <c r="G28" s="750"/>
      <c r="H28" s="750"/>
      <c r="I28" s="750"/>
      <c r="J28" s="750"/>
      <c r="K28" s="750"/>
      <c r="L28" s="750"/>
      <c r="M28" s="750"/>
      <c r="N28" s="750"/>
      <c r="O28" s="750"/>
      <c r="P28" s="751"/>
      <c r="Q28" s="822">
        <v>901</v>
      </c>
      <c r="R28" s="823"/>
      <c r="S28" s="823"/>
      <c r="T28" s="823"/>
      <c r="U28" s="823"/>
      <c r="V28" s="823">
        <v>856</v>
      </c>
      <c r="W28" s="823"/>
      <c r="X28" s="823"/>
      <c r="Y28" s="823"/>
      <c r="Z28" s="823"/>
      <c r="AA28" s="823">
        <v>45</v>
      </c>
      <c r="AB28" s="823"/>
      <c r="AC28" s="823"/>
      <c r="AD28" s="823"/>
      <c r="AE28" s="824"/>
      <c r="AF28" s="825">
        <v>45</v>
      </c>
      <c r="AG28" s="823"/>
      <c r="AH28" s="823"/>
      <c r="AI28" s="823"/>
      <c r="AJ28" s="826"/>
      <c r="AK28" s="827">
        <v>89</v>
      </c>
      <c r="AL28" s="828"/>
      <c r="AM28" s="828"/>
      <c r="AN28" s="828"/>
      <c r="AO28" s="828"/>
      <c r="AP28" s="828" t="s">
        <v>486</v>
      </c>
      <c r="AQ28" s="828"/>
      <c r="AR28" s="828"/>
      <c r="AS28" s="828"/>
      <c r="AT28" s="828"/>
      <c r="AU28" s="828" t="s">
        <v>486</v>
      </c>
      <c r="AV28" s="828"/>
      <c r="AW28" s="828"/>
      <c r="AX28" s="828"/>
      <c r="AY28" s="828"/>
      <c r="AZ28" s="829"/>
      <c r="BA28" s="829"/>
      <c r="BB28" s="829"/>
      <c r="BC28" s="829"/>
      <c r="BD28" s="829"/>
      <c r="BE28" s="820"/>
      <c r="BF28" s="820"/>
      <c r="BG28" s="820"/>
      <c r="BH28" s="820"/>
      <c r="BI28" s="821"/>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x14ac:dyDescent="0.15">
      <c r="A29" s="242">
        <v>2</v>
      </c>
      <c r="B29" s="780" t="s">
        <v>389</v>
      </c>
      <c r="C29" s="781"/>
      <c r="D29" s="781"/>
      <c r="E29" s="781"/>
      <c r="F29" s="781"/>
      <c r="G29" s="781"/>
      <c r="H29" s="781"/>
      <c r="I29" s="781"/>
      <c r="J29" s="781"/>
      <c r="K29" s="781"/>
      <c r="L29" s="781"/>
      <c r="M29" s="781"/>
      <c r="N29" s="781"/>
      <c r="O29" s="781"/>
      <c r="P29" s="782"/>
      <c r="Q29" s="783">
        <v>822</v>
      </c>
      <c r="R29" s="784"/>
      <c r="S29" s="784"/>
      <c r="T29" s="784"/>
      <c r="U29" s="784"/>
      <c r="V29" s="784">
        <v>803</v>
      </c>
      <c r="W29" s="784"/>
      <c r="X29" s="784"/>
      <c r="Y29" s="784"/>
      <c r="Z29" s="784"/>
      <c r="AA29" s="784">
        <v>19</v>
      </c>
      <c r="AB29" s="784"/>
      <c r="AC29" s="784"/>
      <c r="AD29" s="784"/>
      <c r="AE29" s="785"/>
      <c r="AF29" s="786">
        <v>19</v>
      </c>
      <c r="AG29" s="787"/>
      <c r="AH29" s="787"/>
      <c r="AI29" s="787"/>
      <c r="AJ29" s="788"/>
      <c r="AK29" s="834">
        <v>130</v>
      </c>
      <c r="AL29" s="830"/>
      <c r="AM29" s="830"/>
      <c r="AN29" s="830"/>
      <c r="AO29" s="830"/>
      <c r="AP29" s="830" t="s">
        <v>486</v>
      </c>
      <c r="AQ29" s="830"/>
      <c r="AR29" s="830"/>
      <c r="AS29" s="830"/>
      <c r="AT29" s="830"/>
      <c r="AU29" s="830" t="s">
        <v>486</v>
      </c>
      <c r="AV29" s="830"/>
      <c r="AW29" s="830"/>
      <c r="AX29" s="830"/>
      <c r="AY29" s="830"/>
      <c r="AZ29" s="831"/>
      <c r="BA29" s="831"/>
      <c r="BB29" s="831"/>
      <c r="BC29" s="831"/>
      <c r="BD29" s="831"/>
      <c r="BE29" s="832"/>
      <c r="BF29" s="832"/>
      <c r="BG29" s="832"/>
      <c r="BH29" s="832"/>
      <c r="BI29" s="833"/>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x14ac:dyDescent="0.15">
      <c r="A30" s="242">
        <v>3</v>
      </c>
      <c r="B30" s="780" t="s">
        <v>390</v>
      </c>
      <c r="C30" s="781"/>
      <c r="D30" s="781"/>
      <c r="E30" s="781"/>
      <c r="F30" s="781"/>
      <c r="G30" s="781"/>
      <c r="H30" s="781"/>
      <c r="I30" s="781"/>
      <c r="J30" s="781"/>
      <c r="K30" s="781"/>
      <c r="L30" s="781"/>
      <c r="M30" s="781"/>
      <c r="N30" s="781"/>
      <c r="O30" s="781"/>
      <c r="P30" s="782"/>
      <c r="Q30" s="783">
        <v>84</v>
      </c>
      <c r="R30" s="784"/>
      <c r="S30" s="784"/>
      <c r="T30" s="784"/>
      <c r="U30" s="784"/>
      <c r="V30" s="784">
        <v>81</v>
      </c>
      <c r="W30" s="784"/>
      <c r="X30" s="784"/>
      <c r="Y30" s="784"/>
      <c r="Z30" s="784"/>
      <c r="AA30" s="784">
        <v>3</v>
      </c>
      <c r="AB30" s="784"/>
      <c r="AC30" s="784"/>
      <c r="AD30" s="784"/>
      <c r="AE30" s="785"/>
      <c r="AF30" s="786">
        <v>3</v>
      </c>
      <c r="AG30" s="787"/>
      <c r="AH30" s="787"/>
      <c r="AI30" s="787"/>
      <c r="AJ30" s="788"/>
      <c r="AK30" s="834">
        <v>22</v>
      </c>
      <c r="AL30" s="830"/>
      <c r="AM30" s="830"/>
      <c r="AN30" s="830"/>
      <c r="AO30" s="830"/>
      <c r="AP30" s="830" t="s">
        <v>486</v>
      </c>
      <c r="AQ30" s="830"/>
      <c r="AR30" s="830"/>
      <c r="AS30" s="830"/>
      <c r="AT30" s="830"/>
      <c r="AU30" s="830" t="s">
        <v>486</v>
      </c>
      <c r="AV30" s="830"/>
      <c r="AW30" s="830"/>
      <c r="AX30" s="830"/>
      <c r="AY30" s="830"/>
      <c r="AZ30" s="831"/>
      <c r="BA30" s="831"/>
      <c r="BB30" s="831"/>
      <c r="BC30" s="831"/>
      <c r="BD30" s="831"/>
      <c r="BE30" s="832"/>
      <c r="BF30" s="832"/>
      <c r="BG30" s="832"/>
      <c r="BH30" s="832"/>
      <c r="BI30" s="833"/>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x14ac:dyDescent="0.15">
      <c r="A31" s="242">
        <v>4</v>
      </c>
      <c r="B31" s="780" t="s">
        <v>391</v>
      </c>
      <c r="C31" s="781"/>
      <c r="D31" s="781"/>
      <c r="E31" s="781"/>
      <c r="F31" s="781"/>
      <c r="G31" s="781"/>
      <c r="H31" s="781"/>
      <c r="I31" s="781"/>
      <c r="J31" s="781"/>
      <c r="K31" s="781"/>
      <c r="L31" s="781"/>
      <c r="M31" s="781"/>
      <c r="N31" s="781"/>
      <c r="O31" s="781"/>
      <c r="P31" s="782"/>
      <c r="Q31" s="783">
        <v>167</v>
      </c>
      <c r="R31" s="784"/>
      <c r="S31" s="784"/>
      <c r="T31" s="784"/>
      <c r="U31" s="784"/>
      <c r="V31" s="784">
        <v>140</v>
      </c>
      <c r="W31" s="784"/>
      <c r="X31" s="784"/>
      <c r="Y31" s="784"/>
      <c r="Z31" s="784"/>
      <c r="AA31" s="784">
        <v>27</v>
      </c>
      <c r="AB31" s="784"/>
      <c r="AC31" s="784"/>
      <c r="AD31" s="784"/>
      <c r="AE31" s="785"/>
      <c r="AF31" s="786">
        <v>328</v>
      </c>
      <c r="AG31" s="787"/>
      <c r="AH31" s="787"/>
      <c r="AI31" s="787"/>
      <c r="AJ31" s="788"/>
      <c r="AK31" s="834" t="s">
        <v>486</v>
      </c>
      <c r="AL31" s="830"/>
      <c r="AM31" s="830"/>
      <c r="AN31" s="830"/>
      <c r="AO31" s="830"/>
      <c r="AP31" s="830">
        <v>882</v>
      </c>
      <c r="AQ31" s="830"/>
      <c r="AR31" s="830"/>
      <c r="AS31" s="830"/>
      <c r="AT31" s="830"/>
      <c r="AU31" s="830" t="s">
        <v>486</v>
      </c>
      <c r="AV31" s="830"/>
      <c r="AW31" s="830"/>
      <c r="AX31" s="830"/>
      <c r="AY31" s="830"/>
      <c r="AZ31" s="831" t="s">
        <v>486</v>
      </c>
      <c r="BA31" s="831"/>
      <c r="BB31" s="831"/>
      <c r="BC31" s="831"/>
      <c r="BD31" s="831"/>
      <c r="BE31" s="832" t="s">
        <v>392</v>
      </c>
      <c r="BF31" s="832"/>
      <c r="BG31" s="832"/>
      <c r="BH31" s="832"/>
      <c r="BI31" s="833"/>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x14ac:dyDescent="0.15">
      <c r="A32" s="242">
        <v>5</v>
      </c>
      <c r="B32" s="780" t="s">
        <v>393</v>
      </c>
      <c r="C32" s="781"/>
      <c r="D32" s="781"/>
      <c r="E32" s="781"/>
      <c r="F32" s="781"/>
      <c r="G32" s="781"/>
      <c r="H32" s="781"/>
      <c r="I32" s="781"/>
      <c r="J32" s="781"/>
      <c r="K32" s="781"/>
      <c r="L32" s="781"/>
      <c r="M32" s="781"/>
      <c r="N32" s="781"/>
      <c r="O32" s="781"/>
      <c r="P32" s="782"/>
      <c r="Q32" s="783">
        <v>124</v>
      </c>
      <c r="R32" s="784"/>
      <c r="S32" s="784"/>
      <c r="T32" s="784"/>
      <c r="U32" s="784"/>
      <c r="V32" s="784">
        <v>112</v>
      </c>
      <c r="W32" s="784"/>
      <c r="X32" s="784"/>
      <c r="Y32" s="784"/>
      <c r="Z32" s="784"/>
      <c r="AA32" s="784">
        <v>12</v>
      </c>
      <c r="AB32" s="784"/>
      <c r="AC32" s="784"/>
      <c r="AD32" s="784"/>
      <c r="AE32" s="785"/>
      <c r="AF32" s="786">
        <v>12</v>
      </c>
      <c r="AG32" s="787"/>
      <c r="AH32" s="787"/>
      <c r="AI32" s="787"/>
      <c r="AJ32" s="788"/>
      <c r="AK32" s="834">
        <v>46</v>
      </c>
      <c r="AL32" s="830"/>
      <c r="AM32" s="830"/>
      <c r="AN32" s="830"/>
      <c r="AO32" s="830"/>
      <c r="AP32" s="830">
        <v>292</v>
      </c>
      <c r="AQ32" s="830"/>
      <c r="AR32" s="830"/>
      <c r="AS32" s="830"/>
      <c r="AT32" s="830"/>
      <c r="AU32" s="830">
        <v>204</v>
      </c>
      <c r="AV32" s="830"/>
      <c r="AW32" s="830"/>
      <c r="AX32" s="830"/>
      <c r="AY32" s="830"/>
      <c r="AZ32" s="831" t="s">
        <v>486</v>
      </c>
      <c r="BA32" s="831"/>
      <c r="BB32" s="831"/>
      <c r="BC32" s="831"/>
      <c r="BD32" s="831"/>
      <c r="BE32" s="832" t="s">
        <v>394</v>
      </c>
      <c r="BF32" s="832"/>
      <c r="BG32" s="832"/>
      <c r="BH32" s="832"/>
      <c r="BI32" s="833"/>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x14ac:dyDescent="0.15">
      <c r="A33" s="242">
        <v>6</v>
      </c>
      <c r="B33" s="780"/>
      <c r="C33" s="781"/>
      <c r="D33" s="781"/>
      <c r="E33" s="781"/>
      <c r="F33" s="781"/>
      <c r="G33" s="781"/>
      <c r="H33" s="781"/>
      <c r="I33" s="781"/>
      <c r="J33" s="781"/>
      <c r="K33" s="781"/>
      <c r="L33" s="781"/>
      <c r="M33" s="781"/>
      <c r="N33" s="781"/>
      <c r="O33" s="781"/>
      <c r="P33" s="782"/>
      <c r="Q33" s="783"/>
      <c r="R33" s="784"/>
      <c r="S33" s="784"/>
      <c r="T33" s="784"/>
      <c r="U33" s="784"/>
      <c r="V33" s="784"/>
      <c r="W33" s="784"/>
      <c r="X33" s="784"/>
      <c r="Y33" s="784"/>
      <c r="Z33" s="784"/>
      <c r="AA33" s="784"/>
      <c r="AB33" s="784"/>
      <c r="AC33" s="784"/>
      <c r="AD33" s="784"/>
      <c r="AE33" s="785"/>
      <c r="AF33" s="786"/>
      <c r="AG33" s="787"/>
      <c r="AH33" s="787"/>
      <c r="AI33" s="787"/>
      <c r="AJ33" s="788"/>
      <c r="AK33" s="834"/>
      <c r="AL33" s="830"/>
      <c r="AM33" s="830"/>
      <c r="AN33" s="830"/>
      <c r="AO33" s="830"/>
      <c r="AP33" s="830"/>
      <c r="AQ33" s="830"/>
      <c r="AR33" s="830"/>
      <c r="AS33" s="830"/>
      <c r="AT33" s="830"/>
      <c r="AU33" s="830"/>
      <c r="AV33" s="830"/>
      <c r="AW33" s="830"/>
      <c r="AX33" s="830"/>
      <c r="AY33" s="830"/>
      <c r="AZ33" s="831"/>
      <c r="BA33" s="831"/>
      <c r="BB33" s="831"/>
      <c r="BC33" s="831"/>
      <c r="BD33" s="831"/>
      <c r="BE33" s="832"/>
      <c r="BF33" s="832"/>
      <c r="BG33" s="832"/>
      <c r="BH33" s="832"/>
      <c r="BI33" s="833"/>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x14ac:dyDescent="0.15">
      <c r="A34" s="242">
        <v>7</v>
      </c>
      <c r="B34" s="780"/>
      <c r="C34" s="781"/>
      <c r="D34" s="781"/>
      <c r="E34" s="781"/>
      <c r="F34" s="781"/>
      <c r="G34" s="781"/>
      <c r="H34" s="781"/>
      <c r="I34" s="781"/>
      <c r="J34" s="781"/>
      <c r="K34" s="781"/>
      <c r="L34" s="781"/>
      <c r="M34" s="781"/>
      <c r="N34" s="781"/>
      <c r="O34" s="781"/>
      <c r="P34" s="782"/>
      <c r="Q34" s="783"/>
      <c r="R34" s="784"/>
      <c r="S34" s="784"/>
      <c r="T34" s="784"/>
      <c r="U34" s="784"/>
      <c r="V34" s="784"/>
      <c r="W34" s="784"/>
      <c r="X34" s="784"/>
      <c r="Y34" s="784"/>
      <c r="Z34" s="784"/>
      <c r="AA34" s="784"/>
      <c r="AB34" s="784"/>
      <c r="AC34" s="784"/>
      <c r="AD34" s="784"/>
      <c r="AE34" s="785"/>
      <c r="AF34" s="786"/>
      <c r="AG34" s="787"/>
      <c r="AH34" s="787"/>
      <c r="AI34" s="787"/>
      <c r="AJ34" s="788"/>
      <c r="AK34" s="834"/>
      <c r="AL34" s="830"/>
      <c r="AM34" s="830"/>
      <c r="AN34" s="830"/>
      <c r="AO34" s="830"/>
      <c r="AP34" s="830"/>
      <c r="AQ34" s="830"/>
      <c r="AR34" s="830"/>
      <c r="AS34" s="830"/>
      <c r="AT34" s="830"/>
      <c r="AU34" s="830"/>
      <c r="AV34" s="830"/>
      <c r="AW34" s="830"/>
      <c r="AX34" s="830"/>
      <c r="AY34" s="830"/>
      <c r="AZ34" s="831"/>
      <c r="BA34" s="831"/>
      <c r="BB34" s="831"/>
      <c r="BC34" s="831"/>
      <c r="BD34" s="831"/>
      <c r="BE34" s="832"/>
      <c r="BF34" s="832"/>
      <c r="BG34" s="832"/>
      <c r="BH34" s="832"/>
      <c r="BI34" s="833"/>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x14ac:dyDescent="0.15">
      <c r="A35" s="242">
        <v>8</v>
      </c>
      <c r="B35" s="780"/>
      <c r="C35" s="781"/>
      <c r="D35" s="781"/>
      <c r="E35" s="781"/>
      <c r="F35" s="781"/>
      <c r="G35" s="781"/>
      <c r="H35" s="781"/>
      <c r="I35" s="781"/>
      <c r="J35" s="781"/>
      <c r="K35" s="781"/>
      <c r="L35" s="781"/>
      <c r="M35" s="781"/>
      <c r="N35" s="781"/>
      <c r="O35" s="781"/>
      <c r="P35" s="782"/>
      <c r="Q35" s="783"/>
      <c r="R35" s="784"/>
      <c r="S35" s="784"/>
      <c r="T35" s="784"/>
      <c r="U35" s="784"/>
      <c r="V35" s="784"/>
      <c r="W35" s="784"/>
      <c r="X35" s="784"/>
      <c r="Y35" s="784"/>
      <c r="Z35" s="784"/>
      <c r="AA35" s="784"/>
      <c r="AB35" s="784"/>
      <c r="AC35" s="784"/>
      <c r="AD35" s="784"/>
      <c r="AE35" s="785"/>
      <c r="AF35" s="786"/>
      <c r="AG35" s="787"/>
      <c r="AH35" s="787"/>
      <c r="AI35" s="787"/>
      <c r="AJ35" s="788"/>
      <c r="AK35" s="834"/>
      <c r="AL35" s="830"/>
      <c r="AM35" s="830"/>
      <c r="AN35" s="830"/>
      <c r="AO35" s="830"/>
      <c r="AP35" s="830"/>
      <c r="AQ35" s="830"/>
      <c r="AR35" s="830"/>
      <c r="AS35" s="830"/>
      <c r="AT35" s="830"/>
      <c r="AU35" s="830"/>
      <c r="AV35" s="830"/>
      <c r="AW35" s="830"/>
      <c r="AX35" s="830"/>
      <c r="AY35" s="830"/>
      <c r="AZ35" s="831"/>
      <c r="BA35" s="831"/>
      <c r="BB35" s="831"/>
      <c r="BC35" s="831"/>
      <c r="BD35" s="831"/>
      <c r="BE35" s="832"/>
      <c r="BF35" s="832"/>
      <c r="BG35" s="832"/>
      <c r="BH35" s="832"/>
      <c r="BI35" s="833"/>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x14ac:dyDescent="0.15">
      <c r="A36" s="242">
        <v>9</v>
      </c>
      <c r="B36" s="780"/>
      <c r="C36" s="781"/>
      <c r="D36" s="781"/>
      <c r="E36" s="781"/>
      <c r="F36" s="781"/>
      <c r="G36" s="781"/>
      <c r="H36" s="781"/>
      <c r="I36" s="781"/>
      <c r="J36" s="781"/>
      <c r="K36" s="781"/>
      <c r="L36" s="781"/>
      <c r="M36" s="781"/>
      <c r="N36" s="781"/>
      <c r="O36" s="781"/>
      <c r="P36" s="782"/>
      <c r="Q36" s="783"/>
      <c r="R36" s="784"/>
      <c r="S36" s="784"/>
      <c r="T36" s="784"/>
      <c r="U36" s="784"/>
      <c r="V36" s="784"/>
      <c r="W36" s="784"/>
      <c r="X36" s="784"/>
      <c r="Y36" s="784"/>
      <c r="Z36" s="784"/>
      <c r="AA36" s="784"/>
      <c r="AB36" s="784"/>
      <c r="AC36" s="784"/>
      <c r="AD36" s="784"/>
      <c r="AE36" s="785"/>
      <c r="AF36" s="786"/>
      <c r="AG36" s="787"/>
      <c r="AH36" s="787"/>
      <c r="AI36" s="787"/>
      <c r="AJ36" s="788"/>
      <c r="AK36" s="834"/>
      <c r="AL36" s="830"/>
      <c r="AM36" s="830"/>
      <c r="AN36" s="830"/>
      <c r="AO36" s="830"/>
      <c r="AP36" s="830"/>
      <c r="AQ36" s="830"/>
      <c r="AR36" s="830"/>
      <c r="AS36" s="830"/>
      <c r="AT36" s="830"/>
      <c r="AU36" s="830"/>
      <c r="AV36" s="830"/>
      <c r="AW36" s="830"/>
      <c r="AX36" s="830"/>
      <c r="AY36" s="830"/>
      <c r="AZ36" s="831"/>
      <c r="BA36" s="831"/>
      <c r="BB36" s="831"/>
      <c r="BC36" s="831"/>
      <c r="BD36" s="831"/>
      <c r="BE36" s="832"/>
      <c r="BF36" s="832"/>
      <c r="BG36" s="832"/>
      <c r="BH36" s="832"/>
      <c r="BI36" s="833"/>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x14ac:dyDescent="0.15">
      <c r="A37" s="242">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34"/>
      <c r="AL37" s="830"/>
      <c r="AM37" s="830"/>
      <c r="AN37" s="830"/>
      <c r="AO37" s="830"/>
      <c r="AP37" s="830"/>
      <c r="AQ37" s="830"/>
      <c r="AR37" s="830"/>
      <c r="AS37" s="830"/>
      <c r="AT37" s="830"/>
      <c r="AU37" s="830"/>
      <c r="AV37" s="830"/>
      <c r="AW37" s="830"/>
      <c r="AX37" s="830"/>
      <c r="AY37" s="830"/>
      <c r="AZ37" s="831"/>
      <c r="BA37" s="831"/>
      <c r="BB37" s="831"/>
      <c r="BC37" s="831"/>
      <c r="BD37" s="831"/>
      <c r="BE37" s="832"/>
      <c r="BF37" s="832"/>
      <c r="BG37" s="832"/>
      <c r="BH37" s="832"/>
      <c r="BI37" s="833"/>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x14ac:dyDescent="0.15">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4"/>
      <c r="AL38" s="830"/>
      <c r="AM38" s="830"/>
      <c r="AN38" s="830"/>
      <c r="AO38" s="830"/>
      <c r="AP38" s="830"/>
      <c r="AQ38" s="830"/>
      <c r="AR38" s="830"/>
      <c r="AS38" s="830"/>
      <c r="AT38" s="830"/>
      <c r="AU38" s="830"/>
      <c r="AV38" s="830"/>
      <c r="AW38" s="830"/>
      <c r="AX38" s="830"/>
      <c r="AY38" s="830"/>
      <c r="AZ38" s="831"/>
      <c r="BA38" s="831"/>
      <c r="BB38" s="831"/>
      <c r="BC38" s="831"/>
      <c r="BD38" s="831"/>
      <c r="BE38" s="832"/>
      <c r="BF38" s="832"/>
      <c r="BG38" s="832"/>
      <c r="BH38" s="832"/>
      <c r="BI38" s="833"/>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x14ac:dyDescent="0.15">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x14ac:dyDescent="0.15">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x14ac:dyDescent="0.15">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x14ac:dyDescent="0.15">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x14ac:dyDescent="0.15">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x14ac:dyDescent="0.15">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x14ac:dyDescent="0.15">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x14ac:dyDescent="0.15">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x14ac:dyDescent="0.15">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x14ac:dyDescent="0.15">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x14ac:dyDescent="0.15">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x14ac:dyDescent="0.15">
      <c r="A50" s="238">
        <v>23</v>
      </c>
      <c r="B50" s="780"/>
      <c r="C50" s="781"/>
      <c r="D50" s="781"/>
      <c r="E50" s="781"/>
      <c r="F50" s="781"/>
      <c r="G50" s="781"/>
      <c r="H50" s="781"/>
      <c r="I50" s="781"/>
      <c r="J50" s="781"/>
      <c r="K50" s="781"/>
      <c r="L50" s="781"/>
      <c r="M50" s="781"/>
      <c r="N50" s="781"/>
      <c r="O50" s="781"/>
      <c r="P50" s="782"/>
      <c r="Q50" s="835"/>
      <c r="R50" s="836"/>
      <c r="S50" s="836"/>
      <c r="T50" s="836"/>
      <c r="U50" s="836"/>
      <c r="V50" s="836"/>
      <c r="W50" s="836"/>
      <c r="X50" s="836"/>
      <c r="Y50" s="836"/>
      <c r="Z50" s="836"/>
      <c r="AA50" s="836"/>
      <c r="AB50" s="836"/>
      <c r="AC50" s="836"/>
      <c r="AD50" s="836"/>
      <c r="AE50" s="837"/>
      <c r="AF50" s="786"/>
      <c r="AG50" s="787"/>
      <c r="AH50" s="787"/>
      <c r="AI50" s="787"/>
      <c r="AJ50" s="788"/>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x14ac:dyDescent="0.15">
      <c r="A51" s="238">
        <v>24</v>
      </c>
      <c r="B51" s="780"/>
      <c r="C51" s="781"/>
      <c r="D51" s="781"/>
      <c r="E51" s="781"/>
      <c r="F51" s="781"/>
      <c r="G51" s="781"/>
      <c r="H51" s="781"/>
      <c r="I51" s="781"/>
      <c r="J51" s="781"/>
      <c r="K51" s="781"/>
      <c r="L51" s="781"/>
      <c r="M51" s="781"/>
      <c r="N51" s="781"/>
      <c r="O51" s="781"/>
      <c r="P51" s="782"/>
      <c r="Q51" s="835"/>
      <c r="R51" s="836"/>
      <c r="S51" s="836"/>
      <c r="T51" s="836"/>
      <c r="U51" s="836"/>
      <c r="V51" s="836"/>
      <c r="W51" s="836"/>
      <c r="X51" s="836"/>
      <c r="Y51" s="836"/>
      <c r="Z51" s="836"/>
      <c r="AA51" s="836"/>
      <c r="AB51" s="836"/>
      <c r="AC51" s="836"/>
      <c r="AD51" s="836"/>
      <c r="AE51" s="837"/>
      <c r="AF51" s="786"/>
      <c r="AG51" s="787"/>
      <c r="AH51" s="787"/>
      <c r="AI51" s="787"/>
      <c r="AJ51" s="788"/>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x14ac:dyDescent="0.15">
      <c r="A52" s="238">
        <v>25</v>
      </c>
      <c r="B52" s="780"/>
      <c r="C52" s="781"/>
      <c r="D52" s="781"/>
      <c r="E52" s="781"/>
      <c r="F52" s="781"/>
      <c r="G52" s="781"/>
      <c r="H52" s="781"/>
      <c r="I52" s="781"/>
      <c r="J52" s="781"/>
      <c r="K52" s="781"/>
      <c r="L52" s="781"/>
      <c r="M52" s="781"/>
      <c r="N52" s="781"/>
      <c r="O52" s="781"/>
      <c r="P52" s="782"/>
      <c r="Q52" s="835"/>
      <c r="R52" s="836"/>
      <c r="S52" s="836"/>
      <c r="T52" s="836"/>
      <c r="U52" s="836"/>
      <c r="V52" s="836"/>
      <c r="W52" s="836"/>
      <c r="X52" s="836"/>
      <c r="Y52" s="836"/>
      <c r="Z52" s="836"/>
      <c r="AA52" s="836"/>
      <c r="AB52" s="836"/>
      <c r="AC52" s="836"/>
      <c r="AD52" s="836"/>
      <c r="AE52" s="837"/>
      <c r="AF52" s="786"/>
      <c r="AG52" s="787"/>
      <c r="AH52" s="787"/>
      <c r="AI52" s="787"/>
      <c r="AJ52" s="788"/>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x14ac:dyDescent="0.15">
      <c r="A53" s="238">
        <v>26</v>
      </c>
      <c r="B53" s="780"/>
      <c r="C53" s="781"/>
      <c r="D53" s="781"/>
      <c r="E53" s="781"/>
      <c r="F53" s="781"/>
      <c r="G53" s="781"/>
      <c r="H53" s="781"/>
      <c r="I53" s="781"/>
      <c r="J53" s="781"/>
      <c r="K53" s="781"/>
      <c r="L53" s="781"/>
      <c r="M53" s="781"/>
      <c r="N53" s="781"/>
      <c r="O53" s="781"/>
      <c r="P53" s="782"/>
      <c r="Q53" s="835"/>
      <c r="R53" s="836"/>
      <c r="S53" s="836"/>
      <c r="T53" s="836"/>
      <c r="U53" s="836"/>
      <c r="V53" s="836"/>
      <c r="W53" s="836"/>
      <c r="X53" s="836"/>
      <c r="Y53" s="836"/>
      <c r="Z53" s="836"/>
      <c r="AA53" s="836"/>
      <c r="AB53" s="836"/>
      <c r="AC53" s="836"/>
      <c r="AD53" s="836"/>
      <c r="AE53" s="837"/>
      <c r="AF53" s="786"/>
      <c r="AG53" s="787"/>
      <c r="AH53" s="787"/>
      <c r="AI53" s="787"/>
      <c r="AJ53" s="788"/>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x14ac:dyDescent="0.15">
      <c r="A54" s="238">
        <v>27</v>
      </c>
      <c r="B54" s="780"/>
      <c r="C54" s="781"/>
      <c r="D54" s="781"/>
      <c r="E54" s="781"/>
      <c r="F54" s="781"/>
      <c r="G54" s="781"/>
      <c r="H54" s="781"/>
      <c r="I54" s="781"/>
      <c r="J54" s="781"/>
      <c r="K54" s="781"/>
      <c r="L54" s="781"/>
      <c r="M54" s="781"/>
      <c r="N54" s="781"/>
      <c r="O54" s="781"/>
      <c r="P54" s="782"/>
      <c r="Q54" s="835"/>
      <c r="R54" s="836"/>
      <c r="S54" s="836"/>
      <c r="T54" s="836"/>
      <c r="U54" s="836"/>
      <c r="V54" s="836"/>
      <c r="W54" s="836"/>
      <c r="X54" s="836"/>
      <c r="Y54" s="836"/>
      <c r="Z54" s="836"/>
      <c r="AA54" s="836"/>
      <c r="AB54" s="836"/>
      <c r="AC54" s="836"/>
      <c r="AD54" s="836"/>
      <c r="AE54" s="837"/>
      <c r="AF54" s="786"/>
      <c r="AG54" s="787"/>
      <c r="AH54" s="787"/>
      <c r="AI54" s="787"/>
      <c r="AJ54" s="788"/>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x14ac:dyDescent="0.15">
      <c r="A55" s="238">
        <v>28</v>
      </c>
      <c r="B55" s="780"/>
      <c r="C55" s="781"/>
      <c r="D55" s="781"/>
      <c r="E55" s="781"/>
      <c r="F55" s="781"/>
      <c r="G55" s="781"/>
      <c r="H55" s="781"/>
      <c r="I55" s="781"/>
      <c r="J55" s="781"/>
      <c r="K55" s="781"/>
      <c r="L55" s="781"/>
      <c r="M55" s="781"/>
      <c r="N55" s="781"/>
      <c r="O55" s="781"/>
      <c r="P55" s="782"/>
      <c r="Q55" s="835"/>
      <c r="R55" s="836"/>
      <c r="S55" s="836"/>
      <c r="T55" s="836"/>
      <c r="U55" s="836"/>
      <c r="V55" s="836"/>
      <c r="W55" s="836"/>
      <c r="X55" s="836"/>
      <c r="Y55" s="836"/>
      <c r="Z55" s="836"/>
      <c r="AA55" s="836"/>
      <c r="AB55" s="836"/>
      <c r="AC55" s="836"/>
      <c r="AD55" s="836"/>
      <c r="AE55" s="837"/>
      <c r="AF55" s="786"/>
      <c r="AG55" s="787"/>
      <c r="AH55" s="787"/>
      <c r="AI55" s="787"/>
      <c r="AJ55" s="788"/>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x14ac:dyDescent="0.15">
      <c r="A56" s="238">
        <v>29</v>
      </c>
      <c r="B56" s="780"/>
      <c r="C56" s="781"/>
      <c r="D56" s="781"/>
      <c r="E56" s="781"/>
      <c r="F56" s="781"/>
      <c r="G56" s="781"/>
      <c r="H56" s="781"/>
      <c r="I56" s="781"/>
      <c r="J56" s="781"/>
      <c r="K56" s="781"/>
      <c r="L56" s="781"/>
      <c r="M56" s="781"/>
      <c r="N56" s="781"/>
      <c r="O56" s="781"/>
      <c r="P56" s="782"/>
      <c r="Q56" s="835"/>
      <c r="R56" s="836"/>
      <c r="S56" s="836"/>
      <c r="T56" s="836"/>
      <c r="U56" s="836"/>
      <c r="V56" s="836"/>
      <c r="W56" s="836"/>
      <c r="X56" s="836"/>
      <c r="Y56" s="836"/>
      <c r="Z56" s="836"/>
      <c r="AA56" s="836"/>
      <c r="AB56" s="836"/>
      <c r="AC56" s="836"/>
      <c r="AD56" s="836"/>
      <c r="AE56" s="837"/>
      <c r="AF56" s="786"/>
      <c r="AG56" s="787"/>
      <c r="AH56" s="787"/>
      <c r="AI56" s="787"/>
      <c r="AJ56" s="788"/>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x14ac:dyDescent="0.15">
      <c r="A57" s="238">
        <v>30</v>
      </c>
      <c r="B57" s="780"/>
      <c r="C57" s="781"/>
      <c r="D57" s="781"/>
      <c r="E57" s="781"/>
      <c r="F57" s="781"/>
      <c r="G57" s="781"/>
      <c r="H57" s="781"/>
      <c r="I57" s="781"/>
      <c r="J57" s="781"/>
      <c r="K57" s="781"/>
      <c r="L57" s="781"/>
      <c r="M57" s="781"/>
      <c r="N57" s="781"/>
      <c r="O57" s="781"/>
      <c r="P57" s="782"/>
      <c r="Q57" s="835"/>
      <c r="R57" s="836"/>
      <c r="S57" s="836"/>
      <c r="T57" s="836"/>
      <c r="U57" s="836"/>
      <c r="V57" s="836"/>
      <c r="W57" s="836"/>
      <c r="X57" s="836"/>
      <c r="Y57" s="836"/>
      <c r="Z57" s="836"/>
      <c r="AA57" s="836"/>
      <c r="AB57" s="836"/>
      <c r="AC57" s="836"/>
      <c r="AD57" s="836"/>
      <c r="AE57" s="837"/>
      <c r="AF57" s="786"/>
      <c r="AG57" s="787"/>
      <c r="AH57" s="787"/>
      <c r="AI57" s="787"/>
      <c r="AJ57" s="788"/>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x14ac:dyDescent="0.15">
      <c r="A58" s="238">
        <v>31</v>
      </c>
      <c r="B58" s="780"/>
      <c r="C58" s="781"/>
      <c r="D58" s="781"/>
      <c r="E58" s="781"/>
      <c r="F58" s="781"/>
      <c r="G58" s="781"/>
      <c r="H58" s="781"/>
      <c r="I58" s="781"/>
      <c r="J58" s="781"/>
      <c r="K58" s="781"/>
      <c r="L58" s="781"/>
      <c r="M58" s="781"/>
      <c r="N58" s="781"/>
      <c r="O58" s="781"/>
      <c r="P58" s="782"/>
      <c r="Q58" s="835"/>
      <c r="R58" s="836"/>
      <c r="S58" s="836"/>
      <c r="T58" s="836"/>
      <c r="U58" s="836"/>
      <c r="V58" s="836"/>
      <c r="W58" s="836"/>
      <c r="X58" s="836"/>
      <c r="Y58" s="836"/>
      <c r="Z58" s="836"/>
      <c r="AA58" s="836"/>
      <c r="AB58" s="836"/>
      <c r="AC58" s="836"/>
      <c r="AD58" s="836"/>
      <c r="AE58" s="837"/>
      <c r="AF58" s="786"/>
      <c r="AG58" s="787"/>
      <c r="AH58" s="787"/>
      <c r="AI58" s="787"/>
      <c r="AJ58" s="788"/>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x14ac:dyDescent="0.15">
      <c r="A59" s="238">
        <v>32</v>
      </c>
      <c r="B59" s="780"/>
      <c r="C59" s="781"/>
      <c r="D59" s="781"/>
      <c r="E59" s="781"/>
      <c r="F59" s="781"/>
      <c r="G59" s="781"/>
      <c r="H59" s="781"/>
      <c r="I59" s="781"/>
      <c r="J59" s="781"/>
      <c r="K59" s="781"/>
      <c r="L59" s="781"/>
      <c r="M59" s="781"/>
      <c r="N59" s="781"/>
      <c r="O59" s="781"/>
      <c r="P59" s="782"/>
      <c r="Q59" s="835"/>
      <c r="R59" s="836"/>
      <c r="S59" s="836"/>
      <c r="T59" s="836"/>
      <c r="U59" s="836"/>
      <c r="V59" s="836"/>
      <c r="W59" s="836"/>
      <c r="X59" s="836"/>
      <c r="Y59" s="836"/>
      <c r="Z59" s="836"/>
      <c r="AA59" s="836"/>
      <c r="AB59" s="836"/>
      <c r="AC59" s="836"/>
      <c r="AD59" s="836"/>
      <c r="AE59" s="837"/>
      <c r="AF59" s="786"/>
      <c r="AG59" s="787"/>
      <c r="AH59" s="787"/>
      <c r="AI59" s="787"/>
      <c r="AJ59" s="788"/>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x14ac:dyDescent="0.15">
      <c r="A60" s="238">
        <v>33</v>
      </c>
      <c r="B60" s="780"/>
      <c r="C60" s="781"/>
      <c r="D60" s="781"/>
      <c r="E60" s="781"/>
      <c r="F60" s="781"/>
      <c r="G60" s="781"/>
      <c r="H60" s="781"/>
      <c r="I60" s="781"/>
      <c r="J60" s="781"/>
      <c r="K60" s="781"/>
      <c r="L60" s="781"/>
      <c r="M60" s="781"/>
      <c r="N60" s="781"/>
      <c r="O60" s="781"/>
      <c r="P60" s="782"/>
      <c r="Q60" s="835"/>
      <c r="R60" s="836"/>
      <c r="S60" s="836"/>
      <c r="T60" s="836"/>
      <c r="U60" s="836"/>
      <c r="V60" s="836"/>
      <c r="W60" s="836"/>
      <c r="X60" s="836"/>
      <c r="Y60" s="836"/>
      <c r="Z60" s="836"/>
      <c r="AA60" s="836"/>
      <c r="AB60" s="836"/>
      <c r="AC60" s="836"/>
      <c r="AD60" s="836"/>
      <c r="AE60" s="837"/>
      <c r="AF60" s="786"/>
      <c r="AG60" s="787"/>
      <c r="AH60" s="787"/>
      <c r="AI60" s="787"/>
      <c r="AJ60" s="788"/>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x14ac:dyDescent="0.2">
      <c r="A61" s="238">
        <v>34</v>
      </c>
      <c r="B61" s="780"/>
      <c r="C61" s="781"/>
      <c r="D61" s="781"/>
      <c r="E61" s="781"/>
      <c r="F61" s="781"/>
      <c r="G61" s="781"/>
      <c r="H61" s="781"/>
      <c r="I61" s="781"/>
      <c r="J61" s="781"/>
      <c r="K61" s="781"/>
      <c r="L61" s="781"/>
      <c r="M61" s="781"/>
      <c r="N61" s="781"/>
      <c r="O61" s="781"/>
      <c r="P61" s="782"/>
      <c r="Q61" s="835"/>
      <c r="R61" s="836"/>
      <c r="S61" s="836"/>
      <c r="T61" s="836"/>
      <c r="U61" s="836"/>
      <c r="V61" s="836"/>
      <c r="W61" s="836"/>
      <c r="X61" s="836"/>
      <c r="Y61" s="836"/>
      <c r="Z61" s="836"/>
      <c r="AA61" s="836"/>
      <c r="AB61" s="836"/>
      <c r="AC61" s="836"/>
      <c r="AD61" s="836"/>
      <c r="AE61" s="837"/>
      <c r="AF61" s="786"/>
      <c r="AG61" s="787"/>
      <c r="AH61" s="787"/>
      <c r="AI61" s="787"/>
      <c r="AJ61" s="788"/>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x14ac:dyDescent="0.15">
      <c r="A62" s="238">
        <v>35</v>
      </c>
      <c r="B62" s="780"/>
      <c r="C62" s="781"/>
      <c r="D62" s="781"/>
      <c r="E62" s="781"/>
      <c r="F62" s="781"/>
      <c r="G62" s="781"/>
      <c r="H62" s="781"/>
      <c r="I62" s="781"/>
      <c r="J62" s="781"/>
      <c r="K62" s="781"/>
      <c r="L62" s="781"/>
      <c r="M62" s="781"/>
      <c r="N62" s="781"/>
      <c r="O62" s="781"/>
      <c r="P62" s="782"/>
      <c r="Q62" s="835"/>
      <c r="R62" s="836"/>
      <c r="S62" s="836"/>
      <c r="T62" s="836"/>
      <c r="U62" s="836"/>
      <c r="V62" s="836"/>
      <c r="W62" s="836"/>
      <c r="X62" s="836"/>
      <c r="Y62" s="836"/>
      <c r="Z62" s="836"/>
      <c r="AA62" s="836"/>
      <c r="AB62" s="836"/>
      <c r="AC62" s="836"/>
      <c r="AD62" s="836"/>
      <c r="AE62" s="837"/>
      <c r="AF62" s="786"/>
      <c r="AG62" s="787"/>
      <c r="AH62" s="787"/>
      <c r="AI62" s="787"/>
      <c r="AJ62" s="788"/>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395</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x14ac:dyDescent="0.2">
      <c r="A63" s="240" t="s">
        <v>376</v>
      </c>
      <c r="B63" s="789" t="s">
        <v>396</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407</v>
      </c>
      <c r="AG63" s="844"/>
      <c r="AH63" s="844"/>
      <c r="AI63" s="844"/>
      <c r="AJ63" s="845"/>
      <c r="AK63" s="846"/>
      <c r="AL63" s="841"/>
      <c r="AM63" s="841"/>
      <c r="AN63" s="841"/>
      <c r="AO63" s="841"/>
      <c r="AP63" s="844">
        <v>1174</v>
      </c>
      <c r="AQ63" s="844"/>
      <c r="AR63" s="844"/>
      <c r="AS63" s="844"/>
      <c r="AT63" s="844"/>
      <c r="AU63" s="844">
        <v>204</v>
      </c>
      <c r="AV63" s="844"/>
      <c r="AW63" s="844"/>
      <c r="AX63" s="844"/>
      <c r="AY63" s="844"/>
      <c r="AZ63" s="848"/>
      <c r="BA63" s="848"/>
      <c r="BB63" s="848"/>
      <c r="BC63" s="848"/>
      <c r="BD63" s="848"/>
      <c r="BE63" s="849"/>
      <c r="BF63" s="849"/>
      <c r="BG63" s="849"/>
      <c r="BH63" s="849"/>
      <c r="BI63" s="850"/>
      <c r="BJ63" s="851" t="s">
        <v>122</v>
      </c>
      <c r="BK63" s="852"/>
      <c r="BL63" s="852"/>
      <c r="BM63" s="852"/>
      <c r="BN63" s="853"/>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x14ac:dyDescent="0.2">
      <c r="A65" s="232" t="s">
        <v>397</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x14ac:dyDescent="0.15">
      <c r="A66" s="727" t="s">
        <v>398</v>
      </c>
      <c r="B66" s="728"/>
      <c r="C66" s="728"/>
      <c r="D66" s="728"/>
      <c r="E66" s="728"/>
      <c r="F66" s="728"/>
      <c r="G66" s="728"/>
      <c r="H66" s="728"/>
      <c r="I66" s="728"/>
      <c r="J66" s="728"/>
      <c r="K66" s="728"/>
      <c r="L66" s="728"/>
      <c r="M66" s="728"/>
      <c r="N66" s="728"/>
      <c r="O66" s="728"/>
      <c r="P66" s="729"/>
      <c r="Q66" s="733" t="s">
        <v>380</v>
      </c>
      <c r="R66" s="734"/>
      <c r="S66" s="734"/>
      <c r="T66" s="734"/>
      <c r="U66" s="735"/>
      <c r="V66" s="733" t="s">
        <v>381</v>
      </c>
      <c r="W66" s="734"/>
      <c r="X66" s="734"/>
      <c r="Y66" s="734"/>
      <c r="Z66" s="735"/>
      <c r="AA66" s="733" t="s">
        <v>382</v>
      </c>
      <c r="AB66" s="734"/>
      <c r="AC66" s="734"/>
      <c r="AD66" s="734"/>
      <c r="AE66" s="735"/>
      <c r="AF66" s="854" t="s">
        <v>383</v>
      </c>
      <c r="AG66" s="815"/>
      <c r="AH66" s="815"/>
      <c r="AI66" s="815"/>
      <c r="AJ66" s="855"/>
      <c r="AK66" s="733" t="s">
        <v>384</v>
      </c>
      <c r="AL66" s="728"/>
      <c r="AM66" s="728"/>
      <c r="AN66" s="728"/>
      <c r="AO66" s="729"/>
      <c r="AP66" s="733" t="s">
        <v>385</v>
      </c>
      <c r="AQ66" s="734"/>
      <c r="AR66" s="734"/>
      <c r="AS66" s="734"/>
      <c r="AT66" s="735"/>
      <c r="AU66" s="733" t="s">
        <v>399</v>
      </c>
      <c r="AV66" s="734"/>
      <c r="AW66" s="734"/>
      <c r="AX66" s="734"/>
      <c r="AY66" s="735"/>
      <c r="AZ66" s="733" t="s">
        <v>363</v>
      </c>
      <c r="BA66" s="734"/>
      <c r="BB66" s="734"/>
      <c r="BC66" s="734"/>
      <c r="BD66" s="740"/>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25" customHeight="1" thickBot="1" x14ac:dyDescent="0.2">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6"/>
      <c r="AG67" s="818"/>
      <c r="AH67" s="818"/>
      <c r="AI67" s="818"/>
      <c r="AJ67" s="857"/>
      <c r="AK67" s="858"/>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26.25" customHeight="1" thickTop="1" x14ac:dyDescent="0.15">
      <c r="A68" s="236">
        <v>1</v>
      </c>
      <c r="B68" s="869" t="s">
        <v>545</v>
      </c>
      <c r="C68" s="870"/>
      <c r="D68" s="870"/>
      <c r="E68" s="870"/>
      <c r="F68" s="870"/>
      <c r="G68" s="870"/>
      <c r="H68" s="870"/>
      <c r="I68" s="870"/>
      <c r="J68" s="870"/>
      <c r="K68" s="870"/>
      <c r="L68" s="870"/>
      <c r="M68" s="870"/>
      <c r="N68" s="870"/>
      <c r="O68" s="870"/>
      <c r="P68" s="871"/>
      <c r="Q68" s="872">
        <v>3614</v>
      </c>
      <c r="R68" s="866"/>
      <c r="S68" s="866"/>
      <c r="T68" s="866"/>
      <c r="U68" s="866"/>
      <c r="V68" s="866">
        <v>3273</v>
      </c>
      <c r="W68" s="866"/>
      <c r="X68" s="866"/>
      <c r="Y68" s="866"/>
      <c r="Z68" s="866"/>
      <c r="AA68" s="866">
        <v>341</v>
      </c>
      <c r="AB68" s="866"/>
      <c r="AC68" s="866"/>
      <c r="AD68" s="866"/>
      <c r="AE68" s="866"/>
      <c r="AF68" s="866">
        <v>341</v>
      </c>
      <c r="AG68" s="866"/>
      <c r="AH68" s="866"/>
      <c r="AI68" s="866"/>
      <c r="AJ68" s="866"/>
      <c r="AK68" s="866">
        <v>21</v>
      </c>
      <c r="AL68" s="866"/>
      <c r="AM68" s="866"/>
      <c r="AN68" s="866"/>
      <c r="AO68" s="866"/>
      <c r="AP68" s="866">
        <v>667</v>
      </c>
      <c r="AQ68" s="866"/>
      <c r="AR68" s="866"/>
      <c r="AS68" s="866"/>
      <c r="AT68" s="866"/>
      <c r="AU68" s="866">
        <v>-16</v>
      </c>
      <c r="AV68" s="866"/>
      <c r="AW68" s="866"/>
      <c r="AX68" s="866"/>
      <c r="AY68" s="866"/>
      <c r="AZ68" s="867"/>
      <c r="BA68" s="867"/>
      <c r="BB68" s="867"/>
      <c r="BC68" s="867"/>
      <c r="BD68" s="868"/>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26.25" customHeight="1" x14ac:dyDescent="0.15">
      <c r="A69" s="238">
        <v>2</v>
      </c>
      <c r="B69" s="873" t="s">
        <v>546</v>
      </c>
      <c r="C69" s="874"/>
      <c r="D69" s="874"/>
      <c r="E69" s="874"/>
      <c r="F69" s="874"/>
      <c r="G69" s="874"/>
      <c r="H69" s="874"/>
      <c r="I69" s="874"/>
      <c r="J69" s="874"/>
      <c r="K69" s="874"/>
      <c r="L69" s="874"/>
      <c r="M69" s="874"/>
      <c r="N69" s="874"/>
      <c r="O69" s="874"/>
      <c r="P69" s="875"/>
      <c r="Q69" s="876">
        <v>3</v>
      </c>
      <c r="R69" s="830"/>
      <c r="S69" s="830"/>
      <c r="T69" s="830"/>
      <c r="U69" s="830"/>
      <c r="V69" s="830">
        <v>3</v>
      </c>
      <c r="W69" s="830"/>
      <c r="X69" s="830"/>
      <c r="Y69" s="830"/>
      <c r="Z69" s="830"/>
      <c r="AA69" s="830">
        <v>0</v>
      </c>
      <c r="AB69" s="830"/>
      <c r="AC69" s="830"/>
      <c r="AD69" s="830"/>
      <c r="AE69" s="830"/>
      <c r="AF69" s="830">
        <v>0</v>
      </c>
      <c r="AG69" s="830"/>
      <c r="AH69" s="830"/>
      <c r="AI69" s="830"/>
      <c r="AJ69" s="830"/>
      <c r="AK69" s="830">
        <v>0</v>
      </c>
      <c r="AL69" s="830"/>
      <c r="AM69" s="830"/>
      <c r="AN69" s="830"/>
      <c r="AO69" s="830"/>
      <c r="AP69" s="830">
        <v>0</v>
      </c>
      <c r="AQ69" s="830"/>
      <c r="AR69" s="830"/>
      <c r="AS69" s="830"/>
      <c r="AT69" s="830"/>
      <c r="AU69" s="830" t="s">
        <v>547</v>
      </c>
      <c r="AV69" s="830"/>
      <c r="AW69" s="830"/>
      <c r="AX69" s="830"/>
      <c r="AY69" s="830"/>
      <c r="AZ69" s="832"/>
      <c r="BA69" s="832"/>
      <c r="BB69" s="832"/>
      <c r="BC69" s="832"/>
      <c r="BD69" s="833"/>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26.25" customHeight="1" x14ac:dyDescent="0.15">
      <c r="A70" s="238">
        <v>3</v>
      </c>
      <c r="B70" s="873" t="s">
        <v>548</v>
      </c>
      <c r="C70" s="874"/>
      <c r="D70" s="874"/>
      <c r="E70" s="874"/>
      <c r="F70" s="874"/>
      <c r="G70" s="874"/>
      <c r="H70" s="874"/>
      <c r="I70" s="874"/>
      <c r="J70" s="874"/>
      <c r="K70" s="874"/>
      <c r="L70" s="874"/>
      <c r="M70" s="874"/>
      <c r="N70" s="874"/>
      <c r="O70" s="874"/>
      <c r="P70" s="875"/>
      <c r="Q70" s="876">
        <v>7299</v>
      </c>
      <c r="R70" s="830"/>
      <c r="S70" s="830"/>
      <c r="T70" s="830"/>
      <c r="U70" s="830"/>
      <c r="V70" s="830">
        <v>4954</v>
      </c>
      <c r="W70" s="830"/>
      <c r="X70" s="830"/>
      <c r="Y70" s="830"/>
      <c r="Z70" s="830"/>
      <c r="AA70" s="830">
        <v>2345</v>
      </c>
      <c r="AB70" s="830"/>
      <c r="AC70" s="830"/>
      <c r="AD70" s="830"/>
      <c r="AE70" s="830"/>
      <c r="AF70" s="830" t="s">
        <v>547</v>
      </c>
      <c r="AG70" s="830"/>
      <c r="AH70" s="830"/>
      <c r="AI70" s="830"/>
      <c r="AJ70" s="830"/>
      <c r="AK70" s="830">
        <v>14</v>
      </c>
      <c r="AL70" s="830"/>
      <c r="AM70" s="830"/>
      <c r="AN70" s="830"/>
      <c r="AO70" s="830"/>
      <c r="AP70" s="830" t="s">
        <v>547</v>
      </c>
      <c r="AQ70" s="830"/>
      <c r="AR70" s="830"/>
      <c r="AS70" s="830"/>
      <c r="AT70" s="830"/>
      <c r="AU70" s="830" t="s">
        <v>547</v>
      </c>
      <c r="AV70" s="830"/>
      <c r="AW70" s="830"/>
      <c r="AX70" s="830"/>
      <c r="AY70" s="830"/>
      <c r="AZ70" s="832"/>
      <c r="BA70" s="832"/>
      <c r="BB70" s="832"/>
      <c r="BC70" s="832"/>
      <c r="BD70" s="833"/>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26.25" customHeight="1" x14ac:dyDescent="0.15">
      <c r="A71" s="238">
        <v>4</v>
      </c>
      <c r="B71" s="873" t="s">
        <v>549</v>
      </c>
      <c r="C71" s="874"/>
      <c r="D71" s="874"/>
      <c r="E71" s="874"/>
      <c r="F71" s="874"/>
      <c r="G71" s="874"/>
      <c r="H71" s="874"/>
      <c r="I71" s="874"/>
      <c r="J71" s="874"/>
      <c r="K71" s="874"/>
      <c r="L71" s="874"/>
      <c r="M71" s="874"/>
      <c r="N71" s="874"/>
      <c r="O71" s="874"/>
      <c r="P71" s="875"/>
      <c r="Q71" s="876">
        <v>1438</v>
      </c>
      <c r="R71" s="830"/>
      <c r="S71" s="830"/>
      <c r="T71" s="830"/>
      <c r="U71" s="830"/>
      <c r="V71" s="830">
        <v>1437</v>
      </c>
      <c r="W71" s="830"/>
      <c r="X71" s="830"/>
      <c r="Y71" s="830"/>
      <c r="Z71" s="830"/>
      <c r="AA71" s="830">
        <v>1</v>
      </c>
      <c r="AB71" s="830"/>
      <c r="AC71" s="830"/>
      <c r="AD71" s="830"/>
      <c r="AE71" s="830"/>
      <c r="AF71" s="830" t="s">
        <v>547</v>
      </c>
      <c r="AG71" s="830"/>
      <c r="AH71" s="830"/>
      <c r="AI71" s="830"/>
      <c r="AJ71" s="830"/>
      <c r="AK71" s="830" t="s">
        <v>547</v>
      </c>
      <c r="AL71" s="830"/>
      <c r="AM71" s="830"/>
      <c r="AN71" s="830"/>
      <c r="AO71" s="830"/>
      <c r="AP71" s="830" t="s">
        <v>547</v>
      </c>
      <c r="AQ71" s="830"/>
      <c r="AR71" s="830"/>
      <c r="AS71" s="830"/>
      <c r="AT71" s="830"/>
      <c r="AU71" s="830" t="s">
        <v>547</v>
      </c>
      <c r="AV71" s="830"/>
      <c r="AW71" s="830"/>
      <c r="AX71" s="830"/>
      <c r="AY71" s="830"/>
      <c r="AZ71" s="832"/>
      <c r="BA71" s="832"/>
      <c r="BB71" s="832"/>
      <c r="BC71" s="832"/>
      <c r="BD71" s="833"/>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26.25" customHeight="1" x14ac:dyDescent="0.15">
      <c r="A72" s="238">
        <v>5</v>
      </c>
      <c r="B72" s="873" t="s">
        <v>550</v>
      </c>
      <c r="C72" s="874"/>
      <c r="D72" s="874"/>
      <c r="E72" s="874"/>
      <c r="F72" s="874"/>
      <c r="G72" s="874"/>
      <c r="H72" s="874"/>
      <c r="I72" s="874"/>
      <c r="J72" s="874"/>
      <c r="K72" s="874"/>
      <c r="L72" s="874"/>
      <c r="M72" s="874"/>
      <c r="N72" s="874"/>
      <c r="O72" s="874"/>
      <c r="P72" s="875"/>
      <c r="Q72" s="876">
        <v>1</v>
      </c>
      <c r="R72" s="830"/>
      <c r="S72" s="830"/>
      <c r="T72" s="830"/>
      <c r="U72" s="830"/>
      <c r="V72" s="830">
        <v>0</v>
      </c>
      <c r="W72" s="830"/>
      <c r="X72" s="830"/>
      <c r="Y72" s="830"/>
      <c r="Z72" s="830"/>
      <c r="AA72" s="830">
        <v>1</v>
      </c>
      <c r="AB72" s="830"/>
      <c r="AC72" s="830"/>
      <c r="AD72" s="830"/>
      <c r="AE72" s="830"/>
      <c r="AF72" s="830" t="s">
        <v>547</v>
      </c>
      <c r="AG72" s="830"/>
      <c r="AH72" s="830"/>
      <c r="AI72" s="830"/>
      <c r="AJ72" s="830"/>
      <c r="AK72" s="830" t="s">
        <v>547</v>
      </c>
      <c r="AL72" s="830"/>
      <c r="AM72" s="830"/>
      <c r="AN72" s="830"/>
      <c r="AO72" s="830"/>
      <c r="AP72" s="830" t="s">
        <v>547</v>
      </c>
      <c r="AQ72" s="830"/>
      <c r="AR72" s="830"/>
      <c r="AS72" s="830"/>
      <c r="AT72" s="830"/>
      <c r="AU72" s="830" t="s">
        <v>547</v>
      </c>
      <c r="AV72" s="830"/>
      <c r="AW72" s="830"/>
      <c r="AX72" s="830"/>
      <c r="AY72" s="830"/>
      <c r="AZ72" s="832"/>
      <c r="BA72" s="832"/>
      <c r="BB72" s="832"/>
      <c r="BC72" s="832"/>
      <c r="BD72" s="833"/>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25" customHeight="1" x14ac:dyDescent="0.15">
      <c r="A73" s="238">
        <v>6</v>
      </c>
      <c r="B73" s="873" t="s">
        <v>551</v>
      </c>
      <c r="C73" s="874"/>
      <c r="D73" s="874"/>
      <c r="E73" s="874"/>
      <c r="F73" s="874"/>
      <c r="G73" s="874"/>
      <c r="H73" s="874"/>
      <c r="I73" s="874"/>
      <c r="J73" s="874"/>
      <c r="K73" s="874"/>
      <c r="L73" s="874"/>
      <c r="M73" s="874"/>
      <c r="N73" s="874"/>
      <c r="O73" s="874"/>
      <c r="P73" s="875"/>
      <c r="Q73" s="876">
        <v>49</v>
      </c>
      <c r="R73" s="830"/>
      <c r="S73" s="830"/>
      <c r="T73" s="830"/>
      <c r="U73" s="830"/>
      <c r="V73" s="830">
        <v>27</v>
      </c>
      <c r="W73" s="830"/>
      <c r="X73" s="830"/>
      <c r="Y73" s="830"/>
      <c r="Z73" s="830"/>
      <c r="AA73" s="830">
        <v>22</v>
      </c>
      <c r="AB73" s="830"/>
      <c r="AC73" s="830"/>
      <c r="AD73" s="830"/>
      <c r="AE73" s="830"/>
      <c r="AF73" s="830" t="s">
        <v>547</v>
      </c>
      <c r="AG73" s="830"/>
      <c r="AH73" s="830"/>
      <c r="AI73" s="830"/>
      <c r="AJ73" s="830"/>
      <c r="AK73" s="830" t="s">
        <v>547</v>
      </c>
      <c r="AL73" s="830"/>
      <c r="AM73" s="830"/>
      <c r="AN73" s="830"/>
      <c r="AO73" s="830"/>
      <c r="AP73" s="830" t="s">
        <v>547</v>
      </c>
      <c r="AQ73" s="830"/>
      <c r="AR73" s="830"/>
      <c r="AS73" s="830"/>
      <c r="AT73" s="830"/>
      <c r="AU73" s="830" t="s">
        <v>547</v>
      </c>
      <c r="AV73" s="830"/>
      <c r="AW73" s="830"/>
      <c r="AX73" s="830"/>
      <c r="AY73" s="830"/>
      <c r="AZ73" s="832"/>
      <c r="BA73" s="832"/>
      <c r="BB73" s="832"/>
      <c r="BC73" s="832"/>
      <c r="BD73" s="833"/>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customHeight="1" x14ac:dyDescent="0.15">
      <c r="A74" s="238">
        <v>7</v>
      </c>
      <c r="B74" s="873" t="s">
        <v>552</v>
      </c>
      <c r="C74" s="874"/>
      <c r="D74" s="874"/>
      <c r="E74" s="874"/>
      <c r="F74" s="874"/>
      <c r="G74" s="874"/>
      <c r="H74" s="874"/>
      <c r="I74" s="874"/>
      <c r="J74" s="874"/>
      <c r="K74" s="874"/>
      <c r="L74" s="874"/>
      <c r="M74" s="874"/>
      <c r="N74" s="874"/>
      <c r="O74" s="874"/>
      <c r="P74" s="875"/>
      <c r="Q74" s="876">
        <v>67</v>
      </c>
      <c r="R74" s="830"/>
      <c r="S74" s="830"/>
      <c r="T74" s="830"/>
      <c r="U74" s="830"/>
      <c r="V74" s="830">
        <v>66</v>
      </c>
      <c r="W74" s="830"/>
      <c r="X74" s="830"/>
      <c r="Y74" s="830"/>
      <c r="Z74" s="830"/>
      <c r="AA74" s="830">
        <v>1</v>
      </c>
      <c r="AB74" s="830"/>
      <c r="AC74" s="830"/>
      <c r="AD74" s="830"/>
      <c r="AE74" s="830"/>
      <c r="AF74" s="830" t="s">
        <v>547</v>
      </c>
      <c r="AG74" s="830"/>
      <c r="AH74" s="830"/>
      <c r="AI74" s="830"/>
      <c r="AJ74" s="830"/>
      <c r="AK74" s="830" t="s">
        <v>547</v>
      </c>
      <c r="AL74" s="830"/>
      <c r="AM74" s="830"/>
      <c r="AN74" s="830"/>
      <c r="AO74" s="830"/>
      <c r="AP74" s="830" t="s">
        <v>547</v>
      </c>
      <c r="AQ74" s="830"/>
      <c r="AR74" s="830"/>
      <c r="AS74" s="830"/>
      <c r="AT74" s="830"/>
      <c r="AU74" s="830" t="s">
        <v>547</v>
      </c>
      <c r="AV74" s="830"/>
      <c r="AW74" s="830"/>
      <c r="AX74" s="830"/>
      <c r="AY74" s="830"/>
      <c r="AZ74" s="832"/>
      <c r="BA74" s="832"/>
      <c r="BB74" s="832"/>
      <c r="BC74" s="832"/>
      <c r="BD74" s="833"/>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customHeight="1" x14ac:dyDescent="0.15">
      <c r="A75" s="238">
        <v>8</v>
      </c>
      <c r="B75" s="873" t="s">
        <v>553</v>
      </c>
      <c r="C75" s="874"/>
      <c r="D75" s="874"/>
      <c r="E75" s="874"/>
      <c r="F75" s="874"/>
      <c r="G75" s="874"/>
      <c r="H75" s="874"/>
      <c r="I75" s="874"/>
      <c r="J75" s="874"/>
      <c r="K75" s="874"/>
      <c r="L75" s="874"/>
      <c r="M75" s="874"/>
      <c r="N75" s="874"/>
      <c r="O75" s="874"/>
      <c r="P75" s="875"/>
      <c r="Q75" s="877">
        <v>1280</v>
      </c>
      <c r="R75" s="878"/>
      <c r="S75" s="878"/>
      <c r="T75" s="878"/>
      <c r="U75" s="834"/>
      <c r="V75" s="879">
        <v>1222</v>
      </c>
      <c r="W75" s="878"/>
      <c r="X75" s="878"/>
      <c r="Y75" s="878"/>
      <c r="Z75" s="834"/>
      <c r="AA75" s="879">
        <v>58</v>
      </c>
      <c r="AB75" s="878"/>
      <c r="AC75" s="878"/>
      <c r="AD75" s="878"/>
      <c r="AE75" s="834"/>
      <c r="AF75" s="879">
        <v>58</v>
      </c>
      <c r="AG75" s="878"/>
      <c r="AH75" s="878"/>
      <c r="AI75" s="878"/>
      <c r="AJ75" s="834"/>
      <c r="AK75" s="879">
        <v>0</v>
      </c>
      <c r="AL75" s="878"/>
      <c r="AM75" s="878"/>
      <c r="AN75" s="878"/>
      <c r="AO75" s="834"/>
      <c r="AP75" s="879">
        <v>0</v>
      </c>
      <c r="AQ75" s="878"/>
      <c r="AR75" s="878"/>
      <c r="AS75" s="878"/>
      <c r="AT75" s="834"/>
      <c r="AU75" s="830" t="s">
        <v>547</v>
      </c>
      <c r="AV75" s="830"/>
      <c r="AW75" s="830"/>
      <c r="AX75" s="830"/>
      <c r="AY75" s="830"/>
      <c r="AZ75" s="832"/>
      <c r="BA75" s="832"/>
      <c r="BB75" s="832"/>
      <c r="BC75" s="832"/>
      <c r="BD75" s="833"/>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customHeight="1" x14ac:dyDescent="0.15">
      <c r="A76" s="238">
        <v>9</v>
      </c>
      <c r="B76" s="873" t="s">
        <v>554</v>
      </c>
      <c r="C76" s="874"/>
      <c r="D76" s="874"/>
      <c r="E76" s="874"/>
      <c r="F76" s="874"/>
      <c r="G76" s="874"/>
      <c r="H76" s="874"/>
      <c r="I76" s="874"/>
      <c r="J76" s="874"/>
      <c r="K76" s="874"/>
      <c r="L76" s="874"/>
      <c r="M76" s="874"/>
      <c r="N76" s="874"/>
      <c r="O76" s="874"/>
      <c r="P76" s="875"/>
      <c r="Q76" s="877">
        <v>261159</v>
      </c>
      <c r="R76" s="878"/>
      <c r="S76" s="878"/>
      <c r="T76" s="878"/>
      <c r="U76" s="834"/>
      <c r="V76" s="879">
        <v>254522</v>
      </c>
      <c r="W76" s="878"/>
      <c r="X76" s="878"/>
      <c r="Y76" s="878"/>
      <c r="Z76" s="834"/>
      <c r="AA76" s="879">
        <v>6637</v>
      </c>
      <c r="AB76" s="878"/>
      <c r="AC76" s="878"/>
      <c r="AD76" s="878"/>
      <c r="AE76" s="834"/>
      <c r="AF76" s="879">
        <v>6336</v>
      </c>
      <c r="AG76" s="878"/>
      <c r="AH76" s="878"/>
      <c r="AI76" s="878"/>
      <c r="AJ76" s="834"/>
      <c r="AK76" s="879">
        <v>983</v>
      </c>
      <c r="AL76" s="878"/>
      <c r="AM76" s="878"/>
      <c r="AN76" s="878"/>
      <c r="AO76" s="834"/>
      <c r="AP76" s="879">
        <v>0</v>
      </c>
      <c r="AQ76" s="878"/>
      <c r="AR76" s="878"/>
      <c r="AS76" s="878"/>
      <c r="AT76" s="834"/>
      <c r="AU76" s="830" t="s">
        <v>547</v>
      </c>
      <c r="AV76" s="830"/>
      <c r="AW76" s="830"/>
      <c r="AX76" s="830"/>
      <c r="AY76" s="830"/>
      <c r="AZ76" s="832"/>
      <c r="BA76" s="832"/>
      <c r="BB76" s="832"/>
      <c r="BC76" s="832"/>
      <c r="BD76" s="833"/>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customHeight="1" x14ac:dyDescent="0.15">
      <c r="A77" s="238">
        <v>10</v>
      </c>
      <c r="B77" s="873"/>
      <c r="C77" s="874"/>
      <c r="D77" s="874"/>
      <c r="E77" s="874"/>
      <c r="F77" s="874"/>
      <c r="G77" s="874"/>
      <c r="H77" s="874"/>
      <c r="I77" s="874"/>
      <c r="J77" s="874"/>
      <c r="K77" s="874"/>
      <c r="L77" s="874"/>
      <c r="M77" s="874"/>
      <c r="N77" s="874"/>
      <c r="O77" s="874"/>
      <c r="P77" s="875"/>
      <c r="Q77" s="877"/>
      <c r="R77" s="878"/>
      <c r="S77" s="878"/>
      <c r="T77" s="878"/>
      <c r="U77" s="834"/>
      <c r="V77" s="879"/>
      <c r="W77" s="878"/>
      <c r="X77" s="878"/>
      <c r="Y77" s="878"/>
      <c r="Z77" s="834"/>
      <c r="AA77" s="879"/>
      <c r="AB77" s="878"/>
      <c r="AC77" s="878"/>
      <c r="AD77" s="878"/>
      <c r="AE77" s="834"/>
      <c r="AF77" s="879"/>
      <c r="AG77" s="878"/>
      <c r="AH77" s="878"/>
      <c r="AI77" s="878"/>
      <c r="AJ77" s="834"/>
      <c r="AK77" s="879"/>
      <c r="AL77" s="878"/>
      <c r="AM77" s="878"/>
      <c r="AN77" s="878"/>
      <c r="AO77" s="834"/>
      <c r="AP77" s="879"/>
      <c r="AQ77" s="878"/>
      <c r="AR77" s="878"/>
      <c r="AS77" s="878"/>
      <c r="AT77" s="834"/>
      <c r="AU77" s="879"/>
      <c r="AV77" s="878"/>
      <c r="AW77" s="878"/>
      <c r="AX77" s="878"/>
      <c r="AY77" s="834"/>
      <c r="AZ77" s="832"/>
      <c r="BA77" s="832"/>
      <c r="BB77" s="832"/>
      <c r="BC77" s="832"/>
      <c r="BD77" s="833"/>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customHeight="1" x14ac:dyDescent="0.15">
      <c r="A78" s="238">
        <v>11</v>
      </c>
      <c r="B78" s="873"/>
      <c r="C78" s="874"/>
      <c r="D78" s="874"/>
      <c r="E78" s="874"/>
      <c r="F78" s="874"/>
      <c r="G78" s="874"/>
      <c r="H78" s="874"/>
      <c r="I78" s="874"/>
      <c r="J78" s="874"/>
      <c r="K78" s="874"/>
      <c r="L78" s="874"/>
      <c r="M78" s="874"/>
      <c r="N78" s="874"/>
      <c r="O78" s="874"/>
      <c r="P78" s="875"/>
      <c r="Q78" s="876"/>
      <c r="R78" s="830"/>
      <c r="S78" s="830"/>
      <c r="T78" s="830"/>
      <c r="U78" s="830"/>
      <c r="V78" s="830"/>
      <c r="W78" s="830"/>
      <c r="X78" s="830"/>
      <c r="Y78" s="830"/>
      <c r="Z78" s="830"/>
      <c r="AA78" s="830"/>
      <c r="AB78" s="830"/>
      <c r="AC78" s="830"/>
      <c r="AD78" s="830"/>
      <c r="AE78" s="830"/>
      <c r="AF78" s="830"/>
      <c r="AG78" s="830"/>
      <c r="AH78" s="830"/>
      <c r="AI78" s="830"/>
      <c r="AJ78" s="830"/>
      <c r="AK78" s="830"/>
      <c r="AL78" s="830"/>
      <c r="AM78" s="830"/>
      <c r="AN78" s="830"/>
      <c r="AO78" s="830"/>
      <c r="AP78" s="830"/>
      <c r="AQ78" s="830"/>
      <c r="AR78" s="830"/>
      <c r="AS78" s="830"/>
      <c r="AT78" s="830"/>
      <c r="AU78" s="830"/>
      <c r="AV78" s="830"/>
      <c r="AW78" s="830"/>
      <c r="AX78" s="830"/>
      <c r="AY78" s="830"/>
      <c r="AZ78" s="832"/>
      <c r="BA78" s="832"/>
      <c r="BB78" s="832"/>
      <c r="BC78" s="832"/>
      <c r="BD78" s="833"/>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customHeight="1" x14ac:dyDescent="0.15">
      <c r="A79" s="238">
        <v>12</v>
      </c>
      <c r="B79" s="873"/>
      <c r="C79" s="874"/>
      <c r="D79" s="874"/>
      <c r="E79" s="874"/>
      <c r="F79" s="874"/>
      <c r="G79" s="874"/>
      <c r="H79" s="874"/>
      <c r="I79" s="874"/>
      <c r="J79" s="874"/>
      <c r="K79" s="874"/>
      <c r="L79" s="874"/>
      <c r="M79" s="874"/>
      <c r="N79" s="874"/>
      <c r="O79" s="874"/>
      <c r="P79" s="875"/>
      <c r="Q79" s="876"/>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830"/>
      <c r="AP79" s="830"/>
      <c r="AQ79" s="830"/>
      <c r="AR79" s="830"/>
      <c r="AS79" s="830"/>
      <c r="AT79" s="830"/>
      <c r="AU79" s="830"/>
      <c r="AV79" s="830"/>
      <c r="AW79" s="830"/>
      <c r="AX79" s="830"/>
      <c r="AY79" s="830"/>
      <c r="AZ79" s="832"/>
      <c r="BA79" s="832"/>
      <c r="BB79" s="832"/>
      <c r="BC79" s="832"/>
      <c r="BD79" s="833"/>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customHeight="1" x14ac:dyDescent="0.15">
      <c r="A80" s="238">
        <v>13</v>
      </c>
      <c r="B80" s="873"/>
      <c r="C80" s="874"/>
      <c r="D80" s="874"/>
      <c r="E80" s="874"/>
      <c r="F80" s="874"/>
      <c r="G80" s="874"/>
      <c r="H80" s="874"/>
      <c r="I80" s="874"/>
      <c r="J80" s="874"/>
      <c r="K80" s="874"/>
      <c r="L80" s="874"/>
      <c r="M80" s="874"/>
      <c r="N80" s="874"/>
      <c r="O80" s="874"/>
      <c r="P80" s="875"/>
      <c r="Q80" s="876"/>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0"/>
      <c r="AY80" s="830"/>
      <c r="AZ80" s="832"/>
      <c r="BA80" s="832"/>
      <c r="BB80" s="832"/>
      <c r="BC80" s="832"/>
      <c r="BD80" s="833"/>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customHeight="1" x14ac:dyDescent="0.15">
      <c r="A81" s="238">
        <v>14</v>
      </c>
      <c r="B81" s="873"/>
      <c r="C81" s="874"/>
      <c r="D81" s="874"/>
      <c r="E81" s="874"/>
      <c r="F81" s="874"/>
      <c r="G81" s="874"/>
      <c r="H81" s="874"/>
      <c r="I81" s="874"/>
      <c r="J81" s="874"/>
      <c r="K81" s="874"/>
      <c r="L81" s="874"/>
      <c r="M81" s="874"/>
      <c r="N81" s="874"/>
      <c r="O81" s="874"/>
      <c r="P81" s="875"/>
      <c r="Q81" s="876"/>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32"/>
      <c r="BA81" s="832"/>
      <c r="BB81" s="832"/>
      <c r="BC81" s="832"/>
      <c r="BD81" s="833"/>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customHeight="1" x14ac:dyDescent="0.15">
      <c r="A82" s="238">
        <v>15</v>
      </c>
      <c r="B82" s="873"/>
      <c r="C82" s="874"/>
      <c r="D82" s="874"/>
      <c r="E82" s="874"/>
      <c r="F82" s="874"/>
      <c r="G82" s="874"/>
      <c r="H82" s="874"/>
      <c r="I82" s="874"/>
      <c r="J82" s="874"/>
      <c r="K82" s="874"/>
      <c r="L82" s="874"/>
      <c r="M82" s="874"/>
      <c r="N82" s="874"/>
      <c r="O82" s="874"/>
      <c r="P82" s="875"/>
      <c r="Q82" s="876"/>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customHeight="1" x14ac:dyDescent="0.15">
      <c r="A83" s="238">
        <v>16</v>
      </c>
      <c r="B83" s="873"/>
      <c r="C83" s="874"/>
      <c r="D83" s="874"/>
      <c r="E83" s="874"/>
      <c r="F83" s="874"/>
      <c r="G83" s="874"/>
      <c r="H83" s="874"/>
      <c r="I83" s="874"/>
      <c r="J83" s="874"/>
      <c r="K83" s="874"/>
      <c r="L83" s="874"/>
      <c r="M83" s="874"/>
      <c r="N83" s="874"/>
      <c r="O83" s="874"/>
      <c r="P83" s="875"/>
      <c r="Q83" s="876"/>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customHeight="1" x14ac:dyDescent="0.15">
      <c r="A84" s="238">
        <v>17</v>
      </c>
      <c r="B84" s="873"/>
      <c r="C84" s="874"/>
      <c r="D84" s="874"/>
      <c r="E84" s="874"/>
      <c r="F84" s="874"/>
      <c r="G84" s="874"/>
      <c r="H84" s="874"/>
      <c r="I84" s="874"/>
      <c r="J84" s="874"/>
      <c r="K84" s="874"/>
      <c r="L84" s="874"/>
      <c r="M84" s="874"/>
      <c r="N84" s="874"/>
      <c r="O84" s="874"/>
      <c r="P84" s="875"/>
      <c r="Q84" s="876"/>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customHeight="1" x14ac:dyDescent="0.15">
      <c r="A85" s="238">
        <v>18</v>
      </c>
      <c r="B85" s="873"/>
      <c r="C85" s="874"/>
      <c r="D85" s="874"/>
      <c r="E85" s="874"/>
      <c r="F85" s="874"/>
      <c r="G85" s="874"/>
      <c r="H85" s="874"/>
      <c r="I85" s="874"/>
      <c r="J85" s="874"/>
      <c r="K85" s="874"/>
      <c r="L85" s="874"/>
      <c r="M85" s="874"/>
      <c r="N85" s="874"/>
      <c r="O85" s="874"/>
      <c r="P85" s="875"/>
      <c r="Q85" s="876"/>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customHeight="1" x14ac:dyDescent="0.15">
      <c r="A86" s="238">
        <v>19</v>
      </c>
      <c r="B86" s="873"/>
      <c r="C86" s="874"/>
      <c r="D86" s="874"/>
      <c r="E86" s="874"/>
      <c r="F86" s="874"/>
      <c r="G86" s="874"/>
      <c r="H86" s="874"/>
      <c r="I86" s="874"/>
      <c r="J86" s="874"/>
      <c r="K86" s="874"/>
      <c r="L86" s="874"/>
      <c r="M86" s="874"/>
      <c r="N86" s="874"/>
      <c r="O86" s="874"/>
      <c r="P86" s="875"/>
      <c r="Q86" s="876"/>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customHeight="1" x14ac:dyDescent="0.15">
      <c r="A87" s="244">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x14ac:dyDescent="0.2">
      <c r="A88" s="240" t="s">
        <v>376</v>
      </c>
      <c r="B88" s="789" t="s">
        <v>400</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v>6735</v>
      </c>
      <c r="AG88" s="844"/>
      <c r="AH88" s="844"/>
      <c r="AI88" s="844"/>
      <c r="AJ88" s="844"/>
      <c r="AK88" s="841"/>
      <c r="AL88" s="841"/>
      <c r="AM88" s="841"/>
      <c r="AN88" s="841"/>
      <c r="AO88" s="841"/>
      <c r="AP88" s="844">
        <v>667</v>
      </c>
      <c r="AQ88" s="844"/>
      <c r="AR88" s="844"/>
      <c r="AS88" s="844"/>
      <c r="AT88" s="844"/>
      <c r="AU88" s="844">
        <v>-16</v>
      </c>
      <c r="AV88" s="844"/>
      <c r="AW88" s="844"/>
      <c r="AX88" s="844"/>
      <c r="AY88" s="844"/>
      <c r="AZ88" s="849"/>
      <c r="BA88" s="849"/>
      <c r="BB88" s="849"/>
      <c r="BC88" s="849"/>
      <c r="BD88" s="850"/>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376</v>
      </c>
      <c r="BR102" s="789" t="s">
        <v>401</v>
      </c>
      <c r="BS102" s="790"/>
      <c r="BT102" s="790"/>
      <c r="BU102" s="790"/>
      <c r="BV102" s="790"/>
      <c r="BW102" s="790"/>
      <c r="BX102" s="790"/>
      <c r="BY102" s="790"/>
      <c r="BZ102" s="790"/>
      <c r="CA102" s="790"/>
      <c r="CB102" s="790"/>
      <c r="CC102" s="790"/>
      <c r="CD102" s="790"/>
      <c r="CE102" s="790"/>
      <c r="CF102" s="790"/>
      <c r="CG102" s="791"/>
      <c r="CH102" s="887"/>
      <c r="CI102" s="888"/>
      <c r="CJ102" s="888"/>
      <c r="CK102" s="888"/>
      <c r="CL102" s="889"/>
      <c r="CM102" s="887"/>
      <c r="CN102" s="888"/>
      <c r="CO102" s="888"/>
      <c r="CP102" s="888"/>
      <c r="CQ102" s="889"/>
      <c r="CR102" s="890"/>
      <c r="CS102" s="852"/>
      <c r="CT102" s="852"/>
      <c r="CU102" s="852"/>
      <c r="CV102" s="891"/>
      <c r="CW102" s="890"/>
      <c r="CX102" s="852"/>
      <c r="CY102" s="852"/>
      <c r="CZ102" s="852"/>
      <c r="DA102" s="891"/>
      <c r="DB102" s="890"/>
      <c r="DC102" s="852"/>
      <c r="DD102" s="852"/>
      <c r="DE102" s="852"/>
      <c r="DF102" s="891"/>
      <c r="DG102" s="890"/>
      <c r="DH102" s="852"/>
      <c r="DI102" s="852"/>
      <c r="DJ102" s="852"/>
      <c r="DK102" s="891"/>
      <c r="DL102" s="890"/>
      <c r="DM102" s="852"/>
      <c r="DN102" s="852"/>
      <c r="DO102" s="852"/>
      <c r="DP102" s="891"/>
      <c r="DQ102" s="890"/>
      <c r="DR102" s="852"/>
      <c r="DS102" s="852"/>
      <c r="DT102" s="852"/>
      <c r="DU102" s="891"/>
      <c r="DV102" s="789"/>
      <c r="DW102" s="790"/>
      <c r="DX102" s="790"/>
      <c r="DY102" s="790"/>
      <c r="DZ102" s="914"/>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5" t="s">
        <v>402</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6" t="s">
        <v>403</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404</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405</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17" t="s">
        <v>406</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407</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230" customFormat="1" ht="26.25" customHeight="1" x14ac:dyDescent="0.15">
      <c r="A109" s="912" t="s">
        <v>408</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2" t="s">
        <v>409</v>
      </c>
      <c r="AB109" s="893"/>
      <c r="AC109" s="893"/>
      <c r="AD109" s="893"/>
      <c r="AE109" s="894"/>
      <c r="AF109" s="892" t="s">
        <v>410</v>
      </c>
      <c r="AG109" s="893"/>
      <c r="AH109" s="893"/>
      <c r="AI109" s="893"/>
      <c r="AJ109" s="894"/>
      <c r="AK109" s="892" t="s">
        <v>293</v>
      </c>
      <c r="AL109" s="893"/>
      <c r="AM109" s="893"/>
      <c r="AN109" s="893"/>
      <c r="AO109" s="894"/>
      <c r="AP109" s="892" t="s">
        <v>411</v>
      </c>
      <c r="AQ109" s="893"/>
      <c r="AR109" s="893"/>
      <c r="AS109" s="893"/>
      <c r="AT109" s="895"/>
      <c r="AU109" s="912" t="s">
        <v>408</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2" t="s">
        <v>409</v>
      </c>
      <c r="BR109" s="893"/>
      <c r="BS109" s="893"/>
      <c r="BT109" s="893"/>
      <c r="BU109" s="894"/>
      <c r="BV109" s="892" t="s">
        <v>410</v>
      </c>
      <c r="BW109" s="893"/>
      <c r="BX109" s="893"/>
      <c r="BY109" s="893"/>
      <c r="BZ109" s="894"/>
      <c r="CA109" s="892" t="s">
        <v>293</v>
      </c>
      <c r="CB109" s="893"/>
      <c r="CC109" s="893"/>
      <c r="CD109" s="893"/>
      <c r="CE109" s="894"/>
      <c r="CF109" s="913" t="s">
        <v>411</v>
      </c>
      <c r="CG109" s="913"/>
      <c r="CH109" s="913"/>
      <c r="CI109" s="913"/>
      <c r="CJ109" s="913"/>
      <c r="CK109" s="892" t="s">
        <v>412</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2" t="s">
        <v>409</v>
      </c>
      <c r="DH109" s="893"/>
      <c r="DI109" s="893"/>
      <c r="DJ109" s="893"/>
      <c r="DK109" s="894"/>
      <c r="DL109" s="892" t="s">
        <v>410</v>
      </c>
      <c r="DM109" s="893"/>
      <c r="DN109" s="893"/>
      <c r="DO109" s="893"/>
      <c r="DP109" s="894"/>
      <c r="DQ109" s="892" t="s">
        <v>293</v>
      </c>
      <c r="DR109" s="893"/>
      <c r="DS109" s="893"/>
      <c r="DT109" s="893"/>
      <c r="DU109" s="894"/>
      <c r="DV109" s="892" t="s">
        <v>411</v>
      </c>
      <c r="DW109" s="893"/>
      <c r="DX109" s="893"/>
      <c r="DY109" s="893"/>
      <c r="DZ109" s="895"/>
    </row>
    <row r="110" spans="1:131" s="230" customFormat="1" ht="26.25" customHeight="1" x14ac:dyDescent="0.15">
      <c r="A110" s="896" t="s">
        <v>413</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899">
        <v>456581</v>
      </c>
      <c r="AB110" s="900"/>
      <c r="AC110" s="900"/>
      <c r="AD110" s="900"/>
      <c r="AE110" s="901"/>
      <c r="AF110" s="902">
        <v>459323</v>
      </c>
      <c r="AG110" s="900"/>
      <c r="AH110" s="900"/>
      <c r="AI110" s="900"/>
      <c r="AJ110" s="901"/>
      <c r="AK110" s="902">
        <v>422232</v>
      </c>
      <c r="AL110" s="900"/>
      <c r="AM110" s="900"/>
      <c r="AN110" s="900"/>
      <c r="AO110" s="901"/>
      <c r="AP110" s="903">
        <v>14.4</v>
      </c>
      <c r="AQ110" s="904"/>
      <c r="AR110" s="904"/>
      <c r="AS110" s="904"/>
      <c r="AT110" s="905"/>
      <c r="AU110" s="906" t="s">
        <v>69</v>
      </c>
      <c r="AV110" s="907"/>
      <c r="AW110" s="907"/>
      <c r="AX110" s="907"/>
      <c r="AY110" s="907"/>
      <c r="AZ110" s="929" t="s">
        <v>414</v>
      </c>
      <c r="BA110" s="897"/>
      <c r="BB110" s="897"/>
      <c r="BC110" s="897"/>
      <c r="BD110" s="897"/>
      <c r="BE110" s="897"/>
      <c r="BF110" s="897"/>
      <c r="BG110" s="897"/>
      <c r="BH110" s="897"/>
      <c r="BI110" s="897"/>
      <c r="BJ110" s="897"/>
      <c r="BK110" s="897"/>
      <c r="BL110" s="897"/>
      <c r="BM110" s="897"/>
      <c r="BN110" s="897"/>
      <c r="BO110" s="897"/>
      <c r="BP110" s="898"/>
      <c r="BQ110" s="930">
        <v>4023896</v>
      </c>
      <c r="BR110" s="931"/>
      <c r="BS110" s="931"/>
      <c r="BT110" s="931"/>
      <c r="BU110" s="931"/>
      <c r="BV110" s="931">
        <v>3852056</v>
      </c>
      <c r="BW110" s="931"/>
      <c r="BX110" s="931"/>
      <c r="BY110" s="931"/>
      <c r="BZ110" s="931"/>
      <c r="CA110" s="931">
        <v>3542640</v>
      </c>
      <c r="CB110" s="931"/>
      <c r="CC110" s="931"/>
      <c r="CD110" s="931"/>
      <c r="CE110" s="931"/>
      <c r="CF110" s="944">
        <v>121</v>
      </c>
      <c r="CG110" s="945"/>
      <c r="CH110" s="945"/>
      <c r="CI110" s="945"/>
      <c r="CJ110" s="945"/>
      <c r="CK110" s="946" t="s">
        <v>415</v>
      </c>
      <c r="CL110" s="947"/>
      <c r="CM110" s="929" t="s">
        <v>416</v>
      </c>
      <c r="CN110" s="897"/>
      <c r="CO110" s="897"/>
      <c r="CP110" s="897"/>
      <c r="CQ110" s="897"/>
      <c r="CR110" s="897"/>
      <c r="CS110" s="897"/>
      <c r="CT110" s="897"/>
      <c r="CU110" s="897"/>
      <c r="CV110" s="897"/>
      <c r="CW110" s="897"/>
      <c r="CX110" s="897"/>
      <c r="CY110" s="897"/>
      <c r="CZ110" s="897"/>
      <c r="DA110" s="897"/>
      <c r="DB110" s="897"/>
      <c r="DC110" s="897"/>
      <c r="DD110" s="897"/>
      <c r="DE110" s="897"/>
      <c r="DF110" s="898"/>
      <c r="DG110" s="930" t="s">
        <v>122</v>
      </c>
      <c r="DH110" s="931"/>
      <c r="DI110" s="931"/>
      <c r="DJ110" s="931"/>
      <c r="DK110" s="931"/>
      <c r="DL110" s="931" t="s">
        <v>122</v>
      </c>
      <c r="DM110" s="931"/>
      <c r="DN110" s="931"/>
      <c r="DO110" s="931"/>
      <c r="DP110" s="931"/>
      <c r="DQ110" s="931" t="s">
        <v>122</v>
      </c>
      <c r="DR110" s="931"/>
      <c r="DS110" s="931"/>
      <c r="DT110" s="931"/>
      <c r="DU110" s="931"/>
      <c r="DV110" s="932" t="s">
        <v>122</v>
      </c>
      <c r="DW110" s="932"/>
      <c r="DX110" s="932"/>
      <c r="DY110" s="932"/>
      <c r="DZ110" s="933"/>
    </row>
    <row r="111" spans="1:131" s="230" customFormat="1" ht="26.25" customHeight="1" x14ac:dyDescent="0.15">
      <c r="A111" s="934" t="s">
        <v>417</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122</v>
      </c>
      <c r="AB111" s="938"/>
      <c r="AC111" s="938"/>
      <c r="AD111" s="938"/>
      <c r="AE111" s="939"/>
      <c r="AF111" s="940" t="s">
        <v>122</v>
      </c>
      <c r="AG111" s="938"/>
      <c r="AH111" s="938"/>
      <c r="AI111" s="938"/>
      <c r="AJ111" s="939"/>
      <c r="AK111" s="940" t="s">
        <v>122</v>
      </c>
      <c r="AL111" s="938"/>
      <c r="AM111" s="938"/>
      <c r="AN111" s="938"/>
      <c r="AO111" s="939"/>
      <c r="AP111" s="941" t="s">
        <v>122</v>
      </c>
      <c r="AQ111" s="942"/>
      <c r="AR111" s="942"/>
      <c r="AS111" s="942"/>
      <c r="AT111" s="943"/>
      <c r="AU111" s="908"/>
      <c r="AV111" s="909"/>
      <c r="AW111" s="909"/>
      <c r="AX111" s="909"/>
      <c r="AY111" s="909"/>
      <c r="AZ111" s="922" t="s">
        <v>418</v>
      </c>
      <c r="BA111" s="923"/>
      <c r="BB111" s="923"/>
      <c r="BC111" s="923"/>
      <c r="BD111" s="923"/>
      <c r="BE111" s="923"/>
      <c r="BF111" s="923"/>
      <c r="BG111" s="923"/>
      <c r="BH111" s="923"/>
      <c r="BI111" s="923"/>
      <c r="BJ111" s="923"/>
      <c r="BK111" s="923"/>
      <c r="BL111" s="923"/>
      <c r="BM111" s="923"/>
      <c r="BN111" s="923"/>
      <c r="BO111" s="923"/>
      <c r="BP111" s="924"/>
      <c r="BQ111" s="925">
        <v>18891</v>
      </c>
      <c r="BR111" s="926"/>
      <c r="BS111" s="926"/>
      <c r="BT111" s="926"/>
      <c r="BU111" s="926"/>
      <c r="BV111" s="926">
        <v>17138</v>
      </c>
      <c r="BW111" s="926"/>
      <c r="BX111" s="926"/>
      <c r="BY111" s="926"/>
      <c r="BZ111" s="926"/>
      <c r="CA111" s="926">
        <v>25683</v>
      </c>
      <c r="CB111" s="926"/>
      <c r="CC111" s="926"/>
      <c r="CD111" s="926"/>
      <c r="CE111" s="926"/>
      <c r="CF111" s="920">
        <v>0.9</v>
      </c>
      <c r="CG111" s="921"/>
      <c r="CH111" s="921"/>
      <c r="CI111" s="921"/>
      <c r="CJ111" s="921"/>
      <c r="CK111" s="948"/>
      <c r="CL111" s="949"/>
      <c r="CM111" s="922" t="s">
        <v>419</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t="s">
        <v>122</v>
      </c>
      <c r="DH111" s="926"/>
      <c r="DI111" s="926"/>
      <c r="DJ111" s="926"/>
      <c r="DK111" s="926"/>
      <c r="DL111" s="926" t="s">
        <v>122</v>
      </c>
      <c r="DM111" s="926"/>
      <c r="DN111" s="926"/>
      <c r="DO111" s="926"/>
      <c r="DP111" s="926"/>
      <c r="DQ111" s="926" t="s">
        <v>122</v>
      </c>
      <c r="DR111" s="926"/>
      <c r="DS111" s="926"/>
      <c r="DT111" s="926"/>
      <c r="DU111" s="926"/>
      <c r="DV111" s="927" t="s">
        <v>122</v>
      </c>
      <c r="DW111" s="927"/>
      <c r="DX111" s="927"/>
      <c r="DY111" s="927"/>
      <c r="DZ111" s="928"/>
    </row>
    <row r="112" spans="1:131" s="230" customFormat="1" ht="26.25" customHeight="1" x14ac:dyDescent="0.15">
      <c r="A112" s="952" t="s">
        <v>420</v>
      </c>
      <c r="B112" s="953"/>
      <c r="C112" s="923" t="s">
        <v>421</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58" t="s">
        <v>122</v>
      </c>
      <c r="AB112" s="959"/>
      <c r="AC112" s="959"/>
      <c r="AD112" s="959"/>
      <c r="AE112" s="960"/>
      <c r="AF112" s="961" t="s">
        <v>122</v>
      </c>
      <c r="AG112" s="959"/>
      <c r="AH112" s="959"/>
      <c r="AI112" s="959"/>
      <c r="AJ112" s="960"/>
      <c r="AK112" s="961" t="s">
        <v>122</v>
      </c>
      <c r="AL112" s="959"/>
      <c r="AM112" s="959"/>
      <c r="AN112" s="959"/>
      <c r="AO112" s="960"/>
      <c r="AP112" s="962" t="s">
        <v>122</v>
      </c>
      <c r="AQ112" s="963"/>
      <c r="AR112" s="963"/>
      <c r="AS112" s="963"/>
      <c r="AT112" s="964"/>
      <c r="AU112" s="908"/>
      <c r="AV112" s="909"/>
      <c r="AW112" s="909"/>
      <c r="AX112" s="909"/>
      <c r="AY112" s="909"/>
      <c r="AZ112" s="922" t="s">
        <v>422</v>
      </c>
      <c r="BA112" s="923"/>
      <c r="BB112" s="923"/>
      <c r="BC112" s="923"/>
      <c r="BD112" s="923"/>
      <c r="BE112" s="923"/>
      <c r="BF112" s="923"/>
      <c r="BG112" s="923"/>
      <c r="BH112" s="923"/>
      <c r="BI112" s="923"/>
      <c r="BJ112" s="923"/>
      <c r="BK112" s="923"/>
      <c r="BL112" s="923"/>
      <c r="BM112" s="923"/>
      <c r="BN112" s="923"/>
      <c r="BO112" s="923"/>
      <c r="BP112" s="924"/>
      <c r="BQ112" s="925">
        <v>262727</v>
      </c>
      <c r="BR112" s="926"/>
      <c r="BS112" s="926"/>
      <c r="BT112" s="926"/>
      <c r="BU112" s="926"/>
      <c r="BV112" s="926">
        <v>239375</v>
      </c>
      <c r="BW112" s="926"/>
      <c r="BX112" s="926"/>
      <c r="BY112" s="926"/>
      <c r="BZ112" s="926"/>
      <c r="CA112" s="926">
        <v>203650</v>
      </c>
      <c r="CB112" s="926"/>
      <c r="CC112" s="926"/>
      <c r="CD112" s="926"/>
      <c r="CE112" s="926"/>
      <c r="CF112" s="920">
        <v>7</v>
      </c>
      <c r="CG112" s="921"/>
      <c r="CH112" s="921"/>
      <c r="CI112" s="921"/>
      <c r="CJ112" s="921"/>
      <c r="CK112" s="948"/>
      <c r="CL112" s="949"/>
      <c r="CM112" s="922" t="s">
        <v>423</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t="s">
        <v>122</v>
      </c>
      <c r="DH112" s="926"/>
      <c r="DI112" s="926"/>
      <c r="DJ112" s="926"/>
      <c r="DK112" s="926"/>
      <c r="DL112" s="926" t="s">
        <v>122</v>
      </c>
      <c r="DM112" s="926"/>
      <c r="DN112" s="926"/>
      <c r="DO112" s="926"/>
      <c r="DP112" s="926"/>
      <c r="DQ112" s="926" t="s">
        <v>122</v>
      </c>
      <c r="DR112" s="926"/>
      <c r="DS112" s="926"/>
      <c r="DT112" s="926"/>
      <c r="DU112" s="926"/>
      <c r="DV112" s="927" t="s">
        <v>122</v>
      </c>
      <c r="DW112" s="927"/>
      <c r="DX112" s="927"/>
      <c r="DY112" s="927"/>
      <c r="DZ112" s="928"/>
    </row>
    <row r="113" spans="1:130" s="230" customFormat="1" ht="26.25" customHeight="1" x14ac:dyDescent="0.15">
      <c r="A113" s="954"/>
      <c r="B113" s="955"/>
      <c r="C113" s="923" t="s">
        <v>424</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37">
        <v>54267</v>
      </c>
      <c r="AB113" s="938"/>
      <c r="AC113" s="938"/>
      <c r="AD113" s="938"/>
      <c r="AE113" s="939"/>
      <c r="AF113" s="940">
        <v>51365</v>
      </c>
      <c r="AG113" s="938"/>
      <c r="AH113" s="938"/>
      <c r="AI113" s="938"/>
      <c r="AJ113" s="939"/>
      <c r="AK113" s="940">
        <v>46253</v>
      </c>
      <c r="AL113" s="938"/>
      <c r="AM113" s="938"/>
      <c r="AN113" s="938"/>
      <c r="AO113" s="939"/>
      <c r="AP113" s="941">
        <v>1.6</v>
      </c>
      <c r="AQ113" s="942"/>
      <c r="AR113" s="942"/>
      <c r="AS113" s="942"/>
      <c r="AT113" s="943"/>
      <c r="AU113" s="908"/>
      <c r="AV113" s="909"/>
      <c r="AW113" s="909"/>
      <c r="AX113" s="909"/>
      <c r="AY113" s="909"/>
      <c r="AZ113" s="922" t="s">
        <v>425</v>
      </c>
      <c r="BA113" s="923"/>
      <c r="BB113" s="923"/>
      <c r="BC113" s="923"/>
      <c r="BD113" s="923"/>
      <c r="BE113" s="923"/>
      <c r="BF113" s="923"/>
      <c r="BG113" s="923"/>
      <c r="BH113" s="923"/>
      <c r="BI113" s="923"/>
      <c r="BJ113" s="923"/>
      <c r="BK113" s="923"/>
      <c r="BL113" s="923"/>
      <c r="BM113" s="923"/>
      <c r="BN113" s="923"/>
      <c r="BO113" s="923"/>
      <c r="BP113" s="924"/>
      <c r="BQ113" s="925">
        <v>14555</v>
      </c>
      <c r="BR113" s="926"/>
      <c r="BS113" s="926"/>
      <c r="BT113" s="926"/>
      <c r="BU113" s="926"/>
      <c r="BV113" s="926">
        <v>-7565</v>
      </c>
      <c r="BW113" s="926"/>
      <c r="BX113" s="926"/>
      <c r="BY113" s="926"/>
      <c r="BZ113" s="926"/>
      <c r="CA113" s="926">
        <v>-16555</v>
      </c>
      <c r="CB113" s="926"/>
      <c r="CC113" s="926"/>
      <c r="CD113" s="926"/>
      <c r="CE113" s="926"/>
      <c r="CF113" s="920">
        <v>-0.6</v>
      </c>
      <c r="CG113" s="921"/>
      <c r="CH113" s="921"/>
      <c r="CI113" s="921"/>
      <c r="CJ113" s="921"/>
      <c r="CK113" s="948"/>
      <c r="CL113" s="949"/>
      <c r="CM113" s="922" t="s">
        <v>426</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58" t="s">
        <v>122</v>
      </c>
      <c r="DH113" s="959"/>
      <c r="DI113" s="959"/>
      <c r="DJ113" s="959"/>
      <c r="DK113" s="960"/>
      <c r="DL113" s="961" t="s">
        <v>122</v>
      </c>
      <c r="DM113" s="959"/>
      <c r="DN113" s="959"/>
      <c r="DO113" s="959"/>
      <c r="DP113" s="960"/>
      <c r="DQ113" s="961" t="s">
        <v>122</v>
      </c>
      <c r="DR113" s="959"/>
      <c r="DS113" s="959"/>
      <c r="DT113" s="959"/>
      <c r="DU113" s="960"/>
      <c r="DV113" s="962" t="s">
        <v>122</v>
      </c>
      <c r="DW113" s="963"/>
      <c r="DX113" s="963"/>
      <c r="DY113" s="963"/>
      <c r="DZ113" s="964"/>
    </row>
    <row r="114" spans="1:130" s="230" customFormat="1" ht="26.25" customHeight="1" x14ac:dyDescent="0.15">
      <c r="A114" s="954"/>
      <c r="B114" s="955"/>
      <c r="C114" s="923" t="s">
        <v>427</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58">
        <v>3757</v>
      </c>
      <c r="AB114" s="959"/>
      <c r="AC114" s="959"/>
      <c r="AD114" s="959"/>
      <c r="AE114" s="960"/>
      <c r="AF114" s="961">
        <v>11122</v>
      </c>
      <c r="AG114" s="959"/>
      <c r="AH114" s="959"/>
      <c r="AI114" s="959"/>
      <c r="AJ114" s="960"/>
      <c r="AK114" s="961">
        <v>10079</v>
      </c>
      <c r="AL114" s="959"/>
      <c r="AM114" s="959"/>
      <c r="AN114" s="959"/>
      <c r="AO114" s="960"/>
      <c r="AP114" s="962">
        <v>0.3</v>
      </c>
      <c r="AQ114" s="963"/>
      <c r="AR114" s="963"/>
      <c r="AS114" s="963"/>
      <c r="AT114" s="964"/>
      <c r="AU114" s="908"/>
      <c r="AV114" s="909"/>
      <c r="AW114" s="909"/>
      <c r="AX114" s="909"/>
      <c r="AY114" s="909"/>
      <c r="AZ114" s="922" t="s">
        <v>428</v>
      </c>
      <c r="BA114" s="923"/>
      <c r="BB114" s="923"/>
      <c r="BC114" s="923"/>
      <c r="BD114" s="923"/>
      <c r="BE114" s="923"/>
      <c r="BF114" s="923"/>
      <c r="BG114" s="923"/>
      <c r="BH114" s="923"/>
      <c r="BI114" s="923"/>
      <c r="BJ114" s="923"/>
      <c r="BK114" s="923"/>
      <c r="BL114" s="923"/>
      <c r="BM114" s="923"/>
      <c r="BN114" s="923"/>
      <c r="BO114" s="923"/>
      <c r="BP114" s="924"/>
      <c r="BQ114" s="925">
        <v>37834</v>
      </c>
      <c r="BR114" s="926"/>
      <c r="BS114" s="926"/>
      <c r="BT114" s="926"/>
      <c r="BU114" s="926"/>
      <c r="BV114" s="926">
        <v>84162</v>
      </c>
      <c r="BW114" s="926"/>
      <c r="BX114" s="926"/>
      <c r="BY114" s="926"/>
      <c r="BZ114" s="926"/>
      <c r="CA114" s="926">
        <v>103404</v>
      </c>
      <c r="CB114" s="926"/>
      <c r="CC114" s="926"/>
      <c r="CD114" s="926"/>
      <c r="CE114" s="926"/>
      <c r="CF114" s="920">
        <v>3.5</v>
      </c>
      <c r="CG114" s="921"/>
      <c r="CH114" s="921"/>
      <c r="CI114" s="921"/>
      <c r="CJ114" s="921"/>
      <c r="CK114" s="948"/>
      <c r="CL114" s="949"/>
      <c r="CM114" s="922" t="s">
        <v>429</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58" t="s">
        <v>122</v>
      </c>
      <c r="DH114" s="959"/>
      <c r="DI114" s="959"/>
      <c r="DJ114" s="959"/>
      <c r="DK114" s="960"/>
      <c r="DL114" s="961" t="s">
        <v>122</v>
      </c>
      <c r="DM114" s="959"/>
      <c r="DN114" s="959"/>
      <c r="DO114" s="959"/>
      <c r="DP114" s="960"/>
      <c r="DQ114" s="961" t="s">
        <v>122</v>
      </c>
      <c r="DR114" s="959"/>
      <c r="DS114" s="959"/>
      <c r="DT114" s="959"/>
      <c r="DU114" s="960"/>
      <c r="DV114" s="962" t="s">
        <v>122</v>
      </c>
      <c r="DW114" s="963"/>
      <c r="DX114" s="963"/>
      <c r="DY114" s="963"/>
      <c r="DZ114" s="964"/>
    </row>
    <row r="115" spans="1:130" s="230" customFormat="1" ht="26.25" customHeight="1" x14ac:dyDescent="0.15">
      <c r="A115" s="954"/>
      <c r="B115" s="955"/>
      <c r="C115" s="923" t="s">
        <v>430</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37">
        <v>3882</v>
      </c>
      <c r="AB115" s="938"/>
      <c r="AC115" s="938"/>
      <c r="AD115" s="938"/>
      <c r="AE115" s="939"/>
      <c r="AF115" s="940">
        <v>1754</v>
      </c>
      <c r="AG115" s="938"/>
      <c r="AH115" s="938"/>
      <c r="AI115" s="938"/>
      <c r="AJ115" s="939"/>
      <c r="AK115" s="940">
        <v>1766</v>
      </c>
      <c r="AL115" s="938"/>
      <c r="AM115" s="938"/>
      <c r="AN115" s="938"/>
      <c r="AO115" s="939"/>
      <c r="AP115" s="941">
        <v>0.1</v>
      </c>
      <c r="AQ115" s="942"/>
      <c r="AR115" s="942"/>
      <c r="AS115" s="942"/>
      <c r="AT115" s="943"/>
      <c r="AU115" s="908"/>
      <c r="AV115" s="909"/>
      <c r="AW115" s="909"/>
      <c r="AX115" s="909"/>
      <c r="AY115" s="909"/>
      <c r="AZ115" s="922" t="s">
        <v>431</v>
      </c>
      <c r="BA115" s="923"/>
      <c r="BB115" s="923"/>
      <c r="BC115" s="923"/>
      <c r="BD115" s="923"/>
      <c r="BE115" s="923"/>
      <c r="BF115" s="923"/>
      <c r="BG115" s="923"/>
      <c r="BH115" s="923"/>
      <c r="BI115" s="923"/>
      <c r="BJ115" s="923"/>
      <c r="BK115" s="923"/>
      <c r="BL115" s="923"/>
      <c r="BM115" s="923"/>
      <c r="BN115" s="923"/>
      <c r="BO115" s="923"/>
      <c r="BP115" s="924"/>
      <c r="BQ115" s="925" t="s">
        <v>122</v>
      </c>
      <c r="BR115" s="926"/>
      <c r="BS115" s="926"/>
      <c r="BT115" s="926"/>
      <c r="BU115" s="926"/>
      <c r="BV115" s="926" t="s">
        <v>122</v>
      </c>
      <c r="BW115" s="926"/>
      <c r="BX115" s="926"/>
      <c r="BY115" s="926"/>
      <c r="BZ115" s="926"/>
      <c r="CA115" s="926" t="s">
        <v>122</v>
      </c>
      <c r="CB115" s="926"/>
      <c r="CC115" s="926"/>
      <c r="CD115" s="926"/>
      <c r="CE115" s="926"/>
      <c r="CF115" s="920" t="s">
        <v>122</v>
      </c>
      <c r="CG115" s="921"/>
      <c r="CH115" s="921"/>
      <c r="CI115" s="921"/>
      <c r="CJ115" s="921"/>
      <c r="CK115" s="948"/>
      <c r="CL115" s="949"/>
      <c r="CM115" s="922" t="s">
        <v>432</v>
      </c>
      <c r="CN115" s="923"/>
      <c r="CO115" s="923"/>
      <c r="CP115" s="923"/>
      <c r="CQ115" s="923"/>
      <c r="CR115" s="923"/>
      <c r="CS115" s="923"/>
      <c r="CT115" s="923"/>
      <c r="CU115" s="923"/>
      <c r="CV115" s="923"/>
      <c r="CW115" s="923"/>
      <c r="CX115" s="923"/>
      <c r="CY115" s="923"/>
      <c r="CZ115" s="923"/>
      <c r="DA115" s="923"/>
      <c r="DB115" s="923"/>
      <c r="DC115" s="923"/>
      <c r="DD115" s="923"/>
      <c r="DE115" s="923"/>
      <c r="DF115" s="924"/>
      <c r="DG115" s="958" t="s">
        <v>122</v>
      </c>
      <c r="DH115" s="959"/>
      <c r="DI115" s="959"/>
      <c r="DJ115" s="959"/>
      <c r="DK115" s="960"/>
      <c r="DL115" s="961" t="s">
        <v>122</v>
      </c>
      <c r="DM115" s="959"/>
      <c r="DN115" s="959"/>
      <c r="DO115" s="959"/>
      <c r="DP115" s="960"/>
      <c r="DQ115" s="961" t="s">
        <v>122</v>
      </c>
      <c r="DR115" s="959"/>
      <c r="DS115" s="959"/>
      <c r="DT115" s="959"/>
      <c r="DU115" s="960"/>
      <c r="DV115" s="962" t="s">
        <v>122</v>
      </c>
      <c r="DW115" s="963"/>
      <c r="DX115" s="963"/>
      <c r="DY115" s="963"/>
      <c r="DZ115" s="964"/>
    </row>
    <row r="116" spans="1:130" s="230" customFormat="1" ht="26.25" customHeight="1" x14ac:dyDescent="0.15">
      <c r="A116" s="956"/>
      <c r="B116" s="957"/>
      <c r="C116" s="965" t="s">
        <v>433</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t="s">
        <v>122</v>
      </c>
      <c r="AB116" s="959"/>
      <c r="AC116" s="959"/>
      <c r="AD116" s="959"/>
      <c r="AE116" s="960"/>
      <c r="AF116" s="961" t="s">
        <v>122</v>
      </c>
      <c r="AG116" s="959"/>
      <c r="AH116" s="959"/>
      <c r="AI116" s="959"/>
      <c r="AJ116" s="960"/>
      <c r="AK116" s="961" t="s">
        <v>122</v>
      </c>
      <c r="AL116" s="959"/>
      <c r="AM116" s="959"/>
      <c r="AN116" s="959"/>
      <c r="AO116" s="960"/>
      <c r="AP116" s="962" t="s">
        <v>122</v>
      </c>
      <c r="AQ116" s="963"/>
      <c r="AR116" s="963"/>
      <c r="AS116" s="963"/>
      <c r="AT116" s="964"/>
      <c r="AU116" s="908"/>
      <c r="AV116" s="909"/>
      <c r="AW116" s="909"/>
      <c r="AX116" s="909"/>
      <c r="AY116" s="909"/>
      <c r="AZ116" s="967" t="s">
        <v>434</v>
      </c>
      <c r="BA116" s="968"/>
      <c r="BB116" s="968"/>
      <c r="BC116" s="968"/>
      <c r="BD116" s="968"/>
      <c r="BE116" s="968"/>
      <c r="BF116" s="968"/>
      <c r="BG116" s="968"/>
      <c r="BH116" s="968"/>
      <c r="BI116" s="968"/>
      <c r="BJ116" s="968"/>
      <c r="BK116" s="968"/>
      <c r="BL116" s="968"/>
      <c r="BM116" s="968"/>
      <c r="BN116" s="968"/>
      <c r="BO116" s="968"/>
      <c r="BP116" s="969"/>
      <c r="BQ116" s="925" t="s">
        <v>122</v>
      </c>
      <c r="BR116" s="926"/>
      <c r="BS116" s="926"/>
      <c r="BT116" s="926"/>
      <c r="BU116" s="926"/>
      <c r="BV116" s="926" t="s">
        <v>122</v>
      </c>
      <c r="BW116" s="926"/>
      <c r="BX116" s="926"/>
      <c r="BY116" s="926"/>
      <c r="BZ116" s="926"/>
      <c r="CA116" s="926" t="s">
        <v>122</v>
      </c>
      <c r="CB116" s="926"/>
      <c r="CC116" s="926"/>
      <c r="CD116" s="926"/>
      <c r="CE116" s="926"/>
      <c r="CF116" s="920" t="s">
        <v>122</v>
      </c>
      <c r="CG116" s="921"/>
      <c r="CH116" s="921"/>
      <c r="CI116" s="921"/>
      <c r="CJ116" s="921"/>
      <c r="CK116" s="948"/>
      <c r="CL116" s="949"/>
      <c r="CM116" s="922" t="s">
        <v>435</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58" t="s">
        <v>122</v>
      </c>
      <c r="DH116" s="959"/>
      <c r="DI116" s="959"/>
      <c r="DJ116" s="959"/>
      <c r="DK116" s="960"/>
      <c r="DL116" s="961" t="s">
        <v>122</v>
      </c>
      <c r="DM116" s="959"/>
      <c r="DN116" s="959"/>
      <c r="DO116" s="959"/>
      <c r="DP116" s="960"/>
      <c r="DQ116" s="961" t="s">
        <v>122</v>
      </c>
      <c r="DR116" s="959"/>
      <c r="DS116" s="959"/>
      <c r="DT116" s="959"/>
      <c r="DU116" s="960"/>
      <c r="DV116" s="962" t="s">
        <v>122</v>
      </c>
      <c r="DW116" s="963"/>
      <c r="DX116" s="963"/>
      <c r="DY116" s="963"/>
      <c r="DZ116" s="964"/>
    </row>
    <row r="117" spans="1:130" s="230" customFormat="1" ht="26.25" customHeight="1" x14ac:dyDescent="0.15">
      <c r="A117" s="912" t="s">
        <v>176</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977" t="s">
        <v>436</v>
      </c>
      <c r="Z117" s="894"/>
      <c r="AA117" s="978">
        <v>518487</v>
      </c>
      <c r="AB117" s="979"/>
      <c r="AC117" s="979"/>
      <c r="AD117" s="979"/>
      <c r="AE117" s="980"/>
      <c r="AF117" s="981">
        <v>523564</v>
      </c>
      <c r="AG117" s="979"/>
      <c r="AH117" s="979"/>
      <c r="AI117" s="979"/>
      <c r="AJ117" s="980"/>
      <c r="AK117" s="981">
        <v>480330</v>
      </c>
      <c r="AL117" s="979"/>
      <c r="AM117" s="979"/>
      <c r="AN117" s="979"/>
      <c r="AO117" s="980"/>
      <c r="AP117" s="982"/>
      <c r="AQ117" s="983"/>
      <c r="AR117" s="983"/>
      <c r="AS117" s="983"/>
      <c r="AT117" s="984"/>
      <c r="AU117" s="908"/>
      <c r="AV117" s="909"/>
      <c r="AW117" s="909"/>
      <c r="AX117" s="909"/>
      <c r="AY117" s="909"/>
      <c r="AZ117" s="974" t="s">
        <v>437</v>
      </c>
      <c r="BA117" s="975"/>
      <c r="BB117" s="975"/>
      <c r="BC117" s="975"/>
      <c r="BD117" s="975"/>
      <c r="BE117" s="975"/>
      <c r="BF117" s="975"/>
      <c r="BG117" s="975"/>
      <c r="BH117" s="975"/>
      <c r="BI117" s="975"/>
      <c r="BJ117" s="975"/>
      <c r="BK117" s="975"/>
      <c r="BL117" s="975"/>
      <c r="BM117" s="975"/>
      <c r="BN117" s="975"/>
      <c r="BO117" s="975"/>
      <c r="BP117" s="976"/>
      <c r="BQ117" s="925" t="s">
        <v>122</v>
      </c>
      <c r="BR117" s="926"/>
      <c r="BS117" s="926"/>
      <c r="BT117" s="926"/>
      <c r="BU117" s="926"/>
      <c r="BV117" s="926" t="s">
        <v>122</v>
      </c>
      <c r="BW117" s="926"/>
      <c r="BX117" s="926"/>
      <c r="BY117" s="926"/>
      <c r="BZ117" s="926"/>
      <c r="CA117" s="926" t="s">
        <v>122</v>
      </c>
      <c r="CB117" s="926"/>
      <c r="CC117" s="926"/>
      <c r="CD117" s="926"/>
      <c r="CE117" s="926"/>
      <c r="CF117" s="920" t="s">
        <v>122</v>
      </c>
      <c r="CG117" s="921"/>
      <c r="CH117" s="921"/>
      <c r="CI117" s="921"/>
      <c r="CJ117" s="921"/>
      <c r="CK117" s="948"/>
      <c r="CL117" s="949"/>
      <c r="CM117" s="922" t="s">
        <v>438</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58" t="s">
        <v>122</v>
      </c>
      <c r="DH117" s="959"/>
      <c r="DI117" s="959"/>
      <c r="DJ117" s="959"/>
      <c r="DK117" s="960"/>
      <c r="DL117" s="961" t="s">
        <v>122</v>
      </c>
      <c r="DM117" s="959"/>
      <c r="DN117" s="959"/>
      <c r="DO117" s="959"/>
      <c r="DP117" s="960"/>
      <c r="DQ117" s="961" t="s">
        <v>122</v>
      </c>
      <c r="DR117" s="959"/>
      <c r="DS117" s="959"/>
      <c r="DT117" s="959"/>
      <c r="DU117" s="960"/>
      <c r="DV117" s="962" t="s">
        <v>122</v>
      </c>
      <c r="DW117" s="963"/>
      <c r="DX117" s="963"/>
      <c r="DY117" s="963"/>
      <c r="DZ117" s="964"/>
    </row>
    <row r="118" spans="1:130" s="230" customFormat="1" ht="26.25" customHeight="1" x14ac:dyDescent="0.15">
      <c r="A118" s="912" t="s">
        <v>412</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2" t="s">
        <v>409</v>
      </c>
      <c r="AB118" s="893"/>
      <c r="AC118" s="893"/>
      <c r="AD118" s="893"/>
      <c r="AE118" s="894"/>
      <c r="AF118" s="892" t="s">
        <v>410</v>
      </c>
      <c r="AG118" s="893"/>
      <c r="AH118" s="893"/>
      <c r="AI118" s="893"/>
      <c r="AJ118" s="894"/>
      <c r="AK118" s="892" t="s">
        <v>293</v>
      </c>
      <c r="AL118" s="893"/>
      <c r="AM118" s="893"/>
      <c r="AN118" s="893"/>
      <c r="AO118" s="894"/>
      <c r="AP118" s="970" t="s">
        <v>411</v>
      </c>
      <c r="AQ118" s="971"/>
      <c r="AR118" s="971"/>
      <c r="AS118" s="971"/>
      <c r="AT118" s="972"/>
      <c r="AU118" s="908"/>
      <c r="AV118" s="909"/>
      <c r="AW118" s="909"/>
      <c r="AX118" s="909"/>
      <c r="AY118" s="909"/>
      <c r="AZ118" s="973" t="s">
        <v>439</v>
      </c>
      <c r="BA118" s="965"/>
      <c r="BB118" s="965"/>
      <c r="BC118" s="965"/>
      <c r="BD118" s="965"/>
      <c r="BE118" s="965"/>
      <c r="BF118" s="965"/>
      <c r="BG118" s="965"/>
      <c r="BH118" s="965"/>
      <c r="BI118" s="965"/>
      <c r="BJ118" s="965"/>
      <c r="BK118" s="965"/>
      <c r="BL118" s="965"/>
      <c r="BM118" s="965"/>
      <c r="BN118" s="965"/>
      <c r="BO118" s="965"/>
      <c r="BP118" s="966"/>
      <c r="BQ118" s="999" t="s">
        <v>122</v>
      </c>
      <c r="BR118" s="1000"/>
      <c r="BS118" s="1000"/>
      <c r="BT118" s="1000"/>
      <c r="BU118" s="1000"/>
      <c r="BV118" s="1000" t="s">
        <v>122</v>
      </c>
      <c r="BW118" s="1000"/>
      <c r="BX118" s="1000"/>
      <c r="BY118" s="1000"/>
      <c r="BZ118" s="1000"/>
      <c r="CA118" s="1000" t="s">
        <v>122</v>
      </c>
      <c r="CB118" s="1000"/>
      <c r="CC118" s="1000"/>
      <c r="CD118" s="1000"/>
      <c r="CE118" s="1000"/>
      <c r="CF118" s="920" t="s">
        <v>122</v>
      </c>
      <c r="CG118" s="921"/>
      <c r="CH118" s="921"/>
      <c r="CI118" s="921"/>
      <c r="CJ118" s="921"/>
      <c r="CK118" s="948"/>
      <c r="CL118" s="949"/>
      <c r="CM118" s="922" t="s">
        <v>440</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58" t="s">
        <v>122</v>
      </c>
      <c r="DH118" s="959"/>
      <c r="DI118" s="959"/>
      <c r="DJ118" s="959"/>
      <c r="DK118" s="960"/>
      <c r="DL118" s="961" t="s">
        <v>122</v>
      </c>
      <c r="DM118" s="959"/>
      <c r="DN118" s="959"/>
      <c r="DO118" s="959"/>
      <c r="DP118" s="960"/>
      <c r="DQ118" s="961" t="s">
        <v>122</v>
      </c>
      <c r="DR118" s="959"/>
      <c r="DS118" s="959"/>
      <c r="DT118" s="959"/>
      <c r="DU118" s="960"/>
      <c r="DV118" s="962" t="s">
        <v>122</v>
      </c>
      <c r="DW118" s="963"/>
      <c r="DX118" s="963"/>
      <c r="DY118" s="963"/>
      <c r="DZ118" s="964"/>
    </row>
    <row r="119" spans="1:130" s="230" customFormat="1" ht="26.25" customHeight="1" x14ac:dyDescent="0.15">
      <c r="A119" s="1056" t="s">
        <v>415</v>
      </c>
      <c r="B119" s="947"/>
      <c r="C119" s="929" t="s">
        <v>416</v>
      </c>
      <c r="D119" s="897"/>
      <c r="E119" s="897"/>
      <c r="F119" s="897"/>
      <c r="G119" s="897"/>
      <c r="H119" s="897"/>
      <c r="I119" s="897"/>
      <c r="J119" s="897"/>
      <c r="K119" s="897"/>
      <c r="L119" s="897"/>
      <c r="M119" s="897"/>
      <c r="N119" s="897"/>
      <c r="O119" s="897"/>
      <c r="P119" s="897"/>
      <c r="Q119" s="897"/>
      <c r="R119" s="897"/>
      <c r="S119" s="897"/>
      <c r="T119" s="897"/>
      <c r="U119" s="897"/>
      <c r="V119" s="897"/>
      <c r="W119" s="897"/>
      <c r="X119" s="897"/>
      <c r="Y119" s="897"/>
      <c r="Z119" s="898"/>
      <c r="AA119" s="899" t="s">
        <v>122</v>
      </c>
      <c r="AB119" s="900"/>
      <c r="AC119" s="900"/>
      <c r="AD119" s="900"/>
      <c r="AE119" s="901"/>
      <c r="AF119" s="902" t="s">
        <v>122</v>
      </c>
      <c r="AG119" s="900"/>
      <c r="AH119" s="900"/>
      <c r="AI119" s="900"/>
      <c r="AJ119" s="901"/>
      <c r="AK119" s="902" t="s">
        <v>122</v>
      </c>
      <c r="AL119" s="900"/>
      <c r="AM119" s="900"/>
      <c r="AN119" s="900"/>
      <c r="AO119" s="901"/>
      <c r="AP119" s="903" t="s">
        <v>122</v>
      </c>
      <c r="AQ119" s="904"/>
      <c r="AR119" s="904"/>
      <c r="AS119" s="904"/>
      <c r="AT119" s="905"/>
      <c r="AU119" s="910"/>
      <c r="AV119" s="911"/>
      <c r="AW119" s="911"/>
      <c r="AX119" s="911"/>
      <c r="AY119" s="911"/>
      <c r="AZ119" s="251" t="s">
        <v>176</v>
      </c>
      <c r="BA119" s="251"/>
      <c r="BB119" s="251"/>
      <c r="BC119" s="251"/>
      <c r="BD119" s="251"/>
      <c r="BE119" s="251"/>
      <c r="BF119" s="251"/>
      <c r="BG119" s="251"/>
      <c r="BH119" s="251"/>
      <c r="BI119" s="251"/>
      <c r="BJ119" s="251"/>
      <c r="BK119" s="251"/>
      <c r="BL119" s="251"/>
      <c r="BM119" s="251"/>
      <c r="BN119" s="251"/>
      <c r="BO119" s="977" t="s">
        <v>441</v>
      </c>
      <c r="BP119" s="1005"/>
      <c r="BQ119" s="999">
        <v>4357903</v>
      </c>
      <c r="BR119" s="1000"/>
      <c r="BS119" s="1000"/>
      <c r="BT119" s="1000"/>
      <c r="BU119" s="1000"/>
      <c r="BV119" s="1000">
        <v>4185166</v>
      </c>
      <c r="BW119" s="1000"/>
      <c r="BX119" s="1000"/>
      <c r="BY119" s="1000"/>
      <c r="BZ119" s="1000"/>
      <c r="CA119" s="1000">
        <v>3858822</v>
      </c>
      <c r="CB119" s="1000"/>
      <c r="CC119" s="1000"/>
      <c r="CD119" s="1000"/>
      <c r="CE119" s="1000"/>
      <c r="CF119" s="1001"/>
      <c r="CG119" s="1002"/>
      <c r="CH119" s="1002"/>
      <c r="CI119" s="1002"/>
      <c r="CJ119" s="1003"/>
      <c r="CK119" s="950"/>
      <c r="CL119" s="951"/>
      <c r="CM119" s="973" t="s">
        <v>442</v>
      </c>
      <c r="CN119" s="965"/>
      <c r="CO119" s="965"/>
      <c r="CP119" s="965"/>
      <c r="CQ119" s="965"/>
      <c r="CR119" s="965"/>
      <c r="CS119" s="965"/>
      <c r="CT119" s="965"/>
      <c r="CU119" s="965"/>
      <c r="CV119" s="965"/>
      <c r="CW119" s="965"/>
      <c r="CX119" s="965"/>
      <c r="CY119" s="965"/>
      <c r="CZ119" s="965"/>
      <c r="DA119" s="965"/>
      <c r="DB119" s="965"/>
      <c r="DC119" s="965"/>
      <c r="DD119" s="965"/>
      <c r="DE119" s="965"/>
      <c r="DF119" s="966"/>
      <c r="DG119" s="1004">
        <v>18891</v>
      </c>
      <c r="DH119" s="986"/>
      <c r="DI119" s="986"/>
      <c r="DJ119" s="986"/>
      <c r="DK119" s="987"/>
      <c r="DL119" s="985">
        <v>17138</v>
      </c>
      <c r="DM119" s="986"/>
      <c r="DN119" s="986"/>
      <c r="DO119" s="986"/>
      <c r="DP119" s="987"/>
      <c r="DQ119" s="985">
        <v>25683</v>
      </c>
      <c r="DR119" s="986"/>
      <c r="DS119" s="986"/>
      <c r="DT119" s="986"/>
      <c r="DU119" s="987"/>
      <c r="DV119" s="988">
        <v>0.9</v>
      </c>
      <c r="DW119" s="989"/>
      <c r="DX119" s="989"/>
      <c r="DY119" s="989"/>
      <c r="DZ119" s="990"/>
    </row>
    <row r="120" spans="1:130" s="230" customFormat="1" ht="26.25" customHeight="1" x14ac:dyDescent="0.15">
      <c r="A120" s="1057"/>
      <c r="B120" s="949"/>
      <c r="C120" s="922" t="s">
        <v>419</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58" t="s">
        <v>122</v>
      </c>
      <c r="AB120" s="959"/>
      <c r="AC120" s="959"/>
      <c r="AD120" s="959"/>
      <c r="AE120" s="960"/>
      <c r="AF120" s="961" t="s">
        <v>122</v>
      </c>
      <c r="AG120" s="959"/>
      <c r="AH120" s="959"/>
      <c r="AI120" s="959"/>
      <c r="AJ120" s="960"/>
      <c r="AK120" s="961" t="s">
        <v>122</v>
      </c>
      <c r="AL120" s="959"/>
      <c r="AM120" s="959"/>
      <c r="AN120" s="959"/>
      <c r="AO120" s="960"/>
      <c r="AP120" s="962" t="s">
        <v>122</v>
      </c>
      <c r="AQ120" s="963"/>
      <c r="AR120" s="963"/>
      <c r="AS120" s="963"/>
      <c r="AT120" s="964"/>
      <c r="AU120" s="991" t="s">
        <v>443</v>
      </c>
      <c r="AV120" s="992"/>
      <c r="AW120" s="992"/>
      <c r="AX120" s="992"/>
      <c r="AY120" s="993"/>
      <c r="AZ120" s="929" t="s">
        <v>444</v>
      </c>
      <c r="BA120" s="897"/>
      <c r="BB120" s="897"/>
      <c r="BC120" s="897"/>
      <c r="BD120" s="897"/>
      <c r="BE120" s="897"/>
      <c r="BF120" s="897"/>
      <c r="BG120" s="897"/>
      <c r="BH120" s="897"/>
      <c r="BI120" s="897"/>
      <c r="BJ120" s="897"/>
      <c r="BK120" s="897"/>
      <c r="BL120" s="897"/>
      <c r="BM120" s="897"/>
      <c r="BN120" s="897"/>
      <c r="BO120" s="897"/>
      <c r="BP120" s="898"/>
      <c r="BQ120" s="930">
        <v>2316770</v>
      </c>
      <c r="BR120" s="931"/>
      <c r="BS120" s="931"/>
      <c r="BT120" s="931"/>
      <c r="BU120" s="931"/>
      <c r="BV120" s="931">
        <v>2553377</v>
      </c>
      <c r="BW120" s="931"/>
      <c r="BX120" s="931"/>
      <c r="BY120" s="931"/>
      <c r="BZ120" s="931"/>
      <c r="CA120" s="931">
        <v>2775871</v>
      </c>
      <c r="CB120" s="931"/>
      <c r="CC120" s="931"/>
      <c r="CD120" s="931"/>
      <c r="CE120" s="931"/>
      <c r="CF120" s="944">
        <v>94.8</v>
      </c>
      <c r="CG120" s="945"/>
      <c r="CH120" s="945"/>
      <c r="CI120" s="945"/>
      <c r="CJ120" s="945"/>
      <c r="CK120" s="1006" t="s">
        <v>445</v>
      </c>
      <c r="CL120" s="1007"/>
      <c r="CM120" s="1007"/>
      <c r="CN120" s="1007"/>
      <c r="CO120" s="1008"/>
      <c r="CP120" s="1014" t="s">
        <v>393</v>
      </c>
      <c r="CQ120" s="1015"/>
      <c r="CR120" s="1015"/>
      <c r="CS120" s="1015"/>
      <c r="CT120" s="1015"/>
      <c r="CU120" s="1015"/>
      <c r="CV120" s="1015"/>
      <c r="CW120" s="1015"/>
      <c r="CX120" s="1015"/>
      <c r="CY120" s="1015"/>
      <c r="CZ120" s="1015"/>
      <c r="DA120" s="1015"/>
      <c r="DB120" s="1015"/>
      <c r="DC120" s="1015"/>
      <c r="DD120" s="1015"/>
      <c r="DE120" s="1015"/>
      <c r="DF120" s="1016"/>
      <c r="DG120" s="930">
        <v>261818</v>
      </c>
      <c r="DH120" s="931"/>
      <c r="DI120" s="931"/>
      <c r="DJ120" s="931"/>
      <c r="DK120" s="931"/>
      <c r="DL120" s="931">
        <v>238490</v>
      </c>
      <c r="DM120" s="931"/>
      <c r="DN120" s="931"/>
      <c r="DO120" s="931"/>
      <c r="DP120" s="931"/>
      <c r="DQ120" s="931">
        <v>203650</v>
      </c>
      <c r="DR120" s="931"/>
      <c r="DS120" s="931"/>
      <c r="DT120" s="931"/>
      <c r="DU120" s="931"/>
      <c r="DV120" s="932">
        <v>7</v>
      </c>
      <c r="DW120" s="932"/>
      <c r="DX120" s="932"/>
      <c r="DY120" s="932"/>
      <c r="DZ120" s="933"/>
    </row>
    <row r="121" spans="1:130" s="230" customFormat="1" ht="26.25" customHeight="1" x14ac:dyDescent="0.15">
      <c r="A121" s="1057"/>
      <c r="B121" s="949"/>
      <c r="C121" s="974" t="s">
        <v>446</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58" t="s">
        <v>122</v>
      </c>
      <c r="AB121" s="959"/>
      <c r="AC121" s="959"/>
      <c r="AD121" s="959"/>
      <c r="AE121" s="960"/>
      <c r="AF121" s="961" t="s">
        <v>122</v>
      </c>
      <c r="AG121" s="959"/>
      <c r="AH121" s="959"/>
      <c r="AI121" s="959"/>
      <c r="AJ121" s="960"/>
      <c r="AK121" s="961" t="s">
        <v>122</v>
      </c>
      <c r="AL121" s="959"/>
      <c r="AM121" s="959"/>
      <c r="AN121" s="959"/>
      <c r="AO121" s="960"/>
      <c r="AP121" s="962" t="s">
        <v>122</v>
      </c>
      <c r="AQ121" s="963"/>
      <c r="AR121" s="963"/>
      <c r="AS121" s="963"/>
      <c r="AT121" s="964"/>
      <c r="AU121" s="994"/>
      <c r="AV121" s="995"/>
      <c r="AW121" s="995"/>
      <c r="AX121" s="995"/>
      <c r="AY121" s="996"/>
      <c r="AZ121" s="922" t="s">
        <v>447</v>
      </c>
      <c r="BA121" s="923"/>
      <c r="BB121" s="923"/>
      <c r="BC121" s="923"/>
      <c r="BD121" s="923"/>
      <c r="BE121" s="923"/>
      <c r="BF121" s="923"/>
      <c r="BG121" s="923"/>
      <c r="BH121" s="923"/>
      <c r="BI121" s="923"/>
      <c r="BJ121" s="923"/>
      <c r="BK121" s="923"/>
      <c r="BL121" s="923"/>
      <c r="BM121" s="923"/>
      <c r="BN121" s="923"/>
      <c r="BO121" s="923"/>
      <c r="BP121" s="924"/>
      <c r="BQ121" s="925">
        <v>51889</v>
      </c>
      <c r="BR121" s="926"/>
      <c r="BS121" s="926"/>
      <c r="BT121" s="926"/>
      <c r="BU121" s="926"/>
      <c r="BV121" s="926">
        <v>121236</v>
      </c>
      <c r="BW121" s="926"/>
      <c r="BX121" s="926"/>
      <c r="BY121" s="926"/>
      <c r="BZ121" s="926"/>
      <c r="CA121" s="926">
        <v>192556</v>
      </c>
      <c r="CB121" s="926"/>
      <c r="CC121" s="926"/>
      <c r="CD121" s="926"/>
      <c r="CE121" s="926"/>
      <c r="CF121" s="920">
        <v>6.6</v>
      </c>
      <c r="CG121" s="921"/>
      <c r="CH121" s="921"/>
      <c r="CI121" s="921"/>
      <c r="CJ121" s="921"/>
      <c r="CK121" s="1009"/>
      <c r="CL121" s="1010"/>
      <c r="CM121" s="1010"/>
      <c r="CN121" s="1010"/>
      <c r="CO121" s="1011"/>
      <c r="CP121" s="1019" t="s">
        <v>389</v>
      </c>
      <c r="CQ121" s="1020"/>
      <c r="CR121" s="1020"/>
      <c r="CS121" s="1020"/>
      <c r="CT121" s="1020"/>
      <c r="CU121" s="1020"/>
      <c r="CV121" s="1020"/>
      <c r="CW121" s="1020"/>
      <c r="CX121" s="1020"/>
      <c r="CY121" s="1020"/>
      <c r="CZ121" s="1020"/>
      <c r="DA121" s="1020"/>
      <c r="DB121" s="1020"/>
      <c r="DC121" s="1020"/>
      <c r="DD121" s="1020"/>
      <c r="DE121" s="1020"/>
      <c r="DF121" s="1021"/>
      <c r="DG121" s="925" t="s">
        <v>122</v>
      </c>
      <c r="DH121" s="926"/>
      <c r="DI121" s="926"/>
      <c r="DJ121" s="926"/>
      <c r="DK121" s="926"/>
      <c r="DL121" s="926" t="s">
        <v>122</v>
      </c>
      <c r="DM121" s="926"/>
      <c r="DN121" s="926"/>
      <c r="DO121" s="926"/>
      <c r="DP121" s="926"/>
      <c r="DQ121" s="926" t="s">
        <v>122</v>
      </c>
      <c r="DR121" s="926"/>
      <c r="DS121" s="926"/>
      <c r="DT121" s="926"/>
      <c r="DU121" s="926"/>
      <c r="DV121" s="927" t="s">
        <v>122</v>
      </c>
      <c r="DW121" s="927"/>
      <c r="DX121" s="927"/>
      <c r="DY121" s="927"/>
      <c r="DZ121" s="928"/>
    </row>
    <row r="122" spans="1:130" s="230" customFormat="1" ht="26.25" customHeight="1" x14ac:dyDescent="0.15">
      <c r="A122" s="1057"/>
      <c r="B122" s="949"/>
      <c r="C122" s="922" t="s">
        <v>429</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58" t="s">
        <v>122</v>
      </c>
      <c r="AB122" s="959"/>
      <c r="AC122" s="959"/>
      <c r="AD122" s="959"/>
      <c r="AE122" s="960"/>
      <c r="AF122" s="961" t="s">
        <v>122</v>
      </c>
      <c r="AG122" s="959"/>
      <c r="AH122" s="959"/>
      <c r="AI122" s="959"/>
      <c r="AJ122" s="960"/>
      <c r="AK122" s="961" t="s">
        <v>122</v>
      </c>
      <c r="AL122" s="959"/>
      <c r="AM122" s="959"/>
      <c r="AN122" s="959"/>
      <c r="AO122" s="960"/>
      <c r="AP122" s="962" t="s">
        <v>122</v>
      </c>
      <c r="AQ122" s="963"/>
      <c r="AR122" s="963"/>
      <c r="AS122" s="963"/>
      <c r="AT122" s="964"/>
      <c r="AU122" s="994"/>
      <c r="AV122" s="995"/>
      <c r="AW122" s="995"/>
      <c r="AX122" s="995"/>
      <c r="AY122" s="996"/>
      <c r="AZ122" s="973" t="s">
        <v>448</v>
      </c>
      <c r="BA122" s="965"/>
      <c r="BB122" s="965"/>
      <c r="BC122" s="965"/>
      <c r="BD122" s="965"/>
      <c r="BE122" s="965"/>
      <c r="BF122" s="965"/>
      <c r="BG122" s="965"/>
      <c r="BH122" s="965"/>
      <c r="BI122" s="965"/>
      <c r="BJ122" s="965"/>
      <c r="BK122" s="965"/>
      <c r="BL122" s="965"/>
      <c r="BM122" s="965"/>
      <c r="BN122" s="965"/>
      <c r="BO122" s="965"/>
      <c r="BP122" s="966"/>
      <c r="BQ122" s="999">
        <v>2680708</v>
      </c>
      <c r="BR122" s="1000"/>
      <c r="BS122" s="1000"/>
      <c r="BT122" s="1000"/>
      <c r="BU122" s="1000"/>
      <c r="BV122" s="1000">
        <v>2606337</v>
      </c>
      <c r="BW122" s="1000"/>
      <c r="BX122" s="1000"/>
      <c r="BY122" s="1000"/>
      <c r="BZ122" s="1000"/>
      <c r="CA122" s="1000">
        <v>2395805</v>
      </c>
      <c r="CB122" s="1000"/>
      <c r="CC122" s="1000"/>
      <c r="CD122" s="1000"/>
      <c r="CE122" s="1000"/>
      <c r="CF122" s="1017">
        <v>81.8</v>
      </c>
      <c r="CG122" s="1018"/>
      <c r="CH122" s="1018"/>
      <c r="CI122" s="1018"/>
      <c r="CJ122" s="1018"/>
      <c r="CK122" s="1009"/>
      <c r="CL122" s="1010"/>
      <c r="CM122" s="1010"/>
      <c r="CN122" s="1010"/>
      <c r="CO122" s="1011"/>
      <c r="CP122" s="1019" t="s">
        <v>390</v>
      </c>
      <c r="CQ122" s="1020"/>
      <c r="CR122" s="1020"/>
      <c r="CS122" s="1020"/>
      <c r="CT122" s="1020"/>
      <c r="CU122" s="1020"/>
      <c r="CV122" s="1020"/>
      <c r="CW122" s="1020"/>
      <c r="CX122" s="1020"/>
      <c r="CY122" s="1020"/>
      <c r="CZ122" s="1020"/>
      <c r="DA122" s="1020"/>
      <c r="DB122" s="1020"/>
      <c r="DC122" s="1020"/>
      <c r="DD122" s="1020"/>
      <c r="DE122" s="1020"/>
      <c r="DF122" s="1021"/>
      <c r="DG122" s="925" t="s">
        <v>122</v>
      </c>
      <c r="DH122" s="926"/>
      <c r="DI122" s="926"/>
      <c r="DJ122" s="926"/>
      <c r="DK122" s="926"/>
      <c r="DL122" s="926" t="s">
        <v>122</v>
      </c>
      <c r="DM122" s="926"/>
      <c r="DN122" s="926"/>
      <c r="DO122" s="926"/>
      <c r="DP122" s="926"/>
      <c r="DQ122" s="926" t="s">
        <v>122</v>
      </c>
      <c r="DR122" s="926"/>
      <c r="DS122" s="926"/>
      <c r="DT122" s="926"/>
      <c r="DU122" s="926"/>
      <c r="DV122" s="927" t="s">
        <v>122</v>
      </c>
      <c r="DW122" s="927"/>
      <c r="DX122" s="927"/>
      <c r="DY122" s="927"/>
      <c r="DZ122" s="928"/>
    </row>
    <row r="123" spans="1:130" s="230" customFormat="1" ht="26.25" customHeight="1" x14ac:dyDescent="0.15">
      <c r="A123" s="1057"/>
      <c r="B123" s="949"/>
      <c r="C123" s="922" t="s">
        <v>435</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58" t="s">
        <v>122</v>
      </c>
      <c r="AB123" s="959"/>
      <c r="AC123" s="959"/>
      <c r="AD123" s="959"/>
      <c r="AE123" s="960"/>
      <c r="AF123" s="961" t="s">
        <v>122</v>
      </c>
      <c r="AG123" s="959"/>
      <c r="AH123" s="959"/>
      <c r="AI123" s="959"/>
      <c r="AJ123" s="960"/>
      <c r="AK123" s="961" t="s">
        <v>122</v>
      </c>
      <c r="AL123" s="959"/>
      <c r="AM123" s="959"/>
      <c r="AN123" s="959"/>
      <c r="AO123" s="960"/>
      <c r="AP123" s="962" t="s">
        <v>122</v>
      </c>
      <c r="AQ123" s="963"/>
      <c r="AR123" s="963"/>
      <c r="AS123" s="963"/>
      <c r="AT123" s="964"/>
      <c r="AU123" s="997"/>
      <c r="AV123" s="998"/>
      <c r="AW123" s="998"/>
      <c r="AX123" s="998"/>
      <c r="AY123" s="998"/>
      <c r="AZ123" s="251" t="s">
        <v>176</v>
      </c>
      <c r="BA123" s="251"/>
      <c r="BB123" s="251"/>
      <c r="BC123" s="251"/>
      <c r="BD123" s="251"/>
      <c r="BE123" s="251"/>
      <c r="BF123" s="251"/>
      <c r="BG123" s="251"/>
      <c r="BH123" s="251"/>
      <c r="BI123" s="251"/>
      <c r="BJ123" s="251"/>
      <c r="BK123" s="251"/>
      <c r="BL123" s="251"/>
      <c r="BM123" s="251"/>
      <c r="BN123" s="251"/>
      <c r="BO123" s="977" t="s">
        <v>449</v>
      </c>
      <c r="BP123" s="1005"/>
      <c r="BQ123" s="1063">
        <v>5049367</v>
      </c>
      <c r="BR123" s="1064"/>
      <c r="BS123" s="1064"/>
      <c r="BT123" s="1064"/>
      <c r="BU123" s="1064"/>
      <c r="BV123" s="1064">
        <v>5280950</v>
      </c>
      <c r="BW123" s="1064"/>
      <c r="BX123" s="1064"/>
      <c r="BY123" s="1064"/>
      <c r="BZ123" s="1064"/>
      <c r="CA123" s="1064">
        <v>5364232</v>
      </c>
      <c r="CB123" s="1064"/>
      <c r="CC123" s="1064"/>
      <c r="CD123" s="1064"/>
      <c r="CE123" s="1064"/>
      <c r="CF123" s="1001"/>
      <c r="CG123" s="1002"/>
      <c r="CH123" s="1002"/>
      <c r="CI123" s="1002"/>
      <c r="CJ123" s="1003"/>
      <c r="CK123" s="1009"/>
      <c r="CL123" s="1010"/>
      <c r="CM123" s="1010"/>
      <c r="CN123" s="1010"/>
      <c r="CO123" s="1011"/>
      <c r="CP123" s="1019" t="s">
        <v>388</v>
      </c>
      <c r="CQ123" s="1020"/>
      <c r="CR123" s="1020"/>
      <c r="CS123" s="1020"/>
      <c r="CT123" s="1020"/>
      <c r="CU123" s="1020"/>
      <c r="CV123" s="1020"/>
      <c r="CW123" s="1020"/>
      <c r="CX123" s="1020"/>
      <c r="CY123" s="1020"/>
      <c r="CZ123" s="1020"/>
      <c r="DA123" s="1020"/>
      <c r="DB123" s="1020"/>
      <c r="DC123" s="1020"/>
      <c r="DD123" s="1020"/>
      <c r="DE123" s="1020"/>
      <c r="DF123" s="1021"/>
      <c r="DG123" s="958" t="s">
        <v>122</v>
      </c>
      <c r="DH123" s="959"/>
      <c r="DI123" s="959"/>
      <c r="DJ123" s="959"/>
      <c r="DK123" s="960"/>
      <c r="DL123" s="961" t="s">
        <v>122</v>
      </c>
      <c r="DM123" s="959"/>
      <c r="DN123" s="959"/>
      <c r="DO123" s="959"/>
      <c r="DP123" s="960"/>
      <c r="DQ123" s="961" t="s">
        <v>122</v>
      </c>
      <c r="DR123" s="959"/>
      <c r="DS123" s="959"/>
      <c r="DT123" s="959"/>
      <c r="DU123" s="960"/>
      <c r="DV123" s="962" t="s">
        <v>122</v>
      </c>
      <c r="DW123" s="963"/>
      <c r="DX123" s="963"/>
      <c r="DY123" s="963"/>
      <c r="DZ123" s="964"/>
    </row>
    <row r="124" spans="1:130" s="230" customFormat="1" ht="26.25" customHeight="1" thickBot="1" x14ac:dyDescent="0.2">
      <c r="A124" s="1057"/>
      <c r="B124" s="949"/>
      <c r="C124" s="922" t="s">
        <v>438</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58" t="s">
        <v>122</v>
      </c>
      <c r="AB124" s="959"/>
      <c r="AC124" s="959"/>
      <c r="AD124" s="959"/>
      <c r="AE124" s="960"/>
      <c r="AF124" s="961" t="s">
        <v>122</v>
      </c>
      <c r="AG124" s="959"/>
      <c r="AH124" s="959"/>
      <c r="AI124" s="959"/>
      <c r="AJ124" s="960"/>
      <c r="AK124" s="961" t="s">
        <v>122</v>
      </c>
      <c r="AL124" s="959"/>
      <c r="AM124" s="959"/>
      <c r="AN124" s="959"/>
      <c r="AO124" s="960"/>
      <c r="AP124" s="962" t="s">
        <v>122</v>
      </c>
      <c r="AQ124" s="963"/>
      <c r="AR124" s="963"/>
      <c r="AS124" s="963"/>
      <c r="AT124" s="964"/>
      <c r="AU124" s="1059" t="s">
        <v>450</v>
      </c>
      <c r="AV124" s="1060"/>
      <c r="AW124" s="1060"/>
      <c r="AX124" s="1060"/>
      <c r="AY124" s="1060"/>
      <c r="AZ124" s="1060"/>
      <c r="BA124" s="1060"/>
      <c r="BB124" s="1060"/>
      <c r="BC124" s="1060"/>
      <c r="BD124" s="1060"/>
      <c r="BE124" s="1060"/>
      <c r="BF124" s="1060"/>
      <c r="BG124" s="1060"/>
      <c r="BH124" s="1060"/>
      <c r="BI124" s="1060"/>
      <c r="BJ124" s="1060"/>
      <c r="BK124" s="1060"/>
      <c r="BL124" s="1060"/>
      <c r="BM124" s="1060"/>
      <c r="BN124" s="1060"/>
      <c r="BO124" s="1060"/>
      <c r="BP124" s="1061"/>
      <c r="BQ124" s="1062" t="s">
        <v>122</v>
      </c>
      <c r="BR124" s="1027"/>
      <c r="BS124" s="1027"/>
      <c r="BT124" s="1027"/>
      <c r="BU124" s="1027"/>
      <c r="BV124" s="1027" t="s">
        <v>122</v>
      </c>
      <c r="BW124" s="1027"/>
      <c r="BX124" s="1027"/>
      <c r="BY124" s="1027"/>
      <c r="BZ124" s="1027"/>
      <c r="CA124" s="1027" t="s">
        <v>122</v>
      </c>
      <c r="CB124" s="1027"/>
      <c r="CC124" s="1027"/>
      <c r="CD124" s="1027"/>
      <c r="CE124" s="1027"/>
      <c r="CF124" s="1028"/>
      <c r="CG124" s="1029"/>
      <c r="CH124" s="1029"/>
      <c r="CI124" s="1029"/>
      <c r="CJ124" s="1030"/>
      <c r="CK124" s="1012"/>
      <c r="CL124" s="1012"/>
      <c r="CM124" s="1012"/>
      <c r="CN124" s="1012"/>
      <c r="CO124" s="1013"/>
      <c r="CP124" s="1019" t="s">
        <v>451</v>
      </c>
      <c r="CQ124" s="1020"/>
      <c r="CR124" s="1020"/>
      <c r="CS124" s="1020"/>
      <c r="CT124" s="1020"/>
      <c r="CU124" s="1020"/>
      <c r="CV124" s="1020"/>
      <c r="CW124" s="1020"/>
      <c r="CX124" s="1020"/>
      <c r="CY124" s="1020"/>
      <c r="CZ124" s="1020"/>
      <c r="DA124" s="1020"/>
      <c r="DB124" s="1020"/>
      <c r="DC124" s="1020"/>
      <c r="DD124" s="1020"/>
      <c r="DE124" s="1020"/>
      <c r="DF124" s="1021"/>
      <c r="DG124" s="1004">
        <v>909</v>
      </c>
      <c r="DH124" s="986"/>
      <c r="DI124" s="986"/>
      <c r="DJ124" s="986"/>
      <c r="DK124" s="987"/>
      <c r="DL124" s="985">
        <v>885</v>
      </c>
      <c r="DM124" s="986"/>
      <c r="DN124" s="986"/>
      <c r="DO124" s="986"/>
      <c r="DP124" s="987"/>
      <c r="DQ124" s="985" t="s">
        <v>122</v>
      </c>
      <c r="DR124" s="986"/>
      <c r="DS124" s="986"/>
      <c r="DT124" s="986"/>
      <c r="DU124" s="987"/>
      <c r="DV124" s="988" t="s">
        <v>122</v>
      </c>
      <c r="DW124" s="989"/>
      <c r="DX124" s="989"/>
      <c r="DY124" s="989"/>
      <c r="DZ124" s="990"/>
    </row>
    <row r="125" spans="1:130" s="230" customFormat="1" ht="26.25" customHeight="1" x14ac:dyDescent="0.15">
      <c r="A125" s="1057"/>
      <c r="B125" s="949"/>
      <c r="C125" s="922" t="s">
        <v>440</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58" t="s">
        <v>122</v>
      </c>
      <c r="AB125" s="959"/>
      <c r="AC125" s="959"/>
      <c r="AD125" s="959"/>
      <c r="AE125" s="960"/>
      <c r="AF125" s="961" t="s">
        <v>122</v>
      </c>
      <c r="AG125" s="959"/>
      <c r="AH125" s="959"/>
      <c r="AI125" s="959"/>
      <c r="AJ125" s="960"/>
      <c r="AK125" s="961" t="s">
        <v>122</v>
      </c>
      <c r="AL125" s="959"/>
      <c r="AM125" s="959"/>
      <c r="AN125" s="959"/>
      <c r="AO125" s="960"/>
      <c r="AP125" s="962" t="s">
        <v>122</v>
      </c>
      <c r="AQ125" s="963"/>
      <c r="AR125" s="963"/>
      <c r="AS125" s="963"/>
      <c r="AT125" s="964"/>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2" t="s">
        <v>452</v>
      </c>
      <c r="CL125" s="1007"/>
      <c r="CM125" s="1007"/>
      <c r="CN125" s="1007"/>
      <c r="CO125" s="1008"/>
      <c r="CP125" s="929" t="s">
        <v>453</v>
      </c>
      <c r="CQ125" s="897"/>
      <c r="CR125" s="897"/>
      <c r="CS125" s="897"/>
      <c r="CT125" s="897"/>
      <c r="CU125" s="897"/>
      <c r="CV125" s="897"/>
      <c r="CW125" s="897"/>
      <c r="CX125" s="897"/>
      <c r="CY125" s="897"/>
      <c r="CZ125" s="897"/>
      <c r="DA125" s="897"/>
      <c r="DB125" s="897"/>
      <c r="DC125" s="897"/>
      <c r="DD125" s="897"/>
      <c r="DE125" s="897"/>
      <c r="DF125" s="898"/>
      <c r="DG125" s="930" t="s">
        <v>122</v>
      </c>
      <c r="DH125" s="931"/>
      <c r="DI125" s="931"/>
      <c r="DJ125" s="931"/>
      <c r="DK125" s="931"/>
      <c r="DL125" s="931" t="s">
        <v>122</v>
      </c>
      <c r="DM125" s="931"/>
      <c r="DN125" s="931"/>
      <c r="DO125" s="931"/>
      <c r="DP125" s="931"/>
      <c r="DQ125" s="931" t="s">
        <v>122</v>
      </c>
      <c r="DR125" s="931"/>
      <c r="DS125" s="931"/>
      <c r="DT125" s="931"/>
      <c r="DU125" s="931"/>
      <c r="DV125" s="932" t="s">
        <v>122</v>
      </c>
      <c r="DW125" s="932"/>
      <c r="DX125" s="932"/>
      <c r="DY125" s="932"/>
      <c r="DZ125" s="933"/>
    </row>
    <row r="126" spans="1:130" s="230" customFormat="1" ht="26.25" customHeight="1" thickBot="1" x14ac:dyDescent="0.2">
      <c r="A126" s="1057"/>
      <c r="B126" s="949"/>
      <c r="C126" s="922" t="s">
        <v>442</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58">
        <v>3882</v>
      </c>
      <c r="AB126" s="959"/>
      <c r="AC126" s="959"/>
      <c r="AD126" s="959"/>
      <c r="AE126" s="960"/>
      <c r="AF126" s="961">
        <v>1754</v>
      </c>
      <c r="AG126" s="959"/>
      <c r="AH126" s="959"/>
      <c r="AI126" s="959"/>
      <c r="AJ126" s="960"/>
      <c r="AK126" s="961">
        <v>1766</v>
      </c>
      <c r="AL126" s="959"/>
      <c r="AM126" s="959"/>
      <c r="AN126" s="959"/>
      <c r="AO126" s="960"/>
      <c r="AP126" s="962">
        <v>0.1</v>
      </c>
      <c r="AQ126" s="963"/>
      <c r="AR126" s="963"/>
      <c r="AS126" s="963"/>
      <c r="AT126" s="964"/>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3"/>
      <c r="CL126" s="1010"/>
      <c r="CM126" s="1010"/>
      <c r="CN126" s="1010"/>
      <c r="CO126" s="1011"/>
      <c r="CP126" s="922" t="s">
        <v>454</v>
      </c>
      <c r="CQ126" s="923"/>
      <c r="CR126" s="923"/>
      <c r="CS126" s="923"/>
      <c r="CT126" s="923"/>
      <c r="CU126" s="923"/>
      <c r="CV126" s="923"/>
      <c r="CW126" s="923"/>
      <c r="CX126" s="923"/>
      <c r="CY126" s="923"/>
      <c r="CZ126" s="923"/>
      <c r="DA126" s="923"/>
      <c r="DB126" s="923"/>
      <c r="DC126" s="923"/>
      <c r="DD126" s="923"/>
      <c r="DE126" s="923"/>
      <c r="DF126" s="924"/>
      <c r="DG126" s="925" t="s">
        <v>122</v>
      </c>
      <c r="DH126" s="926"/>
      <c r="DI126" s="926"/>
      <c r="DJ126" s="926"/>
      <c r="DK126" s="926"/>
      <c r="DL126" s="926" t="s">
        <v>122</v>
      </c>
      <c r="DM126" s="926"/>
      <c r="DN126" s="926"/>
      <c r="DO126" s="926"/>
      <c r="DP126" s="926"/>
      <c r="DQ126" s="926" t="s">
        <v>122</v>
      </c>
      <c r="DR126" s="926"/>
      <c r="DS126" s="926"/>
      <c r="DT126" s="926"/>
      <c r="DU126" s="926"/>
      <c r="DV126" s="927" t="s">
        <v>122</v>
      </c>
      <c r="DW126" s="927"/>
      <c r="DX126" s="927"/>
      <c r="DY126" s="927"/>
      <c r="DZ126" s="928"/>
    </row>
    <row r="127" spans="1:130" s="230" customFormat="1" ht="26.25" customHeight="1" x14ac:dyDescent="0.15">
      <c r="A127" s="1058"/>
      <c r="B127" s="951"/>
      <c r="C127" s="973" t="s">
        <v>455</v>
      </c>
      <c r="D127" s="965"/>
      <c r="E127" s="965"/>
      <c r="F127" s="965"/>
      <c r="G127" s="965"/>
      <c r="H127" s="965"/>
      <c r="I127" s="965"/>
      <c r="J127" s="965"/>
      <c r="K127" s="965"/>
      <c r="L127" s="965"/>
      <c r="M127" s="965"/>
      <c r="N127" s="965"/>
      <c r="O127" s="965"/>
      <c r="P127" s="965"/>
      <c r="Q127" s="965"/>
      <c r="R127" s="965"/>
      <c r="S127" s="965"/>
      <c r="T127" s="965"/>
      <c r="U127" s="965"/>
      <c r="V127" s="965"/>
      <c r="W127" s="965"/>
      <c r="X127" s="965"/>
      <c r="Y127" s="965"/>
      <c r="Z127" s="966"/>
      <c r="AA127" s="958" t="s">
        <v>122</v>
      </c>
      <c r="AB127" s="959"/>
      <c r="AC127" s="959"/>
      <c r="AD127" s="959"/>
      <c r="AE127" s="960"/>
      <c r="AF127" s="961" t="s">
        <v>122</v>
      </c>
      <c r="AG127" s="959"/>
      <c r="AH127" s="959"/>
      <c r="AI127" s="959"/>
      <c r="AJ127" s="960"/>
      <c r="AK127" s="961" t="s">
        <v>122</v>
      </c>
      <c r="AL127" s="959"/>
      <c r="AM127" s="959"/>
      <c r="AN127" s="959"/>
      <c r="AO127" s="960"/>
      <c r="AP127" s="962" t="s">
        <v>122</v>
      </c>
      <c r="AQ127" s="963"/>
      <c r="AR127" s="963"/>
      <c r="AS127" s="963"/>
      <c r="AT127" s="964"/>
      <c r="AU127" s="232"/>
      <c r="AV127" s="232"/>
      <c r="AW127" s="232"/>
      <c r="AX127" s="1031" t="s">
        <v>456</v>
      </c>
      <c r="AY127" s="1032"/>
      <c r="AZ127" s="1032"/>
      <c r="BA127" s="1032"/>
      <c r="BB127" s="1032"/>
      <c r="BC127" s="1032"/>
      <c r="BD127" s="1032"/>
      <c r="BE127" s="1033"/>
      <c r="BF127" s="1034" t="s">
        <v>457</v>
      </c>
      <c r="BG127" s="1032"/>
      <c r="BH127" s="1032"/>
      <c r="BI127" s="1032"/>
      <c r="BJ127" s="1032"/>
      <c r="BK127" s="1032"/>
      <c r="BL127" s="1033"/>
      <c r="BM127" s="1034" t="s">
        <v>458</v>
      </c>
      <c r="BN127" s="1032"/>
      <c r="BO127" s="1032"/>
      <c r="BP127" s="1032"/>
      <c r="BQ127" s="1032"/>
      <c r="BR127" s="1032"/>
      <c r="BS127" s="1033"/>
      <c r="BT127" s="1034" t="s">
        <v>459</v>
      </c>
      <c r="BU127" s="1032"/>
      <c r="BV127" s="1032"/>
      <c r="BW127" s="1032"/>
      <c r="BX127" s="1032"/>
      <c r="BY127" s="1032"/>
      <c r="BZ127" s="1055"/>
      <c r="CA127" s="232"/>
      <c r="CB127" s="232"/>
      <c r="CC127" s="232"/>
      <c r="CD127" s="255"/>
      <c r="CE127" s="255"/>
      <c r="CF127" s="255"/>
      <c r="CG127" s="232"/>
      <c r="CH127" s="232"/>
      <c r="CI127" s="232"/>
      <c r="CJ127" s="254"/>
      <c r="CK127" s="1023"/>
      <c r="CL127" s="1010"/>
      <c r="CM127" s="1010"/>
      <c r="CN127" s="1010"/>
      <c r="CO127" s="1011"/>
      <c r="CP127" s="922" t="s">
        <v>460</v>
      </c>
      <c r="CQ127" s="923"/>
      <c r="CR127" s="923"/>
      <c r="CS127" s="923"/>
      <c r="CT127" s="923"/>
      <c r="CU127" s="923"/>
      <c r="CV127" s="923"/>
      <c r="CW127" s="923"/>
      <c r="CX127" s="923"/>
      <c r="CY127" s="923"/>
      <c r="CZ127" s="923"/>
      <c r="DA127" s="923"/>
      <c r="DB127" s="923"/>
      <c r="DC127" s="923"/>
      <c r="DD127" s="923"/>
      <c r="DE127" s="923"/>
      <c r="DF127" s="924"/>
      <c r="DG127" s="925" t="s">
        <v>122</v>
      </c>
      <c r="DH127" s="926"/>
      <c r="DI127" s="926"/>
      <c r="DJ127" s="926"/>
      <c r="DK127" s="926"/>
      <c r="DL127" s="926" t="s">
        <v>122</v>
      </c>
      <c r="DM127" s="926"/>
      <c r="DN127" s="926"/>
      <c r="DO127" s="926"/>
      <c r="DP127" s="926"/>
      <c r="DQ127" s="926" t="s">
        <v>122</v>
      </c>
      <c r="DR127" s="926"/>
      <c r="DS127" s="926"/>
      <c r="DT127" s="926"/>
      <c r="DU127" s="926"/>
      <c r="DV127" s="927" t="s">
        <v>122</v>
      </c>
      <c r="DW127" s="927"/>
      <c r="DX127" s="927"/>
      <c r="DY127" s="927"/>
      <c r="DZ127" s="928"/>
    </row>
    <row r="128" spans="1:130" s="230" customFormat="1" ht="26.25" customHeight="1" thickBot="1" x14ac:dyDescent="0.2">
      <c r="A128" s="1041" t="s">
        <v>461</v>
      </c>
      <c r="B128" s="1042"/>
      <c r="C128" s="1042"/>
      <c r="D128" s="1042"/>
      <c r="E128" s="1042"/>
      <c r="F128" s="1042"/>
      <c r="G128" s="1042"/>
      <c r="H128" s="1042"/>
      <c r="I128" s="1042"/>
      <c r="J128" s="1042"/>
      <c r="K128" s="1042"/>
      <c r="L128" s="1042"/>
      <c r="M128" s="1042"/>
      <c r="N128" s="1042"/>
      <c r="O128" s="1042"/>
      <c r="P128" s="1042"/>
      <c r="Q128" s="1042"/>
      <c r="R128" s="1042"/>
      <c r="S128" s="1042"/>
      <c r="T128" s="1042"/>
      <c r="U128" s="1042"/>
      <c r="V128" s="1042"/>
      <c r="W128" s="1043" t="s">
        <v>462</v>
      </c>
      <c r="X128" s="1043"/>
      <c r="Y128" s="1043"/>
      <c r="Z128" s="1044"/>
      <c r="AA128" s="1045">
        <v>9360</v>
      </c>
      <c r="AB128" s="1046"/>
      <c r="AC128" s="1046"/>
      <c r="AD128" s="1046"/>
      <c r="AE128" s="1047"/>
      <c r="AF128" s="1048">
        <v>12361</v>
      </c>
      <c r="AG128" s="1046"/>
      <c r="AH128" s="1046"/>
      <c r="AI128" s="1046"/>
      <c r="AJ128" s="1047"/>
      <c r="AK128" s="1048">
        <v>8759</v>
      </c>
      <c r="AL128" s="1046"/>
      <c r="AM128" s="1046"/>
      <c r="AN128" s="1046"/>
      <c r="AO128" s="1047"/>
      <c r="AP128" s="1049"/>
      <c r="AQ128" s="1050"/>
      <c r="AR128" s="1050"/>
      <c r="AS128" s="1050"/>
      <c r="AT128" s="1051"/>
      <c r="AU128" s="232"/>
      <c r="AV128" s="232"/>
      <c r="AW128" s="232"/>
      <c r="AX128" s="896" t="s">
        <v>463</v>
      </c>
      <c r="AY128" s="897"/>
      <c r="AZ128" s="897"/>
      <c r="BA128" s="897"/>
      <c r="BB128" s="897"/>
      <c r="BC128" s="897"/>
      <c r="BD128" s="897"/>
      <c r="BE128" s="898"/>
      <c r="BF128" s="1052" t="s">
        <v>122</v>
      </c>
      <c r="BG128" s="1053"/>
      <c r="BH128" s="1053"/>
      <c r="BI128" s="1053"/>
      <c r="BJ128" s="1053"/>
      <c r="BK128" s="1053"/>
      <c r="BL128" s="1054"/>
      <c r="BM128" s="1052">
        <v>15</v>
      </c>
      <c r="BN128" s="1053"/>
      <c r="BO128" s="1053"/>
      <c r="BP128" s="1053"/>
      <c r="BQ128" s="1053"/>
      <c r="BR128" s="1053"/>
      <c r="BS128" s="1054"/>
      <c r="BT128" s="1052">
        <v>20</v>
      </c>
      <c r="BU128" s="1053"/>
      <c r="BV128" s="1053"/>
      <c r="BW128" s="1053"/>
      <c r="BX128" s="1053"/>
      <c r="BY128" s="1053"/>
      <c r="BZ128" s="1076"/>
      <c r="CA128" s="255"/>
      <c r="CB128" s="255"/>
      <c r="CC128" s="255"/>
      <c r="CD128" s="255"/>
      <c r="CE128" s="255"/>
      <c r="CF128" s="255"/>
      <c r="CG128" s="232"/>
      <c r="CH128" s="232"/>
      <c r="CI128" s="232"/>
      <c r="CJ128" s="254"/>
      <c r="CK128" s="1024"/>
      <c r="CL128" s="1025"/>
      <c r="CM128" s="1025"/>
      <c r="CN128" s="1025"/>
      <c r="CO128" s="1026"/>
      <c r="CP128" s="1035" t="s">
        <v>464</v>
      </c>
      <c r="CQ128" s="726"/>
      <c r="CR128" s="726"/>
      <c r="CS128" s="726"/>
      <c r="CT128" s="726"/>
      <c r="CU128" s="726"/>
      <c r="CV128" s="726"/>
      <c r="CW128" s="726"/>
      <c r="CX128" s="726"/>
      <c r="CY128" s="726"/>
      <c r="CZ128" s="726"/>
      <c r="DA128" s="726"/>
      <c r="DB128" s="726"/>
      <c r="DC128" s="726"/>
      <c r="DD128" s="726"/>
      <c r="DE128" s="726"/>
      <c r="DF128" s="1036"/>
      <c r="DG128" s="1037" t="s">
        <v>122</v>
      </c>
      <c r="DH128" s="1038"/>
      <c r="DI128" s="1038"/>
      <c r="DJ128" s="1038"/>
      <c r="DK128" s="1038"/>
      <c r="DL128" s="1038" t="s">
        <v>122</v>
      </c>
      <c r="DM128" s="1038"/>
      <c r="DN128" s="1038"/>
      <c r="DO128" s="1038"/>
      <c r="DP128" s="1038"/>
      <c r="DQ128" s="1038" t="s">
        <v>122</v>
      </c>
      <c r="DR128" s="1038"/>
      <c r="DS128" s="1038"/>
      <c r="DT128" s="1038"/>
      <c r="DU128" s="1038"/>
      <c r="DV128" s="1039" t="s">
        <v>122</v>
      </c>
      <c r="DW128" s="1039"/>
      <c r="DX128" s="1039"/>
      <c r="DY128" s="1039"/>
      <c r="DZ128" s="1040"/>
    </row>
    <row r="129" spans="1:131" s="230" customFormat="1" ht="26.25" customHeight="1" x14ac:dyDescent="0.15">
      <c r="A129" s="934" t="s">
        <v>102</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70" t="s">
        <v>465</v>
      </c>
      <c r="X129" s="1071"/>
      <c r="Y129" s="1071"/>
      <c r="Z129" s="1072"/>
      <c r="AA129" s="958">
        <v>3265174</v>
      </c>
      <c r="AB129" s="959"/>
      <c r="AC129" s="959"/>
      <c r="AD129" s="959"/>
      <c r="AE129" s="960"/>
      <c r="AF129" s="961">
        <v>3141831</v>
      </c>
      <c r="AG129" s="959"/>
      <c r="AH129" s="959"/>
      <c r="AI129" s="959"/>
      <c r="AJ129" s="960"/>
      <c r="AK129" s="961">
        <v>3191262</v>
      </c>
      <c r="AL129" s="959"/>
      <c r="AM129" s="959"/>
      <c r="AN129" s="959"/>
      <c r="AO129" s="960"/>
      <c r="AP129" s="1073"/>
      <c r="AQ129" s="1074"/>
      <c r="AR129" s="1074"/>
      <c r="AS129" s="1074"/>
      <c r="AT129" s="1075"/>
      <c r="AU129" s="233"/>
      <c r="AV129" s="233"/>
      <c r="AW129" s="233"/>
      <c r="AX129" s="1065" t="s">
        <v>466</v>
      </c>
      <c r="AY129" s="923"/>
      <c r="AZ129" s="923"/>
      <c r="BA129" s="923"/>
      <c r="BB129" s="923"/>
      <c r="BC129" s="923"/>
      <c r="BD129" s="923"/>
      <c r="BE129" s="924"/>
      <c r="BF129" s="1066" t="s">
        <v>122</v>
      </c>
      <c r="BG129" s="1067"/>
      <c r="BH129" s="1067"/>
      <c r="BI129" s="1067"/>
      <c r="BJ129" s="1067"/>
      <c r="BK129" s="1067"/>
      <c r="BL129" s="1068"/>
      <c r="BM129" s="1066">
        <v>20</v>
      </c>
      <c r="BN129" s="1067"/>
      <c r="BO129" s="1067"/>
      <c r="BP129" s="1067"/>
      <c r="BQ129" s="1067"/>
      <c r="BR129" s="1067"/>
      <c r="BS129" s="1068"/>
      <c r="BT129" s="1066">
        <v>30</v>
      </c>
      <c r="BU129" s="1067"/>
      <c r="BV129" s="1067"/>
      <c r="BW129" s="1067"/>
      <c r="BX129" s="1067"/>
      <c r="BY129" s="1067"/>
      <c r="BZ129" s="106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934" t="s">
        <v>467</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70" t="s">
        <v>468</v>
      </c>
      <c r="X130" s="1071"/>
      <c r="Y130" s="1071"/>
      <c r="Z130" s="1072"/>
      <c r="AA130" s="958">
        <v>305459</v>
      </c>
      <c r="AB130" s="959"/>
      <c r="AC130" s="959"/>
      <c r="AD130" s="959"/>
      <c r="AE130" s="960"/>
      <c r="AF130" s="961">
        <v>277760</v>
      </c>
      <c r="AG130" s="959"/>
      <c r="AH130" s="959"/>
      <c r="AI130" s="959"/>
      <c r="AJ130" s="960"/>
      <c r="AK130" s="961">
        <v>263286</v>
      </c>
      <c r="AL130" s="959"/>
      <c r="AM130" s="959"/>
      <c r="AN130" s="959"/>
      <c r="AO130" s="960"/>
      <c r="AP130" s="1073"/>
      <c r="AQ130" s="1074"/>
      <c r="AR130" s="1074"/>
      <c r="AS130" s="1074"/>
      <c r="AT130" s="1075"/>
      <c r="AU130" s="233"/>
      <c r="AV130" s="233"/>
      <c r="AW130" s="233"/>
      <c r="AX130" s="1065" t="s">
        <v>469</v>
      </c>
      <c r="AY130" s="923"/>
      <c r="AZ130" s="923"/>
      <c r="BA130" s="923"/>
      <c r="BB130" s="923"/>
      <c r="BC130" s="923"/>
      <c r="BD130" s="923"/>
      <c r="BE130" s="924"/>
      <c r="BF130" s="1101">
        <v>7.3</v>
      </c>
      <c r="BG130" s="1102"/>
      <c r="BH130" s="1102"/>
      <c r="BI130" s="1102"/>
      <c r="BJ130" s="1102"/>
      <c r="BK130" s="1102"/>
      <c r="BL130" s="1103"/>
      <c r="BM130" s="1101">
        <v>25</v>
      </c>
      <c r="BN130" s="1102"/>
      <c r="BO130" s="1102"/>
      <c r="BP130" s="1102"/>
      <c r="BQ130" s="1102"/>
      <c r="BR130" s="1102"/>
      <c r="BS130" s="1103"/>
      <c r="BT130" s="1101">
        <v>35</v>
      </c>
      <c r="BU130" s="1102"/>
      <c r="BV130" s="1102"/>
      <c r="BW130" s="1102"/>
      <c r="BX130" s="1102"/>
      <c r="BY130" s="1102"/>
      <c r="BZ130" s="1104"/>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1105"/>
      <c r="B131" s="1106"/>
      <c r="C131" s="1106"/>
      <c r="D131" s="1106"/>
      <c r="E131" s="1106"/>
      <c r="F131" s="1106"/>
      <c r="G131" s="1106"/>
      <c r="H131" s="1106"/>
      <c r="I131" s="1106"/>
      <c r="J131" s="1106"/>
      <c r="K131" s="1106"/>
      <c r="L131" s="1106"/>
      <c r="M131" s="1106"/>
      <c r="N131" s="1106"/>
      <c r="O131" s="1106"/>
      <c r="P131" s="1106"/>
      <c r="Q131" s="1106"/>
      <c r="R131" s="1106"/>
      <c r="S131" s="1106"/>
      <c r="T131" s="1106"/>
      <c r="U131" s="1106"/>
      <c r="V131" s="1106"/>
      <c r="W131" s="1107" t="s">
        <v>470</v>
      </c>
      <c r="X131" s="1108"/>
      <c r="Y131" s="1108"/>
      <c r="Z131" s="1109"/>
      <c r="AA131" s="1004">
        <v>2959715</v>
      </c>
      <c r="AB131" s="986"/>
      <c r="AC131" s="986"/>
      <c r="AD131" s="986"/>
      <c r="AE131" s="987"/>
      <c r="AF131" s="985">
        <v>2864071</v>
      </c>
      <c r="AG131" s="986"/>
      <c r="AH131" s="986"/>
      <c r="AI131" s="986"/>
      <c r="AJ131" s="987"/>
      <c r="AK131" s="985">
        <v>2927976</v>
      </c>
      <c r="AL131" s="986"/>
      <c r="AM131" s="986"/>
      <c r="AN131" s="986"/>
      <c r="AO131" s="987"/>
      <c r="AP131" s="1110"/>
      <c r="AQ131" s="1111"/>
      <c r="AR131" s="1111"/>
      <c r="AS131" s="1111"/>
      <c r="AT131" s="1112"/>
      <c r="AU131" s="233"/>
      <c r="AV131" s="233"/>
      <c r="AW131" s="233"/>
      <c r="AX131" s="1083" t="s">
        <v>471</v>
      </c>
      <c r="AY131" s="726"/>
      <c r="AZ131" s="726"/>
      <c r="BA131" s="726"/>
      <c r="BB131" s="726"/>
      <c r="BC131" s="726"/>
      <c r="BD131" s="726"/>
      <c r="BE131" s="1036"/>
      <c r="BF131" s="1084" t="s">
        <v>122</v>
      </c>
      <c r="BG131" s="1085"/>
      <c r="BH131" s="1085"/>
      <c r="BI131" s="1085"/>
      <c r="BJ131" s="1085"/>
      <c r="BK131" s="1085"/>
      <c r="BL131" s="1086"/>
      <c r="BM131" s="1084">
        <v>350</v>
      </c>
      <c r="BN131" s="1085"/>
      <c r="BO131" s="1085"/>
      <c r="BP131" s="1085"/>
      <c r="BQ131" s="1085"/>
      <c r="BR131" s="1085"/>
      <c r="BS131" s="1086"/>
      <c r="BT131" s="1087"/>
      <c r="BU131" s="1088"/>
      <c r="BV131" s="1088"/>
      <c r="BW131" s="1088"/>
      <c r="BX131" s="1088"/>
      <c r="BY131" s="1088"/>
      <c r="BZ131" s="1089"/>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1090" t="s">
        <v>472</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473</v>
      </c>
      <c r="W132" s="1094"/>
      <c r="X132" s="1094"/>
      <c r="Y132" s="1094"/>
      <c r="Z132" s="1095"/>
      <c r="AA132" s="1096">
        <v>6.8813382369999996</v>
      </c>
      <c r="AB132" s="1097"/>
      <c r="AC132" s="1097"/>
      <c r="AD132" s="1097"/>
      <c r="AE132" s="1098"/>
      <c r="AF132" s="1099">
        <v>8.1507406759999999</v>
      </c>
      <c r="AG132" s="1097"/>
      <c r="AH132" s="1097"/>
      <c r="AI132" s="1097"/>
      <c r="AJ132" s="1098"/>
      <c r="AK132" s="1099">
        <v>7.1136170520000004</v>
      </c>
      <c r="AL132" s="1097"/>
      <c r="AM132" s="1097"/>
      <c r="AN132" s="1097"/>
      <c r="AO132" s="1098"/>
      <c r="AP132" s="1001"/>
      <c r="AQ132" s="1002"/>
      <c r="AR132" s="1002"/>
      <c r="AS132" s="1002"/>
      <c r="AT132" s="110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77" t="s">
        <v>474</v>
      </c>
      <c r="W133" s="1077"/>
      <c r="X133" s="1077"/>
      <c r="Y133" s="1077"/>
      <c r="Z133" s="1078"/>
      <c r="AA133" s="1079">
        <v>7.2</v>
      </c>
      <c r="AB133" s="1080"/>
      <c r="AC133" s="1080"/>
      <c r="AD133" s="1080"/>
      <c r="AE133" s="1081"/>
      <c r="AF133" s="1079">
        <v>7.3</v>
      </c>
      <c r="AG133" s="1080"/>
      <c r="AH133" s="1080"/>
      <c r="AI133" s="1080"/>
      <c r="AJ133" s="1081"/>
      <c r="AK133" s="1079">
        <v>7.3</v>
      </c>
      <c r="AL133" s="1080"/>
      <c r="AM133" s="1080"/>
      <c r="AN133" s="1080"/>
      <c r="AO133" s="1081"/>
      <c r="AP133" s="1028"/>
      <c r="AQ133" s="1029"/>
      <c r="AR133" s="1029"/>
      <c r="AS133" s="1029"/>
      <c r="AT133" s="1082"/>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Cf87P3gKQkNosltcjmgTgt7nuBGGA1Xi8WjL44F0vT8E8y28gdG/Mxbpaddb6ZHUZpdUvJ+51fLS1tVJgEqw+g==" saltValue="v3JT7duwmuQq6fnn5HpVKA=="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475</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CQ3VnZiBzZp1LE9Ep2RnWpNwhZ8PgPSqeJ+fwfTc6HuBClBpFyUE0yxbplDaLTydZdyqzY+OHLNL0kZOhJcqmA==" saltValue="AISoLoqxnBlQg7fgWpLw1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7JVHFo4AntKLOkFOw/3G1uVFMusSMagqBMf4kDJY3/Pxn4WOgZJ/0Ty0OFLNURX8AlSO8ZHxl7Y5WGI8/yDYOw==" saltValue="EWFZqX8TpZgVdv54VNypo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476</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477</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4" t="s">
        <v>478</v>
      </c>
      <c r="AP7" s="272"/>
      <c r="AQ7" s="273" t="s">
        <v>479</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5"/>
      <c r="AP8" s="278" t="s">
        <v>480</v>
      </c>
      <c r="AQ8" s="279" t="s">
        <v>481</v>
      </c>
      <c r="AR8" s="280" t="s">
        <v>482</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6" t="s">
        <v>483</v>
      </c>
      <c r="AL9" s="1117"/>
      <c r="AM9" s="1117"/>
      <c r="AN9" s="1118"/>
      <c r="AO9" s="281">
        <v>1087109</v>
      </c>
      <c r="AP9" s="281">
        <v>123760</v>
      </c>
      <c r="AQ9" s="282">
        <v>143042</v>
      </c>
      <c r="AR9" s="283">
        <v>-13.5</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6" t="s">
        <v>484</v>
      </c>
      <c r="AL10" s="1117"/>
      <c r="AM10" s="1117"/>
      <c r="AN10" s="1118"/>
      <c r="AO10" s="284">
        <v>129656</v>
      </c>
      <c r="AP10" s="284">
        <v>14760</v>
      </c>
      <c r="AQ10" s="285">
        <v>17233</v>
      </c>
      <c r="AR10" s="286">
        <v>-14.4</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6" t="s">
        <v>485</v>
      </c>
      <c r="AL11" s="1117"/>
      <c r="AM11" s="1117"/>
      <c r="AN11" s="1118"/>
      <c r="AO11" s="284" t="s">
        <v>486</v>
      </c>
      <c r="AP11" s="284" t="s">
        <v>486</v>
      </c>
      <c r="AQ11" s="285">
        <v>1297</v>
      </c>
      <c r="AR11" s="286" t="s">
        <v>486</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6" t="s">
        <v>487</v>
      </c>
      <c r="AL12" s="1117"/>
      <c r="AM12" s="1117"/>
      <c r="AN12" s="1118"/>
      <c r="AO12" s="284" t="s">
        <v>486</v>
      </c>
      <c r="AP12" s="284" t="s">
        <v>486</v>
      </c>
      <c r="AQ12" s="285" t="s">
        <v>486</v>
      </c>
      <c r="AR12" s="286" t="s">
        <v>486</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6" t="s">
        <v>488</v>
      </c>
      <c r="AL13" s="1117"/>
      <c r="AM13" s="1117"/>
      <c r="AN13" s="1118"/>
      <c r="AO13" s="284">
        <v>32837</v>
      </c>
      <c r="AP13" s="284">
        <v>3738</v>
      </c>
      <c r="AQ13" s="285">
        <v>5542</v>
      </c>
      <c r="AR13" s="286">
        <v>-32.6</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6" t="s">
        <v>489</v>
      </c>
      <c r="AL14" s="1117"/>
      <c r="AM14" s="1117"/>
      <c r="AN14" s="1118"/>
      <c r="AO14" s="284">
        <v>10361</v>
      </c>
      <c r="AP14" s="284">
        <v>1180</v>
      </c>
      <c r="AQ14" s="285">
        <v>2886</v>
      </c>
      <c r="AR14" s="286">
        <v>-59.1</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9" t="s">
        <v>490</v>
      </c>
      <c r="AL15" s="1120"/>
      <c r="AM15" s="1120"/>
      <c r="AN15" s="1121"/>
      <c r="AO15" s="284">
        <v>-61298</v>
      </c>
      <c r="AP15" s="284">
        <v>-6978</v>
      </c>
      <c r="AQ15" s="285">
        <v>-8856</v>
      </c>
      <c r="AR15" s="286">
        <v>-21.2</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9" t="s">
        <v>176</v>
      </c>
      <c r="AL16" s="1120"/>
      <c r="AM16" s="1120"/>
      <c r="AN16" s="1121"/>
      <c r="AO16" s="284">
        <v>1198665</v>
      </c>
      <c r="AP16" s="284">
        <v>136460</v>
      </c>
      <c r="AQ16" s="285">
        <v>161143</v>
      </c>
      <c r="AR16" s="286">
        <v>-15.3</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491</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492</v>
      </c>
      <c r="AP20" s="293" t="s">
        <v>493</v>
      </c>
      <c r="AQ20" s="294" t="s">
        <v>494</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2" t="s">
        <v>495</v>
      </c>
      <c r="AL21" s="1123"/>
      <c r="AM21" s="1123"/>
      <c r="AN21" s="1124"/>
      <c r="AO21" s="297">
        <v>11.16</v>
      </c>
      <c r="AP21" s="298">
        <v>14.02</v>
      </c>
      <c r="AQ21" s="299">
        <v>-2.86</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2" t="s">
        <v>496</v>
      </c>
      <c r="AL22" s="1123"/>
      <c r="AM22" s="1123"/>
      <c r="AN22" s="1124"/>
      <c r="AO22" s="302">
        <v>97.9</v>
      </c>
      <c r="AP22" s="303">
        <v>96.2</v>
      </c>
      <c r="AQ22" s="304">
        <v>1.7</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13" t="s">
        <v>497</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67"/>
    </row>
    <row r="27" spans="1:46" x14ac:dyDescent="0.15">
      <c r="A27" s="309"/>
      <c r="AO27" s="262"/>
      <c r="AP27" s="262"/>
      <c r="AQ27" s="262"/>
      <c r="AR27" s="262"/>
      <c r="AS27" s="262"/>
      <c r="AT27" s="262"/>
    </row>
    <row r="28" spans="1:46" ht="17.25" x14ac:dyDescent="0.15">
      <c r="A28" s="263" t="s">
        <v>498</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499</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4" t="s">
        <v>478</v>
      </c>
      <c r="AP30" s="272"/>
      <c r="AQ30" s="273" t="s">
        <v>479</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5"/>
      <c r="AP31" s="278" t="s">
        <v>480</v>
      </c>
      <c r="AQ31" s="279" t="s">
        <v>481</v>
      </c>
      <c r="AR31" s="280" t="s">
        <v>482</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0" t="s">
        <v>500</v>
      </c>
      <c r="AL32" s="1131"/>
      <c r="AM32" s="1131"/>
      <c r="AN32" s="1132"/>
      <c r="AO32" s="312">
        <v>422232</v>
      </c>
      <c r="AP32" s="312">
        <v>48068</v>
      </c>
      <c r="AQ32" s="313">
        <v>81691</v>
      </c>
      <c r="AR32" s="314">
        <v>-41.2</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0" t="s">
        <v>501</v>
      </c>
      <c r="AL33" s="1131"/>
      <c r="AM33" s="1131"/>
      <c r="AN33" s="1132"/>
      <c r="AO33" s="312" t="s">
        <v>486</v>
      </c>
      <c r="AP33" s="312" t="s">
        <v>486</v>
      </c>
      <c r="AQ33" s="313" t="s">
        <v>486</v>
      </c>
      <c r="AR33" s="314" t="s">
        <v>486</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0" t="s">
        <v>502</v>
      </c>
      <c r="AL34" s="1131"/>
      <c r="AM34" s="1131"/>
      <c r="AN34" s="1132"/>
      <c r="AO34" s="312" t="s">
        <v>486</v>
      </c>
      <c r="AP34" s="312" t="s">
        <v>486</v>
      </c>
      <c r="AQ34" s="313" t="s">
        <v>486</v>
      </c>
      <c r="AR34" s="314" t="s">
        <v>486</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0" t="s">
        <v>503</v>
      </c>
      <c r="AL35" s="1131"/>
      <c r="AM35" s="1131"/>
      <c r="AN35" s="1132"/>
      <c r="AO35" s="312">
        <v>46253</v>
      </c>
      <c r="AP35" s="312">
        <v>5266</v>
      </c>
      <c r="AQ35" s="313">
        <v>27672</v>
      </c>
      <c r="AR35" s="314">
        <v>-81</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0" t="s">
        <v>504</v>
      </c>
      <c r="AL36" s="1131"/>
      <c r="AM36" s="1131"/>
      <c r="AN36" s="1132"/>
      <c r="AO36" s="312">
        <v>10079</v>
      </c>
      <c r="AP36" s="312">
        <v>1147</v>
      </c>
      <c r="AQ36" s="313">
        <v>4845</v>
      </c>
      <c r="AR36" s="314">
        <v>-76.3</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0" t="s">
        <v>505</v>
      </c>
      <c r="AL37" s="1131"/>
      <c r="AM37" s="1131"/>
      <c r="AN37" s="1132"/>
      <c r="AO37" s="312">
        <v>1766</v>
      </c>
      <c r="AP37" s="312">
        <v>201</v>
      </c>
      <c r="AQ37" s="313">
        <v>448</v>
      </c>
      <c r="AR37" s="314">
        <v>-55.1</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3" t="s">
        <v>506</v>
      </c>
      <c r="AL38" s="1134"/>
      <c r="AM38" s="1134"/>
      <c r="AN38" s="1135"/>
      <c r="AO38" s="315" t="s">
        <v>486</v>
      </c>
      <c r="AP38" s="315" t="s">
        <v>486</v>
      </c>
      <c r="AQ38" s="316">
        <v>4</v>
      </c>
      <c r="AR38" s="304" t="s">
        <v>486</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3" t="s">
        <v>507</v>
      </c>
      <c r="AL39" s="1134"/>
      <c r="AM39" s="1134"/>
      <c r="AN39" s="1135"/>
      <c r="AO39" s="312">
        <v>-8759</v>
      </c>
      <c r="AP39" s="312">
        <v>-997</v>
      </c>
      <c r="AQ39" s="313">
        <v>-1961</v>
      </c>
      <c r="AR39" s="314">
        <v>-49.2</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0" t="s">
        <v>508</v>
      </c>
      <c r="AL40" s="1131"/>
      <c r="AM40" s="1131"/>
      <c r="AN40" s="1132"/>
      <c r="AO40" s="312">
        <v>-263286</v>
      </c>
      <c r="AP40" s="312">
        <v>-29973</v>
      </c>
      <c r="AQ40" s="313">
        <v>-75713</v>
      </c>
      <c r="AR40" s="314">
        <v>-60.4</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6" t="s">
        <v>286</v>
      </c>
      <c r="AL41" s="1137"/>
      <c r="AM41" s="1137"/>
      <c r="AN41" s="1138"/>
      <c r="AO41" s="312">
        <v>208285</v>
      </c>
      <c r="AP41" s="312">
        <v>23712</v>
      </c>
      <c r="AQ41" s="313">
        <v>36985</v>
      </c>
      <c r="AR41" s="314">
        <v>-35.9</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509</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510</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5" t="s">
        <v>478</v>
      </c>
      <c r="AN49" s="1127" t="s">
        <v>511</v>
      </c>
      <c r="AO49" s="1128"/>
      <c r="AP49" s="1128"/>
      <c r="AQ49" s="1128"/>
      <c r="AR49" s="1129"/>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6"/>
      <c r="AN50" s="328" t="s">
        <v>512</v>
      </c>
      <c r="AO50" s="329" t="s">
        <v>513</v>
      </c>
      <c r="AP50" s="330" t="s">
        <v>514</v>
      </c>
      <c r="AQ50" s="331" t="s">
        <v>515</v>
      </c>
      <c r="AR50" s="332" t="s">
        <v>516</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517</v>
      </c>
      <c r="AL51" s="325"/>
      <c r="AM51" s="333">
        <v>543104</v>
      </c>
      <c r="AN51" s="334">
        <v>61808</v>
      </c>
      <c r="AO51" s="335">
        <v>-39.1</v>
      </c>
      <c r="AP51" s="336">
        <v>126262</v>
      </c>
      <c r="AQ51" s="337">
        <v>10</v>
      </c>
      <c r="AR51" s="338">
        <v>-49.1</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518</v>
      </c>
      <c r="AM52" s="341">
        <v>229946</v>
      </c>
      <c r="AN52" s="342">
        <v>26169</v>
      </c>
      <c r="AO52" s="343">
        <v>13.8</v>
      </c>
      <c r="AP52" s="344">
        <v>56769</v>
      </c>
      <c r="AQ52" s="345">
        <v>2.1</v>
      </c>
      <c r="AR52" s="346">
        <v>11.7</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519</v>
      </c>
      <c r="AL53" s="325"/>
      <c r="AM53" s="333">
        <v>493427</v>
      </c>
      <c r="AN53" s="334">
        <v>56250</v>
      </c>
      <c r="AO53" s="335">
        <v>-9</v>
      </c>
      <c r="AP53" s="336">
        <v>126525</v>
      </c>
      <c r="AQ53" s="337">
        <v>0.2</v>
      </c>
      <c r="AR53" s="338">
        <v>-9.1999999999999993</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518</v>
      </c>
      <c r="AM54" s="341">
        <v>253519</v>
      </c>
      <c r="AN54" s="342">
        <v>28901</v>
      </c>
      <c r="AO54" s="343">
        <v>10.4</v>
      </c>
      <c r="AP54" s="344">
        <v>67052</v>
      </c>
      <c r="AQ54" s="345">
        <v>18.100000000000001</v>
      </c>
      <c r="AR54" s="346">
        <v>-7.7</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520</v>
      </c>
      <c r="AL55" s="325"/>
      <c r="AM55" s="333">
        <v>488711</v>
      </c>
      <c r="AN55" s="334">
        <v>55949</v>
      </c>
      <c r="AO55" s="335">
        <v>-0.5</v>
      </c>
      <c r="AP55" s="336">
        <v>122054</v>
      </c>
      <c r="AQ55" s="337">
        <v>-3.5</v>
      </c>
      <c r="AR55" s="338">
        <v>3</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518</v>
      </c>
      <c r="AM56" s="341">
        <v>305670</v>
      </c>
      <c r="AN56" s="342">
        <v>34994</v>
      </c>
      <c r="AO56" s="343">
        <v>21.1</v>
      </c>
      <c r="AP56" s="344">
        <v>68298</v>
      </c>
      <c r="AQ56" s="345">
        <v>1.9</v>
      </c>
      <c r="AR56" s="346">
        <v>19.2</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521</v>
      </c>
      <c r="AL57" s="325"/>
      <c r="AM57" s="333">
        <v>455954</v>
      </c>
      <c r="AN57" s="334">
        <v>52038</v>
      </c>
      <c r="AO57" s="335">
        <v>-7</v>
      </c>
      <c r="AP57" s="336">
        <v>111644</v>
      </c>
      <c r="AQ57" s="337">
        <v>-8.5</v>
      </c>
      <c r="AR57" s="338">
        <v>1.5</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518</v>
      </c>
      <c r="AM58" s="341">
        <v>225142</v>
      </c>
      <c r="AN58" s="342">
        <v>25695</v>
      </c>
      <c r="AO58" s="343">
        <v>-26.6</v>
      </c>
      <c r="AP58" s="344">
        <v>66606</v>
      </c>
      <c r="AQ58" s="345">
        <v>-2.5</v>
      </c>
      <c r="AR58" s="346">
        <v>-24.1</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522</v>
      </c>
      <c r="AL59" s="325"/>
      <c r="AM59" s="333">
        <v>350921</v>
      </c>
      <c r="AN59" s="334">
        <v>39950</v>
      </c>
      <c r="AO59" s="335">
        <v>-23.2</v>
      </c>
      <c r="AP59" s="336">
        <v>127917</v>
      </c>
      <c r="AQ59" s="337">
        <v>14.6</v>
      </c>
      <c r="AR59" s="338">
        <v>-37.799999999999997</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518</v>
      </c>
      <c r="AM60" s="341">
        <v>153199</v>
      </c>
      <c r="AN60" s="342">
        <v>17441</v>
      </c>
      <c r="AO60" s="343">
        <v>-32.1</v>
      </c>
      <c r="AP60" s="344">
        <v>69746</v>
      </c>
      <c r="AQ60" s="345">
        <v>4.7</v>
      </c>
      <c r="AR60" s="346">
        <v>-36.799999999999997</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523</v>
      </c>
      <c r="AL61" s="347"/>
      <c r="AM61" s="348">
        <v>466423</v>
      </c>
      <c r="AN61" s="349">
        <v>53199</v>
      </c>
      <c r="AO61" s="350">
        <v>-15.8</v>
      </c>
      <c r="AP61" s="351">
        <v>122880</v>
      </c>
      <c r="AQ61" s="352">
        <v>2.6</v>
      </c>
      <c r="AR61" s="338">
        <v>-18.399999999999999</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518</v>
      </c>
      <c r="AM62" s="341">
        <v>233495</v>
      </c>
      <c r="AN62" s="342">
        <v>26640</v>
      </c>
      <c r="AO62" s="343">
        <v>-2.7</v>
      </c>
      <c r="AP62" s="344">
        <v>65694</v>
      </c>
      <c r="AQ62" s="345">
        <v>4.9000000000000004</v>
      </c>
      <c r="AR62" s="346">
        <v>-7.6</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rwrpnK4UmM7AHIThH3jCDC7EN0TS7uA7zSUE7cMBpUQgZGbEhS/azhJ359o7hqvjKAR6jyMYHN8y/PZfP0RmFw==" saltValue="GuKgukGR2YF7KbwFKYOH1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475</v>
      </c>
    </row>
    <row r="120" spans="125:125" ht="13.5" hidden="1" customHeight="1" x14ac:dyDescent="0.15"/>
    <row r="121" spans="125:125" ht="13.5" hidden="1" customHeight="1" x14ac:dyDescent="0.15">
      <c r="DU121" s="259"/>
    </row>
  </sheetData>
  <sheetProtection algorithmName="SHA-512" hashValue="gbEqFhLl3JaVWhkleJOk04ci2mGhfOH57lXbxTOMth34b98MnirWsE2ZCXhdx9mcGWNf9Aqqd5uc8ZdfP3rkQQ==" saltValue="01DCefv6iz2b3UP3aV3fd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475</v>
      </c>
    </row>
  </sheetData>
  <sheetProtection algorithmName="SHA-512" hashValue="Gv6u8lCXxNptjakZI5rucu+KorudpvC3Arsu5NUHncNidcMQwPXOkF+r/erFiNLs95k0Dc82JaiL0i4cD8q0Xw==" saltValue="/c1Q2nzFP4VBGExGxpnTz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525</v>
      </c>
      <c r="G46" s="8" t="s">
        <v>526</v>
      </c>
      <c r="H46" s="8" t="s">
        <v>527</v>
      </c>
      <c r="I46" s="8" t="s">
        <v>528</v>
      </c>
      <c r="J46" s="9" t="s">
        <v>529</v>
      </c>
    </row>
    <row r="47" spans="2:10" ht="57.75" customHeight="1" x14ac:dyDescent="0.15">
      <c r="B47" s="10"/>
      <c r="C47" s="1139" t="s">
        <v>3</v>
      </c>
      <c r="D47" s="1139"/>
      <c r="E47" s="1140"/>
      <c r="F47" s="11">
        <v>24.26</v>
      </c>
      <c r="G47" s="12">
        <v>27.16</v>
      </c>
      <c r="H47" s="12">
        <v>28.45</v>
      </c>
      <c r="I47" s="12">
        <v>33.380000000000003</v>
      </c>
      <c r="J47" s="13">
        <v>35.69</v>
      </c>
    </row>
    <row r="48" spans="2:10" ht="57.75" customHeight="1" x14ac:dyDescent="0.15">
      <c r="B48" s="14"/>
      <c r="C48" s="1141" t="s">
        <v>4</v>
      </c>
      <c r="D48" s="1141"/>
      <c r="E48" s="1142"/>
      <c r="F48" s="15">
        <v>11.76</v>
      </c>
      <c r="G48" s="16">
        <v>10.44</v>
      </c>
      <c r="H48" s="16">
        <v>15.36</v>
      </c>
      <c r="I48" s="16">
        <v>15.02</v>
      </c>
      <c r="J48" s="17">
        <v>12.21</v>
      </c>
    </row>
    <row r="49" spans="2:10" ht="57.75" customHeight="1" thickBot="1" x14ac:dyDescent="0.2">
      <c r="B49" s="18"/>
      <c r="C49" s="1143" t="s">
        <v>5</v>
      </c>
      <c r="D49" s="1143"/>
      <c r="E49" s="1144"/>
      <c r="F49" s="19" t="s">
        <v>530</v>
      </c>
      <c r="G49" s="20">
        <v>4.03</v>
      </c>
      <c r="H49" s="20">
        <v>8.33</v>
      </c>
      <c r="I49" s="20">
        <v>2.87</v>
      </c>
      <c r="J49" s="21">
        <v>0.25</v>
      </c>
    </row>
    <row r="50" spans="2:10" x14ac:dyDescent="0.15"/>
  </sheetData>
  <sheetProtection algorithmName="SHA-512" hashValue="3MdIyQPVgE/IHbhkmrKyw8deNpJ5DtIkvXml9ufkzCG6jLkXcArhFJTKECBZzRlbToxmdeC9Ss0nf3qstOBI9A==" saltValue="1oVTUqxesSCM/MVDB0twr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525</v>
      </c>
      <c r="G33" s="29" t="s">
        <v>526</v>
      </c>
      <c r="H33" s="29" t="s">
        <v>527</v>
      </c>
      <c r="I33" s="29" t="s">
        <v>528</v>
      </c>
      <c r="J33" s="30" t="s">
        <v>529</v>
      </c>
      <c r="K33" s="22"/>
      <c r="L33" s="22"/>
      <c r="M33" s="22"/>
      <c r="N33" s="22"/>
      <c r="O33" s="22"/>
      <c r="P33" s="22"/>
    </row>
    <row r="34" spans="1:16" ht="39" customHeight="1" x14ac:dyDescent="0.15">
      <c r="A34" s="22"/>
      <c r="B34" s="31"/>
      <c r="C34" s="1151" t="s">
        <v>531</v>
      </c>
      <c r="D34" s="1151"/>
      <c r="E34" s="1152"/>
      <c r="F34" s="32">
        <v>11.75</v>
      </c>
      <c r="G34" s="33">
        <v>10.43</v>
      </c>
      <c r="H34" s="33">
        <v>15.36</v>
      </c>
      <c r="I34" s="33">
        <v>15.01</v>
      </c>
      <c r="J34" s="34">
        <v>12.21</v>
      </c>
      <c r="K34" s="22"/>
      <c r="L34" s="22"/>
      <c r="M34" s="22"/>
      <c r="N34" s="22"/>
      <c r="O34" s="22"/>
      <c r="P34" s="22"/>
    </row>
    <row r="35" spans="1:16" ht="39" customHeight="1" x14ac:dyDescent="0.15">
      <c r="A35" s="22"/>
      <c r="B35" s="35"/>
      <c r="C35" s="1145" t="s">
        <v>532</v>
      </c>
      <c r="D35" s="1146"/>
      <c r="E35" s="1147"/>
      <c r="F35" s="36">
        <v>11.26</v>
      </c>
      <c r="G35" s="37">
        <v>10.23</v>
      </c>
      <c r="H35" s="37">
        <v>9.73</v>
      </c>
      <c r="I35" s="37">
        <v>10.11</v>
      </c>
      <c r="J35" s="38">
        <v>10.29</v>
      </c>
      <c r="K35" s="22"/>
      <c r="L35" s="22"/>
      <c r="M35" s="22"/>
      <c r="N35" s="22"/>
      <c r="O35" s="22"/>
      <c r="P35" s="22"/>
    </row>
    <row r="36" spans="1:16" ht="39" customHeight="1" x14ac:dyDescent="0.15">
      <c r="A36" s="22"/>
      <c r="B36" s="35"/>
      <c r="C36" s="1145" t="s">
        <v>533</v>
      </c>
      <c r="D36" s="1146"/>
      <c r="E36" s="1147"/>
      <c r="F36" s="36">
        <v>1.72</v>
      </c>
      <c r="G36" s="37">
        <v>1.58</v>
      </c>
      <c r="H36" s="37">
        <v>1.44</v>
      </c>
      <c r="I36" s="37">
        <v>1.28</v>
      </c>
      <c r="J36" s="38">
        <v>1.39</v>
      </c>
      <c r="K36" s="22"/>
      <c r="L36" s="22"/>
      <c r="M36" s="22"/>
      <c r="N36" s="22"/>
      <c r="O36" s="22"/>
      <c r="P36" s="22"/>
    </row>
    <row r="37" spans="1:16" ht="39" customHeight="1" x14ac:dyDescent="0.15">
      <c r="A37" s="22"/>
      <c r="B37" s="35"/>
      <c r="C37" s="1145" t="s">
        <v>534</v>
      </c>
      <c r="D37" s="1146"/>
      <c r="E37" s="1147"/>
      <c r="F37" s="36">
        <v>0.61</v>
      </c>
      <c r="G37" s="37">
        <v>0.08</v>
      </c>
      <c r="H37" s="37">
        <v>1.04</v>
      </c>
      <c r="I37" s="37">
        <v>0.97</v>
      </c>
      <c r="J37" s="38">
        <v>0.6</v>
      </c>
      <c r="K37" s="22"/>
      <c r="L37" s="22"/>
      <c r="M37" s="22"/>
      <c r="N37" s="22"/>
      <c r="O37" s="22"/>
      <c r="P37" s="22"/>
    </row>
    <row r="38" spans="1:16" ht="39" customHeight="1" x14ac:dyDescent="0.15">
      <c r="A38" s="22"/>
      <c r="B38" s="35"/>
      <c r="C38" s="1145" t="s">
        <v>535</v>
      </c>
      <c r="D38" s="1146"/>
      <c r="E38" s="1147"/>
      <c r="F38" s="36">
        <v>0.12</v>
      </c>
      <c r="G38" s="37">
        <v>7.0000000000000007E-2</v>
      </c>
      <c r="H38" s="37">
        <v>0.09</v>
      </c>
      <c r="I38" s="37">
        <v>0.04</v>
      </c>
      <c r="J38" s="38">
        <v>0.39</v>
      </c>
      <c r="K38" s="22"/>
      <c r="L38" s="22"/>
      <c r="M38" s="22"/>
      <c r="N38" s="22"/>
      <c r="O38" s="22"/>
      <c r="P38" s="22"/>
    </row>
    <row r="39" spans="1:16" ht="39" customHeight="1" x14ac:dyDescent="0.15">
      <c r="A39" s="22"/>
      <c r="B39" s="35"/>
      <c r="C39" s="1145" t="s">
        <v>536</v>
      </c>
      <c r="D39" s="1146"/>
      <c r="E39" s="1147"/>
      <c r="F39" s="36">
        <v>0.02</v>
      </c>
      <c r="G39" s="37">
        <v>0.01</v>
      </c>
      <c r="H39" s="37">
        <v>0</v>
      </c>
      <c r="I39" s="37">
        <v>0.08</v>
      </c>
      <c r="J39" s="38">
        <v>0.08</v>
      </c>
      <c r="K39" s="22"/>
      <c r="L39" s="22"/>
      <c r="M39" s="22"/>
      <c r="N39" s="22"/>
      <c r="O39" s="22"/>
      <c r="P39" s="22"/>
    </row>
    <row r="40" spans="1:16" ht="39" customHeight="1" x14ac:dyDescent="0.15">
      <c r="A40" s="22"/>
      <c r="B40" s="35"/>
      <c r="C40" s="1145" t="s">
        <v>537</v>
      </c>
      <c r="D40" s="1146"/>
      <c r="E40" s="1147"/>
      <c r="F40" s="36">
        <v>0</v>
      </c>
      <c r="G40" s="37">
        <v>0</v>
      </c>
      <c r="H40" s="37">
        <v>0</v>
      </c>
      <c r="I40" s="37">
        <v>0</v>
      </c>
      <c r="J40" s="38">
        <v>0</v>
      </c>
      <c r="K40" s="22"/>
      <c r="L40" s="22"/>
      <c r="M40" s="22"/>
      <c r="N40" s="22"/>
      <c r="O40" s="22"/>
      <c r="P40" s="22"/>
    </row>
    <row r="41" spans="1:16" ht="39" customHeight="1" x14ac:dyDescent="0.15">
      <c r="A41" s="22"/>
      <c r="B41" s="35"/>
      <c r="C41" s="1145"/>
      <c r="D41" s="1146"/>
      <c r="E41" s="1147"/>
      <c r="F41" s="36"/>
      <c r="G41" s="37"/>
      <c r="H41" s="37"/>
      <c r="I41" s="37"/>
      <c r="J41" s="38"/>
      <c r="K41" s="22"/>
      <c r="L41" s="22"/>
      <c r="M41" s="22"/>
      <c r="N41" s="22"/>
      <c r="O41" s="22"/>
      <c r="P41" s="22"/>
    </row>
    <row r="42" spans="1:16" ht="39" customHeight="1" x14ac:dyDescent="0.15">
      <c r="A42" s="22"/>
      <c r="B42" s="39"/>
      <c r="C42" s="1145" t="s">
        <v>538</v>
      </c>
      <c r="D42" s="1146"/>
      <c r="E42" s="1147"/>
      <c r="F42" s="36" t="s">
        <v>486</v>
      </c>
      <c r="G42" s="37" t="s">
        <v>486</v>
      </c>
      <c r="H42" s="37" t="s">
        <v>486</v>
      </c>
      <c r="I42" s="37" t="s">
        <v>486</v>
      </c>
      <c r="J42" s="38" t="s">
        <v>486</v>
      </c>
      <c r="K42" s="22"/>
      <c r="L42" s="22"/>
      <c r="M42" s="22"/>
      <c r="N42" s="22"/>
      <c r="O42" s="22"/>
      <c r="P42" s="22"/>
    </row>
    <row r="43" spans="1:16" ht="39" customHeight="1" thickBot="1" x14ac:dyDescent="0.2">
      <c r="A43" s="22"/>
      <c r="B43" s="40"/>
      <c r="C43" s="1148" t="s">
        <v>539</v>
      </c>
      <c r="D43" s="1149"/>
      <c r="E43" s="1150"/>
      <c r="F43" s="41">
        <v>0.01</v>
      </c>
      <c r="G43" s="42">
        <v>0.01</v>
      </c>
      <c r="H43" s="42">
        <v>0.06</v>
      </c>
      <c r="I43" s="42" t="s">
        <v>486</v>
      </c>
      <c r="J43" s="43" t="s">
        <v>486</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z/pYNmeOsL1DARslBLt1YJEN1Hbgckg4gSkrIJHwgIe1c9yL78daxMjDE/1oycHcmi/SGhju9ITH59emUKWFcw==" saltValue="8UCNkZNkLjwFrcBM/L0oF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Normal="100" zoomScaleSheetLayoutView="55" workbookViewId="0">
      <selection activeCell="Q56" sqref="Q56"/>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525</v>
      </c>
      <c r="L44" s="56" t="s">
        <v>526</v>
      </c>
      <c r="M44" s="56" t="s">
        <v>527</v>
      </c>
      <c r="N44" s="56" t="s">
        <v>528</v>
      </c>
      <c r="O44" s="57" t="s">
        <v>529</v>
      </c>
      <c r="P44" s="48"/>
      <c r="Q44" s="48"/>
      <c r="R44" s="48"/>
      <c r="S44" s="48"/>
      <c r="T44" s="48"/>
      <c r="U44" s="48"/>
    </row>
    <row r="45" spans="1:21" ht="30.75" customHeight="1" x14ac:dyDescent="0.15">
      <c r="A45" s="48"/>
      <c r="B45" s="1153" t="s">
        <v>9</v>
      </c>
      <c r="C45" s="1154"/>
      <c r="D45" s="58"/>
      <c r="E45" s="1159" t="s">
        <v>10</v>
      </c>
      <c r="F45" s="1159"/>
      <c r="G45" s="1159"/>
      <c r="H45" s="1159"/>
      <c r="I45" s="1159"/>
      <c r="J45" s="1160"/>
      <c r="K45" s="59">
        <v>424</v>
      </c>
      <c r="L45" s="60">
        <v>442</v>
      </c>
      <c r="M45" s="60">
        <v>457</v>
      </c>
      <c r="N45" s="60">
        <v>459</v>
      </c>
      <c r="O45" s="61">
        <v>422</v>
      </c>
      <c r="P45" s="48"/>
      <c r="Q45" s="48"/>
      <c r="R45" s="48"/>
      <c r="S45" s="48"/>
      <c r="T45" s="48"/>
      <c r="U45" s="48"/>
    </row>
    <row r="46" spans="1:21" ht="30.75" customHeight="1" x14ac:dyDescent="0.15">
      <c r="A46" s="48"/>
      <c r="B46" s="1155"/>
      <c r="C46" s="1156"/>
      <c r="D46" s="62"/>
      <c r="E46" s="1161" t="s">
        <v>11</v>
      </c>
      <c r="F46" s="1161"/>
      <c r="G46" s="1161"/>
      <c r="H46" s="1161"/>
      <c r="I46" s="1161"/>
      <c r="J46" s="1162"/>
      <c r="K46" s="63" t="s">
        <v>486</v>
      </c>
      <c r="L46" s="64" t="s">
        <v>486</v>
      </c>
      <c r="M46" s="64" t="s">
        <v>486</v>
      </c>
      <c r="N46" s="64" t="s">
        <v>486</v>
      </c>
      <c r="O46" s="65" t="s">
        <v>486</v>
      </c>
      <c r="P46" s="48"/>
      <c r="Q46" s="48"/>
      <c r="R46" s="48"/>
      <c r="S46" s="48"/>
      <c r="T46" s="48"/>
      <c r="U46" s="48"/>
    </row>
    <row r="47" spans="1:21" ht="30.75" customHeight="1" x14ac:dyDescent="0.15">
      <c r="A47" s="48"/>
      <c r="B47" s="1155"/>
      <c r="C47" s="1156"/>
      <c r="D47" s="62"/>
      <c r="E47" s="1161" t="s">
        <v>12</v>
      </c>
      <c r="F47" s="1161"/>
      <c r="G47" s="1161"/>
      <c r="H47" s="1161"/>
      <c r="I47" s="1161"/>
      <c r="J47" s="1162"/>
      <c r="K47" s="63" t="s">
        <v>486</v>
      </c>
      <c r="L47" s="64" t="s">
        <v>486</v>
      </c>
      <c r="M47" s="64" t="s">
        <v>486</v>
      </c>
      <c r="N47" s="64" t="s">
        <v>486</v>
      </c>
      <c r="O47" s="65" t="s">
        <v>486</v>
      </c>
      <c r="P47" s="48"/>
      <c r="Q47" s="48"/>
      <c r="R47" s="48"/>
      <c r="S47" s="48"/>
      <c r="T47" s="48"/>
      <c r="U47" s="48"/>
    </row>
    <row r="48" spans="1:21" ht="30.75" customHeight="1" x14ac:dyDescent="0.15">
      <c r="A48" s="48"/>
      <c r="B48" s="1155"/>
      <c r="C48" s="1156"/>
      <c r="D48" s="62"/>
      <c r="E48" s="1161" t="s">
        <v>13</v>
      </c>
      <c r="F48" s="1161"/>
      <c r="G48" s="1161"/>
      <c r="H48" s="1161"/>
      <c r="I48" s="1161"/>
      <c r="J48" s="1162"/>
      <c r="K48" s="63">
        <v>54</v>
      </c>
      <c r="L48" s="64">
        <v>56</v>
      </c>
      <c r="M48" s="64">
        <v>54</v>
      </c>
      <c r="N48" s="64">
        <v>51</v>
      </c>
      <c r="O48" s="65">
        <v>46</v>
      </c>
      <c r="P48" s="48"/>
      <c r="Q48" s="48"/>
      <c r="R48" s="48"/>
      <c r="S48" s="48"/>
      <c r="T48" s="48"/>
      <c r="U48" s="48"/>
    </row>
    <row r="49" spans="1:21" ht="30.75" customHeight="1" x14ac:dyDescent="0.15">
      <c r="A49" s="48"/>
      <c r="B49" s="1155"/>
      <c r="C49" s="1156"/>
      <c r="D49" s="62"/>
      <c r="E49" s="1161" t="s">
        <v>14</v>
      </c>
      <c r="F49" s="1161"/>
      <c r="G49" s="1161"/>
      <c r="H49" s="1161"/>
      <c r="I49" s="1161"/>
      <c r="J49" s="1162"/>
      <c r="K49" s="63">
        <v>13</v>
      </c>
      <c r="L49" s="64">
        <v>3</v>
      </c>
      <c r="M49" s="64">
        <v>4</v>
      </c>
      <c r="N49" s="64">
        <v>11</v>
      </c>
      <c r="O49" s="65">
        <v>10</v>
      </c>
      <c r="P49" s="48"/>
      <c r="Q49" s="48"/>
      <c r="R49" s="48"/>
      <c r="S49" s="48"/>
      <c r="T49" s="48"/>
      <c r="U49" s="48"/>
    </row>
    <row r="50" spans="1:21" ht="30.75" customHeight="1" x14ac:dyDescent="0.15">
      <c r="A50" s="48"/>
      <c r="B50" s="1155"/>
      <c r="C50" s="1156"/>
      <c r="D50" s="62"/>
      <c r="E50" s="1161" t="s">
        <v>15</v>
      </c>
      <c r="F50" s="1161"/>
      <c r="G50" s="1161"/>
      <c r="H50" s="1161"/>
      <c r="I50" s="1161"/>
      <c r="J50" s="1162"/>
      <c r="K50" s="63">
        <v>4</v>
      </c>
      <c r="L50" s="64">
        <v>2</v>
      </c>
      <c r="M50" s="64">
        <v>4</v>
      </c>
      <c r="N50" s="64">
        <v>2</v>
      </c>
      <c r="O50" s="65">
        <v>2</v>
      </c>
      <c r="P50" s="48"/>
      <c r="Q50" s="48"/>
      <c r="R50" s="48"/>
      <c r="S50" s="48"/>
      <c r="T50" s="48"/>
      <c r="U50" s="48"/>
    </row>
    <row r="51" spans="1:21" ht="30.75" customHeight="1" x14ac:dyDescent="0.15">
      <c r="A51" s="48"/>
      <c r="B51" s="1157"/>
      <c r="C51" s="1158"/>
      <c r="D51" s="66"/>
      <c r="E51" s="1161" t="s">
        <v>16</v>
      </c>
      <c r="F51" s="1161"/>
      <c r="G51" s="1161"/>
      <c r="H51" s="1161"/>
      <c r="I51" s="1161"/>
      <c r="J51" s="1162"/>
      <c r="K51" s="63">
        <v>0</v>
      </c>
      <c r="L51" s="64">
        <v>0</v>
      </c>
      <c r="M51" s="64" t="s">
        <v>486</v>
      </c>
      <c r="N51" s="64" t="s">
        <v>486</v>
      </c>
      <c r="O51" s="65" t="s">
        <v>486</v>
      </c>
      <c r="P51" s="48"/>
      <c r="Q51" s="48"/>
      <c r="R51" s="48"/>
      <c r="S51" s="48"/>
      <c r="T51" s="48"/>
      <c r="U51" s="48"/>
    </row>
    <row r="52" spans="1:21" ht="30.75" customHeight="1" x14ac:dyDescent="0.15">
      <c r="A52" s="48"/>
      <c r="B52" s="1163" t="s">
        <v>17</v>
      </c>
      <c r="C52" s="1164"/>
      <c r="D52" s="66"/>
      <c r="E52" s="1161" t="s">
        <v>18</v>
      </c>
      <c r="F52" s="1161"/>
      <c r="G52" s="1161"/>
      <c r="H52" s="1161"/>
      <c r="I52" s="1161"/>
      <c r="J52" s="1162"/>
      <c r="K52" s="63">
        <v>296</v>
      </c>
      <c r="L52" s="64">
        <v>305</v>
      </c>
      <c r="M52" s="64">
        <v>315</v>
      </c>
      <c r="N52" s="64">
        <v>289</v>
      </c>
      <c r="O52" s="65">
        <v>272</v>
      </c>
      <c r="P52" s="48"/>
      <c r="Q52" s="48"/>
      <c r="R52" s="48"/>
      <c r="S52" s="48"/>
      <c r="T52" s="48"/>
      <c r="U52" s="48"/>
    </row>
    <row r="53" spans="1:21" ht="30.75" customHeight="1" thickBot="1" x14ac:dyDescent="0.2">
      <c r="A53" s="48"/>
      <c r="B53" s="1165" t="s">
        <v>19</v>
      </c>
      <c r="C53" s="1166"/>
      <c r="D53" s="67"/>
      <c r="E53" s="1167" t="s">
        <v>20</v>
      </c>
      <c r="F53" s="1167"/>
      <c r="G53" s="1167"/>
      <c r="H53" s="1167"/>
      <c r="I53" s="1167"/>
      <c r="J53" s="1168"/>
      <c r="K53" s="68">
        <v>199</v>
      </c>
      <c r="L53" s="69">
        <v>198</v>
      </c>
      <c r="M53" s="69">
        <v>204</v>
      </c>
      <c r="N53" s="69">
        <v>234</v>
      </c>
      <c r="O53" s="70">
        <v>208</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540</v>
      </c>
      <c r="L57" s="81" t="s">
        <v>541</v>
      </c>
      <c r="M57" s="81" t="s">
        <v>542</v>
      </c>
      <c r="N57" s="81" t="s">
        <v>543</v>
      </c>
      <c r="O57" s="82" t="s">
        <v>544</v>
      </c>
      <c r="P57" s="48"/>
      <c r="Q57" s="48"/>
      <c r="R57" s="48"/>
      <c r="S57" s="48"/>
      <c r="T57" s="48"/>
      <c r="U57" s="48"/>
    </row>
    <row r="58" spans="1:21" ht="31.5" customHeight="1" x14ac:dyDescent="0.15">
      <c r="B58" s="1169" t="s">
        <v>24</v>
      </c>
      <c r="C58" s="1170"/>
      <c r="D58" s="1175" t="s">
        <v>25</v>
      </c>
      <c r="E58" s="1176"/>
      <c r="F58" s="1176"/>
      <c r="G58" s="1176"/>
      <c r="H58" s="1176"/>
      <c r="I58" s="1176"/>
      <c r="J58" s="1177"/>
      <c r="K58" s="83"/>
      <c r="L58" s="84"/>
      <c r="M58" s="84"/>
      <c r="N58" s="84"/>
      <c r="O58" s="85"/>
    </row>
    <row r="59" spans="1:21" ht="31.5" customHeight="1" x14ac:dyDescent="0.15">
      <c r="B59" s="1171"/>
      <c r="C59" s="1172"/>
      <c r="D59" s="1178" t="s">
        <v>26</v>
      </c>
      <c r="E59" s="1179"/>
      <c r="F59" s="1179"/>
      <c r="G59" s="1179"/>
      <c r="H59" s="1179"/>
      <c r="I59" s="1179"/>
      <c r="J59" s="1180"/>
      <c r="K59" s="86"/>
      <c r="L59" s="87"/>
      <c r="M59" s="87"/>
      <c r="N59" s="87"/>
      <c r="O59" s="88"/>
    </row>
    <row r="60" spans="1:21" ht="31.5" customHeight="1" thickBot="1" x14ac:dyDescent="0.2">
      <c r="B60" s="1173"/>
      <c r="C60" s="1174"/>
      <c r="D60" s="1181" t="s">
        <v>27</v>
      </c>
      <c r="E60" s="1182"/>
      <c r="F60" s="1182"/>
      <c r="G60" s="1182"/>
      <c r="H60" s="1182"/>
      <c r="I60" s="1182"/>
      <c r="J60" s="1183"/>
      <c r="K60" s="89"/>
      <c r="L60" s="90"/>
      <c r="M60" s="90"/>
      <c r="N60" s="90"/>
      <c r="O60" s="91"/>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EP7HXUE1zcY1ztgaZ8zdKXUSp/R1hF+wwU9Y2mg8hpaX4XMiRaUc+eJaJyxzuijNsQjcUGgbdJ2dsZEc0kJGeQ==" saltValue="XsxhbblbV1o8R6IDI+7n8w=="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Normal="10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525</v>
      </c>
      <c r="J40" s="103" t="s">
        <v>526</v>
      </c>
      <c r="K40" s="103" t="s">
        <v>527</v>
      </c>
      <c r="L40" s="103" t="s">
        <v>528</v>
      </c>
      <c r="M40" s="104" t="s">
        <v>529</v>
      </c>
    </row>
    <row r="41" spans="2:13" ht="27.75" customHeight="1" x14ac:dyDescent="0.15">
      <c r="B41" s="1184" t="s">
        <v>30</v>
      </c>
      <c r="C41" s="1185"/>
      <c r="D41" s="105"/>
      <c r="E41" s="1190" t="s">
        <v>31</v>
      </c>
      <c r="F41" s="1190"/>
      <c r="G41" s="1190"/>
      <c r="H41" s="1191"/>
      <c r="I41" s="355">
        <v>4398</v>
      </c>
      <c r="J41" s="356">
        <v>4218</v>
      </c>
      <c r="K41" s="356">
        <v>4024</v>
      </c>
      <c r="L41" s="356">
        <v>3852</v>
      </c>
      <c r="M41" s="357">
        <v>3543</v>
      </c>
    </row>
    <row r="42" spans="2:13" ht="27.75" customHeight="1" x14ac:dyDescent="0.15">
      <c r="B42" s="1186"/>
      <c r="C42" s="1187"/>
      <c r="D42" s="106"/>
      <c r="E42" s="1192" t="s">
        <v>32</v>
      </c>
      <c r="F42" s="1192"/>
      <c r="G42" s="1192"/>
      <c r="H42" s="1193"/>
      <c r="I42" s="358">
        <v>3</v>
      </c>
      <c r="J42" s="359" t="s">
        <v>486</v>
      </c>
      <c r="K42" s="359">
        <v>19</v>
      </c>
      <c r="L42" s="359">
        <v>17</v>
      </c>
      <c r="M42" s="360">
        <v>26</v>
      </c>
    </row>
    <row r="43" spans="2:13" ht="27.75" customHeight="1" x14ac:dyDescent="0.15">
      <c r="B43" s="1186"/>
      <c r="C43" s="1187"/>
      <c r="D43" s="106"/>
      <c r="E43" s="1192" t="s">
        <v>33</v>
      </c>
      <c r="F43" s="1192"/>
      <c r="G43" s="1192"/>
      <c r="H43" s="1193"/>
      <c r="I43" s="358">
        <v>399</v>
      </c>
      <c r="J43" s="359">
        <v>341</v>
      </c>
      <c r="K43" s="359">
        <v>263</v>
      </c>
      <c r="L43" s="359">
        <v>239</v>
      </c>
      <c r="M43" s="360">
        <v>204</v>
      </c>
    </row>
    <row r="44" spans="2:13" ht="27.75" customHeight="1" x14ac:dyDescent="0.15">
      <c r="B44" s="1186"/>
      <c r="C44" s="1187"/>
      <c r="D44" s="106"/>
      <c r="E44" s="1192" t="s">
        <v>34</v>
      </c>
      <c r="F44" s="1192"/>
      <c r="G44" s="1192"/>
      <c r="H44" s="1193"/>
      <c r="I44" s="358">
        <v>14</v>
      </c>
      <c r="J44" s="359">
        <v>17</v>
      </c>
      <c r="K44" s="359">
        <v>15</v>
      </c>
      <c r="L44" s="359">
        <v>-8</v>
      </c>
      <c r="M44" s="360">
        <v>-17</v>
      </c>
    </row>
    <row r="45" spans="2:13" ht="27.75" customHeight="1" x14ac:dyDescent="0.15">
      <c r="B45" s="1186"/>
      <c r="C45" s="1187"/>
      <c r="D45" s="106"/>
      <c r="E45" s="1192" t="s">
        <v>35</v>
      </c>
      <c r="F45" s="1192"/>
      <c r="G45" s="1192"/>
      <c r="H45" s="1193"/>
      <c r="I45" s="358">
        <v>33</v>
      </c>
      <c r="J45" s="359">
        <v>18</v>
      </c>
      <c r="K45" s="359">
        <v>38</v>
      </c>
      <c r="L45" s="359">
        <v>84</v>
      </c>
      <c r="M45" s="360">
        <v>103</v>
      </c>
    </row>
    <row r="46" spans="2:13" ht="27.75" customHeight="1" x14ac:dyDescent="0.15">
      <c r="B46" s="1186"/>
      <c r="C46" s="1187"/>
      <c r="D46" s="107"/>
      <c r="E46" s="1192" t="s">
        <v>36</v>
      </c>
      <c r="F46" s="1192"/>
      <c r="G46" s="1192"/>
      <c r="H46" s="1193"/>
      <c r="I46" s="358" t="s">
        <v>486</v>
      </c>
      <c r="J46" s="359" t="s">
        <v>486</v>
      </c>
      <c r="K46" s="359" t="s">
        <v>486</v>
      </c>
      <c r="L46" s="359" t="s">
        <v>486</v>
      </c>
      <c r="M46" s="360" t="s">
        <v>486</v>
      </c>
    </row>
    <row r="47" spans="2:13" ht="27.75" customHeight="1" x14ac:dyDescent="0.15">
      <c r="B47" s="1186"/>
      <c r="C47" s="1187"/>
      <c r="D47" s="108"/>
      <c r="E47" s="1194" t="s">
        <v>37</v>
      </c>
      <c r="F47" s="1195"/>
      <c r="G47" s="1195"/>
      <c r="H47" s="1196"/>
      <c r="I47" s="358" t="s">
        <v>486</v>
      </c>
      <c r="J47" s="359" t="s">
        <v>486</v>
      </c>
      <c r="K47" s="359" t="s">
        <v>486</v>
      </c>
      <c r="L47" s="359" t="s">
        <v>486</v>
      </c>
      <c r="M47" s="360" t="s">
        <v>486</v>
      </c>
    </row>
    <row r="48" spans="2:13" ht="27.75" customHeight="1" x14ac:dyDescent="0.15">
      <c r="B48" s="1186"/>
      <c r="C48" s="1187"/>
      <c r="D48" s="106"/>
      <c r="E48" s="1192" t="s">
        <v>38</v>
      </c>
      <c r="F48" s="1192"/>
      <c r="G48" s="1192"/>
      <c r="H48" s="1193"/>
      <c r="I48" s="358" t="s">
        <v>486</v>
      </c>
      <c r="J48" s="359" t="s">
        <v>486</v>
      </c>
      <c r="K48" s="359" t="s">
        <v>486</v>
      </c>
      <c r="L48" s="359" t="s">
        <v>486</v>
      </c>
      <c r="M48" s="360" t="s">
        <v>486</v>
      </c>
    </row>
    <row r="49" spans="2:13" ht="27.75" customHeight="1" x14ac:dyDescent="0.15">
      <c r="B49" s="1188"/>
      <c r="C49" s="1189"/>
      <c r="D49" s="106"/>
      <c r="E49" s="1192" t="s">
        <v>39</v>
      </c>
      <c r="F49" s="1192"/>
      <c r="G49" s="1192"/>
      <c r="H49" s="1193"/>
      <c r="I49" s="358" t="s">
        <v>486</v>
      </c>
      <c r="J49" s="359" t="s">
        <v>486</v>
      </c>
      <c r="K49" s="359" t="s">
        <v>486</v>
      </c>
      <c r="L49" s="359" t="s">
        <v>486</v>
      </c>
      <c r="M49" s="360" t="s">
        <v>486</v>
      </c>
    </row>
    <row r="50" spans="2:13" ht="27.75" customHeight="1" x14ac:dyDescent="0.15">
      <c r="B50" s="1197" t="s">
        <v>40</v>
      </c>
      <c r="C50" s="1198"/>
      <c r="D50" s="109"/>
      <c r="E50" s="1192" t="s">
        <v>41</v>
      </c>
      <c r="F50" s="1192"/>
      <c r="G50" s="1192"/>
      <c r="H50" s="1193"/>
      <c r="I50" s="358">
        <v>1816</v>
      </c>
      <c r="J50" s="359">
        <v>2081</v>
      </c>
      <c r="K50" s="359">
        <v>2317</v>
      </c>
      <c r="L50" s="359">
        <v>2553</v>
      </c>
      <c r="M50" s="360">
        <v>2776</v>
      </c>
    </row>
    <row r="51" spans="2:13" ht="27.75" customHeight="1" x14ac:dyDescent="0.15">
      <c r="B51" s="1186"/>
      <c r="C51" s="1187"/>
      <c r="D51" s="106"/>
      <c r="E51" s="1192" t="s">
        <v>42</v>
      </c>
      <c r="F51" s="1192"/>
      <c r="G51" s="1192"/>
      <c r="H51" s="1193"/>
      <c r="I51" s="358">
        <v>2</v>
      </c>
      <c r="J51" s="359">
        <v>2</v>
      </c>
      <c r="K51" s="359">
        <v>52</v>
      </c>
      <c r="L51" s="359">
        <v>121</v>
      </c>
      <c r="M51" s="360">
        <v>193</v>
      </c>
    </row>
    <row r="52" spans="2:13" ht="27.75" customHeight="1" x14ac:dyDescent="0.15">
      <c r="B52" s="1188"/>
      <c r="C52" s="1189"/>
      <c r="D52" s="106"/>
      <c r="E52" s="1192" t="s">
        <v>43</v>
      </c>
      <c r="F52" s="1192"/>
      <c r="G52" s="1192"/>
      <c r="H52" s="1193"/>
      <c r="I52" s="358">
        <v>2965</v>
      </c>
      <c r="J52" s="359">
        <v>2862</v>
      </c>
      <c r="K52" s="359">
        <v>2681</v>
      </c>
      <c r="L52" s="359">
        <v>2606</v>
      </c>
      <c r="M52" s="360">
        <v>2396</v>
      </c>
    </row>
    <row r="53" spans="2:13" ht="27.75" customHeight="1" thickBot="1" x14ac:dyDescent="0.2">
      <c r="B53" s="1199" t="s">
        <v>19</v>
      </c>
      <c r="C53" s="1200"/>
      <c r="D53" s="110"/>
      <c r="E53" s="1201" t="s">
        <v>44</v>
      </c>
      <c r="F53" s="1201"/>
      <c r="G53" s="1201"/>
      <c r="H53" s="1202"/>
      <c r="I53" s="361">
        <v>65</v>
      </c>
      <c r="J53" s="362">
        <v>-350</v>
      </c>
      <c r="K53" s="362">
        <v>-691</v>
      </c>
      <c r="L53" s="362">
        <v>-1096</v>
      </c>
      <c r="M53" s="363">
        <v>-1505</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dpSvLFXLgYjRmA0Q0fJD+/k9JhTb7Cf0rIZbQ/g1Wi8tithQ8uw1btizs+LEC/9f7U6RrL6jzshvWWO8Qbxt8A==" saltValue="NQi2cYGxWXh/Be2zKmuEy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60" zoomScaleNormal="60" zoomScaleSheetLayoutView="100" workbookViewId="0">
      <selection activeCell="H63" sqref="H63"/>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527</v>
      </c>
      <c r="G54" s="119" t="s">
        <v>528</v>
      </c>
      <c r="H54" s="120" t="s">
        <v>529</v>
      </c>
    </row>
    <row r="55" spans="2:8" ht="52.5" customHeight="1" x14ac:dyDescent="0.15">
      <c r="B55" s="121"/>
      <c r="C55" s="1211" t="s">
        <v>46</v>
      </c>
      <c r="D55" s="1211"/>
      <c r="E55" s="1212"/>
      <c r="F55" s="122">
        <v>929</v>
      </c>
      <c r="G55" s="122">
        <v>1049</v>
      </c>
      <c r="H55" s="123">
        <v>1139</v>
      </c>
    </row>
    <row r="56" spans="2:8" ht="52.5" customHeight="1" x14ac:dyDescent="0.15">
      <c r="B56" s="124"/>
      <c r="C56" s="1213" t="s">
        <v>47</v>
      </c>
      <c r="D56" s="1213"/>
      <c r="E56" s="1214"/>
      <c r="F56" s="125">
        <v>150</v>
      </c>
      <c r="G56" s="125">
        <v>150</v>
      </c>
      <c r="H56" s="126">
        <v>162</v>
      </c>
    </row>
    <row r="57" spans="2:8" ht="53.25" customHeight="1" x14ac:dyDescent="0.15">
      <c r="B57" s="124"/>
      <c r="C57" s="1215" t="s">
        <v>48</v>
      </c>
      <c r="D57" s="1215"/>
      <c r="E57" s="1216"/>
      <c r="F57" s="127">
        <v>1060</v>
      </c>
      <c r="G57" s="127">
        <v>1144</v>
      </c>
      <c r="H57" s="128">
        <v>1201</v>
      </c>
    </row>
    <row r="58" spans="2:8" ht="45.75" customHeight="1" x14ac:dyDescent="0.15">
      <c r="B58" s="129"/>
      <c r="C58" s="1203" t="s">
        <v>555</v>
      </c>
      <c r="D58" s="1204"/>
      <c r="E58" s="1205"/>
      <c r="F58" s="130">
        <v>719</v>
      </c>
      <c r="G58" s="130">
        <v>719</v>
      </c>
      <c r="H58" s="131">
        <v>719</v>
      </c>
    </row>
    <row r="59" spans="2:8" ht="45.75" customHeight="1" x14ac:dyDescent="0.15">
      <c r="B59" s="129"/>
      <c r="C59" s="1203" t="s">
        <v>556</v>
      </c>
      <c r="D59" s="1204"/>
      <c r="E59" s="1205"/>
      <c r="F59" s="130">
        <v>158</v>
      </c>
      <c r="G59" s="130">
        <v>158</v>
      </c>
      <c r="H59" s="131">
        <v>158</v>
      </c>
    </row>
    <row r="60" spans="2:8" ht="45.75" customHeight="1" x14ac:dyDescent="0.15">
      <c r="B60" s="129"/>
      <c r="C60" s="1203" t="s">
        <v>557</v>
      </c>
      <c r="D60" s="1204"/>
      <c r="E60" s="1205"/>
      <c r="F60" s="130">
        <v>78</v>
      </c>
      <c r="G60" s="130">
        <v>98</v>
      </c>
      <c r="H60" s="131">
        <v>109</v>
      </c>
    </row>
    <row r="61" spans="2:8" ht="45.75" customHeight="1" x14ac:dyDescent="0.15">
      <c r="B61" s="129"/>
      <c r="C61" s="1203" t="s">
        <v>559</v>
      </c>
      <c r="D61" s="1204"/>
      <c r="E61" s="1205"/>
      <c r="F61" s="130">
        <v>15</v>
      </c>
      <c r="G61" s="130">
        <v>50</v>
      </c>
      <c r="H61" s="131">
        <v>90</v>
      </c>
    </row>
    <row r="62" spans="2:8" ht="45.75" customHeight="1" thickBot="1" x14ac:dyDescent="0.2">
      <c r="B62" s="132"/>
      <c r="C62" s="1206" t="s">
        <v>558</v>
      </c>
      <c r="D62" s="1207"/>
      <c r="E62" s="1208"/>
      <c r="F62" s="133">
        <v>74</v>
      </c>
      <c r="G62" s="133">
        <v>74</v>
      </c>
      <c r="H62" s="134">
        <v>84</v>
      </c>
    </row>
    <row r="63" spans="2:8" ht="52.5" customHeight="1" thickBot="1" x14ac:dyDescent="0.2">
      <c r="B63" s="135"/>
      <c r="C63" s="1209" t="s">
        <v>49</v>
      </c>
      <c r="D63" s="1209"/>
      <c r="E63" s="1210"/>
      <c r="F63" s="136">
        <v>2139</v>
      </c>
      <c r="G63" s="136">
        <v>2343</v>
      </c>
      <c r="H63" s="137">
        <v>2503</v>
      </c>
    </row>
    <row r="64" spans="2:8" x14ac:dyDescent="0.15"/>
  </sheetData>
  <sheetProtection algorithmName="SHA-512" hashValue="9Lt38Vq+Lycby8D0/PprFhnXZugH6TVX8zHY5pgvsOLLEVKd//YWc9zH5ixNAWlx3Qq0X63Vu79fyx9HFPCH7w==" saltValue="cUJPHR+ciIVPG54bcLW2u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524</v>
      </c>
      <c r="G2" s="151"/>
      <c r="H2" s="152"/>
    </row>
    <row r="3" spans="1:8" x14ac:dyDescent="0.15">
      <c r="A3" s="148" t="s">
        <v>517</v>
      </c>
      <c r="B3" s="153"/>
      <c r="C3" s="154"/>
      <c r="D3" s="155">
        <v>61808</v>
      </c>
      <c r="E3" s="156"/>
      <c r="F3" s="157">
        <v>126262</v>
      </c>
      <c r="G3" s="158"/>
      <c r="H3" s="159"/>
    </row>
    <row r="4" spans="1:8" x14ac:dyDescent="0.15">
      <c r="A4" s="160"/>
      <c r="B4" s="161"/>
      <c r="C4" s="162"/>
      <c r="D4" s="163">
        <v>26169</v>
      </c>
      <c r="E4" s="164"/>
      <c r="F4" s="165">
        <v>56769</v>
      </c>
      <c r="G4" s="166"/>
      <c r="H4" s="167"/>
    </row>
    <row r="5" spans="1:8" x14ac:dyDescent="0.15">
      <c r="A5" s="148" t="s">
        <v>519</v>
      </c>
      <c r="B5" s="153"/>
      <c r="C5" s="154"/>
      <c r="D5" s="155">
        <v>56250</v>
      </c>
      <c r="E5" s="156"/>
      <c r="F5" s="157">
        <v>126525</v>
      </c>
      <c r="G5" s="158"/>
      <c r="H5" s="159"/>
    </row>
    <row r="6" spans="1:8" x14ac:dyDescent="0.15">
      <c r="A6" s="160"/>
      <c r="B6" s="161"/>
      <c r="C6" s="162"/>
      <c r="D6" s="163">
        <v>28901</v>
      </c>
      <c r="E6" s="164"/>
      <c r="F6" s="165">
        <v>67052</v>
      </c>
      <c r="G6" s="166"/>
      <c r="H6" s="167"/>
    </row>
    <row r="7" spans="1:8" x14ac:dyDescent="0.15">
      <c r="A7" s="148" t="s">
        <v>520</v>
      </c>
      <c r="B7" s="153"/>
      <c r="C7" s="154"/>
      <c r="D7" s="155">
        <v>55949</v>
      </c>
      <c r="E7" s="156"/>
      <c r="F7" s="157">
        <v>122054</v>
      </c>
      <c r="G7" s="158"/>
      <c r="H7" s="159"/>
    </row>
    <row r="8" spans="1:8" x14ac:dyDescent="0.15">
      <c r="A8" s="160"/>
      <c r="B8" s="161"/>
      <c r="C8" s="162"/>
      <c r="D8" s="163">
        <v>34994</v>
      </c>
      <c r="E8" s="164"/>
      <c r="F8" s="165">
        <v>68298</v>
      </c>
      <c r="G8" s="166"/>
      <c r="H8" s="167"/>
    </row>
    <row r="9" spans="1:8" x14ac:dyDescent="0.15">
      <c r="A9" s="148" t="s">
        <v>521</v>
      </c>
      <c r="B9" s="153"/>
      <c r="C9" s="154"/>
      <c r="D9" s="155">
        <v>52038</v>
      </c>
      <c r="E9" s="156"/>
      <c r="F9" s="157">
        <v>111644</v>
      </c>
      <c r="G9" s="158"/>
      <c r="H9" s="159"/>
    </row>
    <row r="10" spans="1:8" x14ac:dyDescent="0.15">
      <c r="A10" s="160"/>
      <c r="B10" s="161"/>
      <c r="C10" s="162"/>
      <c r="D10" s="163">
        <v>25695</v>
      </c>
      <c r="E10" s="164"/>
      <c r="F10" s="165">
        <v>66606</v>
      </c>
      <c r="G10" s="166"/>
      <c r="H10" s="167"/>
    </row>
    <row r="11" spans="1:8" x14ac:dyDescent="0.15">
      <c r="A11" s="148" t="s">
        <v>522</v>
      </c>
      <c r="B11" s="153"/>
      <c r="C11" s="154"/>
      <c r="D11" s="155">
        <v>39950</v>
      </c>
      <c r="E11" s="156"/>
      <c r="F11" s="157">
        <v>127917</v>
      </c>
      <c r="G11" s="158"/>
      <c r="H11" s="159"/>
    </row>
    <row r="12" spans="1:8" x14ac:dyDescent="0.15">
      <c r="A12" s="160"/>
      <c r="B12" s="161"/>
      <c r="C12" s="168"/>
      <c r="D12" s="163">
        <v>17441</v>
      </c>
      <c r="E12" s="164"/>
      <c r="F12" s="165">
        <v>69746</v>
      </c>
      <c r="G12" s="166"/>
      <c r="H12" s="167"/>
    </row>
    <row r="13" spans="1:8" x14ac:dyDescent="0.15">
      <c r="A13" s="148"/>
      <c r="B13" s="153"/>
      <c r="C13" s="169"/>
      <c r="D13" s="170">
        <v>53199</v>
      </c>
      <c r="E13" s="171"/>
      <c r="F13" s="172">
        <v>122880</v>
      </c>
      <c r="G13" s="173"/>
      <c r="H13" s="159"/>
    </row>
    <row r="14" spans="1:8" x14ac:dyDescent="0.15">
      <c r="A14" s="160"/>
      <c r="B14" s="161"/>
      <c r="C14" s="162"/>
      <c r="D14" s="163">
        <v>26640</v>
      </c>
      <c r="E14" s="164"/>
      <c r="F14" s="165">
        <v>65694</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11.76</v>
      </c>
      <c r="C19" s="174">
        <f>ROUND(VALUE(SUBSTITUTE(実質収支比率等に係る経年分析!G$48,"▲","-")),2)</f>
        <v>10.44</v>
      </c>
      <c r="D19" s="174">
        <f>ROUND(VALUE(SUBSTITUTE(実質収支比率等に係る経年分析!H$48,"▲","-")),2)</f>
        <v>15.36</v>
      </c>
      <c r="E19" s="174">
        <f>ROUND(VALUE(SUBSTITUTE(実質収支比率等に係る経年分析!I$48,"▲","-")),2)</f>
        <v>15.02</v>
      </c>
      <c r="F19" s="174">
        <f>ROUND(VALUE(SUBSTITUTE(実質収支比率等に係る経年分析!J$48,"▲","-")),2)</f>
        <v>12.21</v>
      </c>
    </row>
    <row r="20" spans="1:11" x14ac:dyDescent="0.15">
      <c r="A20" s="174" t="s">
        <v>53</v>
      </c>
      <c r="B20" s="174">
        <f>ROUND(VALUE(SUBSTITUTE(実質収支比率等に係る経年分析!F$47,"▲","-")),2)</f>
        <v>24.26</v>
      </c>
      <c r="C20" s="174">
        <f>ROUND(VALUE(SUBSTITUTE(実質収支比率等に係る経年分析!G$47,"▲","-")),2)</f>
        <v>27.16</v>
      </c>
      <c r="D20" s="174">
        <f>ROUND(VALUE(SUBSTITUTE(実質収支比率等に係る経年分析!H$47,"▲","-")),2)</f>
        <v>28.45</v>
      </c>
      <c r="E20" s="174">
        <f>ROUND(VALUE(SUBSTITUTE(実質収支比率等に係る経年分析!I$47,"▲","-")),2)</f>
        <v>33.380000000000003</v>
      </c>
      <c r="F20" s="174">
        <f>ROUND(VALUE(SUBSTITUTE(実質収支比率等に係る経年分析!J$47,"▲","-")),2)</f>
        <v>35.69</v>
      </c>
    </row>
    <row r="21" spans="1:11" x14ac:dyDescent="0.15">
      <c r="A21" s="174" t="s">
        <v>54</v>
      </c>
      <c r="B21" s="174">
        <f>IF(ISNUMBER(VALUE(SUBSTITUTE(実質収支比率等に係る経年分析!F$49,"▲","-"))),ROUND(VALUE(SUBSTITUTE(実質収支比率等に係る経年分析!F$49,"▲","-")),2),NA())</f>
        <v>-1.72</v>
      </c>
      <c r="C21" s="174">
        <f>IF(ISNUMBER(VALUE(SUBSTITUTE(実質収支比率等に係る経年分析!G$49,"▲","-"))),ROUND(VALUE(SUBSTITUTE(実質収支比率等に係る経年分析!G$49,"▲","-")),2),NA())</f>
        <v>4.03</v>
      </c>
      <c r="D21" s="174">
        <f>IF(ISNUMBER(VALUE(SUBSTITUTE(実質収支比率等に係る経年分析!H$49,"▲","-"))),ROUND(VALUE(SUBSTITUTE(実質収支比率等に係る経年分析!H$49,"▲","-")),2),NA())</f>
        <v>8.33</v>
      </c>
      <c r="E21" s="174">
        <f>IF(ISNUMBER(VALUE(SUBSTITUTE(実質収支比率等に係る経年分析!I$49,"▲","-"))),ROUND(VALUE(SUBSTITUTE(実質収支比率等に係る経年分析!I$49,"▲","-")),2),NA())</f>
        <v>2.87</v>
      </c>
      <c r="F21" s="174">
        <f>IF(ISNUMBER(VALUE(SUBSTITUTE(実質収支比率等に係る経年分析!J$49,"▲","-"))),ROUND(VALUE(SUBSTITUTE(実質収支比率等に係る経年分析!J$49,"▲","-")),2),NA())</f>
        <v>0.25</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0.01</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0.01</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0.06</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15">
      <c r="A30" s="175" t="str">
        <f>IF(連結実質赤字比率に係る赤字・黒字の構成分析!C$40="",NA(),連結実質赤字比率に係る赤字・黒字の構成分析!C$40)</f>
        <v>土地取得特別会計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v>
      </c>
    </row>
    <row r="31" spans="1:11" x14ac:dyDescent="0.15">
      <c r="A31" s="175" t="str">
        <f>IF(連結実質赤字比率に係る赤字・黒字の構成分析!C$39="",NA(),連結実質赤字比率に係る赤字・黒字の構成分析!C$39)</f>
        <v>後期高齢者医療特別会計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0.02</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0.01</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0.08</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0.08</v>
      </c>
    </row>
    <row r="32" spans="1:11" x14ac:dyDescent="0.15">
      <c r="A32" s="175" t="str">
        <f>IF(連結実質赤字比率に係る赤字・黒字の構成分析!C$38="",NA(),連結実質赤字比率に係る赤字・黒字の構成分析!C$38)</f>
        <v>農業集落排水事業特別会計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0.12</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7.0000000000000007E-2</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0.09</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0.04</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0.39</v>
      </c>
    </row>
    <row r="33" spans="1:16" x14ac:dyDescent="0.15">
      <c r="A33" s="175" t="str">
        <f>IF(連結実質赤字比率に係る赤字・黒字の構成分析!C$37="",NA(),連結実質赤字比率に係る赤字・黒字の構成分析!C$37)</f>
        <v>介護保険特別会計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0.61</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0.08</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1.04</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0.97</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0.6</v>
      </c>
    </row>
    <row r="34" spans="1:16" x14ac:dyDescent="0.15">
      <c r="A34" s="175" t="str">
        <f>IF(連結実質赤字比率に係る赤字・黒字の構成分析!C$36="",NA(),連結実質赤字比率に係る赤字・黒字の構成分析!C$36)</f>
        <v>国民健康保険特別会計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1.72</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1.58</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1.44</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1.28</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1.39</v>
      </c>
    </row>
    <row r="35" spans="1:16" x14ac:dyDescent="0.15">
      <c r="A35" s="175" t="str">
        <f>IF(連結実質赤字比率に係る赤字・黒字の構成分析!C$35="",NA(),連結実質赤字比率に係る赤字・黒字の構成分析!C$35)</f>
        <v>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11.26</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10.23</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9.73</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10.11</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10.29</v>
      </c>
    </row>
    <row r="36" spans="1:16" x14ac:dyDescent="0.15">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11.75</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10.43</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15.36</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15.01</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12.21</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296</v>
      </c>
      <c r="E42" s="176"/>
      <c r="F42" s="176"/>
      <c r="G42" s="176">
        <f>'実質公債費比率（分子）の構造'!L$52</f>
        <v>305</v>
      </c>
      <c r="H42" s="176"/>
      <c r="I42" s="176"/>
      <c r="J42" s="176">
        <f>'実質公債費比率（分子）の構造'!M$52</f>
        <v>315</v>
      </c>
      <c r="K42" s="176"/>
      <c r="L42" s="176"/>
      <c r="M42" s="176">
        <f>'実質公債費比率（分子）の構造'!N$52</f>
        <v>289</v>
      </c>
      <c r="N42" s="176"/>
      <c r="O42" s="176"/>
      <c r="P42" s="176">
        <f>'実質公債費比率（分子）の構造'!O$52</f>
        <v>272</v>
      </c>
    </row>
    <row r="43" spans="1:16" x14ac:dyDescent="0.15">
      <c r="A43" s="176" t="s">
        <v>16</v>
      </c>
      <c r="B43" s="176">
        <f>'実質公債費比率（分子）の構造'!K$51</f>
        <v>0</v>
      </c>
      <c r="C43" s="176"/>
      <c r="D43" s="176"/>
      <c r="E43" s="176">
        <f>'実質公債費比率（分子）の構造'!L$51</f>
        <v>0</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62</v>
      </c>
      <c r="B44" s="176">
        <f>'実質公債費比率（分子）の構造'!K$50</f>
        <v>4</v>
      </c>
      <c r="C44" s="176"/>
      <c r="D44" s="176"/>
      <c r="E44" s="176">
        <f>'実質公債費比率（分子）の構造'!L$50</f>
        <v>2</v>
      </c>
      <c r="F44" s="176"/>
      <c r="G44" s="176"/>
      <c r="H44" s="176">
        <f>'実質公債費比率（分子）の構造'!M$50</f>
        <v>4</v>
      </c>
      <c r="I44" s="176"/>
      <c r="J44" s="176"/>
      <c r="K44" s="176">
        <f>'実質公債費比率（分子）の構造'!N$50</f>
        <v>2</v>
      </c>
      <c r="L44" s="176"/>
      <c r="M44" s="176"/>
      <c r="N44" s="176">
        <f>'実質公債費比率（分子）の構造'!O$50</f>
        <v>2</v>
      </c>
      <c r="O44" s="176"/>
      <c r="P44" s="176"/>
    </row>
    <row r="45" spans="1:16" x14ac:dyDescent="0.15">
      <c r="A45" s="176" t="s">
        <v>63</v>
      </c>
      <c r="B45" s="176">
        <f>'実質公債費比率（分子）の構造'!K$49</f>
        <v>13</v>
      </c>
      <c r="C45" s="176"/>
      <c r="D45" s="176"/>
      <c r="E45" s="176">
        <f>'実質公債費比率（分子）の構造'!L$49</f>
        <v>3</v>
      </c>
      <c r="F45" s="176"/>
      <c r="G45" s="176"/>
      <c r="H45" s="176">
        <f>'実質公債費比率（分子）の構造'!M$49</f>
        <v>4</v>
      </c>
      <c r="I45" s="176"/>
      <c r="J45" s="176"/>
      <c r="K45" s="176">
        <f>'実質公債費比率（分子）の構造'!N$49</f>
        <v>11</v>
      </c>
      <c r="L45" s="176"/>
      <c r="M45" s="176"/>
      <c r="N45" s="176">
        <f>'実質公債費比率（分子）の構造'!O$49</f>
        <v>10</v>
      </c>
      <c r="O45" s="176"/>
      <c r="P45" s="176"/>
    </row>
    <row r="46" spans="1:16" x14ac:dyDescent="0.15">
      <c r="A46" s="176" t="s">
        <v>64</v>
      </c>
      <c r="B46" s="176">
        <f>'実質公債費比率（分子）の構造'!K$48</f>
        <v>54</v>
      </c>
      <c r="C46" s="176"/>
      <c r="D46" s="176"/>
      <c r="E46" s="176">
        <f>'実質公債費比率（分子）の構造'!L$48</f>
        <v>56</v>
      </c>
      <c r="F46" s="176"/>
      <c r="G46" s="176"/>
      <c r="H46" s="176">
        <f>'実質公債費比率（分子）の構造'!M$48</f>
        <v>54</v>
      </c>
      <c r="I46" s="176"/>
      <c r="J46" s="176"/>
      <c r="K46" s="176">
        <f>'実質公債費比率（分子）の構造'!N$48</f>
        <v>51</v>
      </c>
      <c r="L46" s="176"/>
      <c r="M46" s="176"/>
      <c r="N46" s="176">
        <f>'実質公債費比率（分子）の構造'!O$48</f>
        <v>46</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424</v>
      </c>
      <c r="C49" s="176"/>
      <c r="D49" s="176"/>
      <c r="E49" s="176">
        <f>'実質公債費比率（分子）の構造'!L$45</f>
        <v>442</v>
      </c>
      <c r="F49" s="176"/>
      <c r="G49" s="176"/>
      <c r="H49" s="176">
        <f>'実質公債費比率（分子）の構造'!M$45</f>
        <v>457</v>
      </c>
      <c r="I49" s="176"/>
      <c r="J49" s="176"/>
      <c r="K49" s="176">
        <f>'実質公債費比率（分子）の構造'!N$45</f>
        <v>459</v>
      </c>
      <c r="L49" s="176"/>
      <c r="M49" s="176"/>
      <c r="N49" s="176">
        <f>'実質公債費比率（分子）の構造'!O$45</f>
        <v>422</v>
      </c>
      <c r="O49" s="176"/>
      <c r="P49" s="176"/>
    </row>
    <row r="50" spans="1:16" x14ac:dyDescent="0.15">
      <c r="A50" s="176" t="s">
        <v>67</v>
      </c>
      <c r="B50" s="176" t="e">
        <f>NA()</f>
        <v>#N/A</v>
      </c>
      <c r="C50" s="176">
        <f>IF(ISNUMBER('実質公債費比率（分子）の構造'!K$53),'実質公債費比率（分子）の構造'!K$53,NA())</f>
        <v>199</v>
      </c>
      <c r="D50" s="176" t="e">
        <f>NA()</f>
        <v>#N/A</v>
      </c>
      <c r="E50" s="176" t="e">
        <f>NA()</f>
        <v>#N/A</v>
      </c>
      <c r="F50" s="176">
        <f>IF(ISNUMBER('実質公債費比率（分子）の構造'!L$53),'実質公債費比率（分子）の構造'!L$53,NA())</f>
        <v>198</v>
      </c>
      <c r="G50" s="176" t="e">
        <f>NA()</f>
        <v>#N/A</v>
      </c>
      <c r="H50" s="176" t="e">
        <f>NA()</f>
        <v>#N/A</v>
      </c>
      <c r="I50" s="176">
        <f>IF(ISNUMBER('実質公債費比率（分子）の構造'!M$53),'実質公債費比率（分子）の構造'!M$53,NA())</f>
        <v>204</v>
      </c>
      <c r="J50" s="176" t="e">
        <f>NA()</f>
        <v>#N/A</v>
      </c>
      <c r="K50" s="176" t="e">
        <f>NA()</f>
        <v>#N/A</v>
      </c>
      <c r="L50" s="176">
        <f>IF(ISNUMBER('実質公債費比率（分子）の構造'!N$53),'実質公債費比率（分子）の構造'!N$53,NA())</f>
        <v>234</v>
      </c>
      <c r="M50" s="176" t="e">
        <f>NA()</f>
        <v>#N/A</v>
      </c>
      <c r="N50" s="176" t="e">
        <f>NA()</f>
        <v>#N/A</v>
      </c>
      <c r="O50" s="176">
        <f>IF(ISNUMBER('実質公債費比率（分子）の構造'!O$53),'実質公債費比率（分子）の構造'!O$53,NA())</f>
        <v>208</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2965</v>
      </c>
      <c r="E56" s="175"/>
      <c r="F56" s="175"/>
      <c r="G56" s="175">
        <f>'将来負担比率（分子）の構造'!J$52</f>
        <v>2862</v>
      </c>
      <c r="H56" s="175"/>
      <c r="I56" s="175"/>
      <c r="J56" s="175">
        <f>'将来負担比率（分子）の構造'!K$52</f>
        <v>2681</v>
      </c>
      <c r="K56" s="175"/>
      <c r="L56" s="175"/>
      <c r="M56" s="175">
        <f>'将来負担比率（分子）の構造'!L$52</f>
        <v>2606</v>
      </c>
      <c r="N56" s="175"/>
      <c r="O56" s="175"/>
      <c r="P56" s="175">
        <f>'将来負担比率（分子）の構造'!M$52</f>
        <v>2396</v>
      </c>
    </row>
    <row r="57" spans="1:16" x14ac:dyDescent="0.15">
      <c r="A57" s="175" t="s">
        <v>42</v>
      </c>
      <c r="B57" s="175"/>
      <c r="C57" s="175"/>
      <c r="D57" s="175">
        <f>'将来負担比率（分子）の構造'!I$51</f>
        <v>2</v>
      </c>
      <c r="E57" s="175"/>
      <c r="F57" s="175"/>
      <c r="G57" s="175">
        <f>'将来負担比率（分子）の構造'!J$51</f>
        <v>2</v>
      </c>
      <c r="H57" s="175"/>
      <c r="I57" s="175"/>
      <c r="J57" s="175">
        <f>'将来負担比率（分子）の構造'!K$51</f>
        <v>52</v>
      </c>
      <c r="K57" s="175"/>
      <c r="L57" s="175"/>
      <c r="M57" s="175">
        <f>'将来負担比率（分子）の構造'!L$51</f>
        <v>121</v>
      </c>
      <c r="N57" s="175"/>
      <c r="O57" s="175"/>
      <c r="P57" s="175">
        <f>'将来負担比率（分子）の構造'!M$51</f>
        <v>193</v>
      </c>
    </row>
    <row r="58" spans="1:16" x14ac:dyDescent="0.15">
      <c r="A58" s="175" t="s">
        <v>41</v>
      </c>
      <c r="B58" s="175"/>
      <c r="C58" s="175"/>
      <c r="D58" s="175">
        <f>'将来負担比率（分子）の構造'!I$50</f>
        <v>1816</v>
      </c>
      <c r="E58" s="175"/>
      <c r="F58" s="175"/>
      <c r="G58" s="175">
        <f>'将来負担比率（分子）の構造'!J$50</f>
        <v>2081</v>
      </c>
      <c r="H58" s="175"/>
      <c r="I58" s="175"/>
      <c r="J58" s="175">
        <f>'将来負担比率（分子）の構造'!K$50</f>
        <v>2317</v>
      </c>
      <c r="K58" s="175"/>
      <c r="L58" s="175"/>
      <c r="M58" s="175">
        <f>'将来負担比率（分子）の構造'!L$50</f>
        <v>2553</v>
      </c>
      <c r="N58" s="175"/>
      <c r="O58" s="175"/>
      <c r="P58" s="175">
        <f>'将来負担比率（分子）の構造'!M$50</f>
        <v>2776</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35</v>
      </c>
      <c r="B62" s="175">
        <f>'将来負担比率（分子）の構造'!I$45</f>
        <v>33</v>
      </c>
      <c r="C62" s="175"/>
      <c r="D62" s="175"/>
      <c r="E62" s="175">
        <f>'将来負担比率（分子）の構造'!J$45</f>
        <v>18</v>
      </c>
      <c r="F62" s="175"/>
      <c r="G62" s="175"/>
      <c r="H62" s="175">
        <f>'将来負担比率（分子）の構造'!K$45</f>
        <v>38</v>
      </c>
      <c r="I62" s="175"/>
      <c r="J62" s="175"/>
      <c r="K62" s="175">
        <f>'将来負担比率（分子）の構造'!L$45</f>
        <v>84</v>
      </c>
      <c r="L62" s="175"/>
      <c r="M62" s="175"/>
      <c r="N62" s="175">
        <f>'将来負担比率（分子）の構造'!M$45</f>
        <v>103</v>
      </c>
      <c r="O62" s="175"/>
      <c r="P62" s="175"/>
    </row>
    <row r="63" spans="1:16" x14ac:dyDescent="0.15">
      <c r="A63" s="175" t="s">
        <v>34</v>
      </c>
      <c r="B63" s="175">
        <f>'将来負担比率（分子）の構造'!I$44</f>
        <v>14</v>
      </c>
      <c r="C63" s="175"/>
      <c r="D63" s="175"/>
      <c r="E63" s="175">
        <f>'将来負担比率（分子）の構造'!J$44</f>
        <v>17</v>
      </c>
      <c r="F63" s="175"/>
      <c r="G63" s="175"/>
      <c r="H63" s="175">
        <f>'将来負担比率（分子）の構造'!K$44</f>
        <v>15</v>
      </c>
      <c r="I63" s="175"/>
      <c r="J63" s="175"/>
      <c r="K63" s="175">
        <f>'将来負担比率（分子）の構造'!L$44</f>
        <v>-8</v>
      </c>
      <c r="L63" s="175"/>
      <c r="M63" s="175"/>
      <c r="N63" s="175">
        <f>'将来負担比率（分子）の構造'!M$44</f>
        <v>-17</v>
      </c>
      <c r="O63" s="175"/>
      <c r="P63" s="175"/>
    </row>
    <row r="64" spans="1:16" x14ac:dyDescent="0.15">
      <c r="A64" s="175" t="s">
        <v>33</v>
      </c>
      <c r="B64" s="175">
        <f>'将来負担比率（分子）の構造'!I$43</f>
        <v>399</v>
      </c>
      <c r="C64" s="175"/>
      <c r="D64" s="175"/>
      <c r="E64" s="175">
        <f>'将来負担比率（分子）の構造'!J$43</f>
        <v>341</v>
      </c>
      <c r="F64" s="175"/>
      <c r="G64" s="175"/>
      <c r="H64" s="175">
        <f>'将来負担比率（分子）の構造'!K$43</f>
        <v>263</v>
      </c>
      <c r="I64" s="175"/>
      <c r="J64" s="175"/>
      <c r="K64" s="175">
        <f>'将来負担比率（分子）の構造'!L$43</f>
        <v>239</v>
      </c>
      <c r="L64" s="175"/>
      <c r="M64" s="175"/>
      <c r="N64" s="175">
        <f>'将来負担比率（分子）の構造'!M$43</f>
        <v>204</v>
      </c>
      <c r="O64" s="175"/>
      <c r="P64" s="175"/>
    </row>
    <row r="65" spans="1:16" x14ac:dyDescent="0.15">
      <c r="A65" s="175" t="s">
        <v>32</v>
      </c>
      <c r="B65" s="175">
        <f>'将来負担比率（分子）の構造'!I$42</f>
        <v>3</v>
      </c>
      <c r="C65" s="175"/>
      <c r="D65" s="175"/>
      <c r="E65" s="175" t="str">
        <f>'将来負担比率（分子）の構造'!J$42</f>
        <v>-</v>
      </c>
      <c r="F65" s="175"/>
      <c r="G65" s="175"/>
      <c r="H65" s="175">
        <f>'将来負担比率（分子）の構造'!K$42</f>
        <v>19</v>
      </c>
      <c r="I65" s="175"/>
      <c r="J65" s="175"/>
      <c r="K65" s="175">
        <f>'将来負担比率（分子）の構造'!L$42</f>
        <v>17</v>
      </c>
      <c r="L65" s="175"/>
      <c r="M65" s="175"/>
      <c r="N65" s="175">
        <f>'将来負担比率（分子）の構造'!M$42</f>
        <v>26</v>
      </c>
      <c r="O65" s="175"/>
      <c r="P65" s="175"/>
    </row>
    <row r="66" spans="1:16" x14ac:dyDescent="0.15">
      <c r="A66" s="175" t="s">
        <v>31</v>
      </c>
      <c r="B66" s="175">
        <f>'将来負担比率（分子）の構造'!I$41</f>
        <v>4398</v>
      </c>
      <c r="C66" s="175"/>
      <c r="D66" s="175"/>
      <c r="E66" s="175">
        <f>'将来負担比率（分子）の構造'!J$41</f>
        <v>4218</v>
      </c>
      <c r="F66" s="175"/>
      <c r="G66" s="175"/>
      <c r="H66" s="175">
        <f>'将来負担比率（分子）の構造'!K$41</f>
        <v>4024</v>
      </c>
      <c r="I66" s="175"/>
      <c r="J66" s="175"/>
      <c r="K66" s="175">
        <f>'将来負担比率（分子）の構造'!L$41</f>
        <v>3852</v>
      </c>
      <c r="L66" s="175"/>
      <c r="M66" s="175"/>
      <c r="N66" s="175">
        <f>'将来負担比率（分子）の構造'!M$41</f>
        <v>3543</v>
      </c>
      <c r="O66" s="175"/>
      <c r="P66" s="175"/>
    </row>
    <row r="67" spans="1:16" x14ac:dyDescent="0.15">
      <c r="A67" s="175" t="s">
        <v>71</v>
      </c>
      <c r="B67" s="175" t="e">
        <f>NA()</f>
        <v>#N/A</v>
      </c>
      <c r="C67" s="175">
        <f>IF(ISNUMBER('将来負担比率（分子）の構造'!I$53), IF('将来負担比率（分子）の構造'!I$53 &lt; 0, 0, '将来負担比率（分子）の構造'!I$53), NA())</f>
        <v>65</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929</v>
      </c>
      <c r="C72" s="179">
        <f>基金残高に係る経年分析!G55</f>
        <v>1049</v>
      </c>
      <c r="D72" s="179">
        <f>基金残高に係る経年分析!H55</f>
        <v>1139</v>
      </c>
    </row>
    <row r="73" spans="1:16" x14ac:dyDescent="0.15">
      <c r="A73" s="178" t="s">
        <v>74</v>
      </c>
      <c r="B73" s="179">
        <f>基金残高に係る経年分析!F56</f>
        <v>150</v>
      </c>
      <c r="C73" s="179">
        <f>基金残高に係る経年分析!G56</f>
        <v>150</v>
      </c>
      <c r="D73" s="179">
        <f>基金残高に係る経年分析!H56</f>
        <v>162</v>
      </c>
    </row>
    <row r="74" spans="1:16" x14ac:dyDescent="0.15">
      <c r="A74" s="178" t="s">
        <v>75</v>
      </c>
      <c r="B74" s="179">
        <f>基金残高に係る経年分析!F57</f>
        <v>1060</v>
      </c>
      <c r="C74" s="179">
        <f>基金残高に係る経年分析!G57</f>
        <v>1144</v>
      </c>
      <c r="D74" s="179">
        <f>基金残高に係る経年分析!H57</f>
        <v>1201</v>
      </c>
    </row>
  </sheetData>
  <sheetProtection algorithmName="SHA-512" hashValue="Fm8FRejZYUseORZbtoq2j05ssEtACK/45X6vITpXNmESyDg7pg1lXe3zjxSzjcTWCA8hqBbA730zCNNxrZo6pA==" saltValue="QIEazNAqXLybmlPZK6RSg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U4205</cp:lastModifiedBy>
  <cp:lastPrinted>2025-03-12T00:21:52Z</cp:lastPrinted>
  <dcterms:created xsi:type="dcterms:W3CDTF">2025-02-19T00:57:59Z</dcterms:created>
  <dcterms:modified xsi:type="dcterms:W3CDTF">2025-03-12T00:23:10Z</dcterms:modified>
  <cp:category/>
</cp:coreProperties>
</file>