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23.31.191\共有\010_総務課\013_財政係\財政ファイル\財政係\財政用（共有ファイル）\2 【財政状況資料集関係】\R06（R5決算）\04_提出\"/>
    </mc:Choice>
  </mc:AlternateContent>
  <xr:revisionPtr revIDLastSave="0" documentId="13_ncr:1_{A35B5DB7-954C-4E48-9B04-2D2958042C17}" xr6:coauthVersionLast="47" xr6:coauthVersionMax="47"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W43" i="10" s="1"/>
  <c r="BE37" i="10"/>
  <c r="AM37" i="10"/>
  <c r="U37" i="10"/>
  <c r="C37" i="10"/>
  <c r="BW36" i="10"/>
  <c r="AM36" i="10"/>
  <c r="C36" i="10"/>
  <c r="BW35" i="10"/>
  <c r="AM35" i="10"/>
  <c r="CO34" i="10"/>
  <c r="CO35" i="10" s="1"/>
  <c r="CO36" i="10" s="1"/>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<sst xmlns="http://schemas.openxmlformats.org/spreadsheetml/2006/main" count="1044" uniqueCount="572">
  <si>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</si>
  <si>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</si>
  <si>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</si>
  <si>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</si>
  <si>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</si>
  <si>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</si>
  <si>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</si>
  <si>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</si>
  <si>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</si>
  <si>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</si>
  <si>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</si>
  <si>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</si>
  <si>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</si>
  <si>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</si>
  <si>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</si>
  <si>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</si>
  <si>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</si>
  <si>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</si>
  <si>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</si>
  <si>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</si>
  <si>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</si>
  <si>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</si>
  <si>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</si>
  <si>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</si>
  <si>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</si>
  <si>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</si>
  <si>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</si>
  <si>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</si>
  <si>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</si>
  <si>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</si>
  <si>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</si>
  <si>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</si>
  <si>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</si>
  <si>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</si>
  <si>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</si>
  <si>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</si>
  <si>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</si>
  <si>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</si>
  <si>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</si>
  <si>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</si>
  <si>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</si>
  <si>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</si>
  <si>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</si>
  <si>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</si>
  <si>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</si>
  <si>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</si>
  <si>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</si>
  <si>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</si>
  <si>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</si>
  <si>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</si>
  <si>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</si>
  <si>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</si>
  <si>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</si>
  <si>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</si>
  <si>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</si>
  <si>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</si>
  <si>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</si>
  <si>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</si>
  <si>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</si>
  <si>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</si>
  <si>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</si>
  <si>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</si>
  <si>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</si>
  <si>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</si>
  <si>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</si>
  <si>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</si>
  <si>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</si>
  <si>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</si>
  <si>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</si>
  <si>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</si>
  <si>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</si>
  <si>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</si>
  <si>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</si>
  <si>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</si>
  <si>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</si>
  <si>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</si>
  <si>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</si>
  <si>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</si>
  <si>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</si>
  <si>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</si>
  <si>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</si>
  <si>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</si>
  <si>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</si>
  <si>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</si>
  <si>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</si>
  <si>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</si>
  <si>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</si>
  <si>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</si>
  <si>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</si>
  <si>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</si>
  <si>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</si>
  <si>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</si>
  <si>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</si>
  <si>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</si>
  <si>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棚倉町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</si>
  <si>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</si>
  <si>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</si>
  <si>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</si>
  <si>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</si>
  <si>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</si>
  <si>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</si>
  <si>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</si>
  <si>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</si>
  <si>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</si>
  <si>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</si>
  <si>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</si>
  <si>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</si>
  <si>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</si>
  <si>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</si>
  <si>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</si>
  <si>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</si>
  <si>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</si>
  <si>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</si>
  <si>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</si>
  <si>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</si>
  <si>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</si>
  <si>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</si>
  <si>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</si>
  <si>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</si>
  <si>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</si>
  <si>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</si>
  <si>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</si>
  <si>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</si>
  <si>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</si>
  <si>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</si>
  <si>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</si>
  <si>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</si>
  <si>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</si>
  <si>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</si>
  <si>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</si>
  <si>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</si>
  <si>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</si>
  <si>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</si>
  <si>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</si>
  <si>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</si>
  <si>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</si>
  <si>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</si>
  <si>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</si>
  <si>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</si>
  <si>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</si>
  <si>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</si>
  <si>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</si>
  <si>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</si>
  <si>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</si>
  <si>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</si>
  <si>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</si>
  <si>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</si>
  <si>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</si>
  <si>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</si>
  <si>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</si>
  <si>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</si>
  <si>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</si>
  <si>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</si>
  <si>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</si>
  <si>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</si>
  <si>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</si>
  <si>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</si>
  <si>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</si>
  <si>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</si>
  <si>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</si>
  <si>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</si>
  <si>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</si>
  <si>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</si>
  <si>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</si>
  <si>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</si>
  <si>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</si>
  <si>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</si>
  <si>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</si>
  <si>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</si>
  <si>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</si>
  <si>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</si>
  <si>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</si>
  <si>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</si>
  <si>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</si>
  <si>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</si>
  <si>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</si>
  <si>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</si>
  <si>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</si>
  <si>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</si>
  <si>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</si>
  <si>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</si>
  <si>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</si>
  <si>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</si>
  <si>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</si>
  <si>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</si>
  <si>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</si>
  <si>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</si>
  <si>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</si>
  <si>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</si>
  <si>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</si>
  <si>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</si>
  <si>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</si>
  <si>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</si>
  <si>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</si>
  <si>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</si>
  <si>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</si>
  <si>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</si>
  <si>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</si>
  <si>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</si>
  <si>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</si>
  <si>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</si>
  <si>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</si>
  <si>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</si>
  <si>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福島県棚倉町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</si>
  <si>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</si>
  <si>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</si>
  <si>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</si>
  <si>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</si>
  <si>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</si>
  <si>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</si>
  <si>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</si>
  <si>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</si>
  <si>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</si>
  <si>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</si>
  <si>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</si>
  <si>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</si>
  <si>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</si>
  <si>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</si>
  <si>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</si>
  <si>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</si>
  <si>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</si>
  <si>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</si>
  <si>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</si>
  <si>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</si>
  <si>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</si>
  <si>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</si>
  <si>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</si>
  <si>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</si>
  <si>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</si>
  <si>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</si>
  <si>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</si>
  <si>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</si>
  <si>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</si>
  <si>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</si>
  <si>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</si>
  <si>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</si>
  <si>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</si>
  <si>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</si>
  <si>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</si>
  <si>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</si>
  <si>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</si>
  <si>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</si>
  <si>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</si>
  <si>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</si>
  <si>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</si>
  <si>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</si>
  <si>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</si>
  <si>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</si>
  <si>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</si>
  <si>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</si>
  <si>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</si>
  <si>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</si>
  <si>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</si>
  <si>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</si>
  <si>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</si>
  <si>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</si>
  <si>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</si>
  <si>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</si>
  <si>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</si>
  <si>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</si>
  <si>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</si>
  <si>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</si>
  <si>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</si>
  <si>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</si>
  <si>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</si>
  <si>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</si>
  <si>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</si>
  <si>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</si>
  <si>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</si>
  <si>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</si>
  <si>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</si>
  <si>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</si>
  <si>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</si>
  <si>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</si>
  <si>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</si>
  <si>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</si>
  <si>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</si>
  <si>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</si>
  <si>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</si>
  <si>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</si>
  <si>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</si>
  <si>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</si>
  <si>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</si>
  <si>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</si>
  <si>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</si>
  <si>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</si>
  <si>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</si>
  <si>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</si>
  <si>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</si>
  <si>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</si>
  <si>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</si>
  <si>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</si>
  <si>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</si>
  <si>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</si>
  <si>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</si>
  <si>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</si>
  <si>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</si>
  <si>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</si>
  <si>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</si>
  <si>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</si>
  <si>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</si>
  <si>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</si>
  <si>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</si>
  <si>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</si>
  <si>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</si>
  <si>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</si>
  <si>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</si>
  <si>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</si>
  <si>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</si>
  <si>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</si>
  <si>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</si>
  <si>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</si>
  <si>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</si>
  <si>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</si>
  <si>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</si>
  <si>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</si>
  <si>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</si>
  <si>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</si>
  <si>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</si>
  <si>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</si>
  <si>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</si>
  <si>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</si>
  <si>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</si>
  <si>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</si>
  <si>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</si>
  <si>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</si>
  <si>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</si>
  <si>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</si>
  <si>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</si>
  <si>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</si>
  <si>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</si>
  <si>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</si>
  <si>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</si>
  <si>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</si>
  <si>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</si>
  <si>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</si>
  <si>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</si>
  <si>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</si>
  <si>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</si>
  <si>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</si>
  <si>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</si>
  <si>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</si>
  <si>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</si>
  <si>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</si>
  <si>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</si>
  <si>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</si>
  <si>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</si>
  <si>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</si>
  <si>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</si>
  <si>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</si>
  <si>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</si>
  <si>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</si>
  <si>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</si>
  <si>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</si>
  <si>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福島県棚倉町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</si>
  <si>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</si>
  <si>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</si>
  <si>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</si>
  <si>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</si>
  <si>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</si>
  <si>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</si>
  <si>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</si>
  <si>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</si>
  <si>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</si>
  <si>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</si>
  <si>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</si>
  <si>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</si>
  <si>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</si>
  <si>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</si>
  <si>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</si>
  <si>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</si>
  <si>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</si>
  <si>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</si>
  <si>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</si>
  <si>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</si>
  <si>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</si>
  <si>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</si>
  <si>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</si>
  <si>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</si>
  <si>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</si>
  <si>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</si>
  <si>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</si>
  <si>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</si>
  <si>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</si>
  <si>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</si>
  <si>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</si>
  <si>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</si>
  <si>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</si>
  <si>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</si>
  <si>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</si>
  <si>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</si>
  <si>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</si>
  <si>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</si>
  <si>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</si>
  <si>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</si>
  <si>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</si>
  <si>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</si>
  <si>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</si>
  <si>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</si>
  <si>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</si>
  <si>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</si>
  <si>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</si>
  <si>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</si>
  <si>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</si>
  <si>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</si>
  <si>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</si>
  <si>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</si>
  <si>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</si>
  <si>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</si>
  <si>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</si>
  <si>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</si>
  <si>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</si>
  <si>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</si>
  <si>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</si>
  <si>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</si>
  <si>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</si>
  <si>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</si>
  <si>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</si>
  <si>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</si>
  <si>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</si>
  <si>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</si>
  <si>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</si>
  <si>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</si>
  <si>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</si>
  <si>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</si>
  <si>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</si>
  <si>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</si>
  <si>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</si>
  <si>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</si>
  <si>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</si>
  <si>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</si>
  <si>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</si>
  <si>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</si>
  <si>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</si>
  <si>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</si>
  <si>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</si>
  <si>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</si>
  <si>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</si>
  <si>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</si>
  <si>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</si>
  <si>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</si>
  <si>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</si>
  <si>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</si>
  <si>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</si>
  <si>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</si>
  <si>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</si>
  <si>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</si>
  <si>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</si>
  <si>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</si>
  <si>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</si>
  <si>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</si>
  <si>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</si>
  <si>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</si>
  <si>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</si>
  <si>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</si>
  <si>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</si>
  <si>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</si>
  <si>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</si>
  <si>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</si>
  <si>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</si>
  <si>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</si>
  <si>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</si>
  <si>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</si>
  <si>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</si>
  <si>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</si>
  <si>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</si>
  <si>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</si>
  <si>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</si>
  <si>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</si>
  <si>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</si>
  <si>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</si>
  <si>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</si>
  <si>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</si>
  <si>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</si>
  <si>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</si>
  <si>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</si>
  <si>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</si>
  <si>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</si>
  <si>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</si>
  <si>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</si>
  <si>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</si>
  <si>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</si>
  <si>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</si>
  <si>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</si>
  <si>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</si>
  <si>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</si>
  <si>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</si>
  <si>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</si>
  <si>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</si>
  <si>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</si>
  <si>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</si>
  <si>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</si>
  <si>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</si>
  <si>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</si>
  <si>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</si>
  <si>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</si>
  <si>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</si>
  <si>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</si>
  <si>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</si>
  <si>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</si>
  <si>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</si>
  <si>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</si>
  <si>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</si>
  <si>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</si>
  <si>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</si>
  <si>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</si>
  <si>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</si>
  <si>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</si>
  <si>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</si>
  <si>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</si>
  <si>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</si>
  <si>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</si>
  <si>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</si>
  <si>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</si>
  <si>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</si>
  <si>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</si>
  <si>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</si>
  <si>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</si>
  <si>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</si>
  <si>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</si>
  <si>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</si>
  <si>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</si>
  <si>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</si>
  <si>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</si>
  <si>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</si>
  <si>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</si>
  <si>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</si>
  <si>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</si>
  <si>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</si>
  <si>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</si>
  <si>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</si>
  <si>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</si>
  <si>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</si>
  <si>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5.25</t>
  </si>
  <si>
    <t>▲ 0.07</t>
  </si>
  <si>
    <t>▲ 7.77</t>
  </si>
  <si>
    <t>一般会計</t>
  </si>
  <si>
    <t>上水道事業会計</t>
  </si>
  <si>
    <t>介護保険特別会計</t>
  </si>
  <si>
    <t>公共下水道事業特別会計</t>
  </si>
  <si>
    <t>国民健康保険特別会計</t>
  </si>
  <si>
    <t>簡易水道事業特別会計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</si>
  <si>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</si>
  <si>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</si>
  <si>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</si>
  <si>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</si>
  <si>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</si>
  <si>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</si>
  <si>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</si>
  <si>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</si>
  <si>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</si>
  <si>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東白衛生組合</t>
    <rPh sb="0" eb="1">
      <t>ヒガシ</t>
    </rPh>
    <rPh sb="1" eb="2">
      <t>シロ</t>
    </rPh>
    <rPh sb="2" eb="4">
      <t>エイセイ</t>
    </rPh>
    <rPh sb="4" eb="6">
      <t>クミアイ</t>
    </rPh>
    <phoneticPr fontId="2"/>
  </si>
  <si>
    <t>白河地方広域市町村圏整備組合　一般会計</t>
    <rPh sb="0" eb="2">
      <t>シラカワ</t>
    </rPh>
    <rPh sb="2" eb="4">
      <t>チホウ</t>
    </rPh>
    <rPh sb="4" eb="6">
      <t>コウイキ</t>
    </rPh>
    <rPh sb="6" eb="10">
      <t>シチョウソンケン</t>
    </rPh>
    <rPh sb="10" eb="14">
      <t>セイビクミアイ</t>
    </rPh>
    <rPh sb="15" eb="19">
      <t>イッパンカイケイ</t>
    </rPh>
    <phoneticPr fontId="2"/>
  </si>
  <si>
    <t>白河地方広域市町村圏整備組合　水道用水供給事業会計</t>
    <rPh sb="0" eb="2">
      <t>シラカワ</t>
    </rPh>
    <rPh sb="2" eb="4">
      <t>チホウ</t>
    </rPh>
    <rPh sb="4" eb="6">
      <t>コウイキ</t>
    </rPh>
    <rPh sb="6" eb="10">
      <t>シチョウソンケン</t>
    </rPh>
    <rPh sb="10" eb="14">
      <t>セイビクミアイ</t>
    </rPh>
    <rPh sb="15" eb="18">
      <t>スイドウヨウ</t>
    </rPh>
    <rPh sb="18" eb="19">
      <t>スイ</t>
    </rPh>
    <rPh sb="19" eb="21">
      <t>キョウキュウ</t>
    </rPh>
    <rPh sb="21" eb="23">
      <t>ジギョウ</t>
    </rPh>
    <rPh sb="23" eb="25">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</si>
  <si>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0"/>
  </si>
  <si>
    <t>福島県後期高齢者医療広域連合　後期高齢者特別会計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1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</si>
  <si>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1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</si>
  <si>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</si>
  <si>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</si>
  <si>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</si>
  <si>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0"/>
  </si>
  <si>
    <t>〇</t>
    <phoneticPr fontId="2"/>
  </si>
  <si>
    <t>(株)ルネサンス棚倉</t>
    <rPh sb="0" eb="3">
      <t>カブ</t>
    </rPh>
    <rPh sb="8" eb="10">
      <t>タナグラ</t>
    </rPh>
    <phoneticPr fontId="2"/>
  </si>
  <si>
    <t>(株)まち工房たなぐら</t>
    <rPh sb="0" eb="3">
      <t>カブ</t>
    </rPh>
    <rPh sb="5" eb="7">
      <t>コウボウ</t>
    </rPh>
    <phoneticPr fontId="2"/>
  </si>
  <si>
    <t>（一財）棚倉町活性化協会</t>
    <rPh sb="1" eb="3">
      <t>イチザイ</t>
    </rPh>
    <rPh sb="4" eb="7">
      <t>タナグラマチ</t>
    </rPh>
    <rPh sb="7" eb="12">
      <t>カッセイカキョウカイ</t>
    </rPh>
    <phoneticPr fontId="2"/>
  </si>
  <si>
    <t>白河地方土地開発公社</t>
    <rPh sb="0" eb="2">
      <t>シラカワ</t>
    </rPh>
    <rPh sb="2" eb="4">
      <t>チホウ</t>
    </rPh>
    <rPh sb="4" eb="6">
      <t>トチ</t>
    </rPh>
    <rPh sb="6" eb="8">
      <t>カイハツ</t>
    </rPh>
    <rPh sb="8" eb="10">
      <t>コウシャ</t>
    </rPh>
    <phoneticPr fontId="2"/>
  </si>
  <si>
    <t>-</t>
    <phoneticPr fontId="2"/>
  </si>
  <si>
    <t>公共施設整備・補修等基金</t>
    <rPh sb="0" eb="4">
      <t>コウキョウシセツ</t>
    </rPh>
    <rPh sb="4" eb="6">
      <t>セイビ</t>
    </rPh>
    <rPh sb="7" eb="10">
      <t>ホシュウトウ</t>
    </rPh>
    <rPh sb="10" eb="12">
      <t>キキン</t>
    </rPh>
    <phoneticPr fontId="5"/>
  </si>
  <si>
    <t>地域振興基金</t>
    <rPh sb="0" eb="6">
      <t>チイキシンコウキキン</t>
    </rPh>
    <phoneticPr fontId="2"/>
  </si>
  <si>
    <t>人材育成基金</t>
    <rPh sb="0" eb="6">
      <t>ジンザイイクセイキキン</t>
    </rPh>
    <phoneticPr fontId="2"/>
  </si>
  <si>
    <t>福祉基金</t>
    <rPh sb="0" eb="4">
      <t>フクシキキン</t>
    </rPh>
    <phoneticPr fontId="2"/>
  </si>
  <si>
    <t>スポーツ・レクリエーション基地整備建設基金</t>
    <rPh sb="13" eb="15">
      <t>キチ</t>
    </rPh>
    <rPh sb="15" eb="17">
      <t>セイビ</t>
    </rPh>
    <rPh sb="17" eb="19">
      <t>ケンセツ</t>
    </rPh>
    <rPh sb="19" eb="2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</si>
</sst>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F24B-44CF-84F8-1809ECAA23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50548</c:v>
                </c:pt>
                <c:pt idx="1">
                  <c:v>56974</c:v>
                </c:pt>
                <c:pt idx="2">
                  <c:v>65936</c:v>
                </c:pt>
                <c:pt idx="3">
                  <c:v>68104</c:v>
                </c:pt>
                <c:pt idx="4">
                  <c:v>111667</c:v>
                </c:pt>
              </c:numCache>
            </c:numRef>
          </c:val>
          <c:smooth val="0"/>
          <c:extLst>
            <c:ext xmlns:c16="http://schemas.microsoft.com/office/drawing/2014/chart" uri="{C3380CC4-5D6E-409C-BE32-E72D297353CC}">
              <c16:uniqueId val="{00000001-F24B-44CF-84F8-1809ECAA23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7.42</c:v>
                </c:pt>
                <c:pt idx="1">
                  <c:v>8.69</c:v>
                </c:pt>
                <c:pt idx="2">
                  <c:v>9.27</c:v>
                </c:pt>
                <c:pt idx="3">
                  <c:v>4.1100000000000003</c:v>
                </c:pt>
                <c:pt idx="4">
                  <c:v>6.4</c:v>
                </c:pt>
              </c:numCache>
            </c:numRef>
          </c:val>
          <c:extLst>
            <c:ext xmlns:c16="http://schemas.microsoft.com/office/drawing/2014/chart" uri="{C3380CC4-5D6E-409C-BE32-E72D297353CC}">
              <c16:uniqueId val="{00000000-82A1-4F89-B4E1-A64E920358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17.96</c:v>
                </c:pt>
                <c:pt idx="1">
                  <c:v>19.260000000000002</c:v>
                </c:pt>
                <c:pt idx="2">
                  <c:v>20.92</c:v>
                </c:pt>
                <c:pt idx="3">
                  <c:v>24.5</c:v>
                </c:pt>
                <c:pt idx="4">
                  <c:v>26.74</c:v>
                </c:pt>
              </c:numCache>
            </c:numRef>
          </c:val>
          <c:extLst>
            <c:ext xmlns:c16="http://schemas.microsoft.com/office/drawing/2014/chart" uri="{C3380CC4-5D6E-409C-BE32-E72D297353CC}">
              <c16:uniqueId val="{00000001-82A1-4F89-B4E1-A64E920358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-5.25</c:v>
                </c:pt>
                <c:pt idx="1">
                  <c:v>0.6</c:v>
                </c:pt>
                <c:pt idx="2">
                  <c:v>-7.0000000000000007E-2</c:v>
                </c:pt>
                <c:pt idx="3">
                  <c:v>-7.77</c:v>
                </c:pt>
                <c:pt idx="4">
                  <c:v>2.27</c:v>
                </c:pt>
              </c:numCache>
            </c:numRef>
          </c:val>
          <c:smooth val="0"/>
          <c:extLst>
            <c:ext xmlns:c16="http://schemas.microsoft.com/office/drawing/2014/chart" uri="{C3380CC4-5D6E-409C-BE32-E72D297353CC}">
              <c16:uniqueId val="{00000002-82A1-4F89-B4E1-A64E920358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FE7-490A-A4D6-4766B36CC3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E7-490A-A4D6-4766B36CC34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FFE7-490A-A4D6-4766B36CC34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0.13</c:v>
                </c:pt>
              </c:numCache>
            </c:numRef>
          </c:val>
          <c:extLst>
            <c:ext xmlns:c16="http://schemas.microsoft.com/office/drawing/2014/chart" uri="{C3380CC4-5D6E-409C-BE32-E72D297353CC}">
              <c16:uniqueId val="{00000003-FFE7-490A-A4D6-4766B36CC340}"/>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0.02</c:v>
                </c:pt>
                <c:pt idx="8">
                  <c:v>#N/A</c:v>
                </c:pt>
                <c:pt idx="9">
                  <c:v>0.19</c:v>
                </c:pt>
              </c:numCache>
            </c:numRef>
          </c:val>
          <c:extLst>
            <c:ext xmlns:c16="http://schemas.microsoft.com/office/drawing/2014/chart" uri="{C3380CC4-5D6E-409C-BE32-E72D297353CC}">
              <c16:uniqueId val="{00000004-FFE7-490A-A4D6-4766B36CC34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1.06</c:v>
                </c:pt>
                <c:pt idx="2">
                  <c:v>#N/A</c:v>
                </c:pt>
                <c:pt idx="3">
                  <c:v>0.93</c:v>
                </c:pt>
                <c:pt idx="4">
                  <c:v>#N/A</c:v>
                </c:pt>
                <c:pt idx="5">
                  <c:v>0.9</c:v>
                </c:pt>
                <c:pt idx="6">
                  <c:v>#N/A</c:v>
                </c:pt>
                <c:pt idx="7">
                  <c:v>0.32</c:v>
                </c:pt>
                <c:pt idx="8">
                  <c:v>#N/A</c:v>
                </c:pt>
                <c:pt idx="9">
                  <c:v>0.4</c:v>
                </c:pt>
              </c:numCache>
            </c:numRef>
          </c:val>
          <c:extLst>
            <c:ext xmlns:c16="http://schemas.microsoft.com/office/drawing/2014/chart" uri="{C3380CC4-5D6E-409C-BE32-E72D297353CC}">
              <c16:uniqueId val="{00000005-FFE7-490A-A4D6-4766B36CC34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0.61</c:v>
                </c:pt>
              </c:numCache>
            </c:numRef>
          </c:val>
          <c:extLst>
            <c:ext xmlns:c16="http://schemas.microsoft.com/office/drawing/2014/chart" uri="{C3380CC4-5D6E-409C-BE32-E72D297353CC}">
              <c16:uniqueId val="{00000006-FFE7-490A-A4D6-4766B36CC34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1.0900000000000001</c:v>
                </c:pt>
                <c:pt idx="2">
                  <c:v>#N/A</c:v>
                </c:pt>
                <c:pt idx="3">
                  <c:v>1.19</c:v>
                </c:pt>
                <c:pt idx="4">
                  <c:v>#N/A</c:v>
                </c:pt>
                <c:pt idx="5">
                  <c:v>1.1499999999999999</c:v>
                </c:pt>
                <c:pt idx="6">
                  <c:v>#N/A</c:v>
                </c:pt>
                <c:pt idx="7">
                  <c:v>1.34</c:v>
                </c:pt>
                <c:pt idx="8">
                  <c:v>#N/A</c:v>
                </c:pt>
                <c:pt idx="9">
                  <c:v>1.9</c:v>
                </c:pt>
              </c:numCache>
            </c:numRef>
          </c:val>
          <c:extLst>
            <c:ext xmlns:c16="http://schemas.microsoft.com/office/drawing/2014/chart" uri="{C3380CC4-5D6E-409C-BE32-E72D297353CC}">
              <c16:uniqueId val="{00000007-FFE7-490A-A4D6-4766B36CC340}"/>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8.02</c:v>
                </c:pt>
                <c:pt idx="2">
                  <c:v>#N/A</c:v>
                </c:pt>
                <c:pt idx="3">
                  <c:v>6.99</c:v>
                </c:pt>
                <c:pt idx="4">
                  <c:v>#N/A</c:v>
                </c:pt>
                <c:pt idx="5">
                  <c:v>5.98</c:v>
                </c:pt>
                <c:pt idx="6">
                  <c:v>#N/A</c:v>
                </c:pt>
                <c:pt idx="7">
                  <c:v>5.58</c:v>
                </c:pt>
                <c:pt idx="8">
                  <c:v>#N/A</c:v>
                </c:pt>
                <c:pt idx="9">
                  <c:v>4.59</c:v>
                </c:pt>
              </c:numCache>
            </c:numRef>
          </c:val>
          <c:extLst>
            <c:ext xmlns:c16="http://schemas.microsoft.com/office/drawing/2014/chart" uri="{C3380CC4-5D6E-409C-BE32-E72D297353CC}">
              <c16:uniqueId val="{00000008-FFE7-490A-A4D6-4766B36CC3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7.41</c:v>
                </c:pt>
                <c:pt idx="2">
                  <c:v>#N/A</c:v>
                </c:pt>
                <c:pt idx="3">
                  <c:v>8.69</c:v>
                </c:pt>
                <c:pt idx="4">
                  <c:v>#N/A</c:v>
                </c:pt>
                <c:pt idx="5">
                  <c:v>9.2799999999999994</c:v>
                </c:pt>
                <c:pt idx="6">
                  <c:v>#N/A</c:v>
                </c:pt>
                <c:pt idx="7">
                  <c:v>4.0999999999999996</c:v>
                </c:pt>
                <c:pt idx="8">
                  <c:v>#N/A</c:v>
                </c:pt>
                <c:pt idx="9">
                  <c:v>6.39</c:v>
                </c:pt>
              </c:numCache>
            </c:numRef>
          </c:val>
          <c:extLst>
            <c:ext xmlns:c16="http://schemas.microsoft.com/office/drawing/2014/chart" uri="{C3380CC4-5D6E-409C-BE32-E72D297353CC}">
              <c16:uniqueId val="{00000009-FFE7-490A-A4D6-4766B36CC3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634</c:v>
                </c:pt>
                <c:pt idx="5">
                  <c:v>644</c:v>
                </c:pt>
                <c:pt idx="8">
                  <c:v>663</c:v>
                </c:pt>
                <c:pt idx="11">
                  <c:v>605</c:v>
                </c:pt>
                <c:pt idx="14">
                  <c:v>549</c:v>
                </c:pt>
              </c:numCache>
            </c:numRef>
          </c:val>
          <c:extLst>
            <c:ext xmlns:c16="http://schemas.microsoft.com/office/drawing/2014/chart" uri="{C3380CC4-5D6E-409C-BE32-E72D297353CC}">
              <c16:uniqueId val="{00000000-C954-46C5-ADB9-24E46DE2DB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54-46C5-ADB9-24E46DE2DB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53</c:v>
                </c:pt>
                <c:pt idx="3">
                  <c:v>49</c:v>
                </c:pt>
                <c:pt idx="6">
                  <c:v>42</c:v>
                </c:pt>
                <c:pt idx="9">
                  <c:v>42</c:v>
                </c:pt>
                <c:pt idx="12">
                  <c:v>42</c:v>
                </c:pt>
              </c:numCache>
            </c:numRef>
          </c:val>
          <c:extLst>
            <c:ext xmlns:c16="http://schemas.microsoft.com/office/drawing/2014/chart" uri="{C3380CC4-5D6E-409C-BE32-E72D297353CC}">
              <c16:uniqueId val="{00000002-C954-46C5-ADB9-24E46DE2DB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10</c:v>
                </c:pt>
                <c:pt idx="6">
                  <c:v>12</c:v>
                </c:pt>
                <c:pt idx="9">
                  <c:v>13</c:v>
                </c:pt>
                <c:pt idx="12">
                  <c:v>12</c:v>
                </c:pt>
              </c:numCache>
            </c:numRef>
          </c:val>
          <c:extLst>
            <c:ext xmlns:c16="http://schemas.microsoft.com/office/drawing/2014/chart" uri="{C3380CC4-5D6E-409C-BE32-E72D297353CC}">
              <c16:uniqueId val="{00000003-C954-46C5-ADB9-24E46DE2DB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c:v>
                </c:pt>
                <c:pt idx="3">
                  <c:v>195</c:v>
                </c:pt>
                <c:pt idx="6">
                  <c:v>194</c:v>
                </c:pt>
                <c:pt idx="9">
                  <c:v>192</c:v>
                </c:pt>
                <c:pt idx="12">
                  <c:v>211</c:v>
                </c:pt>
              </c:numCache>
            </c:numRef>
          </c:val>
          <c:extLst>
            <c:ext xmlns:c16="http://schemas.microsoft.com/office/drawing/2014/chart" uri="{C3380CC4-5D6E-409C-BE32-E72D297353CC}">
              <c16:uniqueId val="{00000004-C954-46C5-ADB9-24E46DE2DB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54-46C5-ADB9-24E46DE2DB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54-46C5-ADB9-24E46DE2DB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848</c:v>
                </c:pt>
                <c:pt idx="3">
                  <c:v>864</c:v>
                </c:pt>
                <c:pt idx="6">
                  <c:v>918</c:v>
                </c:pt>
                <c:pt idx="9">
                  <c:v>913</c:v>
                </c:pt>
                <c:pt idx="12">
                  <c:v>707</c:v>
                </c:pt>
              </c:numCache>
            </c:numRef>
          </c:val>
          <c:extLst>
            <c:ext xmlns:c16="http://schemas.microsoft.com/office/drawing/2014/chart" uri="{C3380CC4-5D6E-409C-BE32-E72D297353CC}">
              <c16:uniqueId val="{00000007-C954-46C5-ADB9-24E46DE2DB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473</c:v>
                </c:pt>
                <c:pt idx="2">
                  <c:v>#N/A</c:v>
                </c:pt>
                <c:pt idx="3">
                  <c:v>#N/A</c:v>
                </c:pt>
                <c:pt idx="4">
                  <c:v>474</c:v>
                </c:pt>
                <c:pt idx="5">
                  <c:v>#N/A</c:v>
                </c:pt>
                <c:pt idx="6">
                  <c:v>#N/A</c:v>
                </c:pt>
                <c:pt idx="7">
                  <c:v>503</c:v>
                </c:pt>
                <c:pt idx="8">
                  <c:v>#N/A</c:v>
                </c:pt>
                <c:pt idx="9">
                  <c:v>#N/A</c:v>
                </c:pt>
                <c:pt idx="10">
                  <c:v>555</c:v>
                </c:pt>
                <c:pt idx="11">
                  <c:v>#N/A</c:v>
                </c:pt>
                <c:pt idx="12">
                  <c:v>#N/A</c:v>
                </c:pt>
                <c:pt idx="13">
                  <c:v>423</c:v>
                </c:pt>
                <c:pt idx="14">
                  <c:v>#N/A</c:v>
                </c:pt>
              </c:numCache>
            </c:numRef>
          </c:val>
          <c:smooth val="0"/>
          <c:extLst>
            <c:ext xmlns:c16="http://schemas.microsoft.com/office/drawing/2014/chart" uri="{C3380CC4-5D6E-409C-BE32-E72D297353CC}">
              <c16:uniqueId val="{00000008-C954-46C5-ADB9-24E46DE2DB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6006</c:v>
                </c:pt>
                <c:pt idx="5">
                  <c:v>5926</c:v>
                </c:pt>
                <c:pt idx="8">
                  <c:v>5749</c:v>
                </c:pt>
                <c:pt idx="11">
                  <c:v>5424</c:v>
                </c:pt>
                <c:pt idx="14">
                  <c:v>5289</c:v>
                </c:pt>
              </c:numCache>
            </c:numRef>
          </c:val>
          <c:extLst>
            <c:ext xmlns:c16="http://schemas.microsoft.com/office/drawing/2014/chart" uri="{C3380CC4-5D6E-409C-BE32-E72D297353CC}">
              <c16:uniqueId val="{00000000-DABC-4073-BC81-CE740BAFE8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c:v>
                </c:pt>
                <c:pt idx="5">
                  <c:v>22</c:v>
                </c:pt>
                <c:pt idx="8">
                  <c:v>15</c:v>
                </c:pt>
                <c:pt idx="11">
                  <c:v>8</c:v>
                </c:pt>
                <c:pt idx="14">
                  <c:v>6</c:v>
                </c:pt>
              </c:numCache>
            </c:numRef>
          </c:val>
          <c:extLst>
            <c:ext xmlns:c16="http://schemas.microsoft.com/office/drawing/2014/chart" uri="{C3380CC4-5D6E-409C-BE32-E72D297353CC}">
              <c16:uniqueId val="{00000001-DABC-4073-BC81-CE740BAFE8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2662</c:v>
                </c:pt>
                <c:pt idx="5">
                  <c:v>3091</c:v>
                </c:pt>
                <c:pt idx="8">
                  <c:v>3606</c:v>
                </c:pt>
                <c:pt idx="11">
                  <c:v>4206</c:v>
                </c:pt>
                <c:pt idx="14">
                  <c:v>4156</c:v>
                </c:pt>
              </c:numCache>
            </c:numRef>
          </c:val>
          <c:extLst>
            <c:ext xmlns:c16="http://schemas.microsoft.com/office/drawing/2014/chart" uri="{C3380CC4-5D6E-409C-BE32-E72D297353CC}">
              <c16:uniqueId val="{00000002-DABC-4073-BC81-CE740BAFE8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BC-4073-BC81-CE740BAFE8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BC-4073-BC81-CE740BAFE8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96</c:v>
                </c:pt>
                <c:pt idx="3">
                  <c:v>20</c:v>
                </c:pt>
                <c:pt idx="6">
                  <c:v>10</c:v>
                </c:pt>
                <c:pt idx="9">
                  <c:v>0</c:v>
                </c:pt>
                <c:pt idx="12">
                  <c:v>0</c:v>
                </c:pt>
              </c:numCache>
            </c:numRef>
          </c:val>
          <c:extLst>
            <c:ext xmlns:c16="http://schemas.microsoft.com/office/drawing/2014/chart" uri="{C3380CC4-5D6E-409C-BE32-E72D297353CC}">
              <c16:uniqueId val="{00000005-DABC-4073-BC81-CE740BAFE8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799</c:v>
                </c:pt>
                <c:pt idx="3">
                  <c:v>805</c:v>
                </c:pt>
                <c:pt idx="6">
                  <c:v>781</c:v>
                </c:pt>
                <c:pt idx="9">
                  <c:v>797</c:v>
                </c:pt>
                <c:pt idx="12">
                  <c:v>728</c:v>
                </c:pt>
              </c:numCache>
            </c:numRef>
          </c:val>
          <c:extLst>
            <c:ext xmlns:c16="http://schemas.microsoft.com/office/drawing/2014/chart" uri="{C3380CC4-5D6E-409C-BE32-E72D297353CC}">
              <c16:uniqueId val="{00000006-DABC-4073-BC81-CE740BAFE8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c:v>
                </c:pt>
                <c:pt idx="3">
                  <c:v>69</c:v>
                </c:pt>
                <c:pt idx="6">
                  <c:v>62</c:v>
                </c:pt>
                <c:pt idx="9">
                  <c:v>55</c:v>
                </c:pt>
                <c:pt idx="12">
                  <c:v>51</c:v>
                </c:pt>
              </c:numCache>
            </c:numRef>
          </c:val>
          <c:extLst>
            <c:ext xmlns:c16="http://schemas.microsoft.com/office/drawing/2014/chart" uri="{C3380CC4-5D6E-409C-BE32-E72D297353CC}">
              <c16:uniqueId val="{00000007-DABC-4073-BC81-CE740BAFE8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1947</c:v>
                </c:pt>
                <c:pt idx="3">
                  <c:v>1842</c:v>
                </c:pt>
                <c:pt idx="6">
                  <c:v>1686</c:v>
                </c:pt>
                <c:pt idx="9">
                  <c:v>1643</c:v>
                </c:pt>
                <c:pt idx="12">
                  <c:v>1647</c:v>
                </c:pt>
              </c:numCache>
            </c:numRef>
          </c:val>
          <c:extLst>
            <c:ext xmlns:c16="http://schemas.microsoft.com/office/drawing/2014/chart" uri="{C3380CC4-5D6E-409C-BE32-E72D297353CC}">
              <c16:uniqueId val="{00000008-DABC-4073-BC81-CE740BAFE8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462</c:v>
                </c:pt>
                <c:pt idx="3">
                  <c:v>413</c:v>
                </c:pt>
                <c:pt idx="6">
                  <c:v>370</c:v>
                </c:pt>
                <c:pt idx="9">
                  <c:v>328</c:v>
                </c:pt>
                <c:pt idx="12">
                  <c:v>285</c:v>
                </c:pt>
              </c:numCache>
            </c:numRef>
          </c:val>
          <c:extLst>
            <c:ext xmlns:c16="http://schemas.microsoft.com/office/drawing/2014/chart" uri="{C3380CC4-5D6E-409C-BE32-E72D297353CC}">
              <c16:uniqueId val="{00000009-DABC-4073-BC81-CE740BAFE8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5995</c:v>
                </c:pt>
                <c:pt idx="3">
                  <c:v>5761</c:v>
                </c:pt>
                <c:pt idx="6">
                  <c:v>5403</c:v>
                </c:pt>
                <c:pt idx="9">
                  <c:v>4816</c:v>
                </c:pt>
                <c:pt idx="12">
                  <c:v>4395</c:v>
                </c:pt>
              </c:numCache>
            </c:numRef>
          </c:val>
          <c:extLst>
            <c:ext xmlns:c16="http://schemas.microsoft.com/office/drawing/2014/chart" uri="{C3380CC4-5D6E-409C-BE32-E72D297353CC}">
              <c16:uniqueId val="{0000000A-DABC-4073-BC81-CE740BAFE8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BC-4073-BC81-CE740BAFE8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995</c:v>
                </c:pt>
                <c:pt idx="1">
                  <c:v>1116</c:v>
                </c:pt>
                <c:pt idx="2">
                  <c:v>1210</c:v>
                </c:pt>
              </c:numCache>
            </c:numRef>
          </c:val>
          <c:extLst>
            <c:ext xmlns:c16="http://schemas.microsoft.com/office/drawing/2014/chart" uri="{C3380CC4-5D6E-409C-BE32-E72D297353CC}">
              <c16:uniqueId val="{00000000-8676-49E3-9D03-1978F71B7F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315</c:v>
                </c:pt>
                <c:pt idx="1">
                  <c:v>365</c:v>
                </c:pt>
                <c:pt idx="2">
                  <c:v>178</c:v>
                </c:pt>
              </c:numCache>
            </c:numRef>
          </c:val>
          <c:extLst>
            <c:ext xmlns:c16="http://schemas.microsoft.com/office/drawing/2014/chart" uri="{C3380CC4-5D6E-409C-BE32-E72D297353CC}">
              <c16:uniqueId val="{00000001-8676-49E3-9D03-1978F71B7F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1974</c:v>
                </c:pt>
                <c:pt idx="1">
                  <c:v>2378</c:v>
                </c:pt>
                <c:pt idx="2">
                  <c:v>2421</c:v>
                </c:pt>
              </c:numCache>
            </c:numRef>
          </c:val>
          <c:extLst>
            <c:ext xmlns:c16="http://schemas.microsoft.com/office/drawing/2014/chart" uri="{C3380CC4-5D6E-409C-BE32-E72D297353CC}">
              <c16:uniqueId val="{00000002-8676-49E3-9D03-1978F71B7F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13,011
12,847
159.93
8,146,803
7,816,837
289,482
4,523,771
4,394,992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大型の事業所等が所在していることによる税収が大きいため、財政力指数は類似団体平均を</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上回っているものの、近年はほぼ横ばいで推移している。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今後は、景気低迷や生産年齢人口の減に伴う税収の減少が考えられるため、さらなる歳入の確保に努める必要がある。</a:t>
          </a:r>
          <a:endParaRPr lang="ja-JP" altLang="ja-JP" sz="1400">
            <a:effectLst/>
          </a:endParaRPr>
        </a:p>
        <a:p>
          <a:r>
            <a:rPr kumimoji="1" lang="ja-JP" altLang="ja-JP" sz="1100">
              <a:solidFill>
                <a:schemeClr val="dk1"/>
              </a:solidFill>
              <a:effectLst/>
              <a:latin typeface="+mn-lt"/>
              <a:ea typeface="+mn-ea"/>
              <a:cs typeface="+mn-cs"/>
            </a:rPr>
            <a:t>　また、歳出においては、実施事業の必要性、緊急性、費用対効果等の観点から事業を峻別し、重点選別主義を徹底した上で計画的に歳出削減に取り組み、財政基盤の強化を図っていく。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4763</xdr:rowOff>
    </xdr:from>
    <xdr:to>
      <xdr:col>23</xdr:col>
      <xdr:colOff>133350</xdr:colOff>
      <xdr:row>43</xdr:row>
      <xdr:rowOff>4763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77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156104</xdr:rowOff>
    </xdr:from>
    <xdr:to>
      <xdr:col>19</xdr:col>
      <xdr:colOff>133350</xdr:colOff>
      <xdr:row>43</xdr:row>
      <xdr:rowOff>4763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570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135996</xdr:rowOff>
    </xdr:from>
    <xdr:to>
      <xdr:col>15</xdr:col>
      <xdr:colOff>82550</xdr:colOff>
      <xdr:row>42</xdr:row>
      <xdr:rowOff>156104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368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135996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268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125413</xdr:rowOff>
    </xdr:from>
    <xdr:to>
      <xdr:col>23</xdr:col>
      <xdr:colOff>184150</xdr:colOff>
      <xdr:row>43</xdr:row>
      <xdr:rowOff>55563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141940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125413</xdr:rowOff>
    </xdr:from>
    <xdr:to>
      <xdr:col>19</xdr:col>
      <xdr:colOff>184150</xdr:colOff>
      <xdr:row>43</xdr:row>
      <xdr:rowOff>55563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65740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09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105304</xdr:rowOff>
    </xdr:from>
    <xdr:to>
      <xdr:col>15</xdr:col>
      <xdr:colOff>133350</xdr:colOff>
      <xdr:row>43</xdr:row>
      <xdr:rowOff>35454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45631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85196</xdr:rowOff>
    </xdr:from>
    <xdr:to>
      <xdr:col>11</xdr:col>
      <xdr:colOff>82550</xdr:colOff>
      <xdr:row>43</xdr:row>
      <xdr:rowOff>15346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年度の経常収支比率は、対前年度比で</a:t>
          </a:r>
          <a:r>
            <a:rPr kumimoji="1" lang="en-US" altLang="ja-JP" sz="1100" baseline="0">
              <a:solidFill>
                <a:schemeClr val="dk1"/>
              </a:solidFill>
              <a:effectLst/>
              <a:latin typeface="+mn-lt"/>
              <a:ea typeface="+mn-ea"/>
              <a:cs typeface="+mn-cs"/>
            </a:rPr>
            <a:t>5.0</a:t>
          </a:r>
          <a:r>
            <a:rPr kumimoji="1" lang="ja-JP" altLang="ja-JP" sz="1100" baseline="0">
              <a:solidFill>
                <a:schemeClr val="dk1"/>
              </a:solidFill>
              <a:effectLst/>
              <a:latin typeface="+mn-lt"/>
              <a:ea typeface="+mn-ea"/>
              <a:cs typeface="+mn-cs"/>
            </a:rPr>
            <a:t>％増の</a:t>
          </a:r>
          <a:r>
            <a:rPr kumimoji="1" lang="en-US" altLang="ja-JP" sz="1100" baseline="0">
              <a:solidFill>
                <a:schemeClr val="dk1"/>
              </a:solidFill>
              <a:effectLst/>
              <a:latin typeface="+mn-lt"/>
              <a:ea typeface="+mn-ea"/>
              <a:cs typeface="+mn-cs"/>
            </a:rPr>
            <a:t>87.8</a:t>
          </a:r>
          <a:r>
            <a:rPr kumimoji="1" lang="ja-JP" altLang="ja-JP" sz="1100" baseline="0">
              <a:solidFill>
                <a:schemeClr val="dk1"/>
              </a:solidFill>
              <a:effectLst/>
              <a:latin typeface="+mn-lt"/>
              <a:ea typeface="+mn-ea"/>
              <a:cs typeface="+mn-cs"/>
            </a:rPr>
            <a:t>％とな</a:t>
          </a:r>
          <a:r>
            <a:rPr kumimoji="1" lang="ja-JP" altLang="en-US" sz="1100" baseline="0">
              <a:solidFill>
                <a:schemeClr val="dk1"/>
              </a:solidFill>
              <a:effectLst/>
              <a:latin typeface="+mn-lt"/>
              <a:ea typeface="+mn-ea"/>
              <a:cs typeface="+mn-cs"/>
            </a:rPr>
            <a:t>ったが</a:t>
          </a:r>
          <a:r>
            <a:rPr kumimoji="1" lang="ja-JP" altLang="ja-JP" sz="1100" baseline="0">
              <a:solidFill>
                <a:schemeClr val="dk1"/>
              </a:solidFill>
              <a:effectLst/>
              <a:latin typeface="+mn-lt"/>
              <a:ea typeface="+mn-ea"/>
              <a:cs typeface="+mn-cs"/>
            </a:rPr>
            <a:t>、類似団体平均を</a:t>
          </a:r>
          <a:r>
            <a:rPr kumimoji="1" lang="en-US" altLang="ja-JP" sz="1100" baseline="0">
              <a:solidFill>
                <a:schemeClr val="dk1"/>
              </a:solidFill>
              <a:effectLst/>
              <a:latin typeface="+mn-lt"/>
              <a:ea typeface="+mn-ea"/>
              <a:cs typeface="+mn-cs"/>
            </a:rPr>
            <a:t>0.5</a:t>
          </a:r>
          <a:r>
            <a:rPr kumimoji="1" lang="ja-JP" altLang="ja-JP" sz="1100" baseline="0">
              <a:solidFill>
                <a:schemeClr val="dk1"/>
              </a:solidFill>
              <a:effectLst/>
              <a:latin typeface="+mn-lt"/>
              <a:ea typeface="+mn-ea"/>
              <a:cs typeface="+mn-cs"/>
            </a:rPr>
            <a:t>％下回った。増加した要因としては、</a:t>
          </a:r>
          <a:r>
            <a:rPr kumimoji="1" lang="ja-JP" altLang="en-US" sz="1100" baseline="0">
              <a:solidFill>
                <a:schemeClr val="dk1"/>
              </a:solidFill>
              <a:effectLst/>
              <a:latin typeface="+mn-lt"/>
              <a:ea typeface="+mn-ea"/>
              <a:cs typeface="+mn-cs"/>
            </a:rPr>
            <a:t>元利償還金の繰上償還を実施したことによる公債費の増や新型コロナウイルス感染症対策関連事業の減少に伴う臨時的経費の減及びそれに付随する経費の臨経区分の見直しを図ったことが挙げられる。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今後もすべての事務事業について点検や見直しを行いながら、さらなる合理化・適正化に努め、比率の改善に取り組んでいく必要がある。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61</xdr:row>
      <xdr:rowOff>159596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215880"/>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100330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11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44027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1193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62</xdr:row>
      <xdr:rowOff>149013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15957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164677</xdr:rowOff>
    </xdr:from>
    <xdr:to>
      <xdr:col>11</xdr:col>
      <xdr:colOff>82550</xdr:colOff>
      <xdr:row>59</xdr:row>
      <xdr:rowOff>94827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105004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年度の決算額は、</a:t>
          </a:r>
          <a:r>
            <a:rPr kumimoji="1" lang="ja-JP" altLang="ja-JP" sz="1100" baseline="0">
              <a:solidFill>
                <a:schemeClr val="dk1"/>
              </a:solidFill>
              <a:effectLst/>
              <a:latin typeface="+mn-lt"/>
              <a:ea typeface="+mn-ea"/>
              <a:cs typeface="+mn-cs"/>
            </a:rPr>
            <a:t>新型コロナウイルス感染症対策関連事業</a:t>
          </a:r>
          <a:r>
            <a:rPr kumimoji="1" lang="ja-JP" altLang="en-US" sz="1100" baseline="0">
              <a:solidFill>
                <a:schemeClr val="dk1"/>
              </a:solidFill>
              <a:effectLst/>
              <a:latin typeface="+mn-lt"/>
              <a:ea typeface="+mn-ea"/>
              <a:cs typeface="+mn-cs"/>
            </a:rPr>
            <a:t>等の減少に伴い物件費が減少しているものの、</a:t>
          </a:r>
          <a:r>
            <a:rPr kumimoji="1" lang="ja-JP" altLang="en-US" sz="1100">
              <a:solidFill>
                <a:schemeClr val="dk1"/>
              </a:solidFill>
              <a:effectLst/>
              <a:latin typeface="+mn-lt"/>
              <a:ea typeface="+mn-ea"/>
              <a:cs typeface="+mn-cs"/>
            </a:rPr>
            <a:t>人口減少に伴い</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2,342</a:t>
          </a:r>
          <a:r>
            <a:rPr kumimoji="1" lang="ja-JP" altLang="ja-JP" sz="1100">
              <a:solidFill>
                <a:schemeClr val="dk1"/>
              </a:solidFill>
              <a:effectLst/>
              <a:latin typeface="+mn-lt"/>
              <a:ea typeface="+mn-ea"/>
              <a:cs typeface="+mn-cs"/>
            </a:rPr>
            <a:t>円の増となった。　　　　　　　　　　　　　　　　　　　　　</a:t>
          </a:r>
          <a:endParaRPr lang="ja-JP" altLang="ja-JP" sz="1400">
            <a:effectLst/>
          </a:endParaRPr>
        </a:p>
        <a:p>
          <a:r>
            <a:rPr kumimoji="1" lang="ja-JP" altLang="ja-JP" sz="1100">
              <a:solidFill>
                <a:schemeClr val="dk1"/>
              </a:solidFill>
              <a:effectLst/>
              <a:latin typeface="+mn-lt"/>
              <a:ea typeface="+mn-ea"/>
              <a:cs typeface="+mn-cs"/>
            </a:rPr>
            <a:t>　今後の方針としては、職員数の適正化等により人件費全体を管理しつつ、職員の適正な配置によって、より効果的・効率的な事業実施に努めるとともに、業務の民間委託等の検討を行うことにより、事業全体の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74519</xdr:rowOff>
    </xdr:from>
    <xdr:to>
      <xdr:col>23</xdr:col>
      <xdr:colOff>133350</xdr:colOff>
      <xdr:row>81</xdr:row>
      <xdr:rowOff>82593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61969"/>
          <a:ext cx="8382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50149</xdr:rowOff>
    </xdr:from>
    <xdr:to>
      <xdr:col>19</xdr:col>
      <xdr:colOff>133350</xdr:colOff>
      <xdr:row>81</xdr:row>
      <xdr:rowOff>74519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37599"/>
          <a:ext cx="889000" cy="2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50149</xdr:rowOff>
    </xdr:from>
    <xdr:to>
      <xdr:col>15</xdr:col>
      <xdr:colOff>82550</xdr:colOff>
      <xdr:row>81</xdr:row>
      <xdr:rowOff>156011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937599"/>
          <a:ext cx="889000" cy="1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81404</xdr:rowOff>
    </xdr:from>
    <xdr:to>
      <xdr:col>11</xdr:col>
      <xdr:colOff>31750</xdr:colOff>
      <xdr:row>81</xdr:row>
      <xdr:rowOff>156011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68854"/>
          <a:ext cx="889000" cy="7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31793</xdr:rowOff>
    </xdr:from>
    <xdr:to>
      <xdr:col>23</xdr:col>
      <xdr:colOff>184150</xdr:colOff>
      <xdr:row>81</xdr:row>
      <xdr:rowOff>133393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124520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4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23719</xdr:rowOff>
    </xdr:from>
    <xdr:to>
      <xdr:col>19</xdr:col>
      <xdr:colOff>184150</xdr:colOff>
      <xdr:row>81</xdr:row>
      <xdr:rowOff>125319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135496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80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170799</xdr:rowOff>
    </xdr:from>
    <xdr:to>
      <xdr:col>15</xdr:col>
      <xdr:colOff>133350</xdr:colOff>
      <xdr:row>81</xdr:row>
      <xdr:rowOff>100949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111126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5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105211</xdr:rowOff>
    </xdr:from>
    <xdr:to>
      <xdr:col>11</xdr:col>
      <xdr:colOff>82550</xdr:colOff>
      <xdr:row>82</xdr:row>
      <xdr:rowOff>35361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45538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30604</xdr:rowOff>
    </xdr:from>
    <xdr:to>
      <xdr:col>7</xdr:col>
      <xdr:colOff>31750</xdr:colOff>
      <xdr:row>81</xdr:row>
      <xdr:rowOff>132204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142381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8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ラスパイレス指数は、ほぼ横ばいとなっているが、依然として類似団体平均及び全国町村平均よりも高い水準にある。今後も定員適正化計画による定員管理を行い、一層の給与適正化に努めていく。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45962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513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80434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5133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22982</xdr:rowOff>
    </xdr:from>
    <xdr:to>
      <xdr:col>72</xdr:col>
      <xdr:colOff>203200</xdr:colOff>
      <xdr:row>88</xdr:row>
      <xdr:rowOff>80434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51105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34471</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51105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人当たりの職員数は、定員適正化計画による定員管理を進めてきた結果、類似団体平均を下回る人数で推移している。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を継続するとともに、民間委託等の事業のアウトソーシングも検討していく。また、職員の適正な配置によって、より効果的・効率的な事業実施に努め、行政サービスの水準の維持、向上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80796</xdr:rowOff>
    </xdr:from>
    <xdr:to>
      <xdr:col>81</xdr:col>
      <xdr:colOff>44450</xdr:colOff>
      <xdr:row>59</xdr:row>
      <xdr:rowOff>108373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1963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64709</xdr:rowOff>
    </xdr:from>
    <xdr:to>
      <xdr:col>77</xdr:col>
      <xdr:colOff>44450</xdr:colOff>
      <xdr:row>59</xdr:row>
      <xdr:rowOff>80796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180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47474</xdr:rowOff>
    </xdr:from>
    <xdr:to>
      <xdr:col>72</xdr:col>
      <xdr:colOff>203200</xdr:colOff>
      <xdr:row>59</xdr:row>
      <xdr:rowOff>64709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163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47474</xdr:rowOff>
    </xdr:from>
    <xdr:to>
      <xdr:col>68</xdr:col>
      <xdr:colOff>152400</xdr:colOff>
      <xdr:row>59</xdr:row>
      <xdr:rowOff>75051</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flipV="1">
          <a:off x="13512800" y="1016302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57573</xdr:rowOff>
    </xdr:from>
    <xdr:to>
      <xdr:col>81</xdr:col>
      <xdr:colOff>95250</xdr:colOff>
      <xdr:row>59</xdr:row>
      <xdr:rowOff>159173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74100</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29996</xdr:rowOff>
    </xdr:from>
    <xdr:to>
      <xdr:col>77</xdr:col>
      <xdr:colOff>95250</xdr:colOff>
      <xdr:row>59</xdr:row>
      <xdr:rowOff>131596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141773</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13909</xdr:rowOff>
    </xdr:from>
    <xdr:to>
      <xdr:col>73</xdr:col>
      <xdr:colOff>44450</xdr:colOff>
      <xdr:row>59</xdr:row>
      <xdr:rowOff>115509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125686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168124</xdr:rowOff>
    </xdr:from>
    <xdr:to>
      <xdr:col>68</xdr:col>
      <xdr:colOff>203200</xdr:colOff>
      <xdr:row>59</xdr:row>
      <xdr:rowOff>98274</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108451</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24251</xdr:rowOff>
    </xdr:from>
    <xdr:to>
      <xdr:col>64</xdr:col>
      <xdr:colOff>152400</xdr:colOff>
      <xdr:row>59</xdr:row>
      <xdr:rowOff>125851</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136028</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令和４年度が償還のピークだったため令和５年度の単年度比率が</a:t>
          </a:r>
          <a:r>
            <a:rPr lang="en-US" altLang="ja-JP" sz="1100">
              <a:solidFill>
                <a:schemeClr val="dk1"/>
              </a:solidFill>
              <a:effectLst/>
              <a:latin typeface="+mn-lt"/>
              <a:ea typeface="+mn-ea"/>
              <a:cs typeface="+mn-cs"/>
            </a:rPr>
            <a:t>3.4</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３カ年平均が</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％減少している。</a:t>
          </a:r>
          <a:endParaRPr lang="ja-JP" altLang="ja-JP" sz="1400">
            <a:effectLst/>
          </a:endParaRPr>
        </a:p>
        <a:p>
          <a:r>
            <a:rPr lang="ja-JP" altLang="ja-JP" sz="1100">
              <a:solidFill>
                <a:schemeClr val="dk1"/>
              </a:solidFill>
              <a:effectLst/>
              <a:latin typeface="+mn-lt"/>
              <a:ea typeface="+mn-ea"/>
              <a:cs typeface="+mn-cs"/>
            </a:rPr>
            <a:t>　なお、公債費は</a:t>
          </a:r>
          <a:r>
            <a:rPr lang="ja-JP" altLang="en-US" sz="1100">
              <a:solidFill>
                <a:schemeClr val="dk1"/>
              </a:solidFill>
              <a:effectLst/>
              <a:latin typeface="+mn-lt"/>
              <a:ea typeface="+mn-ea"/>
              <a:cs typeface="+mn-cs"/>
            </a:rPr>
            <a:t>繰上償還の実施に伴い</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以降は減少見込みではあるが、依然として全国平均、福島県平均から大きく上回っている状況であるため、新規地方債の発行にあたっては、今後も各種財政指標を注視しながら計画的に借り入れを行うことが重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115888</xdr:rowOff>
    </xdr:from>
    <xdr:to>
      <xdr:col>81</xdr:col>
      <xdr:colOff>44450</xdr:colOff>
      <xdr:row>43</xdr:row>
      <xdr:rowOff>4763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73167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4763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73469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24871</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734695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24871</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73670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65088</xdr:rowOff>
    </xdr:from>
    <xdr:to>
      <xdr:col>81</xdr:col>
      <xdr:colOff>95250</xdr:colOff>
      <xdr:row>42</xdr:row>
      <xdr:rowOff>166688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37165</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2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125413</xdr:rowOff>
    </xdr:from>
    <xdr:to>
      <xdr:col>77</xdr:col>
      <xdr:colOff>95250</xdr:colOff>
      <xdr:row>43</xdr:row>
      <xdr:rowOff>55563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40340</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145521</xdr:rowOff>
    </xdr:from>
    <xdr:to>
      <xdr:col>68</xdr:col>
      <xdr:colOff>203200</xdr:colOff>
      <xdr:row>43</xdr:row>
      <xdr:rowOff>75671</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60448</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将来負担比率が減少した要因としては、地方債残高や債務負担行為に基づく支出予定額の減少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充当可能基金の増加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今後も重点選別主義を徹底しながら、計画的な地方債の発行や充当可能基金の活用によって、将来負担の軽減に努めていく。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18341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73539</xdr:rowOff>
    </xdr:from>
    <xdr:to>
      <xdr:col>64</xdr:col>
      <xdr:colOff>152400</xdr:colOff>
      <xdr:row>15</xdr:row>
      <xdr:rowOff>3689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13866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4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13,011
12,847
159.93
8,146,803
7,816,837
289,482
4,523,771
4,394,992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会計年度任用職員の報酬等の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、全体としては対前年度比で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今後も類似団体及び福島県平均と同水準で推移できるよう、定員及び給与の適正化に努めていく。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物件費は、昨年と比べてほぼ横ばいであり、</a:t>
          </a:r>
          <a:r>
            <a:rPr kumimoji="1" lang="ja-JP" altLang="ja-JP" sz="1100">
              <a:solidFill>
                <a:schemeClr val="dk1"/>
              </a:solidFill>
              <a:effectLst/>
              <a:latin typeface="+mn-lt"/>
              <a:ea typeface="+mn-ea"/>
              <a:cs typeface="+mn-cs"/>
            </a:rPr>
            <a:t>類似団体平均値よりは</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％低い水準となった。</a:t>
          </a:r>
          <a:endParaRPr lang="ja-JP" altLang="ja-JP" sz="1400">
            <a:effectLst/>
          </a:endParaRPr>
        </a:p>
        <a:p>
          <a:r>
            <a:rPr kumimoji="1" lang="ja-JP" altLang="ja-JP" sz="1100">
              <a:solidFill>
                <a:schemeClr val="dk1"/>
              </a:solidFill>
              <a:effectLst/>
              <a:latin typeface="+mn-lt"/>
              <a:ea typeface="+mn-ea"/>
              <a:cs typeface="+mn-cs"/>
            </a:rPr>
            <a:t>　今後も引き続き管理経費等の節減や事業の効率化に努め、事業全体のコスト削減を図っていく。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98425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30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70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69850</xdr:rowOff>
    </xdr:from>
    <xdr:to>
      <xdr:col>73</xdr:col>
      <xdr:colOff>180975</xdr:colOff>
      <xdr:row>14</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01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14</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215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64152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87630</xdr:rowOff>
    </xdr:from>
    <xdr:to>
      <xdr:col>65</xdr:col>
      <xdr:colOff>53975</xdr:colOff>
      <xdr:row>15</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決算額自体は増加しているが全体の比率でみると</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水準となった。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令和元年以降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傾向であるが、今後も引き続き各種手当等の内容精査を行い、適正化を図っていく。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その他の経費は、</a:t>
          </a:r>
          <a:r>
            <a:rPr kumimoji="1" lang="ja-JP" altLang="en-US" sz="1100">
              <a:solidFill>
                <a:schemeClr val="dk1"/>
              </a:solidFill>
              <a:effectLst/>
              <a:latin typeface="+mn-lt"/>
              <a:ea typeface="+mn-ea"/>
              <a:cs typeface="+mn-cs"/>
            </a:rPr>
            <a:t>特別会計への</a:t>
          </a:r>
          <a:r>
            <a:rPr kumimoji="1" lang="ja-JP" altLang="ja-JP" sz="1100">
              <a:solidFill>
                <a:schemeClr val="dk1"/>
              </a:solidFill>
              <a:effectLst/>
              <a:latin typeface="+mn-lt"/>
              <a:ea typeface="+mn-ea"/>
              <a:cs typeface="+mn-cs"/>
            </a:rPr>
            <a:t>操出金</a:t>
          </a:r>
          <a:r>
            <a:rPr kumimoji="1" lang="ja-JP" altLang="en-US" sz="1100">
              <a:solidFill>
                <a:schemeClr val="dk1"/>
              </a:solidFill>
              <a:effectLst/>
              <a:latin typeface="+mn-lt"/>
              <a:ea typeface="+mn-ea"/>
              <a:cs typeface="+mn-cs"/>
            </a:rPr>
            <a:t>が増加したことにより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類似団体平均との比較では、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％上回る状況であり、引き続き、企業会計における料金の適正化や各会計のコスト削減を図り、繰出金の抑制に努めていく。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137885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22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18143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9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83457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29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ふるさと納税推進事業費や地域交通対策費等の増により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今後も定期的に補助金の効果検証を行い、費用対効果の低い事業の整理統合・縮小・廃止等により、補助金の適正化に努めていく。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745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35</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9745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919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60706</xdr:rowOff>
    </xdr:from>
    <xdr:to>
      <xdr:col>73</xdr:col>
      <xdr:colOff>180975</xdr:colOff>
      <xdr:row>34</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7185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60706</xdr:rowOff>
    </xdr:from>
    <xdr:to>
      <xdr:col>69</xdr:col>
      <xdr:colOff>92075</xdr:colOff>
      <xdr:row>35</xdr:row>
      <xdr:rowOff>28702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71855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9906</xdr:rowOff>
    </xdr:from>
    <xdr:to>
      <xdr:col>69</xdr:col>
      <xdr:colOff>142875</xdr:colOff>
      <xdr:row>33</xdr:row>
      <xdr:rowOff>111506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121683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公債費は、</a:t>
          </a:r>
          <a:r>
            <a:rPr lang="ja-JP" altLang="en-US" sz="1050">
              <a:solidFill>
                <a:schemeClr val="dk1"/>
              </a:solidFill>
              <a:effectLst/>
              <a:latin typeface="+mn-lt"/>
              <a:ea typeface="+mn-ea"/>
              <a:cs typeface="+mn-cs"/>
            </a:rPr>
            <a:t>繰上償還を実施したことに伴い対前年度比</a:t>
          </a:r>
          <a:r>
            <a:rPr lang="en-US" altLang="ja-JP" sz="1050">
              <a:solidFill>
                <a:schemeClr val="dk1"/>
              </a:solidFill>
              <a:effectLst/>
              <a:latin typeface="+mn-lt"/>
              <a:ea typeface="+mn-ea"/>
              <a:cs typeface="+mn-cs"/>
            </a:rPr>
            <a:t>2.7</a:t>
          </a:r>
          <a:r>
            <a:rPr lang="ja-JP" altLang="en-US" sz="1050">
              <a:solidFill>
                <a:schemeClr val="dk1"/>
              </a:solidFill>
              <a:effectLst/>
              <a:latin typeface="+mn-lt"/>
              <a:ea typeface="+mn-ea"/>
              <a:cs typeface="+mn-cs"/>
            </a:rPr>
            <a:t>％増となり</a:t>
          </a:r>
          <a:r>
            <a:rPr lang="ja-JP" altLang="ja-JP" sz="1050">
              <a:solidFill>
                <a:schemeClr val="dk1"/>
              </a:solidFill>
              <a:effectLst/>
              <a:latin typeface="+mn-lt"/>
              <a:ea typeface="+mn-ea"/>
              <a:cs typeface="+mn-cs"/>
            </a:rPr>
            <a:t>、類似団体の平均を大幅に上回る水準となっているが、令和</a:t>
          </a:r>
          <a:r>
            <a:rPr lang="ja-JP" altLang="en-US" sz="1050">
              <a:solidFill>
                <a:schemeClr val="dk1"/>
              </a:solidFill>
              <a:effectLst/>
              <a:latin typeface="+mn-lt"/>
              <a:ea typeface="+mn-ea"/>
              <a:cs typeface="+mn-cs"/>
            </a:rPr>
            <a:t>６</a:t>
          </a:r>
          <a:r>
            <a:rPr lang="ja-JP" altLang="ja-JP" sz="1050">
              <a:solidFill>
                <a:schemeClr val="dk1"/>
              </a:solidFill>
              <a:effectLst/>
              <a:latin typeface="+mn-lt"/>
              <a:ea typeface="+mn-ea"/>
              <a:cs typeface="+mn-cs"/>
            </a:rPr>
            <a:t>年度以降は減少する見込みである。</a:t>
          </a:r>
          <a:endParaRPr lang="ja-JP" altLang="ja-JP" sz="1200">
            <a:effectLst/>
          </a:endParaRPr>
        </a:p>
        <a:p>
          <a:r>
            <a:rPr lang="ja-JP" altLang="ja-JP" sz="1050">
              <a:solidFill>
                <a:schemeClr val="dk1"/>
              </a:solidFill>
              <a:effectLst/>
              <a:latin typeface="+mn-lt"/>
              <a:ea typeface="+mn-ea"/>
              <a:cs typeface="+mn-cs"/>
            </a:rPr>
            <a:t>　なお、現時点で公債費は減少する見込みではあるが、令和６年度</a:t>
          </a:r>
          <a:r>
            <a:rPr lang="ja-JP" altLang="en-US" sz="1050">
              <a:solidFill>
                <a:schemeClr val="dk1"/>
              </a:solidFill>
              <a:effectLst/>
              <a:latin typeface="+mn-lt"/>
              <a:ea typeface="+mn-ea"/>
              <a:cs typeface="+mn-cs"/>
            </a:rPr>
            <a:t>以降も</a:t>
          </a:r>
          <a:r>
            <a:rPr lang="ja-JP" altLang="ja-JP" sz="1050">
              <a:solidFill>
                <a:schemeClr val="dk1"/>
              </a:solidFill>
              <a:effectLst/>
              <a:latin typeface="+mn-lt"/>
              <a:ea typeface="+mn-ea"/>
              <a:cs typeface="+mn-cs"/>
            </a:rPr>
            <a:t>起債を財源とした公共施設の大規模改修</a:t>
          </a:r>
          <a:r>
            <a:rPr lang="ja-JP" altLang="en-US" sz="1050">
              <a:solidFill>
                <a:schemeClr val="dk1"/>
              </a:solidFill>
              <a:effectLst/>
              <a:latin typeface="+mn-lt"/>
              <a:ea typeface="+mn-ea"/>
              <a:cs typeface="+mn-cs"/>
            </a:rPr>
            <a:t>等</a:t>
          </a:r>
          <a:r>
            <a:rPr lang="ja-JP" altLang="ja-JP" sz="1050">
              <a:solidFill>
                <a:schemeClr val="dk1"/>
              </a:solidFill>
              <a:effectLst/>
              <a:latin typeface="+mn-lt"/>
              <a:ea typeface="+mn-ea"/>
              <a:cs typeface="+mn-cs"/>
            </a:rPr>
            <a:t>を予定しているため、公債費の増が見込まれ、引き続き高い水準で推移する可能性</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あ</a:t>
          </a:r>
          <a:r>
            <a:rPr lang="ja-JP" altLang="en-US" sz="1050">
              <a:solidFill>
                <a:schemeClr val="dk1"/>
              </a:solidFill>
              <a:effectLst/>
              <a:latin typeface="+mn-lt"/>
              <a:ea typeface="+mn-ea"/>
              <a:cs typeface="+mn-cs"/>
            </a:rPr>
            <a:t>る。</a:t>
          </a:r>
          <a:r>
            <a:rPr lang="ja-JP" altLang="ja-JP" sz="1050">
              <a:solidFill>
                <a:schemeClr val="dk1"/>
              </a:solidFill>
              <a:effectLst/>
              <a:latin typeface="+mn-lt"/>
              <a:ea typeface="+mn-ea"/>
              <a:cs typeface="+mn-cs"/>
            </a:rPr>
            <a:t>計画的な</a:t>
          </a:r>
          <a:r>
            <a:rPr lang="ja-JP" altLang="en-US" sz="1050">
              <a:solidFill>
                <a:schemeClr val="dk1"/>
              </a:solidFill>
              <a:effectLst/>
              <a:latin typeface="+mn-lt"/>
              <a:ea typeface="+mn-ea"/>
              <a:cs typeface="+mn-cs"/>
            </a:rPr>
            <a:t>繰上償還の実施や</a:t>
          </a:r>
          <a:r>
            <a:rPr lang="ja-JP" altLang="ja-JP" sz="1050">
              <a:solidFill>
                <a:schemeClr val="dk1"/>
              </a:solidFill>
              <a:effectLst/>
              <a:latin typeface="+mn-lt"/>
              <a:ea typeface="+mn-ea"/>
              <a:cs typeface="+mn-cs"/>
            </a:rPr>
            <a:t>充当可能基金の活用も検討し、適正管理に努めていく。</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78994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5001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113285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818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108221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、扶助費は若干減少したが、人件費や</a:t>
          </a:r>
          <a:r>
            <a:rPr kumimoji="1" lang="ja-JP" altLang="ja-JP" sz="1100">
              <a:solidFill>
                <a:schemeClr val="dk1"/>
              </a:solidFill>
              <a:effectLst/>
              <a:latin typeface="+mn-lt"/>
              <a:ea typeface="+mn-ea"/>
              <a:cs typeface="+mn-cs"/>
            </a:rPr>
            <a:t>補助費の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が大きく、対前年度比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類似団体平均を下回</a:t>
          </a:r>
          <a:r>
            <a:rPr kumimoji="1" lang="ja-JP" altLang="en-US" sz="1100">
              <a:solidFill>
                <a:schemeClr val="dk1"/>
              </a:solidFill>
              <a:effectLst/>
              <a:latin typeface="+mn-lt"/>
              <a:ea typeface="+mn-ea"/>
              <a:cs typeface="+mn-cs"/>
            </a:rPr>
            <a:t>る結果となった。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しかし、これは一時的な要因であり、今後も事業の効果を検証しながら、すべての事業の経費節減に努め、さらなる適正化、合理化を図っていく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74</xdr:row>
      <xdr:rowOff>131572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7137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156718</xdr:rowOff>
    </xdr:from>
    <xdr:to>
      <xdr:col>78</xdr:col>
      <xdr:colOff>69850</xdr:colOff>
      <xdr:row>74</xdr:row>
      <xdr:rowOff>26416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672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156718</xdr:rowOff>
    </xdr:from>
    <xdr:to>
      <xdr:col>73</xdr:col>
      <xdr:colOff>180975</xdr:colOff>
      <xdr:row>74</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672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75</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700000"/>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160799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147066</xdr:rowOff>
    </xdr:from>
    <xdr:to>
      <xdr:col>78</xdr:col>
      <xdr:colOff>120650</xdr:colOff>
      <xdr:row>74</xdr:row>
      <xdr:rowOff>77216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87393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105918</xdr:rowOff>
    </xdr:from>
    <xdr:to>
      <xdr:col>74</xdr:col>
      <xdr:colOff>31750</xdr:colOff>
      <xdr:row>74</xdr:row>
      <xdr:rowOff>36068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46245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77470</xdr:rowOff>
    </xdr:from>
    <xdr:to>
      <xdr:col>29</xdr:col>
      <xdr:colOff>127000</xdr:colOff>
      <xdr:row>18</xdr:row>
      <xdr:rowOff>121133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1195"/>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121133</xdr:rowOff>
    </xdr:from>
    <xdr:to>
      <xdr:col>26</xdr:col>
      <xdr:colOff>50800</xdr:colOff>
      <xdr:row>18</xdr:row>
      <xdr:rowOff>126051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4858"/>
          <a:ext cx="698500" cy="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126051</xdr:rowOff>
    </xdr:from>
    <xdr:to>
      <xdr:col>22</xdr:col>
      <xdr:colOff>114300</xdr:colOff>
      <xdr:row>18</xdr:row>
      <xdr:rowOff>165533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9776"/>
          <a:ext cx="698500" cy="3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157624</xdr:rowOff>
    </xdr:from>
    <xdr:to>
      <xdr:col>18</xdr:col>
      <xdr:colOff>177800</xdr:colOff>
      <xdr:row>18</xdr:row>
      <xdr:rowOff>165533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1349"/>
          <a:ext cx="698500" cy="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26670</xdr:rowOff>
    </xdr:from>
    <xdr:to>
      <xdr:col>29</xdr:col>
      <xdr:colOff>177800</xdr:colOff>
      <xdr:row>18</xdr:row>
      <xdr:rowOff>128270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170197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70333</xdr:rowOff>
    </xdr:from>
    <xdr:to>
      <xdr:col>26</xdr:col>
      <xdr:colOff>101600</xdr:colOff>
      <xdr:row>19</xdr:row>
      <xdr:rowOff>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156710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75251</xdr:rowOff>
    </xdr:from>
    <xdr:to>
      <xdr:col>22</xdr:col>
      <xdr:colOff>165100</xdr:colOff>
      <xdr:row>19</xdr:row>
      <xdr:rowOff>5401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114733</xdr:rowOff>
    </xdr:from>
    <xdr:to>
      <xdr:col>19</xdr:col>
      <xdr:colOff>38100</xdr:colOff>
      <xdr:row>19</xdr:row>
      <xdr:rowOff>44883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106824</xdr:rowOff>
    </xdr:from>
    <xdr:to>
      <xdr:col>15</xdr:col>
      <xdr:colOff>101600</xdr:colOff>
      <xdr:row>19</xdr:row>
      <xdr:rowOff>36974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0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21751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257988</xdr:rowOff>
    </xdr:from>
    <xdr:to>
      <xdr:col>29</xdr:col>
      <xdr:colOff>127000</xdr:colOff>
      <xdr:row>35</xdr:row>
      <xdr:rowOff>129218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25438"/>
          <a:ext cx="647700" cy="214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257988</xdr:rowOff>
    </xdr:from>
    <xdr:to>
      <xdr:col>26</xdr:col>
      <xdr:colOff>50800</xdr:colOff>
      <xdr:row>35</xdr:row>
      <xdr:rowOff>16541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25438"/>
          <a:ext cx="698500" cy="10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16541</xdr:rowOff>
    </xdr:from>
    <xdr:to>
      <xdr:col>22</xdr:col>
      <xdr:colOff>114300</xdr:colOff>
      <xdr:row>35</xdr:row>
      <xdr:rowOff>80320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26891"/>
          <a:ext cx="698500" cy="6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80320</xdr:rowOff>
    </xdr:from>
    <xdr:to>
      <xdr:col>18</xdr:col>
      <xdr:colOff>177800</xdr:colOff>
      <xdr:row>35</xdr:row>
      <xdr:rowOff>95133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90670"/>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78418</xdr:rowOff>
    </xdr:from>
    <xdr:to>
      <xdr:col>29</xdr:col>
      <xdr:colOff>177800</xdr:colOff>
      <xdr:row>35</xdr:row>
      <xdr:rowOff>180018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8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266395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3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207188</xdr:rowOff>
    </xdr:from>
    <xdr:to>
      <xdr:col>26</xdr:col>
      <xdr:colOff>101600</xdr:colOff>
      <xdr:row>34</xdr:row>
      <xdr:rowOff>308787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746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318965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4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308641</xdr:rowOff>
    </xdr:from>
    <xdr:to>
      <xdr:col>22</xdr:col>
      <xdr:colOff>165100</xdr:colOff>
      <xdr:row>35</xdr:row>
      <xdr:rowOff>67341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77517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4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29520</xdr:rowOff>
    </xdr:from>
    <xdr:to>
      <xdr:col>19</xdr:col>
      <xdr:colOff>38100</xdr:colOff>
      <xdr:row>35</xdr:row>
      <xdr:rowOff>131120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3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141297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44333</xdr:rowOff>
    </xdr:from>
    <xdr:to>
      <xdr:col>15</xdr:col>
      <xdr:colOff>101600</xdr:colOff>
      <xdr:row>35</xdr:row>
      <xdr:rowOff>145933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5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156110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2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13,011
12,847
159.93
8,146,803
7,816,837
289,482
4,523,771
4,394,992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64744</xdr:rowOff>
    </xdr:from>
    <xdr:to>
      <xdr:col>24</xdr:col>
      <xdr:colOff>63500</xdr:colOff>
      <xdr:row>37</xdr:row>
      <xdr:rowOff>89268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8394"/>
          <a:ext cx="8382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88557</xdr:rowOff>
    </xdr:from>
    <xdr:to>
      <xdr:col>19</xdr:col>
      <xdr:colOff>177800</xdr:colOff>
      <xdr:row>37</xdr:row>
      <xdr:rowOff>89268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2207"/>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88557</xdr:rowOff>
    </xdr:from>
    <xdr:to>
      <xdr:col>15</xdr:col>
      <xdr:colOff>50800</xdr:colOff>
      <xdr:row>37</xdr:row>
      <xdr:rowOff>111608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2207"/>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111608</xdr:rowOff>
    </xdr:from>
    <xdr:to>
      <xdr:col>10</xdr:col>
      <xdr:colOff>114300</xdr:colOff>
      <xdr:row>37</xdr:row>
      <xdr:rowOff>127089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5258"/>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13944</xdr:rowOff>
    </xdr:from>
    <xdr:to>
      <xdr:col>24</xdr:col>
      <xdr:colOff>114300</xdr:colOff>
      <xdr:row>37</xdr:row>
      <xdr:rowOff>115544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163821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38468</xdr:rowOff>
    </xdr:from>
    <xdr:to>
      <xdr:col>20</xdr:col>
      <xdr:colOff>38100</xdr:colOff>
      <xdr:row>37</xdr:row>
      <xdr:rowOff>140068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131195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37757</xdr:rowOff>
    </xdr:from>
    <xdr:to>
      <xdr:col>15</xdr:col>
      <xdr:colOff>101600</xdr:colOff>
      <xdr:row>37</xdr:row>
      <xdr:rowOff>139357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130484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60808</xdr:rowOff>
    </xdr:from>
    <xdr:to>
      <xdr:col>10</xdr:col>
      <xdr:colOff>165100</xdr:colOff>
      <xdr:row>37</xdr:row>
      <xdr:rowOff>162407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44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153535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76289</xdr:rowOff>
    </xdr:from>
    <xdr:to>
      <xdr:col>6</xdr:col>
      <xdr:colOff>38100</xdr:colOff>
      <xdr:row>38</xdr:row>
      <xdr:rowOff>6438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99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169016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83872</xdr:rowOff>
    </xdr:from>
    <xdr:to>
      <xdr:col>24</xdr:col>
      <xdr:colOff>63500</xdr:colOff>
      <xdr:row>57</xdr:row>
      <xdr:rowOff>89724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56522"/>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83872</xdr:rowOff>
    </xdr:from>
    <xdr:to>
      <xdr:col>19</xdr:col>
      <xdr:colOff>177800</xdr:colOff>
      <xdr:row>57</xdr:row>
      <xdr:rowOff>106004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6522"/>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149351</xdr:rowOff>
    </xdr:from>
    <xdr:to>
      <xdr:col>15</xdr:col>
      <xdr:colOff>50800</xdr:colOff>
      <xdr:row>57</xdr:row>
      <xdr:rowOff>106004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50551"/>
          <a:ext cx="889000" cy="12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149351</xdr:rowOff>
    </xdr:from>
    <xdr:to>
      <xdr:col>10</xdr:col>
      <xdr:colOff>114300</xdr:colOff>
      <xdr:row>57</xdr:row>
      <xdr:rowOff>53377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50551"/>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38924</xdr:rowOff>
    </xdr:from>
    <xdr:to>
      <xdr:col>24</xdr:col>
      <xdr:colOff>114300</xdr:colOff>
      <xdr:row>57</xdr:row>
      <xdr:rowOff>140524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125301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33072</xdr:rowOff>
    </xdr:from>
    <xdr:to>
      <xdr:col>20</xdr:col>
      <xdr:colOff>38100</xdr:colOff>
      <xdr:row>57</xdr:row>
      <xdr:rowOff>134672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125799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55204</xdr:rowOff>
    </xdr:from>
    <xdr:to>
      <xdr:col>15</xdr:col>
      <xdr:colOff>101600</xdr:colOff>
      <xdr:row>57</xdr:row>
      <xdr:rowOff>156804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147931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98551</xdr:rowOff>
    </xdr:from>
    <xdr:to>
      <xdr:col>10</xdr:col>
      <xdr:colOff>165100</xdr:colOff>
      <xdr:row>57</xdr:row>
      <xdr:rowOff>28701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45228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7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2577</xdr:rowOff>
    </xdr:from>
    <xdr:to>
      <xdr:col>6</xdr:col>
      <xdr:colOff>38100</xdr:colOff>
      <xdr:row>57</xdr:row>
      <xdr:rowOff>104177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95304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56071</xdr:rowOff>
    </xdr:from>
    <xdr:to>
      <xdr:col>24</xdr:col>
      <xdr:colOff>63500</xdr:colOff>
      <xdr:row>78</xdr:row>
      <xdr:rowOff>83693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29171"/>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83693</xdr:rowOff>
    </xdr:from>
    <xdr:to>
      <xdr:col>19</xdr:col>
      <xdr:colOff>177800</xdr:colOff>
      <xdr:row>78</xdr:row>
      <xdr:rowOff>116345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56793"/>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116345</xdr:rowOff>
    </xdr:from>
    <xdr:to>
      <xdr:col>15</xdr:col>
      <xdr:colOff>50800</xdr:colOff>
      <xdr:row>78</xdr:row>
      <xdr:rowOff>133641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9445"/>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133641</xdr:rowOff>
    </xdr:from>
    <xdr:to>
      <xdr:col>10</xdr:col>
      <xdr:colOff>114300</xdr:colOff>
      <xdr:row>78</xdr:row>
      <xdr:rowOff>141263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06741"/>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5271</xdr:rowOff>
    </xdr:from>
    <xdr:to>
      <xdr:col>24</xdr:col>
      <xdr:colOff>114300</xdr:colOff>
      <xdr:row>78</xdr:row>
      <xdr:rowOff>106871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91648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9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32893</xdr:rowOff>
    </xdr:from>
    <xdr:to>
      <xdr:col>20</xdr:col>
      <xdr:colOff>38100</xdr:colOff>
      <xdr:row>78</xdr:row>
      <xdr:rowOff>134493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125620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65545</xdr:rowOff>
    </xdr:from>
    <xdr:to>
      <xdr:col>15</xdr:col>
      <xdr:colOff>101600</xdr:colOff>
      <xdr:row>78</xdr:row>
      <xdr:rowOff>167145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158272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82841</xdr:rowOff>
    </xdr:from>
    <xdr:to>
      <xdr:col>10</xdr:col>
      <xdr:colOff>165100</xdr:colOff>
      <xdr:row>79</xdr:row>
      <xdr:rowOff>12991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4118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90463</xdr:rowOff>
    </xdr:from>
    <xdr:to>
      <xdr:col>6</xdr:col>
      <xdr:colOff>38100</xdr:colOff>
      <xdr:row>79</xdr:row>
      <xdr:rowOff>20613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11740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18183</xdr:rowOff>
    </xdr:from>
    <xdr:to>
      <xdr:col>24</xdr:col>
      <xdr:colOff>63500</xdr:colOff>
      <xdr:row>96</xdr:row>
      <xdr:rowOff>153415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77383"/>
          <a:ext cx="838200" cy="13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46447</xdr:rowOff>
    </xdr:from>
    <xdr:to>
      <xdr:col>19</xdr:col>
      <xdr:colOff>177800</xdr:colOff>
      <xdr:row>96</xdr:row>
      <xdr:rowOff>153415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34197"/>
          <a:ext cx="889000" cy="27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46447</xdr:rowOff>
    </xdr:from>
    <xdr:to>
      <xdr:col>15</xdr:col>
      <xdr:colOff>50800</xdr:colOff>
      <xdr:row>97</xdr:row>
      <xdr:rowOff>80198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4197"/>
          <a:ext cx="889000" cy="37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67528</xdr:rowOff>
    </xdr:from>
    <xdr:to>
      <xdr:col>10</xdr:col>
      <xdr:colOff>114300</xdr:colOff>
      <xdr:row>97</xdr:row>
      <xdr:rowOff>80198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98178"/>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138833</xdr:rowOff>
    </xdr:from>
    <xdr:to>
      <xdr:col>24</xdr:col>
      <xdr:colOff>114300</xdr:colOff>
      <xdr:row>96</xdr:row>
      <xdr:rowOff>68983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117260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0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102615</xdr:rowOff>
    </xdr:from>
    <xdr:to>
      <xdr:col>20</xdr:col>
      <xdr:colOff>38100</xdr:colOff>
      <xdr:row>97</xdr:row>
      <xdr:rowOff>32765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23892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167097</xdr:rowOff>
    </xdr:from>
    <xdr:to>
      <xdr:col>15</xdr:col>
      <xdr:colOff>101600</xdr:colOff>
      <xdr:row>95</xdr:row>
      <xdr:rowOff>97247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29398</xdr:rowOff>
    </xdr:from>
    <xdr:to>
      <xdr:col>10</xdr:col>
      <xdr:colOff>165100</xdr:colOff>
      <xdr:row>97</xdr:row>
      <xdr:rowOff>130998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122125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16728</xdr:rowOff>
    </xdr:from>
    <xdr:to>
      <xdr:col>6</xdr:col>
      <xdr:colOff>38100</xdr:colOff>
      <xdr:row>97</xdr:row>
      <xdr:rowOff>118328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134855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4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62342</xdr:rowOff>
    </xdr:from>
    <xdr:to>
      <xdr:col>55</xdr:col>
      <xdr:colOff>0</xdr:colOff>
      <xdr:row>37</xdr:row>
      <xdr:rowOff>64453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05992"/>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62342</xdr:rowOff>
    </xdr:from>
    <xdr:to>
      <xdr:col>50</xdr:col>
      <xdr:colOff>114300</xdr:colOff>
      <xdr:row>37</xdr:row>
      <xdr:rowOff>106816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05992"/>
          <a:ext cx="889000" cy="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137612</xdr:rowOff>
    </xdr:from>
    <xdr:to>
      <xdr:col>45</xdr:col>
      <xdr:colOff>177800</xdr:colOff>
      <xdr:row>37</xdr:row>
      <xdr:rowOff>106816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6912"/>
          <a:ext cx="889000" cy="48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137612</xdr:rowOff>
    </xdr:from>
    <xdr:to>
      <xdr:col>41</xdr:col>
      <xdr:colOff>50800</xdr:colOff>
      <xdr:row>37</xdr:row>
      <xdr:rowOff>67101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6912"/>
          <a:ext cx="889000" cy="4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13653</xdr:rowOff>
    </xdr:from>
    <xdr:to>
      <xdr:col>55</xdr:col>
      <xdr:colOff>50800</xdr:colOff>
      <xdr:row>37</xdr:row>
      <xdr:rowOff>115253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100030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11542</xdr:rowOff>
    </xdr:from>
    <xdr:to>
      <xdr:col>50</xdr:col>
      <xdr:colOff>165100</xdr:colOff>
      <xdr:row>37</xdr:row>
      <xdr:rowOff>113142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104269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56016</xdr:rowOff>
    </xdr:from>
    <xdr:to>
      <xdr:col>46</xdr:col>
      <xdr:colOff>38100</xdr:colOff>
      <xdr:row>37</xdr:row>
      <xdr:rowOff>157616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148743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86812</xdr:rowOff>
    </xdr:from>
    <xdr:to>
      <xdr:col>41</xdr:col>
      <xdr:colOff>101600</xdr:colOff>
      <xdr:row>35</xdr:row>
      <xdr:rowOff>16962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8089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0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16301</xdr:rowOff>
    </xdr:from>
    <xdr:to>
      <xdr:col>36</xdr:col>
      <xdr:colOff>165100</xdr:colOff>
      <xdr:row>37</xdr:row>
      <xdr:rowOff>117901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109028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133348</xdr:rowOff>
    </xdr:from>
    <xdr:to>
      <xdr:col>55</xdr:col>
      <xdr:colOff>0</xdr:colOff>
      <xdr:row>57</xdr:row>
      <xdr:rowOff>127874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34548"/>
          <a:ext cx="838200" cy="16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127874</xdr:rowOff>
    </xdr:from>
    <xdr:to>
      <xdr:col>50</xdr:col>
      <xdr:colOff>114300</xdr:colOff>
      <xdr:row>57</xdr:row>
      <xdr:rowOff>136134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00524"/>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136134</xdr:rowOff>
    </xdr:from>
    <xdr:to>
      <xdr:col>45</xdr:col>
      <xdr:colOff>177800</xdr:colOff>
      <xdr:row>57</xdr:row>
      <xdr:rowOff>170279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08784"/>
          <a:ext cx="889000" cy="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170279</xdr:rowOff>
    </xdr:from>
    <xdr:to>
      <xdr:col>41</xdr:col>
      <xdr:colOff>50800</xdr:colOff>
      <xdr:row>58</xdr:row>
      <xdr:rowOff>23312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42929"/>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82548</xdr:rowOff>
    </xdr:from>
    <xdr:to>
      <xdr:col>55</xdr:col>
      <xdr:colOff>50800</xdr:colOff>
      <xdr:row>57</xdr:row>
      <xdr:rowOff>12698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8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105425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3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77074</xdr:rowOff>
    </xdr:from>
    <xdr:to>
      <xdr:col>50</xdr:col>
      <xdr:colOff>165100</xdr:colOff>
      <xdr:row>58</xdr:row>
      <xdr:rowOff>7224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169801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85334</xdr:rowOff>
    </xdr:from>
    <xdr:to>
      <xdr:col>46</xdr:col>
      <xdr:colOff>38100</xdr:colOff>
      <xdr:row>58</xdr:row>
      <xdr:rowOff>15484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119479</xdr:rowOff>
    </xdr:from>
    <xdr:to>
      <xdr:col>41</xdr:col>
      <xdr:colOff>101600</xdr:colOff>
      <xdr:row>58</xdr:row>
      <xdr:rowOff>49629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9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143962</xdr:rowOff>
    </xdr:from>
    <xdr:to>
      <xdr:col>36</xdr:col>
      <xdr:colOff>165100</xdr:colOff>
      <xdr:row>58</xdr:row>
      <xdr:rowOff>74112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65239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48882</xdr:rowOff>
    </xdr:from>
    <xdr:to>
      <xdr:col>55</xdr:col>
      <xdr:colOff>0</xdr:colOff>
      <xdr:row>77</xdr:row>
      <xdr:rowOff>80852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50532"/>
          <a:ext cx="838200" cy="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48882</xdr:rowOff>
    </xdr:from>
    <xdr:to>
      <xdr:col>50</xdr:col>
      <xdr:colOff>114300</xdr:colOff>
      <xdr:row>77</xdr:row>
      <xdr:rowOff>56290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50532"/>
          <a:ext cx="8890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56290</xdr:rowOff>
    </xdr:from>
    <xdr:to>
      <xdr:col>45</xdr:col>
      <xdr:colOff>177800</xdr:colOff>
      <xdr:row>77</xdr:row>
      <xdr:rowOff>61810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57940"/>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61810</xdr:rowOff>
    </xdr:from>
    <xdr:to>
      <xdr:col>41</xdr:col>
      <xdr:colOff>50800</xdr:colOff>
      <xdr:row>77</xdr:row>
      <xdr:rowOff>71692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63460"/>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30052</xdr:rowOff>
    </xdr:from>
    <xdr:to>
      <xdr:col>55</xdr:col>
      <xdr:colOff>50800</xdr:colOff>
      <xdr:row>77</xdr:row>
      <xdr:rowOff>131652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131746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169532</xdr:rowOff>
    </xdr:from>
    <xdr:to>
      <xdr:col>50</xdr:col>
      <xdr:colOff>165100</xdr:colOff>
      <xdr:row>77</xdr:row>
      <xdr:rowOff>99682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90809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5490</xdr:rowOff>
    </xdr:from>
    <xdr:to>
      <xdr:col>46</xdr:col>
      <xdr:colOff>38100</xdr:colOff>
      <xdr:row>77</xdr:row>
      <xdr:rowOff>107090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123617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9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11010</xdr:rowOff>
    </xdr:from>
    <xdr:to>
      <xdr:col>41</xdr:col>
      <xdr:colOff>101600</xdr:colOff>
      <xdr:row>77</xdr:row>
      <xdr:rowOff>112610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103737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20892</xdr:rowOff>
    </xdr:from>
    <xdr:to>
      <xdr:col>36</xdr:col>
      <xdr:colOff>165100</xdr:colOff>
      <xdr:row>77</xdr:row>
      <xdr:rowOff>122492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113619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59218</xdr:rowOff>
    </xdr:from>
    <xdr:to>
      <xdr:col>55</xdr:col>
      <xdr:colOff>0</xdr:colOff>
      <xdr:row>97</xdr:row>
      <xdr:rowOff>107483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46968"/>
          <a:ext cx="838200" cy="3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95794</xdr:rowOff>
    </xdr:from>
    <xdr:to>
      <xdr:col>50</xdr:col>
      <xdr:colOff>114300</xdr:colOff>
      <xdr:row>97</xdr:row>
      <xdr:rowOff>107483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26444"/>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95794</xdr:rowOff>
    </xdr:from>
    <xdr:to>
      <xdr:col>45</xdr:col>
      <xdr:colOff>177800</xdr:colOff>
      <xdr:row>98</xdr:row>
      <xdr:rowOff>44366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26444"/>
          <a:ext cx="889000" cy="1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44366</xdr:rowOff>
    </xdr:from>
    <xdr:to>
      <xdr:col>41</xdr:col>
      <xdr:colOff>50800</xdr:colOff>
      <xdr:row>98</xdr:row>
      <xdr:rowOff>46112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6466"/>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8418</xdr:rowOff>
    </xdr:from>
    <xdr:to>
      <xdr:col>55</xdr:col>
      <xdr:colOff>50800</xdr:colOff>
      <xdr:row>95</xdr:row>
      <xdr:rowOff>110018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31295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56683</xdr:rowOff>
    </xdr:from>
    <xdr:to>
      <xdr:col>50</xdr:col>
      <xdr:colOff>165100</xdr:colOff>
      <xdr:row>97</xdr:row>
      <xdr:rowOff>158283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149410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44994</xdr:rowOff>
    </xdr:from>
    <xdr:to>
      <xdr:col>46</xdr:col>
      <xdr:colOff>38100</xdr:colOff>
      <xdr:row>97</xdr:row>
      <xdr:rowOff>146594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137721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165016</xdr:rowOff>
    </xdr:from>
    <xdr:to>
      <xdr:col>41</xdr:col>
      <xdr:colOff>101600</xdr:colOff>
      <xdr:row>98</xdr:row>
      <xdr:rowOff>95166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86293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166762</xdr:rowOff>
    </xdr:from>
    <xdr:to>
      <xdr:col>36</xdr:col>
      <xdr:colOff>165100</xdr:colOff>
      <xdr:row>98</xdr:row>
      <xdr:rowOff>96912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88039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115939</xdr:rowOff>
    </xdr:from>
    <xdr:to>
      <xdr:col>85</xdr:col>
      <xdr:colOff>127000</xdr:colOff>
      <xdr:row>38</xdr:row>
      <xdr:rowOff>131617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31039"/>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34461</xdr:rowOff>
    </xdr:from>
    <xdr:to>
      <xdr:col>81</xdr:col>
      <xdr:colOff>50800</xdr:colOff>
      <xdr:row>38</xdr:row>
      <xdr:rowOff>115939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9561"/>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98575</xdr:rowOff>
    </xdr:from>
    <xdr:to>
      <xdr:col>76</xdr:col>
      <xdr:colOff>114300</xdr:colOff>
      <xdr:row>38</xdr:row>
      <xdr:rowOff>34461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42225"/>
          <a:ext cx="889000" cy="10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138709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98575</xdr:rowOff>
    </xdr:from>
    <xdr:to>
      <xdr:col>71</xdr:col>
      <xdr:colOff>177800</xdr:colOff>
      <xdr:row>38</xdr:row>
      <xdr:rowOff>72670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42225"/>
          <a:ext cx="889000" cy="1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80817</xdr:rowOff>
    </xdr:from>
    <xdr:to>
      <xdr:col>85</xdr:col>
      <xdr:colOff>177800</xdr:colOff>
      <xdr:row>39</xdr:row>
      <xdr:rowOff>10967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65139</xdr:rowOff>
    </xdr:from>
    <xdr:to>
      <xdr:col>81</xdr:col>
      <xdr:colOff>101600</xdr:colOff>
      <xdr:row>38</xdr:row>
      <xdr:rowOff>166739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157866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155112</xdr:rowOff>
    </xdr:from>
    <xdr:to>
      <xdr:col>76</xdr:col>
      <xdr:colOff>165100</xdr:colOff>
      <xdr:row>38</xdr:row>
      <xdr:rowOff>85261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98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101789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47775</xdr:rowOff>
    </xdr:from>
    <xdr:to>
      <xdr:col>72</xdr:col>
      <xdr:colOff>38100</xdr:colOff>
      <xdr:row>37</xdr:row>
      <xdr:rowOff>149375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165902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21870</xdr:rowOff>
    </xdr:from>
    <xdr:to>
      <xdr:col>67</xdr:col>
      <xdr:colOff>101600</xdr:colOff>
      <xdr:row>38</xdr:row>
      <xdr:rowOff>123470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139997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123213</xdr:rowOff>
    </xdr:from>
    <xdr:to>
      <xdr:col>85</xdr:col>
      <xdr:colOff>127000</xdr:colOff>
      <xdr:row>76</xdr:row>
      <xdr:rowOff>168047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53413"/>
          <a:ext cx="838200" cy="4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168047</xdr:rowOff>
    </xdr:from>
    <xdr:to>
      <xdr:col>81</xdr:col>
      <xdr:colOff>50800</xdr:colOff>
      <xdr:row>77</xdr:row>
      <xdr:rowOff>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98247"/>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xdr:rowOff>
    </xdr:from>
    <xdr:to>
      <xdr:col>76</xdr:col>
      <xdr:colOff>114300</xdr:colOff>
      <xdr:row>77</xdr:row>
      <xdr:rowOff>23840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01693"/>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23840</xdr:rowOff>
    </xdr:from>
    <xdr:to>
      <xdr:col>71</xdr:col>
      <xdr:colOff>177800</xdr:colOff>
      <xdr:row>77</xdr:row>
      <xdr:rowOff>33122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25490"/>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72413</xdr:rowOff>
    </xdr:from>
    <xdr:to>
      <xdr:col>85</xdr:col>
      <xdr:colOff>177800</xdr:colOff>
      <xdr:row>77</xdr:row>
      <xdr:rowOff>2563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95290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117247</xdr:rowOff>
    </xdr:from>
    <xdr:to>
      <xdr:col>81</xdr:col>
      <xdr:colOff>101600</xdr:colOff>
      <xdr:row>77</xdr:row>
      <xdr:rowOff>47397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63923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2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120693</xdr:rowOff>
    </xdr:from>
    <xdr:to>
      <xdr:col>76</xdr:col>
      <xdr:colOff>165100</xdr:colOff>
      <xdr:row>77</xdr:row>
      <xdr:rowOff>50843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67370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144490</xdr:rowOff>
    </xdr:from>
    <xdr:to>
      <xdr:col>72</xdr:col>
      <xdr:colOff>38100</xdr:colOff>
      <xdr:row>77</xdr:row>
      <xdr:rowOff>74640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91168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153772</xdr:rowOff>
    </xdr:from>
    <xdr:to>
      <xdr:col>67</xdr:col>
      <xdr:colOff>101600</xdr:colOff>
      <xdr:row>77</xdr:row>
      <xdr:rowOff>83922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100449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142883</xdr:rowOff>
    </xdr:from>
    <xdr:to>
      <xdr:col>85</xdr:col>
      <xdr:colOff>127000</xdr:colOff>
      <xdr:row>98</xdr:row>
      <xdr:rowOff>69954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3533"/>
          <a:ext cx="838200" cy="9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133496</xdr:rowOff>
    </xdr:from>
    <xdr:to>
      <xdr:col>81</xdr:col>
      <xdr:colOff>50800</xdr:colOff>
      <xdr:row>97</xdr:row>
      <xdr:rowOff>142883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64146"/>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133496</xdr:rowOff>
    </xdr:from>
    <xdr:to>
      <xdr:col>76</xdr:col>
      <xdr:colOff>114300</xdr:colOff>
      <xdr:row>97</xdr:row>
      <xdr:rowOff>146242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64146"/>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146242</xdr:rowOff>
    </xdr:from>
    <xdr:to>
      <xdr:col>71</xdr:col>
      <xdr:colOff>177800</xdr:colOff>
      <xdr:row>98</xdr:row>
      <xdr:rowOff>107614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76892"/>
          <a:ext cx="889000" cy="13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19154</xdr:rowOff>
    </xdr:from>
    <xdr:to>
      <xdr:col>85</xdr:col>
      <xdr:colOff>177800</xdr:colOff>
      <xdr:row>98</xdr:row>
      <xdr:rowOff>120754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105531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92083</xdr:rowOff>
    </xdr:from>
    <xdr:to>
      <xdr:col>81</xdr:col>
      <xdr:colOff>101600</xdr:colOff>
      <xdr:row>98</xdr:row>
      <xdr:rowOff>22233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13360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82696</xdr:rowOff>
    </xdr:from>
    <xdr:to>
      <xdr:col>76</xdr:col>
      <xdr:colOff>165100</xdr:colOff>
      <xdr:row>98</xdr:row>
      <xdr:rowOff>12846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95442</xdr:rowOff>
    </xdr:from>
    <xdr:to>
      <xdr:col>72</xdr:col>
      <xdr:colOff>38100</xdr:colOff>
      <xdr:row>98</xdr:row>
      <xdr:rowOff>25592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42119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56814</xdr:rowOff>
    </xdr:from>
    <xdr:to>
      <xdr:col>67</xdr:col>
      <xdr:colOff>101600</xdr:colOff>
      <xdr:row>98</xdr:row>
      <xdr:rowOff>158414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149541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5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167627</xdr:rowOff>
    </xdr:from>
    <xdr:to>
      <xdr:col>116</xdr:col>
      <xdr:colOff>63500</xdr:colOff>
      <xdr:row>38</xdr:row>
      <xdr:rowOff>168580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8272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168580</xdr:rowOff>
    </xdr:from>
    <xdr:to>
      <xdr:col>111</xdr:col>
      <xdr:colOff>177800</xdr:colOff>
      <xdr:row>38</xdr:row>
      <xdr:rowOff>169342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836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169342</xdr:rowOff>
    </xdr:from>
    <xdr:to>
      <xdr:col>107</xdr:col>
      <xdr:colOff>50800</xdr:colOff>
      <xdr:row>38</xdr:row>
      <xdr:rowOff>170218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84442"/>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168846</xdr:rowOff>
    </xdr:from>
    <xdr:to>
      <xdr:col>102</xdr:col>
      <xdr:colOff>114300</xdr:colOff>
      <xdr:row>38</xdr:row>
      <xdr:rowOff>170218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8394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116827</xdr:rowOff>
    </xdr:from>
    <xdr:to>
      <xdr:col>116</xdr:col>
      <xdr:colOff>114300</xdr:colOff>
      <xdr:row>39</xdr:row>
      <xdr:rowOff>46977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31754</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117780</xdr:rowOff>
    </xdr:from>
    <xdr:to>
      <xdr:col>112</xdr:col>
      <xdr:colOff>38100</xdr:colOff>
      <xdr:row>39</xdr:row>
      <xdr:rowOff>47930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39057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7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118542</xdr:rowOff>
    </xdr:from>
    <xdr:to>
      <xdr:col>107</xdr:col>
      <xdr:colOff>101600</xdr:colOff>
      <xdr:row>39</xdr:row>
      <xdr:rowOff>48692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39819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7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119418</xdr:rowOff>
    </xdr:from>
    <xdr:to>
      <xdr:col>102</xdr:col>
      <xdr:colOff>165100</xdr:colOff>
      <xdr:row>39</xdr:row>
      <xdr:rowOff>49568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40695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7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118046</xdr:rowOff>
    </xdr:from>
    <xdr:to>
      <xdr:col>98</xdr:col>
      <xdr:colOff>38100</xdr:colOff>
      <xdr:row>39</xdr:row>
      <xdr:rowOff>48196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39323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7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23571</xdr:rowOff>
    </xdr:from>
    <xdr:to>
      <xdr:col>116</xdr:col>
      <xdr:colOff>63500</xdr:colOff>
      <xdr:row>59</xdr:row>
      <xdr:rowOff>25074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39121"/>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149301</xdr:rowOff>
    </xdr:from>
    <xdr:to>
      <xdr:col>111</xdr:col>
      <xdr:colOff>177800</xdr:colOff>
      <xdr:row>59</xdr:row>
      <xdr:rowOff>25074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93401"/>
          <a:ext cx="889000" cy="4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104071</xdr:rowOff>
    </xdr:from>
    <xdr:to>
      <xdr:col>107</xdr:col>
      <xdr:colOff>50800</xdr:colOff>
      <xdr:row>58</xdr:row>
      <xdr:rowOff>149301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4817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104071</xdr:rowOff>
    </xdr:from>
    <xdr:to>
      <xdr:col>102</xdr:col>
      <xdr:colOff>114300</xdr:colOff>
      <xdr:row>58</xdr:row>
      <xdr:rowOff>106455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4817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144221</xdr:rowOff>
    </xdr:from>
    <xdr:to>
      <xdr:col>116</xdr:col>
      <xdr:colOff>114300</xdr:colOff>
      <xdr:row>59</xdr:row>
      <xdr:rowOff>74371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59148</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145724</xdr:rowOff>
    </xdr:from>
    <xdr:to>
      <xdr:col>112</xdr:col>
      <xdr:colOff>38100</xdr:colOff>
      <xdr:row>59</xdr:row>
      <xdr:rowOff>75874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67001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98501</xdr:rowOff>
    </xdr:from>
    <xdr:to>
      <xdr:col>107</xdr:col>
      <xdr:colOff>101600</xdr:colOff>
      <xdr:row>59</xdr:row>
      <xdr:rowOff>28651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19778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53271</xdr:rowOff>
    </xdr:from>
    <xdr:to>
      <xdr:col>102</xdr:col>
      <xdr:colOff>165100</xdr:colOff>
      <xdr:row>58</xdr:row>
      <xdr:rowOff>154871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171398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55655</xdr:rowOff>
    </xdr:from>
    <xdr:to>
      <xdr:col>98</xdr:col>
      <xdr:colOff>38100</xdr:colOff>
      <xdr:row>58</xdr:row>
      <xdr:rowOff>157255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2332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7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104201</xdr:rowOff>
    </xdr:from>
    <xdr:to>
      <xdr:col>116</xdr:col>
      <xdr:colOff>63500</xdr:colOff>
      <xdr:row>77</xdr:row>
      <xdr:rowOff>166381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05851"/>
          <a:ext cx="8382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166381</xdr:rowOff>
    </xdr:from>
    <xdr:to>
      <xdr:col>111</xdr:col>
      <xdr:colOff>177800</xdr:colOff>
      <xdr:row>78</xdr:row>
      <xdr:rowOff>1908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368031"/>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1908</xdr:rowOff>
    </xdr:from>
    <xdr:to>
      <xdr:col>107</xdr:col>
      <xdr:colOff>50800</xdr:colOff>
      <xdr:row>78</xdr:row>
      <xdr:rowOff>20523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375008"/>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20523</xdr:rowOff>
    </xdr:from>
    <xdr:to>
      <xdr:col>102</xdr:col>
      <xdr:colOff>114300</xdr:colOff>
      <xdr:row>78</xdr:row>
      <xdr:rowOff>28448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9362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53401</xdr:rowOff>
    </xdr:from>
    <xdr:to>
      <xdr:col>116</xdr:col>
      <xdr:colOff>114300</xdr:colOff>
      <xdr:row>77</xdr:row>
      <xdr:rowOff>155001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76278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115581</xdr:rowOff>
    </xdr:from>
    <xdr:to>
      <xdr:col>112</xdr:col>
      <xdr:colOff>38100</xdr:colOff>
      <xdr:row>78</xdr:row>
      <xdr:rowOff>45731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36858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122558</xdr:rowOff>
    </xdr:from>
    <xdr:to>
      <xdr:col>107</xdr:col>
      <xdr:colOff>101600</xdr:colOff>
      <xdr:row>78</xdr:row>
      <xdr:rowOff>52708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43835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141173</xdr:rowOff>
    </xdr:from>
    <xdr:to>
      <xdr:col>102</xdr:col>
      <xdr:colOff>165100</xdr:colOff>
      <xdr:row>78</xdr:row>
      <xdr:rowOff>71323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62450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3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149098</xdr:rowOff>
    </xdr:from>
    <xdr:to>
      <xdr:col>98</xdr:col>
      <xdr:colOff>38100</xdr:colOff>
      <xdr:row>78</xdr:row>
      <xdr:rowOff>79248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70375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住民一人当たりのコストが減少している項目がある中で、歳出決算総額は住民一人当たり</a:t>
          </a:r>
          <a:r>
            <a:rPr kumimoji="1" lang="en-US" altLang="ja-JP" sz="1100">
              <a:solidFill>
                <a:schemeClr val="dk1"/>
              </a:solidFill>
              <a:effectLst/>
              <a:latin typeface="+mn-lt"/>
              <a:ea typeface="+mn-ea"/>
              <a:cs typeface="+mn-cs"/>
            </a:rPr>
            <a:t>600,787</a:t>
          </a:r>
          <a:r>
            <a:rPr kumimoji="1" lang="ja-JP" altLang="ja-JP" sz="1100">
              <a:solidFill>
                <a:schemeClr val="dk1"/>
              </a:solidFill>
              <a:effectLst/>
              <a:latin typeface="+mn-lt"/>
              <a:ea typeface="+mn-ea"/>
              <a:cs typeface="+mn-cs"/>
            </a:rPr>
            <a:t>円、対前年比で</a:t>
          </a:r>
          <a:r>
            <a:rPr kumimoji="1" lang="en-US" altLang="ja-JP" sz="1100">
              <a:solidFill>
                <a:schemeClr val="dk1"/>
              </a:solidFill>
              <a:effectLst/>
              <a:latin typeface="+mn-lt"/>
              <a:ea typeface="+mn-ea"/>
              <a:cs typeface="+mn-cs"/>
            </a:rPr>
            <a:t>40,915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棚倉運動広場大規模改修事業費及び文化センター大規模改修事業費等の増に伴い普通建設事業費（うち更新整備）が</a:t>
          </a:r>
          <a:r>
            <a:rPr kumimoji="1" lang="en-US" altLang="ja-JP" sz="1100">
              <a:solidFill>
                <a:schemeClr val="dk1"/>
              </a:solidFill>
              <a:effectLst/>
              <a:latin typeface="+mn-lt"/>
              <a:ea typeface="+mn-ea"/>
              <a:cs typeface="+mn-cs"/>
            </a:rPr>
            <a:t>51,334</a:t>
          </a:r>
          <a:r>
            <a:rPr kumimoji="1" lang="ja-JP" altLang="en-US" sz="1100">
              <a:solidFill>
                <a:schemeClr val="dk1"/>
              </a:solidFill>
              <a:effectLst/>
              <a:latin typeface="+mn-lt"/>
              <a:ea typeface="+mn-ea"/>
              <a:cs typeface="+mn-cs"/>
            </a:rPr>
            <a:t>円の増加したことが主な要因と考えられる。</a:t>
          </a:r>
          <a:endParaRPr lang="ja-JP" altLang="ja-JP" sz="1400">
            <a:effectLst/>
          </a:endParaRPr>
        </a:p>
        <a:p>
          <a:r>
            <a:rPr kumimoji="1" lang="ja-JP" altLang="ja-JP" sz="1100">
              <a:solidFill>
                <a:schemeClr val="dk1"/>
              </a:solidFill>
              <a:effectLst/>
              <a:latin typeface="+mn-lt"/>
              <a:ea typeface="+mn-ea"/>
              <a:cs typeface="+mn-cs"/>
            </a:rPr>
            <a:t>　なお、公債費が年々上昇しており、令和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年度は類似団体平均を上回って住民一人当たり</a:t>
          </a:r>
          <a:r>
            <a:rPr kumimoji="1" lang="en-US" altLang="ja-JP" sz="1100">
              <a:solidFill>
                <a:schemeClr val="dk1"/>
              </a:solidFill>
              <a:effectLst/>
              <a:latin typeface="+mn-lt"/>
              <a:ea typeface="+mn-ea"/>
              <a:cs typeface="+mn-cs"/>
            </a:rPr>
            <a:t>78,606</a:t>
          </a:r>
          <a:r>
            <a:rPr kumimoji="1" lang="ja-JP" altLang="ja-JP" sz="1100">
              <a:solidFill>
                <a:schemeClr val="dk1"/>
              </a:solidFill>
              <a:effectLst/>
              <a:latin typeface="+mn-lt"/>
              <a:ea typeface="+mn-ea"/>
              <a:cs typeface="+mn-cs"/>
            </a:rPr>
            <a:t>円となった。増加の主な要因は、</a:t>
          </a:r>
          <a:r>
            <a:rPr kumimoji="1" lang="ja-JP" altLang="en-US" sz="1100">
              <a:solidFill>
                <a:schemeClr val="dk1"/>
              </a:solidFill>
              <a:effectLst/>
              <a:latin typeface="+mn-lt"/>
              <a:ea typeface="+mn-ea"/>
              <a:cs typeface="+mn-cs"/>
            </a:rPr>
            <a:t>繰上償還の実施に伴い元利</a:t>
          </a:r>
          <a:r>
            <a:rPr kumimoji="1" lang="ja-JP" altLang="ja-JP" sz="1100">
              <a:solidFill>
                <a:schemeClr val="dk1"/>
              </a:solidFill>
              <a:effectLst/>
              <a:latin typeface="+mn-lt"/>
              <a:ea typeface="+mn-ea"/>
              <a:cs typeface="+mn-cs"/>
            </a:rPr>
            <a:t>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増加によるものであ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年度以降は減少傾向になる</a:t>
          </a:r>
          <a:r>
            <a:rPr kumimoji="1" lang="ja-JP" altLang="en-US" sz="1100">
              <a:solidFill>
                <a:schemeClr val="dk1"/>
              </a:solidFill>
              <a:effectLst/>
              <a:latin typeface="+mn-lt"/>
              <a:ea typeface="+mn-ea"/>
              <a:cs typeface="+mn-cs"/>
            </a:rPr>
            <a:t>見込みではあるが</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公共施設の大規模改修等に係る高額借入を予定しているため、</a:t>
          </a:r>
          <a:r>
            <a:rPr kumimoji="1" lang="ja-JP" altLang="ja-JP" sz="1100">
              <a:solidFill>
                <a:schemeClr val="dk1"/>
              </a:solidFill>
              <a:effectLst/>
              <a:latin typeface="+mn-lt"/>
              <a:ea typeface="+mn-ea"/>
              <a:cs typeface="+mn-cs"/>
            </a:rPr>
            <a:t>計画的な償還に加え充当可能基金の活用も検討して適正管理を図る必要がある。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13,011
12,847
159.93
8,146,803
7,816,837
289,482
4,523,771
4,394,992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110744</xdr:rowOff>
    </xdr:from>
    <xdr:to>
      <xdr:col>24</xdr:col>
      <xdr:colOff>63500</xdr:colOff>
      <xdr:row>36</xdr:row>
      <xdr:rowOff>122555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2944"/>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122555</xdr:rowOff>
    </xdr:from>
    <xdr:to>
      <xdr:col>19</xdr:col>
      <xdr:colOff>177800</xdr:colOff>
      <xdr:row>36</xdr:row>
      <xdr:rowOff>130556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47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130556</xdr:rowOff>
    </xdr:from>
    <xdr:to>
      <xdr:col>15</xdr:col>
      <xdr:colOff>50800</xdr:colOff>
      <xdr:row>36</xdr:row>
      <xdr:rowOff>142939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02756"/>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142939</xdr:rowOff>
    </xdr:from>
    <xdr:to>
      <xdr:col>10</xdr:col>
      <xdr:colOff>114300</xdr:colOff>
      <xdr:row>37</xdr:row>
      <xdr:rowOff>10351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513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59944</xdr:rowOff>
    </xdr:from>
    <xdr:to>
      <xdr:col>24</xdr:col>
      <xdr:colOff>114300</xdr:colOff>
      <xdr:row>36</xdr:row>
      <xdr:rowOff>161544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38371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71755</xdr:rowOff>
    </xdr:from>
    <xdr:to>
      <xdr:col>20</xdr:col>
      <xdr:colOff>38100</xdr:colOff>
      <xdr:row>37</xdr:row>
      <xdr:rowOff>1905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164482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79756</xdr:rowOff>
    </xdr:from>
    <xdr:to>
      <xdr:col>15</xdr:col>
      <xdr:colOff>101600</xdr:colOff>
      <xdr:row>37</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92139</xdr:rowOff>
    </xdr:from>
    <xdr:to>
      <xdr:col>10</xdr:col>
      <xdr:colOff>165100</xdr:colOff>
      <xdr:row>37</xdr:row>
      <xdr:rowOff>22289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131001</xdr:rowOff>
    </xdr:from>
    <xdr:to>
      <xdr:col>6</xdr:col>
      <xdr:colOff>38100</xdr:colOff>
      <xdr:row>37</xdr:row>
      <xdr:rowOff>61151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52278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153012</xdr:rowOff>
    </xdr:from>
    <xdr:to>
      <xdr:col>24</xdr:col>
      <xdr:colOff>63500</xdr:colOff>
      <xdr:row>57</xdr:row>
      <xdr:rowOff>72072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54212"/>
          <a:ext cx="838200" cy="9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153012</xdr:rowOff>
    </xdr:from>
    <xdr:to>
      <xdr:col>19</xdr:col>
      <xdr:colOff>177800</xdr:colOff>
      <xdr:row>56</xdr:row>
      <xdr:rowOff>166168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4212"/>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121713</xdr:rowOff>
    </xdr:from>
    <xdr:to>
      <xdr:col>15</xdr:col>
      <xdr:colOff>50800</xdr:colOff>
      <xdr:row>56</xdr:row>
      <xdr:rowOff>166168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80013"/>
          <a:ext cx="889000" cy="38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121713</xdr:rowOff>
    </xdr:from>
    <xdr:to>
      <xdr:col>10</xdr:col>
      <xdr:colOff>114300</xdr:colOff>
      <xdr:row>57</xdr:row>
      <xdr:rowOff>162518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80013"/>
          <a:ext cx="889000" cy="5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21272</xdr:rowOff>
    </xdr:from>
    <xdr:to>
      <xdr:col>24</xdr:col>
      <xdr:colOff>114300</xdr:colOff>
      <xdr:row>57</xdr:row>
      <xdr:rowOff>122872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107649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102212</xdr:rowOff>
    </xdr:from>
    <xdr:to>
      <xdr:col>20</xdr:col>
      <xdr:colOff>38100</xdr:colOff>
      <xdr:row>57</xdr:row>
      <xdr:rowOff>32362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23489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9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115368</xdr:rowOff>
    </xdr:from>
    <xdr:to>
      <xdr:col>15</xdr:col>
      <xdr:colOff>101600</xdr:colOff>
      <xdr:row>57</xdr:row>
      <xdr:rowOff>45518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36645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0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70913</xdr:rowOff>
    </xdr:from>
    <xdr:to>
      <xdr:col>10</xdr:col>
      <xdr:colOff>165100</xdr:colOff>
      <xdr:row>55</xdr:row>
      <xdr:rowOff>1063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163640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111718</xdr:rowOff>
    </xdr:from>
    <xdr:to>
      <xdr:col>6</xdr:col>
      <xdr:colOff>38100</xdr:colOff>
      <xdr:row>58</xdr:row>
      <xdr:rowOff>41868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32995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87590</xdr:rowOff>
    </xdr:from>
    <xdr:to>
      <xdr:col>24</xdr:col>
      <xdr:colOff>63500</xdr:colOff>
      <xdr:row>79</xdr:row>
      <xdr:rowOff>42752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60690"/>
          <a:ext cx="838200" cy="1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21971</xdr:rowOff>
    </xdr:from>
    <xdr:to>
      <xdr:col>19</xdr:col>
      <xdr:colOff>177800</xdr:colOff>
      <xdr:row>79</xdr:row>
      <xdr:rowOff>42752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95071"/>
          <a:ext cx="889000" cy="19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21971</xdr:rowOff>
    </xdr:from>
    <xdr:to>
      <xdr:col>15</xdr:col>
      <xdr:colOff>50800</xdr:colOff>
      <xdr:row>79</xdr:row>
      <xdr:rowOff>102264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5071"/>
          <a:ext cx="889000" cy="2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102264</xdr:rowOff>
    </xdr:from>
    <xdr:to>
      <xdr:col>10</xdr:col>
      <xdr:colOff>114300</xdr:colOff>
      <xdr:row>79</xdr:row>
      <xdr:rowOff>116546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46814"/>
          <a:ext cx="8890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36790</xdr:rowOff>
    </xdr:from>
    <xdr:to>
      <xdr:col>24</xdr:col>
      <xdr:colOff>114300</xdr:colOff>
      <xdr:row>78</xdr:row>
      <xdr:rowOff>138390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123167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2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163402</xdr:rowOff>
    </xdr:from>
    <xdr:to>
      <xdr:col>20</xdr:col>
      <xdr:colOff>38100</xdr:colOff>
      <xdr:row>79</xdr:row>
      <xdr:rowOff>93552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84679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6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142621</xdr:rowOff>
    </xdr:from>
    <xdr:to>
      <xdr:col>15</xdr:col>
      <xdr:colOff>101600</xdr:colOff>
      <xdr:row>78</xdr:row>
      <xdr:rowOff>72771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63898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51464</xdr:rowOff>
    </xdr:from>
    <xdr:to>
      <xdr:col>10</xdr:col>
      <xdr:colOff>165100</xdr:colOff>
      <xdr:row>79</xdr:row>
      <xdr:rowOff>153064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144191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8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65746</xdr:rowOff>
    </xdr:from>
    <xdr:to>
      <xdr:col>6</xdr:col>
      <xdr:colOff>38100</xdr:colOff>
      <xdr:row>79</xdr:row>
      <xdr:rowOff>167346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158473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0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89777</xdr:rowOff>
    </xdr:from>
    <xdr:to>
      <xdr:col>24</xdr:col>
      <xdr:colOff>63500</xdr:colOff>
      <xdr:row>98</xdr:row>
      <xdr:rowOff>113683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1877"/>
          <a:ext cx="8382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89777</xdr:rowOff>
    </xdr:from>
    <xdr:to>
      <xdr:col>19</xdr:col>
      <xdr:colOff>177800</xdr:colOff>
      <xdr:row>98</xdr:row>
      <xdr:rowOff>116839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91877"/>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33325</xdr:rowOff>
    </xdr:from>
    <xdr:to>
      <xdr:col>15</xdr:col>
      <xdr:colOff>50800</xdr:colOff>
      <xdr:row>98</xdr:row>
      <xdr:rowOff>116839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35425"/>
          <a:ext cx="889000" cy="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154384</xdr:rowOff>
    </xdr:from>
    <xdr:to>
      <xdr:col>10</xdr:col>
      <xdr:colOff>114300</xdr:colOff>
      <xdr:row>98</xdr:row>
      <xdr:rowOff>33325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85034"/>
          <a:ext cx="889000" cy="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62883</xdr:rowOff>
    </xdr:from>
    <xdr:to>
      <xdr:col>24</xdr:col>
      <xdr:colOff>114300</xdr:colOff>
      <xdr:row>98</xdr:row>
      <xdr:rowOff>164483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41310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38977</xdr:rowOff>
    </xdr:from>
    <xdr:to>
      <xdr:col>20</xdr:col>
      <xdr:colOff>38100</xdr:colOff>
      <xdr:row>98</xdr:row>
      <xdr:rowOff>140577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131704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66039</xdr:rowOff>
    </xdr:from>
    <xdr:to>
      <xdr:col>15</xdr:col>
      <xdr:colOff>101600</xdr:colOff>
      <xdr:row>98</xdr:row>
      <xdr:rowOff>167639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158766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153975</xdr:rowOff>
    </xdr:from>
    <xdr:to>
      <xdr:col>10</xdr:col>
      <xdr:colOff>165100</xdr:colOff>
      <xdr:row>98</xdr:row>
      <xdr:rowOff>84125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100652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103584</xdr:rowOff>
    </xdr:from>
    <xdr:to>
      <xdr:col>6</xdr:col>
      <xdr:colOff>38100</xdr:colOff>
      <xdr:row>98</xdr:row>
      <xdr:rowOff>33734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50261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0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136499</xdr:rowOff>
    </xdr:from>
    <xdr:to>
      <xdr:col>55</xdr:col>
      <xdr:colOff>0</xdr:colOff>
      <xdr:row>38</xdr:row>
      <xdr:rowOff>136957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5159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41859</xdr:rowOff>
    </xdr:from>
    <xdr:to>
      <xdr:col>50</xdr:col>
      <xdr:colOff>114300</xdr:colOff>
      <xdr:row>38</xdr:row>
      <xdr:rowOff>136957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56959"/>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8484</xdr:rowOff>
    </xdr:from>
    <xdr:to>
      <xdr:col>45</xdr:col>
      <xdr:colOff>177800</xdr:colOff>
      <xdr:row>38</xdr:row>
      <xdr:rowOff>41859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52134"/>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8484</xdr:rowOff>
    </xdr:from>
    <xdr:to>
      <xdr:col>41</xdr:col>
      <xdr:colOff>50800</xdr:colOff>
      <xdr:row>37</xdr:row>
      <xdr:rowOff>79807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52134"/>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85699</xdr:rowOff>
    </xdr:from>
    <xdr:to>
      <xdr:col>55</xdr:col>
      <xdr:colOff>50800</xdr:colOff>
      <xdr:row>39</xdr:row>
      <xdr:rowOff>15849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626</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5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86157</xdr:rowOff>
    </xdr:from>
    <xdr:to>
      <xdr:col>50</xdr:col>
      <xdr:colOff>165100</xdr:colOff>
      <xdr:row>39</xdr:row>
      <xdr:rowOff>16307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7434</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162509</xdr:rowOff>
    </xdr:from>
    <xdr:to>
      <xdr:col>46</xdr:col>
      <xdr:colOff>38100</xdr:colOff>
      <xdr:row>38</xdr:row>
      <xdr:rowOff>92659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83786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129134</xdr:rowOff>
    </xdr:from>
    <xdr:to>
      <xdr:col>41</xdr:col>
      <xdr:colOff>101600</xdr:colOff>
      <xdr:row>37</xdr:row>
      <xdr:rowOff>59284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29007</xdr:rowOff>
    </xdr:from>
    <xdr:to>
      <xdr:col>36</xdr:col>
      <xdr:colOff>165100</xdr:colOff>
      <xdr:row>37</xdr:row>
      <xdr:rowOff>130607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121734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143207</xdr:rowOff>
    </xdr:from>
    <xdr:to>
      <xdr:col>55</xdr:col>
      <xdr:colOff>0</xdr:colOff>
      <xdr:row>57</xdr:row>
      <xdr:rowOff>156173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15857"/>
          <a:ext cx="8382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156173</xdr:rowOff>
    </xdr:from>
    <xdr:to>
      <xdr:col>50</xdr:col>
      <xdr:colOff>114300</xdr:colOff>
      <xdr:row>58</xdr:row>
      <xdr:rowOff>1671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8823"/>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119153</xdr:rowOff>
    </xdr:from>
    <xdr:to>
      <xdr:col>45</xdr:col>
      <xdr:colOff>177800</xdr:colOff>
      <xdr:row>58</xdr:row>
      <xdr:rowOff>1671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1803"/>
          <a:ext cx="889000" cy="5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119153</xdr:rowOff>
    </xdr:from>
    <xdr:to>
      <xdr:col>41</xdr:col>
      <xdr:colOff>50800</xdr:colOff>
      <xdr:row>57</xdr:row>
      <xdr:rowOff>121101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1803"/>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92407</xdr:rowOff>
    </xdr:from>
    <xdr:to>
      <xdr:col>55</xdr:col>
      <xdr:colOff>50800</xdr:colOff>
      <xdr:row>58</xdr:row>
      <xdr:rowOff>22557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105373</xdr:rowOff>
    </xdr:from>
    <xdr:to>
      <xdr:col>50</xdr:col>
      <xdr:colOff>165100</xdr:colOff>
      <xdr:row>58</xdr:row>
      <xdr:rowOff>35523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26650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122321</xdr:rowOff>
    </xdr:from>
    <xdr:to>
      <xdr:col>46</xdr:col>
      <xdr:colOff>38100</xdr:colOff>
      <xdr:row>58</xdr:row>
      <xdr:rowOff>52471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43598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68353</xdr:rowOff>
    </xdr:from>
    <xdr:to>
      <xdr:col>41</xdr:col>
      <xdr:colOff>101600</xdr:colOff>
      <xdr:row>57</xdr:row>
      <xdr:rowOff>169953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70301</xdr:rowOff>
    </xdr:from>
    <xdr:to>
      <xdr:col>36</xdr:col>
      <xdr:colOff>165100</xdr:colOff>
      <xdr:row>58</xdr:row>
      <xdr:rowOff>451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139080</xdr:rowOff>
    </xdr:from>
    <xdr:to>
      <xdr:col>55</xdr:col>
      <xdr:colOff>0</xdr:colOff>
      <xdr:row>78</xdr:row>
      <xdr:rowOff>5882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40730"/>
          <a:ext cx="8382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139080</xdr:rowOff>
    </xdr:from>
    <xdr:to>
      <xdr:col>50</xdr:col>
      <xdr:colOff>114300</xdr:colOff>
      <xdr:row>78</xdr:row>
      <xdr:rowOff>76998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40730"/>
          <a:ext cx="889000" cy="10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59353</xdr:rowOff>
    </xdr:from>
    <xdr:to>
      <xdr:col>45</xdr:col>
      <xdr:colOff>177800</xdr:colOff>
      <xdr:row>78</xdr:row>
      <xdr:rowOff>76998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32453"/>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59353</xdr:rowOff>
    </xdr:from>
    <xdr:to>
      <xdr:col>41</xdr:col>
      <xdr:colOff>50800</xdr:colOff>
      <xdr:row>78</xdr:row>
      <xdr:rowOff>138590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32453"/>
          <a:ext cx="889000" cy="7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126532</xdr:rowOff>
    </xdr:from>
    <xdr:to>
      <xdr:col>55</xdr:col>
      <xdr:colOff>50800</xdr:colOff>
      <xdr:row>78</xdr:row>
      <xdr:rowOff>56682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149409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7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88280</xdr:rowOff>
    </xdr:from>
    <xdr:to>
      <xdr:col>50</xdr:col>
      <xdr:colOff>165100</xdr:colOff>
      <xdr:row>78</xdr:row>
      <xdr:rowOff>18430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26198</xdr:rowOff>
    </xdr:from>
    <xdr:to>
      <xdr:col>46</xdr:col>
      <xdr:colOff>38100</xdr:colOff>
      <xdr:row>78</xdr:row>
      <xdr:rowOff>127798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118925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8553</xdr:rowOff>
    </xdr:from>
    <xdr:to>
      <xdr:col>41</xdr:col>
      <xdr:colOff>101600</xdr:colOff>
      <xdr:row>78</xdr:row>
      <xdr:rowOff>110153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101280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87790</xdr:rowOff>
    </xdr:from>
    <xdr:to>
      <xdr:col>36</xdr:col>
      <xdr:colOff>165100</xdr:colOff>
      <xdr:row>79</xdr:row>
      <xdr:rowOff>17940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9067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165322</xdr:rowOff>
    </xdr:from>
    <xdr:to>
      <xdr:col>55</xdr:col>
      <xdr:colOff>0</xdr:colOff>
      <xdr:row>98</xdr:row>
      <xdr:rowOff>58699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95972"/>
          <a:ext cx="838200" cy="6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23605</xdr:rowOff>
    </xdr:from>
    <xdr:to>
      <xdr:col>50</xdr:col>
      <xdr:colOff>114300</xdr:colOff>
      <xdr:row>98</xdr:row>
      <xdr:rowOff>58699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25705"/>
          <a:ext cx="8890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141731</xdr:rowOff>
    </xdr:from>
    <xdr:to>
      <xdr:col>45</xdr:col>
      <xdr:colOff>177800</xdr:colOff>
      <xdr:row>98</xdr:row>
      <xdr:rowOff>23605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72381"/>
          <a:ext cx="889000" cy="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141731</xdr:rowOff>
    </xdr:from>
    <xdr:to>
      <xdr:col>41</xdr:col>
      <xdr:colOff>50800</xdr:colOff>
      <xdr:row>98</xdr:row>
      <xdr:rowOff>19216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72381"/>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114522</xdr:rowOff>
    </xdr:from>
    <xdr:to>
      <xdr:col>55</xdr:col>
      <xdr:colOff>50800</xdr:colOff>
      <xdr:row>98</xdr:row>
      <xdr:rowOff>44672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29449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7899</xdr:rowOff>
    </xdr:from>
    <xdr:to>
      <xdr:col>50</xdr:col>
      <xdr:colOff>165100</xdr:colOff>
      <xdr:row>98</xdr:row>
      <xdr:rowOff>109499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100626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144255</xdr:rowOff>
    </xdr:from>
    <xdr:to>
      <xdr:col>46</xdr:col>
      <xdr:colOff>38100</xdr:colOff>
      <xdr:row>98</xdr:row>
      <xdr:rowOff>74405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65532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90931</xdr:rowOff>
    </xdr:from>
    <xdr:to>
      <xdr:col>41</xdr:col>
      <xdr:colOff>101600</xdr:colOff>
      <xdr:row>98</xdr:row>
      <xdr:rowOff>21081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12208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139866</xdr:rowOff>
    </xdr:from>
    <xdr:to>
      <xdr:col>36</xdr:col>
      <xdr:colOff>165100</xdr:colOff>
      <xdr:row>98</xdr:row>
      <xdr:rowOff>70016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61143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18330</xdr:rowOff>
    </xdr:from>
    <xdr:to>
      <xdr:col>85</xdr:col>
      <xdr:colOff>127000</xdr:colOff>
      <xdr:row>39</xdr:row>
      <xdr:rowOff>33679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704880"/>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26625</xdr:rowOff>
    </xdr:from>
    <xdr:to>
      <xdr:col>81</xdr:col>
      <xdr:colOff>50800</xdr:colOff>
      <xdr:row>39</xdr:row>
      <xdr:rowOff>33679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71317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26625</xdr:rowOff>
    </xdr:from>
    <xdr:to>
      <xdr:col>76</xdr:col>
      <xdr:colOff>114300</xdr:colOff>
      <xdr:row>39</xdr:row>
      <xdr:rowOff>52195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13175"/>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42904</xdr:rowOff>
    </xdr:from>
    <xdr:to>
      <xdr:col>71</xdr:col>
      <xdr:colOff>177800</xdr:colOff>
      <xdr:row>39</xdr:row>
      <xdr:rowOff>52195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729454"/>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138980</xdr:rowOff>
    </xdr:from>
    <xdr:to>
      <xdr:col>85</xdr:col>
      <xdr:colOff>177800</xdr:colOff>
      <xdr:row>39</xdr:row>
      <xdr:rowOff>69130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53907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154329</xdr:rowOff>
    </xdr:from>
    <xdr:to>
      <xdr:col>81</xdr:col>
      <xdr:colOff>101600</xdr:colOff>
      <xdr:row>39</xdr:row>
      <xdr:rowOff>84479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75606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147275</xdr:rowOff>
    </xdr:from>
    <xdr:to>
      <xdr:col>76</xdr:col>
      <xdr:colOff>165100</xdr:colOff>
      <xdr:row>39</xdr:row>
      <xdr:rowOff>77425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68552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1395</xdr:rowOff>
    </xdr:from>
    <xdr:to>
      <xdr:col>72</xdr:col>
      <xdr:colOff>38100</xdr:colOff>
      <xdr:row>39</xdr:row>
      <xdr:rowOff>102995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94122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8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163554</xdr:rowOff>
    </xdr:from>
    <xdr:to>
      <xdr:col>67</xdr:col>
      <xdr:colOff>101600</xdr:colOff>
      <xdr:row>39</xdr:row>
      <xdr:rowOff>93704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84831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7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169912</xdr:rowOff>
    </xdr:from>
    <xdr:to>
      <xdr:col>85</xdr:col>
      <xdr:colOff>127000</xdr:colOff>
      <xdr:row>56</xdr:row>
      <xdr:rowOff>152200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99662"/>
          <a:ext cx="838200" cy="15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152200</xdr:rowOff>
    </xdr:from>
    <xdr:to>
      <xdr:col>81</xdr:col>
      <xdr:colOff>50800</xdr:colOff>
      <xdr:row>57</xdr:row>
      <xdr:rowOff>18866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53400"/>
          <a:ext cx="8890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141607</xdr:rowOff>
    </xdr:from>
    <xdr:to>
      <xdr:col>76</xdr:col>
      <xdr:colOff>114300</xdr:colOff>
      <xdr:row>57</xdr:row>
      <xdr:rowOff>18866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42807"/>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141607</xdr:rowOff>
    </xdr:from>
    <xdr:to>
      <xdr:col>71</xdr:col>
      <xdr:colOff>177800</xdr:colOff>
      <xdr:row>57</xdr:row>
      <xdr:rowOff>17966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42807"/>
          <a:ext cx="889000" cy="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119112</xdr:rowOff>
    </xdr:from>
    <xdr:to>
      <xdr:col>85</xdr:col>
      <xdr:colOff>177800</xdr:colOff>
      <xdr:row>56</xdr:row>
      <xdr:rowOff>49262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141989</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101400</xdr:rowOff>
    </xdr:from>
    <xdr:to>
      <xdr:col>81</xdr:col>
      <xdr:colOff>101600</xdr:colOff>
      <xdr:row>57</xdr:row>
      <xdr:rowOff>31550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22677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139516</xdr:rowOff>
    </xdr:from>
    <xdr:to>
      <xdr:col>76</xdr:col>
      <xdr:colOff>165100</xdr:colOff>
      <xdr:row>57</xdr:row>
      <xdr:rowOff>69666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60793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90807</xdr:rowOff>
    </xdr:from>
    <xdr:to>
      <xdr:col>72</xdr:col>
      <xdr:colOff>38100</xdr:colOff>
      <xdr:row>57</xdr:row>
      <xdr:rowOff>20957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6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138616</xdr:rowOff>
    </xdr:from>
    <xdr:to>
      <xdr:col>67</xdr:col>
      <xdr:colOff>101600</xdr:colOff>
      <xdr:row>57</xdr:row>
      <xdr:rowOff>68766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85293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115939</xdr:rowOff>
    </xdr:from>
    <xdr:to>
      <xdr:col>85</xdr:col>
      <xdr:colOff>127000</xdr:colOff>
      <xdr:row>78</xdr:row>
      <xdr:rowOff>131617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89039"/>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34461</xdr:rowOff>
    </xdr:from>
    <xdr:to>
      <xdr:col>81</xdr:col>
      <xdr:colOff>50800</xdr:colOff>
      <xdr:row>78</xdr:row>
      <xdr:rowOff>115939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07561"/>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98575</xdr:rowOff>
    </xdr:from>
    <xdr:to>
      <xdr:col>76</xdr:col>
      <xdr:colOff>114300</xdr:colOff>
      <xdr:row>78</xdr:row>
      <xdr:rowOff>34461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00225"/>
          <a:ext cx="889000" cy="10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138710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98575</xdr:rowOff>
    </xdr:from>
    <xdr:to>
      <xdr:col>71</xdr:col>
      <xdr:colOff>177800</xdr:colOff>
      <xdr:row>78</xdr:row>
      <xdr:rowOff>72670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00225"/>
          <a:ext cx="889000" cy="1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80817</xdr:rowOff>
    </xdr:from>
    <xdr:to>
      <xdr:col>85</xdr:col>
      <xdr:colOff>177800</xdr:colOff>
      <xdr:row>79</xdr:row>
      <xdr:rowOff>10967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65139</xdr:rowOff>
    </xdr:from>
    <xdr:to>
      <xdr:col>81</xdr:col>
      <xdr:colOff>101600</xdr:colOff>
      <xdr:row>78</xdr:row>
      <xdr:rowOff>166739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157866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3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155111</xdr:rowOff>
    </xdr:from>
    <xdr:to>
      <xdr:col>76</xdr:col>
      <xdr:colOff>165100</xdr:colOff>
      <xdr:row>78</xdr:row>
      <xdr:rowOff>85261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101788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47775</xdr:rowOff>
    </xdr:from>
    <xdr:to>
      <xdr:col>72</xdr:col>
      <xdr:colOff>38100</xdr:colOff>
      <xdr:row>77</xdr:row>
      <xdr:rowOff>149375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165902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2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21870</xdr:rowOff>
    </xdr:from>
    <xdr:to>
      <xdr:col>67</xdr:col>
      <xdr:colOff>101600</xdr:colOff>
      <xdr:row>78</xdr:row>
      <xdr:rowOff>123470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139997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123213</xdr:rowOff>
    </xdr:from>
    <xdr:to>
      <xdr:col>85</xdr:col>
      <xdr:colOff>127000</xdr:colOff>
      <xdr:row>96</xdr:row>
      <xdr:rowOff>168047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82413"/>
          <a:ext cx="838200" cy="4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168047</xdr:rowOff>
    </xdr:from>
    <xdr:to>
      <xdr:col>81</xdr:col>
      <xdr:colOff>50800</xdr:colOff>
      <xdr:row>97</xdr:row>
      <xdr:rowOff>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27247"/>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xdr:rowOff>
    </xdr:from>
    <xdr:to>
      <xdr:col>76</xdr:col>
      <xdr:colOff>114300</xdr:colOff>
      <xdr:row>97</xdr:row>
      <xdr:rowOff>23840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30693"/>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23840</xdr:rowOff>
    </xdr:from>
    <xdr:to>
      <xdr:col>71</xdr:col>
      <xdr:colOff>177800</xdr:colOff>
      <xdr:row>97</xdr:row>
      <xdr:rowOff>33122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54490"/>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72413</xdr:rowOff>
    </xdr:from>
    <xdr:to>
      <xdr:col>85</xdr:col>
      <xdr:colOff>177800</xdr:colOff>
      <xdr:row>97</xdr:row>
      <xdr:rowOff>2563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95290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117247</xdr:rowOff>
    </xdr:from>
    <xdr:to>
      <xdr:col>81</xdr:col>
      <xdr:colOff>101600</xdr:colOff>
      <xdr:row>97</xdr:row>
      <xdr:rowOff>47397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63924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120693</xdr:rowOff>
    </xdr:from>
    <xdr:to>
      <xdr:col>76</xdr:col>
      <xdr:colOff>165100</xdr:colOff>
      <xdr:row>97</xdr:row>
      <xdr:rowOff>50843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67370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5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144490</xdr:rowOff>
    </xdr:from>
    <xdr:to>
      <xdr:col>72</xdr:col>
      <xdr:colOff>38100</xdr:colOff>
      <xdr:row>97</xdr:row>
      <xdr:rowOff>74640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91167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7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153772</xdr:rowOff>
    </xdr:from>
    <xdr:to>
      <xdr:col>67</xdr:col>
      <xdr:colOff>101600</xdr:colOff>
      <xdr:row>97</xdr:row>
      <xdr:rowOff>83922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100449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目的別の歳出については、類似団体平均を下回っているものや同水準のものが多く見られる一方で、住民一人当たりのコストは</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民生費等</a:t>
          </a:r>
          <a:r>
            <a:rPr kumimoji="1" lang="ja-JP" altLang="ja-JP" sz="1100">
              <a:solidFill>
                <a:schemeClr val="dk1"/>
              </a:solidFill>
              <a:effectLst/>
              <a:latin typeface="+mn-lt"/>
              <a:ea typeface="+mn-ea"/>
              <a:cs typeface="+mn-cs"/>
            </a:rPr>
            <a:t>が前年度より大きく増加する結果となった。大きく増減があったものとして、棚倉運動広場大規模改修事業費及び文化センター大規模改修事業費等の増に伴い</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33,626</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となったほか、公共施設整備・補修基金積立金や人材育成基金積立金の減に伴い総務費が</a:t>
          </a:r>
          <a:r>
            <a:rPr kumimoji="1" lang="en-US" altLang="ja-JP" sz="1100">
              <a:solidFill>
                <a:schemeClr val="dk1"/>
              </a:solidFill>
              <a:effectLst/>
              <a:latin typeface="+mn-lt"/>
              <a:ea typeface="+mn-ea"/>
              <a:cs typeface="+mn-cs"/>
            </a:rPr>
            <a:t>23,756</a:t>
          </a:r>
          <a:r>
            <a:rPr kumimoji="1" lang="ja-JP" altLang="en-US" sz="1100">
              <a:solidFill>
                <a:schemeClr val="dk1"/>
              </a:solidFill>
              <a:effectLst/>
              <a:latin typeface="+mn-lt"/>
              <a:ea typeface="+mn-ea"/>
              <a:cs typeface="+mn-cs"/>
            </a:rPr>
            <a:t>円の減、町単独道路整備事業費や街なみ環境整備事業費等の増に伴い土木費が</a:t>
          </a:r>
          <a:r>
            <a:rPr kumimoji="1" lang="en-US" altLang="ja-JP" sz="1100">
              <a:solidFill>
                <a:schemeClr val="dk1"/>
              </a:solidFill>
              <a:effectLst/>
              <a:latin typeface="+mn-lt"/>
              <a:ea typeface="+mn-ea"/>
              <a:cs typeface="+mn-cs"/>
            </a:rPr>
            <a:t>17,015</a:t>
          </a:r>
          <a:r>
            <a:rPr kumimoji="1" lang="ja-JP" altLang="en-US" sz="1100">
              <a:solidFill>
                <a:schemeClr val="dk1"/>
              </a:solidFill>
              <a:effectLst/>
              <a:latin typeface="+mn-lt"/>
              <a:ea typeface="+mn-ea"/>
              <a:cs typeface="+mn-cs"/>
            </a:rPr>
            <a:t>円の増となったが</a:t>
          </a:r>
          <a:r>
            <a:rPr kumimoji="1" lang="ja-JP" altLang="ja-JP" sz="1100">
              <a:solidFill>
                <a:schemeClr val="dk1"/>
              </a:solidFill>
              <a:effectLst/>
              <a:latin typeface="+mn-lt"/>
              <a:ea typeface="+mn-ea"/>
              <a:cs typeface="+mn-cs"/>
            </a:rPr>
            <a:t>、いずれも一時的な増減であると考えられる。</a:t>
          </a:r>
          <a:endParaRPr lang="ja-JP" altLang="ja-JP" sz="1400">
            <a:effectLst/>
          </a:endParaRPr>
        </a:p>
        <a:p>
          <a:r>
            <a:rPr kumimoji="1" lang="ja-JP" altLang="ja-JP" sz="1100">
              <a:solidFill>
                <a:schemeClr val="dk1"/>
              </a:solidFill>
              <a:effectLst/>
              <a:latin typeface="+mn-lt"/>
              <a:ea typeface="+mn-ea"/>
              <a:cs typeface="+mn-cs"/>
            </a:rPr>
            <a:t>　なお、公債費が年々上昇しており、令和５年度は類似団体平均を上回って住民一人当たり</a:t>
          </a:r>
          <a:r>
            <a:rPr kumimoji="1" lang="en-US" altLang="ja-JP" sz="1100">
              <a:solidFill>
                <a:schemeClr val="dk1"/>
              </a:solidFill>
              <a:effectLst/>
              <a:latin typeface="+mn-lt"/>
              <a:ea typeface="+mn-ea"/>
              <a:cs typeface="+mn-cs"/>
            </a:rPr>
            <a:t>78,606</a:t>
          </a:r>
          <a:r>
            <a:rPr kumimoji="1" lang="ja-JP" altLang="ja-JP" sz="1100">
              <a:solidFill>
                <a:schemeClr val="dk1"/>
              </a:solidFill>
              <a:effectLst/>
              <a:latin typeface="+mn-lt"/>
              <a:ea typeface="+mn-ea"/>
              <a:cs typeface="+mn-cs"/>
            </a:rPr>
            <a:t>円となった。増加の主な要因は、繰上償還の実施に伴い元利償還金が増加によるものであり、令和６年度以降は減少傾向になる見込みではあるが、今後も公共施設の大規模改修等に係る高額借入を予定しているため、計画的な償還に加え充当可能基金の活用も検討して適正管理を図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財政調整基金については、決算剰余金を中心に積み立てるとともに、計画的な取り崩しに努めている。実質収支については、</a:t>
          </a:r>
          <a:r>
            <a:rPr kumimoji="1" lang="ja-JP" altLang="en-US" sz="1100">
              <a:solidFill>
                <a:schemeClr val="dk1"/>
              </a:solidFill>
              <a:effectLst/>
              <a:latin typeface="+mn-lt"/>
              <a:ea typeface="+mn-ea"/>
              <a:cs typeface="+mn-cs"/>
            </a:rPr>
            <a:t>法人税等の増に伴う町税の増及びふるさと納税寄附金の増等により</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また、歳入の確保と事業の重点選別主義に努めていることにより、実質収支額は継続的に黒字を確保している。しかし、今後は老朽化する町有施設の大規模改修や維持管理経費の増加が見込まれるため、先行きは楽観視はできないと考えている。引き続き計画的な事業実施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年度においても赤字に転じている会計はな</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、全会計の実質収支額は前年度とほぼ同水準もしくは</a:t>
          </a:r>
          <a:r>
            <a:rPr kumimoji="1" lang="ja-JP" altLang="en-US" sz="1100">
              <a:solidFill>
                <a:schemeClr val="dk1"/>
              </a:solidFill>
              <a:effectLst/>
              <a:latin typeface="+mn-lt"/>
              <a:ea typeface="+mn-ea"/>
              <a:cs typeface="+mn-cs"/>
            </a:rPr>
            <a:t>若干増加</a:t>
          </a:r>
          <a:r>
            <a:rPr kumimoji="1" lang="ja-JP" altLang="ja-JP" sz="1100">
              <a:solidFill>
                <a:schemeClr val="dk1"/>
              </a:solidFill>
              <a:effectLst/>
              <a:latin typeface="+mn-lt"/>
              <a:ea typeface="+mn-ea"/>
              <a:cs typeface="+mn-cs"/>
            </a:rPr>
            <a:t>傾向にある。引き続き実質収支や各種指標に注視しながら、適切な財政運営に努めていく。</a:t>
          </a:r>
          <a:endParaRPr lang="ja-JP" altLang="ja-JP" sz="1400">
            <a:effectLst/>
          </a:endParaRPr>
        </a:p>
        <a:p>
          <a:r>
            <a:rPr kumimoji="1" lang="ja-JP" altLang="ja-JP" sz="1100">
              <a:solidFill>
                <a:schemeClr val="dk1"/>
              </a:solidFill>
              <a:effectLst/>
              <a:latin typeface="+mn-lt"/>
              <a:ea typeface="+mn-ea"/>
              <a:cs typeface="+mn-cs"/>
            </a:rPr>
            <a:t>　また、企業会計においては独立採算の原則に立ち返り、料金の適正化を図りながら健全な運営に取り組む必要がある。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令和４年までが公債費のピークであったため、</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が大きく減少し、</a:t>
          </a:r>
          <a:r>
            <a:rPr kumimoji="1" lang="ja-JP" altLang="ja-JP" sz="1100">
              <a:solidFill>
                <a:schemeClr val="dk1"/>
              </a:solidFill>
              <a:effectLst/>
              <a:latin typeface="+mn-lt"/>
              <a:ea typeface="+mn-ea"/>
              <a:cs typeface="+mn-cs"/>
            </a:rPr>
            <a:t>実質公債費比率の分子</a:t>
          </a:r>
          <a:r>
            <a:rPr kumimoji="1" lang="ja-JP" altLang="en-US" sz="1100">
              <a:solidFill>
                <a:schemeClr val="dk1"/>
              </a:solidFill>
              <a:effectLst/>
              <a:latin typeface="+mn-lt"/>
              <a:ea typeface="+mn-ea"/>
              <a:cs typeface="+mn-cs"/>
            </a:rPr>
            <a:t>が減少している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元利償還金については、</a:t>
          </a:r>
          <a:r>
            <a:rPr kumimoji="1" lang="ja-JP" altLang="en-US" sz="1100">
              <a:solidFill>
                <a:schemeClr val="dk1"/>
              </a:solidFill>
              <a:effectLst/>
              <a:latin typeface="+mn-lt"/>
              <a:ea typeface="+mn-ea"/>
              <a:cs typeface="+mn-cs"/>
            </a:rPr>
            <a:t>令和５年度に繰上償還を実施したことに伴い</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以降は減少見込みではあるものの、今後も各種財政指標を注視し、重点選別主義を徹底した上で計画的に借入を行うことが重要である。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満期一括償還の地方債を利用していない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年度の将来負担比率の分子が▲</a:t>
          </a:r>
          <a:r>
            <a:rPr kumimoji="1" lang="en-US" altLang="ja-JP" sz="1100">
              <a:solidFill>
                <a:schemeClr val="dk1"/>
              </a:solidFill>
              <a:effectLst/>
              <a:latin typeface="+mn-lt"/>
              <a:ea typeface="+mn-ea"/>
              <a:cs typeface="+mn-cs"/>
            </a:rPr>
            <a:t>2,345</a:t>
          </a:r>
          <a:r>
            <a:rPr kumimoji="1" lang="ja-JP" altLang="ja-JP" sz="1100">
              <a:solidFill>
                <a:schemeClr val="dk1"/>
              </a:solidFill>
              <a:effectLst/>
              <a:latin typeface="+mn-lt"/>
              <a:ea typeface="+mn-ea"/>
              <a:cs typeface="+mn-cs"/>
            </a:rPr>
            <a:t>百万円となったが、主な要因としては、地方債現在高及び債務負担行為に基づく支出予定額等の減により将来負担額が減少したことによる。さらに、充当可能基金</a:t>
          </a:r>
          <a:r>
            <a:rPr kumimoji="1" lang="ja-JP" altLang="en-US" sz="1100">
              <a:solidFill>
                <a:schemeClr val="dk1"/>
              </a:solidFill>
              <a:effectLst/>
              <a:latin typeface="+mn-lt"/>
              <a:ea typeface="+mn-ea"/>
              <a:cs typeface="+mn-cs"/>
            </a:rPr>
            <a:t>も若干減したものの令和３年度以前に比べて</a:t>
          </a:r>
          <a:r>
            <a:rPr kumimoji="1" lang="ja-JP" altLang="ja-JP" sz="1100">
              <a:solidFill>
                <a:schemeClr val="dk1"/>
              </a:solidFill>
              <a:effectLst/>
              <a:latin typeface="+mn-lt"/>
              <a:ea typeface="+mn-ea"/>
              <a:cs typeface="+mn-cs"/>
            </a:rPr>
            <a:t>増加しており、将来負担比率は負数で推移している。</a:t>
          </a:r>
          <a:endParaRPr lang="ja-JP" altLang="ja-JP" sz="1400">
            <a:effectLst/>
          </a:endParaRPr>
        </a:p>
        <a:p>
          <a:r>
            <a:rPr kumimoji="1" lang="ja-JP" altLang="ja-JP" sz="1100">
              <a:solidFill>
                <a:schemeClr val="dk1"/>
              </a:solidFill>
              <a:effectLst/>
              <a:latin typeface="+mn-lt"/>
              <a:ea typeface="+mn-ea"/>
              <a:cs typeface="+mn-cs"/>
            </a:rPr>
            <a:t>　しかしながら、令和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の公債費は減少見込みではあるものの、公共施設の老朽化に伴う大規模改修や維持修繕費の増加が課題であることから、引き続き必要性・緊急性・費用対効果等の観点から事業を峻別し、計画的な地方債の発行や充当可能基金の活用等により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福島県棚倉町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年度においては、財政調整基金へ歳計剰余金</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百万円、公共施設整備・補修等基金</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百万円、地域振興基金</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を行ったが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216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公共施設整備・補修等基金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基金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取り崩しを行った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全体の残高は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基金の使途を明確化するとともに、それぞれの目的に沿った事業の実施に向け、今後も計画的な運用に努める。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公共施設整備・補修基金：公共施設の整備、補修等に要する資金に充てるもの。</a:t>
          </a:r>
          <a:endParaRPr lang="ja-JP" altLang="ja-JP" sz="1400">
            <a:effectLst/>
          </a:endParaRPr>
        </a:p>
        <a:p>
          <a:r>
            <a:rPr kumimoji="1" lang="ja-JP" altLang="ja-JP" sz="1100">
              <a:solidFill>
                <a:schemeClr val="dk1"/>
              </a:solidFill>
              <a:effectLst/>
              <a:latin typeface="+mn-lt"/>
              <a:ea typeface="+mn-ea"/>
              <a:cs typeface="+mn-cs"/>
            </a:rPr>
            <a:t>　地域振興基金：町の魅力と活力ある町づくりに向け、福祉、教育、生活環境の形成を図る資金に充てるもの。</a:t>
          </a:r>
          <a:endParaRPr lang="ja-JP" altLang="ja-JP" sz="1400">
            <a:effectLst/>
          </a:endParaRPr>
        </a:p>
        <a:p>
          <a:r>
            <a:rPr kumimoji="1" lang="ja-JP" altLang="ja-JP" sz="1100">
              <a:solidFill>
                <a:schemeClr val="dk1"/>
              </a:solidFill>
              <a:effectLst/>
              <a:latin typeface="+mn-lt"/>
              <a:ea typeface="+mn-ea"/>
              <a:cs typeface="+mn-cs"/>
            </a:rPr>
            <a:t>　スポーツ・レクリエーション基地整備建設基金：棚倉町スポーツ・レクリエーション基地を整備建設する資金に充てるもの</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人材育成基金：</a:t>
          </a:r>
          <a:r>
            <a:rPr lang="ja-JP" altLang="en-US" sz="1100" b="0" i="0">
              <a:solidFill>
                <a:schemeClr val="dk1"/>
              </a:solidFill>
              <a:effectLst/>
              <a:latin typeface="+mn-lt"/>
              <a:ea typeface="+mn-ea"/>
              <a:cs typeface="+mn-cs"/>
            </a:rPr>
            <a:t>町民の人材育成事業の資金に充てるもの。</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福祉基金：高齢者等の在宅福祉の向上及び健康の保持に資する事業、高齢者等に係るボランティア活動の活発化に資する事業その他の高齢者等の保健福祉の増進</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に関する事業に要する資金に充てるもの。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公共施設整備・補修基金：公共施設の整備、補修等に要する資金として</a:t>
          </a:r>
          <a:r>
            <a:rPr kumimoji="1" lang="ja-JP" altLang="en-US" sz="1100">
              <a:solidFill>
                <a:schemeClr val="dk1"/>
              </a:solidFill>
              <a:effectLst/>
              <a:latin typeface="+mn-lt"/>
              <a:ea typeface="+mn-ea"/>
              <a:cs typeface="+mn-cs"/>
            </a:rPr>
            <a:t>取崩し額を差し引いた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地域振興基金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令和５年度の取崩しは無く、地域振興事業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資金</a:t>
          </a:r>
          <a:r>
            <a:rPr kumimoji="1" lang="ja-JP" altLang="ja-JP" sz="1100">
              <a:solidFill>
                <a:schemeClr val="dk1"/>
              </a:solidFill>
              <a:effectLst/>
              <a:latin typeface="+mn-lt"/>
              <a:ea typeface="+mn-ea"/>
              <a:cs typeface="+mn-cs"/>
            </a:rPr>
            <a:t>として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積み立てた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基金：令和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積立は無く</a:t>
          </a:r>
          <a:r>
            <a:rPr kumimoji="1" lang="ja-JP"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高齢者等の保健福祉の増進</a:t>
          </a:r>
          <a:r>
            <a:rPr lang="ja-JP" altLang="en-US" sz="1100" b="0" i="0">
              <a:solidFill>
                <a:schemeClr val="dk1"/>
              </a:solidFill>
              <a:effectLst/>
              <a:latin typeface="+mn-lt"/>
              <a:ea typeface="+mn-ea"/>
              <a:cs typeface="+mn-cs"/>
            </a:rPr>
            <a:t>に関する事業の財源として</a:t>
          </a:r>
          <a:r>
            <a:rPr lang="en-US" altLang="ja-JP" sz="1100" b="0" i="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取崩した。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公共施設整備・補修基金：計画的に積み立てを行い、今後予定される公共施設の大規模補修に備える。</a:t>
          </a:r>
          <a:endParaRPr lang="ja-JP" altLang="ja-JP" sz="1400">
            <a:effectLst/>
          </a:endParaRPr>
        </a:p>
        <a:p>
          <a:r>
            <a:rPr kumimoji="1" lang="ja-JP" altLang="ja-JP" sz="1100">
              <a:solidFill>
                <a:schemeClr val="dk1"/>
              </a:solidFill>
              <a:effectLst/>
              <a:latin typeface="+mn-lt"/>
              <a:ea typeface="+mn-ea"/>
              <a:cs typeface="+mn-cs"/>
            </a:rPr>
            <a:t>　スポーツ・レクリエーション基地整備建設基金：引き続き目的に準じた収入の積み立てを行い、施設の大規模補修に備える。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a:t>
          </a:r>
          <a:r>
            <a:rPr kumimoji="1" lang="ja-JP" altLang="en-US" sz="1100">
              <a:solidFill>
                <a:schemeClr val="dk1"/>
              </a:solidFill>
              <a:effectLst/>
              <a:latin typeface="+mn-lt"/>
              <a:ea typeface="+mn-ea"/>
              <a:cs typeface="+mn-cs"/>
            </a:rPr>
            <a:t>及び人材育成基金</a:t>
          </a:r>
          <a:r>
            <a:rPr kumimoji="1" lang="ja-JP" altLang="ja-JP" sz="1100">
              <a:solidFill>
                <a:schemeClr val="dk1"/>
              </a:solidFill>
              <a:effectLst/>
              <a:latin typeface="+mn-lt"/>
              <a:ea typeface="+mn-ea"/>
              <a:cs typeface="+mn-cs"/>
            </a:rPr>
            <a:t>：計画的に積立を行いながら適宜取り崩して関連事業への充当し、健全な財政運営に努める。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令和５年度の取り崩しは無く</a:t>
          </a:r>
          <a:r>
            <a:rPr kumimoji="1" lang="ja-JP" altLang="ja-JP" sz="1100">
              <a:solidFill>
                <a:schemeClr val="dk1"/>
              </a:solidFill>
              <a:effectLst/>
              <a:latin typeface="+mn-lt"/>
              <a:ea typeface="+mn-ea"/>
              <a:cs typeface="+mn-cs"/>
            </a:rPr>
            <a:t>、歳計剰余金</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百万円を積み立てたため基金残高は</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市町村民税や固定資産税の増や、ふるさと納税による寄附金の増が要因である。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基金残高については、標準財政規模の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％が適正とされているため、健全な財政運営を図るための残高を確保しつつ、適正範囲内で運用できるよう管理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は繰上償還の実施に伴い</a:t>
          </a:r>
          <a:r>
            <a:rPr kumimoji="1" lang="en-US" altLang="ja-JP" sz="1100">
              <a:solidFill>
                <a:schemeClr val="dk1"/>
              </a:solidFill>
              <a:effectLst/>
              <a:latin typeface="+mn-lt"/>
              <a:ea typeface="+mn-ea"/>
              <a:cs typeface="+mn-cs"/>
            </a:rPr>
            <a:t>216</a:t>
          </a:r>
          <a:r>
            <a:rPr kumimoji="1" lang="ja-JP" altLang="en-US" sz="1100">
              <a:solidFill>
                <a:schemeClr val="dk1"/>
              </a:solidFill>
              <a:effectLst/>
              <a:latin typeface="+mn-lt"/>
              <a:ea typeface="+mn-ea"/>
              <a:cs typeface="+mn-cs"/>
            </a:rPr>
            <a:t>百万円を取り崩したが</a:t>
          </a:r>
          <a:r>
            <a:rPr kumimoji="1" lang="ja-JP" altLang="ja-JP" sz="1100">
              <a:solidFill>
                <a:schemeClr val="dk1"/>
              </a:solidFill>
              <a:effectLst/>
              <a:latin typeface="+mn-lt"/>
              <a:ea typeface="+mn-ea"/>
              <a:cs typeface="+mn-cs"/>
            </a:rPr>
            <a:t>、今後の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償還を見据え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円を</a:t>
          </a:r>
          <a:r>
            <a:rPr kumimoji="1" lang="ja-JP" altLang="ja-JP" sz="1100">
              <a:solidFill>
                <a:schemeClr val="dk1"/>
              </a:solidFill>
              <a:effectLst/>
              <a:latin typeface="+mn-lt"/>
              <a:ea typeface="+mn-ea"/>
              <a:cs typeface="+mn-cs"/>
            </a:rPr>
            <a:t>積立て</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、基金残高は</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年度以降の公債費は減少見込みではあるが、今後の公共施設の大規模改修等による増も見込まれるため、計画的な取り崩しを検討する。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8146803</v>
      </c>
      <c r="BO4" s="371"/>
      <c r="BP4" s="371"/>
      <c r="BQ4" s="371"/>
      <c r="BR4" s="371"/>
      <c r="BS4" s="371"/>
      <c r="BT4" s="371"/>
      <c r="BU4" s="372"/>
      <c r="BV4" s="370">
        <v>7672339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7816837</v>
      </c>
      <c r="BO5" s="408"/>
      <c r="BP5" s="408"/>
      <c r="BQ5" s="408"/>
      <c r="BR5" s="408"/>
      <c r="BS5" s="408"/>
      <c r="BT5" s="408"/>
      <c r="BU5" s="409"/>
      <c r="BV5" s="407">
        <v>7405438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87.8</v>
      </c>
      <c r="CU5" s="405"/>
      <c r="CV5" s="405"/>
      <c r="CW5" s="405"/>
      <c r="CX5" s="405"/>
      <c r="CY5" s="405"/>
      <c r="CZ5" s="405"/>
      <c r="DA5" s="406"/>
      <c r="DB5" s="404">
        <v>82.8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329966</v>
      </c>
      <c r="BO6" s="408"/>
      <c r="BP6" s="408"/>
      <c r="BQ6" s="408"/>
      <c r="BR6" s="408"/>
      <c r="BS6" s="408"/>
      <c r="BT6" s="408"/>
      <c r="BU6" s="409"/>
      <c r="BV6" s="407">
        <v>266901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84.2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40484</v>
      </c>
      <c r="BO7" s="408"/>
      <c r="BP7" s="408"/>
      <c r="BQ7" s="408"/>
      <c r="BR7" s="408"/>
      <c r="BS7" s="408"/>
      <c r="BT7" s="408"/>
      <c r="BU7" s="409"/>
      <c r="BV7" s="407">
        <v>79903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4523771</v>
      </c>
      <c r="CU7" s="408"/>
      <c r="CV7" s="408"/>
      <c r="CW7" s="408"/>
      <c r="CX7" s="408"/>
      <c r="CY7" s="408"/>
      <c r="CZ7" s="408"/>
      <c r="DA7" s="409"/>
      <c r="DB7" s="407">
        <v>4554940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289482</v>
      </c>
      <c r="BO8" s="408"/>
      <c r="BP8" s="408"/>
      <c r="BQ8" s="408"/>
      <c r="BR8" s="408"/>
      <c r="BS8" s="408"/>
      <c r="BT8" s="408"/>
      <c r="BU8" s="409"/>
      <c r="BV8" s="407">
        <v>186998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13343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102484</v>
      </c>
      <c r="BO9" s="408"/>
      <c r="BP9" s="408"/>
      <c r="BQ9" s="408"/>
      <c r="BR9" s="408"/>
      <c r="BS9" s="408"/>
      <c r="BT9" s="408"/>
      <c r="BU9" s="409"/>
      <c r="BV9" s="407">
        <v>-253997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18.899999999999999</v>
      </c>
      <c r="CU9" s="405"/>
      <c r="CV9" s="405"/>
      <c r="CW9" s="405"/>
      <c r="CX9" s="405"/>
      <c r="CY9" s="405"/>
      <c r="CZ9" s="405"/>
      <c r="DA9" s="406"/>
      <c r="DB9" s="404">
        <v>16.5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14295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8</v>
      </c>
      <c r="BO10" s="408"/>
      <c r="BP10" s="408"/>
      <c r="BQ10" s="408"/>
      <c r="BR10" s="408"/>
      <c r="BS10" s="408"/>
      <c r="BT10" s="408"/>
      <c r="BU10" s="409"/>
      <c r="BV10" s="407">
        <v>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13011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12847</v>
      </c>
      <c r="S13" s="492"/>
      <c r="T13" s="492"/>
      <c r="U13" s="492"/>
      <c r="V13" s="493"/>
      <c r="W13" s="423" t="s">
        <v>131</v>
      </c>
      <c r="X13" s="424"/>
      <c r="Y13" s="424"/>
      <c r="Z13" s="424"/>
      <c r="AA13" s="424"/>
      <c r="AB13" s="414"/>
      <c r="AC13" s="458">
        <v>525</v>
      </c>
      <c r="AD13" s="459"/>
      <c r="AE13" s="459"/>
      <c r="AF13" s="459"/>
      <c r="AG13" s="501"/>
      <c r="AH13" s="458">
        <v>765</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102492</v>
      </c>
      <c r="BO13" s="408"/>
      <c r="BP13" s="408"/>
      <c r="BQ13" s="408"/>
      <c r="BR13" s="408"/>
      <c r="BS13" s="408"/>
      <c r="BT13" s="408"/>
      <c r="BU13" s="409"/>
      <c r="BV13" s="407">
        <v>-353989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12.3</v>
      </c>
      <c r="CU13" s="405"/>
      <c r="CV13" s="405"/>
      <c r="CW13" s="405"/>
      <c r="CX13" s="405"/>
      <c r="CY13" s="405"/>
      <c r="CZ13" s="405"/>
      <c r="DA13" s="406"/>
      <c r="DB13" s="404">
        <v>12.9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13277</v>
      </c>
      <c r="S14" s="492"/>
      <c r="T14" s="492"/>
      <c r="U14" s="492"/>
      <c r="V14" s="493"/>
      <c r="W14" s="397"/>
      <c r="X14" s="398"/>
      <c r="Y14" s="398"/>
      <c r="Z14" s="398"/>
      <c r="AA14" s="398"/>
      <c r="AB14" s="387"/>
      <c r="AC14" s="494">
        <v>8</v>
      </c>
      <c r="AD14" s="495"/>
      <c r="AE14" s="495"/>
      <c r="AF14" s="495"/>
      <c r="AG14" s="496"/>
      <c r="AH14" s="494">
        <v>10.199999999999999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13136</v>
      </c>
      <c r="S15" s="492"/>
      <c r="T15" s="492"/>
      <c r="U15" s="492"/>
      <c r="V15" s="493"/>
      <c r="W15" s="423" t="s">
        <v>137</v>
      </c>
      <c r="X15" s="424"/>
      <c r="Y15" s="424"/>
      <c r="Z15" s="424"/>
      <c r="AA15" s="424"/>
      <c r="AB15" s="414"/>
      <c r="AC15" s="458">
        <v>2773</v>
      </c>
      <c r="AD15" s="459"/>
      <c r="AE15" s="459"/>
      <c r="AF15" s="459"/>
      <c r="AG15" s="501"/>
      <c r="AH15" s="458">
        <v>3127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2043959</v>
      </c>
      <c r="BO15" s="371"/>
      <c r="BP15" s="371"/>
      <c r="BQ15" s="371"/>
      <c r="BR15" s="371"/>
      <c r="BS15" s="371"/>
      <c r="BT15" s="371"/>
      <c r="BU15" s="372"/>
      <c r="BV15" s="370">
        <v>1997833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42.3</v>
      </c>
      <c r="AD16" s="495"/>
      <c r="AE16" s="495"/>
      <c r="AF16" s="495"/>
      <c r="AG16" s="496"/>
      <c r="AH16" s="494">
        <v>41.8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3947097</v>
      </c>
      <c r="BO16" s="408"/>
      <c r="BP16" s="408"/>
      <c r="BQ16" s="408"/>
      <c r="BR16" s="408"/>
      <c r="BS16" s="408"/>
      <c r="BT16" s="408"/>
      <c r="BU16" s="409"/>
      <c r="BV16" s="407">
        <v>3925743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3258</v>
      </c>
      <c r="AD17" s="459"/>
      <c r="AE17" s="459"/>
      <c r="AF17" s="459"/>
      <c r="AG17" s="501"/>
      <c r="AH17" s="458">
        <v>3587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2587589</v>
      </c>
      <c r="BO17" s="408"/>
      <c r="BP17" s="408"/>
      <c r="BQ17" s="408"/>
      <c r="BR17" s="408"/>
      <c r="BS17" s="408"/>
      <c r="BT17" s="408"/>
      <c r="BU17" s="409"/>
      <c r="BV17" s="407">
        <v>2528556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159.93</v>
      </c>
      <c r="M18" s="534"/>
      <c r="N18" s="534"/>
      <c r="O18" s="534"/>
      <c r="P18" s="534"/>
      <c r="Q18" s="534"/>
      <c r="R18" s="535"/>
      <c r="S18" s="535"/>
      <c r="T18" s="535"/>
      <c r="U18" s="535"/>
      <c r="V18" s="536"/>
      <c r="W18" s="425"/>
      <c r="X18" s="426"/>
      <c r="Y18" s="426"/>
      <c r="Z18" s="426"/>
      <c r="AA18" s="426"/>
      <c r="AB18" s="417"/>
      <c r="AC18" s="537">
        <v>49.7</v>
      </c>
      <c r="AD18" s="538"/>
      <c r="AE18" s="538"/>
      <c r="AF18" s="538"/>
      <c r="AG18" s="539"/>
      <c r="AH18" s="537">
        <v>48</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3937071</v>
      </c>
      <c r="BO18" s="408"/>
      <c r="BP18" s="408"/>
      <c r="BQ18" s="408"/>
      <c r="BR18" s="408"/>
      <c r="BS18" s="408"/>
      <c r="BT18" s="408"/>
      <c r="BU18" s="409"/>
      <c r="BV18" s="407">
        <v>3774114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83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5370886</v>
      </c>
      <c r="BO19" s="408"/>
      <c r="BP19" s="408"/>
      <c r="BQ19" s="408"/>
      <c r="BR19" s="408"/>
      <c r="BS19" s="408"/>
      <c r="BT19" s="408"/>
      <c r="BU19" s="409"/>
      <c r="BV19" s="407">
        <v>5525908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4728</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4394992</v>
      </c>
      <c r="BO22" s="371"/>
      <c r="BP22" s="371"/>
      <c r="BQ22" s="371"/>
      <c r="BR22" s="371"/>
      <c r="BS22" s="371"/>
      <c r="BT22" s="371"/>
      <c r="BU22" s="372"/>
      <c r="BV22" s="370">
        <v>4815841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3005973</v>
      </c>
      <c r="BO23" s="408"/>
      <c r="BP23" s="408"/>
      <c r="BQ23" s="408"/>
      <c r="BR23" s="408"/>
      <c r="BS23" s="408"/>
      <c r="BT23" s="408"/>
      <c r="BU23" s="409"/>
      <c r="BV23" s="407">
        <v>3267033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7900</v>
      </c>
      <c r="R24" s="459"/>
      <c r="S24" s="459"/>
      <c r="T24" s="459"/>
      <c r="U24" s="459"/>
      <c r="V24" s="501"/>
      <c r="W24" s="553"/>
      <c r="X24" s="554"/>
      <c r="Y24" s="555"/>
      <c r="Z24" s="457" t="s">
        <v>162</v>
      </c>
      <c r="AA24" s="437"/>
      <c r="AB24" s="437"/>
      <c r="AC24" s="437"/>
      <c r="AD24" s="437"/>
      <c r="AE24" s="437"/>
      <c r="AF24" s="437"/>
      <c r="AG24" s="438"/>
      <c r="AH24" s="458">
        <v>92</v>
      </c>
      <c r="AI24" s="459"/>
      <c r="AJ24" s="459"/>
      <c r="AK24" s="459"/>
      <c r="AL24" s="501"/>
      <c r="AM24" s="458">
        <v>298540</v>
      </c>
      <c r="AN24" s="459"/>
      <c r="AO24" s="459"/>
      <c r="AP24" s="459"/>
      <c r="AQ24" s="459"/>
      <c r="AR24" s="501"/>
      <c r="AS24" s="458">
        <v>3245</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1841801</v>
      </c>
      <c r="BO24" s="408"/>
      <c r="BP24" s="408"/>
      <c r="BQ24" s="408"/>
      <c r="BR24" s="408"/>
      <c r="BS24" s="408"/>
      <c r="BT24" s="408"/>
      <c r="BU24" s="409"/>
      <c r="BV24" s="407">
        <v>1991647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285371</v>
      </c>
      <c r="BO25" s="371"/>
      <c r="BP25" s="371"/>
      <c r="BQ25" s="371"/>
      <c r="BR25" s="371"/>
      <c r="BS25" s="371"/>
      <c r="BT25" s="371"/>
      <c r="BU25" s="372"/>
      <c r="BV25" s="370">
        <v>327860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5990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3230</v>
      </c>
      <c r="R27" s="459"/>
      <c r="S27" s="459"/>
      <c r="T27" s="459"/>
      <c r="U27" s="459"/>
      <c r="V27" s="501"/>
      <c r="W27" s="553"/>
      <c r="X27" s="554"/>
      <c r="Y27" s="555"/>
      <c r="Z27" s="457" t="s">
        <v>171</v>
      </c>
      <c r="AA27" s="437"/>
      <c r="AB27" s="437"/>
      <c r="AC27" s="437"/>
      <c r="AD27" s="437"/>
      <c r="AE27" s="437"/>
      <c r="AF27" s="437"/>
      <c r="AG27" s="438"/>
      <c r="AH27" s="458">
        <v>19</v>
      </c>
      <c r="AI27" s="459"/>
      <c r="AJ27" s="459"/>
      <c r="AK27" s="459"/>
      <c r="AL27" s="501"/>
      <c r="AM27" s="458">
        <v>52061</v>
      </c>
      <c r="AN27" s="459"/>
      <c r="AO27" s="459"/>
      <c r="AP27" s="459"/>
      <c r="AQ27" s="459"/>
      <c r="AR27" s="501"/>
      <c r="AS27" s="458">
        <v>2740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215742</v>
      </c>
      <c r="BO27" s="530"/>
      <c r="BP27" s="530"/>
      <c r="BQ27" s="530"/>
      <c r="BR27" s="530"/>
      <c r="BS27" s="530"/>
      <c r="BT27" s="530"/>
      <c r="BU27" s="531"/>
      <c r="BV27" s="529">
        <v>215528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1209859</v>
      </c>
      <c r="BO28" s="371"/>
      <c r="BP28" s="371"/>
      <c r="BQ28" s="371"/>
      <c r="BR28" s="371"/>
      <c r="BS28" s="371"/>
      <c r="BT28" s="371"/>
      <c r="BU28" s="372"/>
      <c r="BV28" s="370">
        <v>1115851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2250</v>
      </c>
      <c r="R29" s="459"/>
      <c r="S29" s="459"/>
      <c r="T29" s="459"/>
      <c r="U29" s="459"/>
      <c r="V29" s="501"/>
      <c r="W29" s="556"/>
      <c r="X29" s="557"/>
      <c r="Y29" s="558"/>
      <c r="Z29" s="457" t="s">
        <v>177</v>
      </c>
      <c r="AA29" s="437"/>
      <c r="AB29" s="437"/>
      <c r="AC29" s="437"/>
      <c r="AD29" s="437"/>
      <c r="AE29" s="437"/>
      <c r="AF29" s="437"/>
      <c r="AG29" s="438"/>
      <c r="AH29" s="458">
        <v>111</v>
      </c>
      <c r="AI29" s="459"/>
      <c r="AJ29" s="459"/>
      <c r="AK29" s="459"/>
      <c r="AL29" s="501"/>
      <c r="AM29" s="458">
        <v>350601</v>
      </c>
      <c r="AN29" s="459"/>
      <c r="AO29" s="459"/>
      <c r="AP29" s="459"/>
      <c r="AQ29" s="459"/>
      <c r="AR29" s="501"/>
      <c r="AS29" s="458">
        <v>3159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177948</v>
      </c>
      <c r="BO29" s="408"/>
      <c r="BP29" s="408"/>
      <c r="BQ29" s="408"/>
      <c r="BR29" s="408"/>
      <c r="BS29" s="408"/>
      <c r="BT29" s="408"/>
      <c r="BU29" s="409"/>
      <c r="BV29" s="407">
        <v>365195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99.1</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2421437</v>
      </c>
      <c r="BO30" s="530"/>
      <c r="BP30" s="530"/>
      <c r="BQ30" s="530"/>
      <c r="BR30" s="530"/>
      <c r="BS30" s="530"/>
      <c r="BT30" s="530"/>
      <c r="BU30" s="531"/>
      <c r="BV30" s="529">
        <v>2378324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上水道事業会計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東白衛生組合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（一財）棚倉町活性化協会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霊園整備事業特別会計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白河地方広域市町村圏整備組合　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(株)ルネサンス棚倉</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IF('各会計、関係団体の財政状況及び健全化判断比率'!B34="","",'各会計、関係団体の財政状況及び健全化判断比率'!B34)</f>
        <v>農業集落排水事業特別会計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白河地方広域市町村圏整備組合　水道用水供給事業会計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(株)まち工房たなぐら</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福島県後期高齢者医療広域連合　一般会計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白河地方土地開発公社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福島県後期高齢者医療広域連合　後期高齢者特別会計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福島県市町村総合事務組合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福島県市町村総合事務組合　消防補償等特別会計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福島県市町村総合事務組合　消防賞じゅつ金特別会計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福島県市町村総合事務組合　非常勤職員公務災害補償特別会計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福島県市町村総合事務組合　自治会館管理特別会計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hVDPRJ/rgPiNWN4DstyaemBlWFBdwPLMG5itORUW/mVxw64zYTbIho9lI1VWz8YWDf6F1wpj1wYTkzHKuXymg==" saltValue="tD8u1aq69Rgwzm+6W+ee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2029361</v>
      </c>
      <c r="S5" s="613"/>
      <c r="T5" s="613"/>
      <c r="U5" s="613"/>
      <c r="V5" s="613"/>
      <c r="W5" s="613"/>
      <c r="X5" s="613"/>
      <c r="Y5" s="614"/>
      <c r="Z5" s="615">
        <v>24.9</v>
      </c>
      <c r="AA5" s="615"/>
      <c r="AB5" s="615"/>
      <c r="AC5" s="615"/>
      <c r="AD5" s="616">
        <v>2029361</v>
      </c>
      <c r="AE5" s="616"/>
      <c r="AF5" s="616"/>
      <c r="AG5" s="616"/>
      <c r="AH5" s="616"/>
      <c r="AI5" s="616"/>
      <c r="AJ5" s="616"/>
      <c r="AK5" s="616"/>
      <c r="AL5" s="617">
        <v>45.6</v>
      </c>
      <c r="AM5" s="618"/>
      <c r="AN5" s="618"/>
      <c r="AO5" s="619"/>
      <c r="AP5" s="609" t="s">
        <v>216</v>
      </c>
      <c r="AQ5" s="610"/>
      <c r="AR5" s="610"/>
      <c r="AS5" s="610"/>
      <c r="AT5" s="610"/>
      <c r="AU5" s="610"/>
      <c r="AV5" s="610"/>
      <c r="AW5" s="610"/>
      <c r="AX5" s="610"/>
      <c r="AY5" s="610"/>
      <c r="AZ5" s="610"/>
      <c r="BA5" s="610"/>
      <c r="BB5" s="610"/>
      <c r="BC5" s="610"/>
      <c r="BD5" s="610"/>
      <c r="BE5" s="610"/>
      <c r="BF5" s="611"/>
      <c r="BG5" s="623">
        <v>2020985</v>
      </c>
      <c r="BH5" s="624"/>
      <c r="BI5" s="624"/>
      <c r="BJ5" s="624"/>
      <c r="BK5" s="624"/>
      <c r="BL5" s="624"/>
      <c r="BM5" s="624"/>
      <c r="BN5" s="625"/>
      <c r="BO5" s="626">
        <v>99.6</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81829</v>
      </c>
      <c r="S6" s="624"/>
      <c r="T6" s="624"/>
      <c r="U6" s="624"/>
      <c r="V6" s="624"/>
      <c r="W6" s="624"/>
      <c r="X6" s="624"/>
      <c r="Y6" s="625"/>
      <c r="Z6" s="626">
        <v>1</v>
      </c>
      <c r="AA6" s="626"/>
      <c r="AB6" s="626"/>
      <c r="AC6" s="626"/>
      <c r="AD6" s="627">
        <v>81829</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2020985</v>
      </c>
      <c r="BH6" s="624"/>
      <c r="BI6" s="624"/>
      <c r="BJ6" s="624"/>
      <c r="BK6" s="624"/>
      <c r="BL6" s="624"/>
      <c r="BM6" s="624"/>
      <c r="BN6" s="625"/>
      <c r="BO6" s="626">
        <v>99.6</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82642</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82642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462</v>
      </c>
      <c r="S7" s="624"/>
      <c r="T7" s="624"/>
      <c r="U7" s="624"/>
      <c r="V7" s="624"/>
      <c r="W7" s="624"/>
      <c r="X7" s="624"/>
      <c r="Y7" s="625"/>
      <c r="Z7" s="626">
        <v>0</v>
      </c>
      <c r="AA7" s="626"/>
      <c r="AB7" s="626"/>
      <c r="AC7" s="626"/>
      <c r="AD7" s="627">
        <v>462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755697</v>
      </c>
      <c r="BH7" s="624"/>
      <c r="BI7" s="624"/>
      <c r="BJ7" s="624"/>
      <c r="BK7" s="624"/>
      <c r="BL7" s="624"/>
      <c r="BM7" s="624"/>
      <c r="BN7" s="625"/>
      <c r="BO7" s="626">
        <v>37.200000000000003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1076666</v>
      </c>
      <c r="CS7" s="624"/>
      <c r="CT7" s="624"/>
      <c r="CU7" s="624"/>
      <c r="CV7" s="624"/>
      <c r="CW7" s="624"/>
      <c r="CX7" s="624"/>
      <c r="CY7" s="625"/>
      <c r="CZ7" s="626">
        <v>13.8</v>
      </c>
      <c r="DA7" s="626"/>
      <c r="DB7" s="626"/>
      <c r="DC7" s="626"/>
      <c r="DD7" s="632">
        <v>8123</v>
      </c>
      <c r="DE7" s="624"/>
      <c r="DF7" s="624"/>
      <c r="DG7" s="624"/>
      <c r="DH7" s="624"/>
      <c r="DI7" s="624"/>
      <c r="DJ7" s="624"/>
      <c r="DK7" s="624"/>
      <c r="DL7" s="624"/>
      <c r="DM7" s="624"/>
      <c r="DN7" s="624"/>
      <c r="DO7" s="624"/>
      <c r="DP7" s="625"/>
      <c r="DQ7" s="632">
        <v>746247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6155</v>
      </c>
      <c r="S8" s="624"/>
      <c r="T8" s="624"/>
      <c r="U8" s="624"/>
      <c r="V8" s="624"/>
      <c r="W8" s="624"/>
      <c r="X8" s="624"/>
      <c r="Y8" s="625"/>
      <c r="Z8" s="626">
        <v>0.1</v>
      </c>
      <c r="AA8" s="626"/>
      <c r="AB8" s="626"/>
      <c r="AC8" s="626"/>
      <c r="AD8" s="627">
        <v>6155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23010</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1779739</v>
      </c>
      <c r="CS8" s="624"/>
      <c r="CT8" s="624"/>
      <c r="CU8" s="624"/>
      <c r="CV8" s="624"/>
      <c r="CW8" s="624"/>
      <c r="CX8" s="624"/>
      <c r="CY8" s="625"/>
      <c r="CZ8" s="626">
        <v>22.8</v>
      </c>
      <c r="DA8" s="626"/>
      <c r="DB8" s="626"/>
      <c r="DC8" s="626"/>
      <c r="DD8" s="632">
        <v>28950</v>
      </c>
      <c r="DE8" s="624"/>
      <c r="DF8" s="624"/>
      <c r="DG8" s="624"/>
      <c r="DH8" s="624"/>
      <c r="DI8" s="624"/>
      <c r="DJ8" s="624"/>
      <c r="DK8" s="624"/>
      <c r="DL8" s="624"/>
      <c r="DM8" s="624"/>
      <c r="DN8" s="624"/>
      <c r="DO8" s="624"/>
      <c r="DP8" s="625"/>
      <c r="DQ8" s="632">
        <v>952603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6670</v>
      </c>
      <c r="S9" s="624"/>
      <c r="T9" s="624"/>
      <c r="U9" s="624"/>
      <c r="V9" s="624"/>
      <c r="W9" s="624"/>
      <c r="X9" s="624"/>
      <c r="Y9" s="625"/>
      <c r="Z9" s="626">
        <v>0.1</v>
      </c>
      <c r="AA9" s="626"/>
      <c r="AB9" s="626"/>
      <c r="AC9" s="626"/>
      <c r="AD9" s="627">
        <v>6670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557633</v>
      </c>
      <c r="BH9" s="624"/>
      <c r="BI9" s="624"/>
      <c r="BJ9" s="624"/>
      <c r="BK9" s="624"/>
      <c r="BL9" s="624"/>
      <c r="BM9" s="624"/>
      <c r="BN9" s="625"/>
      <c r="BO9" s="626">
        <v>27.5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577557</v>
      </c>
      <c r="CS9" s="624"/>
      <c r="CT9" s="624"/>
      <c r="CU9" s="624"/>
      <c r="CV9" s="624"/>
      <c r="CW9" s="624"/>
      <c r="CX9" s="624"/>
      <c r="CY9" s="625"/>
      <c r="CZ9" s="626">
        <v>7.4</v>
      </c>
      <c r="DA9" s="626"/>
      <c r="DB9" s="626"/>
      <c r="DC9" s="626"/>
      <c r="DD9" s="632">
        <v>4092</v>
      </c>
      <c r="DE9" s="624"/>
      <c r="DF9" s="624"/>
      <c r="DG9" s="624"/>
      <c r="DH9" s="624"/>
      <c r="DI9" s="624"/>
      <c r="DJ9" s="624"/>
      <c r="DK9" s="624"/>
      <c r="DL9" s="624"/>
      <c r="DM9" s="624"/>
      <c r="DN9" s="624"/>
      <c r="DO9" s="624"/>
      <c r="DP9" s="625"/>
      <c r="DQ9" s="632">
        <v>496189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44694</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91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354088</v>
      </c>
      <c r="S11" s="624"/>
      <c r="T11" s="624"/>
      <c r="U11" s="624"/>
      <c r="V11" s="624"/>
      <c r="W11" s="624"/>
      <c r="X11" s="624"/>
      <c r="Y11" s="625"/>
      <c r="Z11" s="628">
        <v>4.3</v>
      </c>
      <c r="AA11" s="629"/>
      <c r="AB11" s="629"/>
      <c r="AC11" s="635"/>
      <c r="AD11" s="632">
        <v>354088</v>
      </c>
      <c r="AE11" s="624"/>
      <c r="AF11" s="624"/>
      <c r="AG11" s="624"/>
      <c r="AH11" s="624"/>
      <c r="AI11" s="624"/>
      <c r="AJ11" s="624"/>
      <c r="AK11" s="625"/>
      <c r="AL11" s="628">
        <v>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130360</v>
      </c>
      <c r="BH11" s="624"/>
      <c r="BI11" s="624"/>
      <c r="BJ11" s="624"/>
      <c r="BK11" s="624"/>
      <c r="BL11" s="624"/>
      <c r="BM11" s="624"/>
      <c r="BN11" s="625"/>
      <c r="BO11" s="626">
        <v>6.4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477937</v>
      </c>
      <c r="CS11" s="624"/>
      <c r="CT11" s="624"/>
      <c r="CU11" s="624"/>
      <c r="CV11" s="624"/>
      <c r="CW11" s="624"/>
      <c r="CX11" s="624"/>
      <c r="CY11" s="625"/>
      <c r="CZ11" s="626">
        <v>6.1</v>
      </c>
      <c r="DA11" s="626"/>
      <c r="DB11" s="626"/>
      <c r="DC11" s="626"/>
      <c r="DD11" s="632">
        <v>251437</v>
      </c>
      <c r="DE11" s="624"/>
      <c r="DF11" s="624"/>
      <c r="DG11" s="624"/>
      <c r="DH11" s="624"/>
      <c r="DI11" s="624"/>
      <c r="DJ11" s="624"/>
      <c r="DK11" s="624"/>
      <c r="DL11" s="624"/>
      <c r="DM11" s="624"/>
      <c r="DN11" s="624"/>
      <c r="DO11" s="624"/>
      <c r="DP11" s="625"/>
      <c r="DQ11" s="632">
        <v>179941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9449</v>
      </c>
      <c r="S12" s="624"/>
      <c r="T12" s="624"/>
      <c r="U12" s="624"/>
      <c r="V12" s="624"/>
      <c r="W12" s="624"/>
      <c r="X12" s="624"/>
      <c r="Y12" s="625"/>
      <c r="Z12" s="626">
        <v>0.1</v>
      </c>
      <c r="AA12" s="626"/>
      <c r="AB12" s="626"/>
      <c r="AC12" s="626"/>
      <c r="AD12" s="627">
        <v>9449</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1049124</v>
      </c>
      <c r="BH12" s="624"/>
      <c r="BI12" s="624"/>
      <c r="BJ12" s="624"/>
      <c r="BK12" s="624"/>
      <c r="BL12" s="624"/>
      <c r="BM12" s="624"/>
      <c r="BN12" s="625"/>
      <c r="BO12" s="626">
        <v>51.7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316074</v>
      </c>
      <c r="CS12" s="624"/>
      <c r="CT12" s="624"/>
      <c r="CU12" s="624"/>
      <c r="CV12" s="624"/>
      <c r="CW12" s="624"/>
      <c r="CX12" s="624"/>
      <c r="CY12" s="625"/>
      <c r="CZ12" s="626">
        <v>4</v>
      </c>
      <c r="DA12" s="626"/>
      <c r="DB12" s="626"/>
      <c r="DC12" s="626"/>
      <c r="DD12" s="632">
        <v>62063</v>
      </c>
      <c r="DE12" s="624"/>
      <c r="DF12" s="624"/>
      <c r="DG12" s="624"/>
      <c r="DH12" s="624"/>
      <c r="DI12" s="624"/>
      <c r="DJ12" s="624"/>
      <c r="DK12" s="624"/>
      <c r="DL12" s="624"/>
      <c r="DM12" s="624"/>
      <c r="DN12" s="624"/>
      <c r="DO12" s="624"/>
      <c r="DP12" s="625"/>
      <c r="DQ12" s="632">
        <v>192191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1032006</v>
      </c>
      <c r="BH13" s="624"/>
      <c r="BI13" s="624"/>
      <c r="BJ13" s="624"/>
      <c r="BK13" s="624"/>
      <c r="BL13" s="624"/>
      <c r="BM13" s="624"/>
      <c r="BN13" s="625"/>
      <c r="BO13" s="626">
        <v>50.9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758216</v>
      </c>
      <c r="CS13" s="624"/>
      <c r="CT13" s="624"/>
      <c r="CU13" s="624"/>
      <c r="CV13" s="624"/>
      <c r="CW13" s="624"/>
      <c r="CX13" s="624"/>
      <c r="CY13" s="625"/>
      <c r="CZ13" s="626">
        <v>9.6999999999999993</v>
      </c>
      <c r="DA13" s="626"/>
      <c r="DB13" s="626"/>
      <c r="DC13" s="626"/>
      <c r="DD13" s="632">
        <v>466420</v>
      </c>
      <c r="DE13" s="624"/>
      <c r="DF13" s="624"/>
      <c r="DG13" s="624"/>
      <c r="DH13" s="624"/>
      <c r="DI13" s="624"/>
      <c r="DJ13" s="624"/>
      <c r="DK13" s="624"/>
      <c r="DL13" s="624"/>
      <c r="DM13" s="624"/>
      <c r="DN13" s="624"/>
      <c r="DO13" s="624"/>
      <c r="DP13" s="625"/>
      <c r="DQ13" s="632">
        <v>393900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667</v>
      </c>
      <c r="S14" s="624"/>
      <c r="T14" s="624"/>
      <c r="U14" s="624"/>
      <c r="V14" s="624"/>
      <c r="W14" s="624"/>
      <c r="X14" s="624"/>
      <c r="Y14" s="625"/>
      <c r="Z14" s="626">
        <v>0</v>
      </c>
      <c r="AA14" s="626"/>
      <c r="AB14" s="626"/>
      <c r="AC14" s="626"/>
      <c r="AD14" s="627">
        <v>667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52847</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324399</v>
      </c>
      <c r="CS14" s="624"/>
      <c r="CT14" s="624"/>
      <c r="CU14" s="624"/>
      <c r="CV14" s="624"/>
      <c r="CW14" s="624"/>
      <c r="CX14" s="624"/>
      <c r="CY14" s="625"/>
      <c r="CZ14" s="626">
        <v>4.2</v>
      </c>
      <c r="DA14" s="626"/>
      <c r="DB14" s="626"/>
      <c r="DC14" s="626"/>
      <c r="DD14" s="632">
        <v>49392</v>
      </c>
      <c r="DE14" s="624"/>
      <c r="DF14" s="624"/>
      <c r="DG14" s="624"/>
      <c r="DH14" s="624"/>
      <c r="DI14" s="624"/>
      <c r="DJ14" s="624"/>
      <c r="DK14" s="624"/>
      <c r="DL14" s="624"/>
      <c r="DM14" s="624"/>
      <c r="DN14" s="624"/>
      <c r="DO14" s="624"/>
      <c r="DP14" s="625"/>
      <c r="DQ14" s="632">
        <v>278246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163317</v>
      </c>
      <c r="BH15" s="624"/>
      <c r="BI15" s="624"/>
      <c r="BJ15" s="624"/>
      <c r="BK15" s="624"/>
      <c r="BL15" s="624"/>
      <c r="BM15" s="624"/>
      <c r="BN15" s="625"/>
      <c r="BO15" s="626">
        <v>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1377763</v>
      </c>
      <c r="CS15" s="624"/>
      <c r="CT15" s="624"/>
      <c r="CU15" s="624"/>
      <c r="CV15" s="624"/>
      <c r="CW15" s="624"/>
      <c r="CX15" s="624"/>
      <c r="CY15" s="625"/>
      <c r="CZ15" s="626">
        <v>17.600000000000001</v>
      </c>
      <c r="DA15" s="626"/>
      <c r="DB15" s="626"/>
      <c r="DC15" s="626"/>
      <c r="DD15" s="632">
        <v>582421</v>
      </c>
      <c r="DE15" s="624"/>
      <c r="DF15" s="624"/>
      <c r="DG15" s="624"/>
      <c r="DH15" s="624"/>
      <c r="DI15" s="624"/>
      <c r="DJ15" s="624"/>
      <c r="DK15" s="624"/>
      <c r="DL15" s="624"/>
      <c r="DM15" s="624"/>
      <c r="DN15" s="624"/>
      <c r="DO15" s="624"/>
      <c r="DP15" s="625"/>
      <c r="DQ15" s="632">
        <v>702162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4903</v>
      </c>
      <c r="S16" s="624"/>
      <c r="T16" s="624"/>
      <c r="U16" s="624"/>
      <c r="V16" s="624"/>
      <c r="W16" s="624"/>
      <c r="X16" s="624"/>
      <c r="Y16" s="625"/>
      <c r="Z16" s="626">
        <v>0.1</v>
      </c>
      <c r="AA16" s="626"/>
      <c r="AB16" s="626"/>
      <c r="AC16" s="626"/>
      <c r="AD16" s="627">
        <v>4903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23005</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37281</v>
      </c>
      <c r="S17" s="624"/>
      <c r="T17" s="624"/>
      <c r="U17" s="624"/>
      <c r="V17" s="624"/>
      <c r="W17" s="624"/>
      <c r="X17" s="624"/>
      <c r="Y17" s="625"/>
      <c r="Z17" s="626">
        <v>0.5</v>
      </c>
      <c r="AA17" s="626"/>
      <c r="AB17" s="626"/>
      <c r="AC17" s="626"/>
      <c r="AD17" s="627">
        <v>37281</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1022748</v>
      </c>
      <c r="CS17" s="624"/>
      <c r="CT17" s="624"/>
      <c r="CU17" s="624"/>
      <c r="CV17" s="624"/>
      <c r="CW17" s="624"/>
      <c r="CX17" s="624"/>
      <c r="CY17" s="625"/>
      <c r="CZ17" s="626">
        <v>13.1</v>
      </c>
      <c r="DA17" s="626"/>
      <c r="DB17" s="626"/>
      <c r="DC17" s="626"/>
      <c r="DD17" s="632" t="s">
        <v>122</v>
      </c>
      <c r="DE17" s="624"/>
      <c r="DF17" s="624"/>
      <c r="DG17" s="624"/>
      <c r="DH17" s="624"/>
      <c r="DI17" s="624"/>
      <c r="DJ17" s="624"/>
      <c r="DK17" s="624"/>
      <c r="DL17" s="624"/>
      <c r="DM17" s="624"/>
      <c r="DN17" s="624"/>
      <c r="DO17" s="624"/>
      <c r="DP17" s="625"/>
      <c r="DQ17" s="632">
        <v>1016708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10953</v>
      </c>
      <c r="S18" s="624"/>
      <c r="T18" s="624"/>
      <c r="U18" s="624"/>
      <c r="V18" s="624"/>
      <c r="W18" s="624"/>
      <c r="X18" s="624"/>
      <c r="Y18" s="625"/>
      <c r="Z18" s="626">
        <v>0.1</v>
      </c>
      <c r="AA18" s="626"/>
      <c r="AB18" s="626"/>
      <c r="AC18" s="626"/>
      <c r="AD18" s="627">
        <v>10953</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10953</v>
      </c>
      <c r="S19" s="624"/>
      <c r="T19" s="624"/>
      <c r="U19" s="624"/>
      <c r="V19" s="624"/>
      <c r="W19" s="624"/>
      <c r="X19" s="624"/>
      <c r="Y19" s="625"/>
      <c r="Z19" s="626">
        <v>0.1</v>
      </c>
      <c r="AA19" s="626"/>
      <c r="AB19" s="626"/>
      <c r="AC19" s="626"/>
      <c r="AD19" s="627">
        <v>10953</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8376</v>
      </c>
      <c r="BH19" s="624"/>
      <c r="BI19" s="624"/>
      <c r="BJ19" s="624"/>
      <c r="BK19" s="624"/>
      <c r="BL19" s="624"/>
      <c r="BM19" s="624"/>
      <c r="BN19" s="625"/>
      <c r="BO19" s="626">
        <v>0.4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8376</v>
      </c>
      <c r="BH20" s="624"/>
      <c r="BI20" s="624"/>
      <c r="BJ20" s="624"/>
      <c r="BK20" s="624"/>
      <c r="BL20" s="624"/>
      <c r="BM20" s="624"/>
      <c r="BN20" s="625"/>
      <c r="BO20" s="626">
        <v>0.4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7816837</v>
      </c>
      <c r="CS20" s="624"/>
      <c r="CT20" s="624"/>
      <c r="CU20" s="624"/>
      <c r="CV20" s="624"/>
      <c r="CW20" s="624"/>
      <c r="CX20" s="624"/>
      <c r="CY20" s="625"/>
      <c r="CZ20" s="626">
        <v>100</v>
      </c>
      <c r="DA20" s="626"/>
      <c r="DB20" s="626"/>
      <c r="DC20" s="626"/>
      <c r="DD20" s="632">
        <v>1452898</v>
      </c>
      <c r="DE20" s="624"/>
      <c r="DF20" s="624"/>
      <c r="DG20" s="624"/>
      <c r="DH20" s="624"/>
      <c r="DI20" s="624"/>
      <c r="DJ20" s="624"/>
      <c r="DK20" s="624"/>
      <c r="DL20" s="624"/>
      <c r="DM20" s="624"/>
      <c r="DN20" s="624"/>
      <c r="DO20" s="624"/>
      <c r="DP20" s="625"/>
      <c r="DQ20" s="632">
        <v>5040920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2163806</v>
      </c>
      <c r="S21" s="624"/>
      <c r="T21" s="624"/>
      <c r="U21" s="624"/>
      <c r="V21" s="624"/>
      <c r="W21" s="624"/>
      <c r="X21" s="624"/>
      <c r="Y21" s="625"/>
      <c r="Z21" s="626">
        <v>26.6</v>
      </c>
      <c r="AA21" s="626"/>
      <c r="AB21" s="626"/>
      <c r="AC21" s="626"/>
      <c r="AD21" s="627">
        <v>1903138</v>
      </c>
      <c r="AE21" s="627"/>
      <c r="AF21" s="627"/>
      <c r="AG21" s="627"/>
      <c r="AH21" s="627"/>
      <c r="AI21" s="627"/>
      <c r="AJ21" s="627"/>
      <c r="AK21" s="627"/>
      <c r="AL21" s="628">
        <v>42.7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8376</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1903138</v>
      </c>
      <c r="S22" s="624"/>
      <c r="T22" s="624"/>
      <c r="U22" s="624"/>
      <c r="V22" s="624"/>
      <c r="W22" s="624"/>
      <c r="X22" s="624"/>
      <c r="Y22" s="625"/>
      <c r="Z22" s="626">
        <v>23.4</v>
      </c>
      <c r="AA22" s="626"/>
      <c r="AB22" s="626"/>
      <c r="AC22" s="626"/>
      <c r="AD22" s="627">
        <v>1903138</v>
      </c>
      <c r="AE22" s="627"/>
      <c r="AF22" s="627"/>
      <c r="AG22" s="627"/>
      <c r="AH22" s="627"/>
      <c r="AI22" s="627"/>
      <c r="AJ22" s="627"/>
      <c r="AK22" s="627"/>
      <c r="AL22" s="628">
        <v>42.7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134050</v>
      </c>
      <c r="S23" s="624"/>
      <c r="T23" s="624"/>
      <c r="U23" s="624"/>
      <c r="V23" s="624"/>
      <c r="W23" s="624"/>
      <c r="X23" s="624"/>
      <c r="Y23" s="625"/>
      <c r="Z23" s="626">
        <v>1.6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126618</v>
      </c>
      <c r="S24" s="624"/>
      <c r="T24" s="624"/>
      <c r="U24" s="624"/>
      <c r="V24" s="624"/>
      <c r="W24" s="624"/>
      <c r="X24" s="624"/>
      <c r="Y24" s="625"/>
      <c r="Z24" s="626">
        <v>1.6</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3128498</v>
      </c>
      <c r="CS24" s="613"/>
      <c r="CT24" s="613"/>
      <c r="CU24" s="613"/>
      <c r="CV24" s="613"/>
      <c r="CW24" s="613"/>
      <c r="CX24" s="613"/>
      <c r="CY24" s="614"/>
      <c r="CZ24" s="617">
        <v>40</v>
      </c>
      <c r="DA24" s="618"/>
      <c r="DB24" s="618"/>
      <c r="DC24" s="634"/>
      <c r="DD24" s="657">
        <v>2341515</v>
      </c>
      <c r="DE24" s="613"/>
      <c r="DF24" s="613"/>
      <c r="DG24" s="613"/>
      <c r="DH24" s="613"/>
      <c r="DI24" s="613"/>
      <c r="DJ24" s="613"/>
      <c r="DK24" s="614"/>
      <c r="DL24" s="657">
        <v>2108499</v>
      </c>
      <c r="DM24" s="613"/>
      <c r="DN24" s="613"/>
      <c r="DO24" s="613"/>
      <c r="DP24" s="613"/>
      <c r="DQ24" s="613"/>
      <c r="DR24" s="613"/>
      <c r="DS24" s="613"/>
      <c r="DT24" s="613"/>
      <c r="DU24" s="613"/>
      <c r="DV24" s="614"/>
      <c r="DW24" s="617">
        <v>47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4705624</v>
      </c>
      <c r="S25" s="624"/>
      <c r="T25" s="624"/>
      <c r="U25" s="624"/>
      <c r="V25" s="624"/>
      <c r="W25" s="624"/>
      <c r="X25" s="624"/>
      <c r="Y25" s="625"/>
      <c r="Z25" s="626">
        <v>57.8</v>
      </c>
      <c r="AA25" s="626"/>
      <c r="AB25" s="626"/>
      <c r="AC25" s="626"/>
      <c r="AD25" s="627">
        <v>4444956</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1111164</v>
      </c>
      <c r="CS25" s="653"/>
      <c r="CT25" s="653"/>
      <c r="CU25" s="653"/>
      <c r="CV25" s="653"/>
      <c r="CW25" s="653"/>
      <c r="CX25" s="653"/>
      <c r="CY25" s="654"/>
      <c r="CZ25" s="628">
        <v>14.2</v>
      </c>
      <c r="DA25" s="655"/>
      <c r="DB25" s="655"/>
      <c r="DC25" s="658"/>
      <c r="DD25" s="632">
        <v>996147</v>
      </c>
      <c r="DE25" s="653"/>
      <c r="DF25" s="653"/>
      <c r="DG25" s="653"/>
      <c r="DH25" s="653"/>
      <c r="DI25" s="653"/>
      <c r="DJ25" s="653"/>
      <c r="DK25" s="654"/>
      <c r="DL25" s="632">
        <v>900353</v>
      </c>
      <c r="DM25" s="653"/>
      <c r="DN25" s="653"/>
      <c r="DO25" s="653"/>
      <c r="DP25" s="653"/>
      <c r="DQ25" s="653"/>
      <c r="DR25" s="653"/>
      <c r="DS25" s="653"/>
      <c r="DT25" s="653"/>
      <c r="DU25" s="653"/>
      <c r="DV25" s="654"/>
      <c r="DW25" s="628">
        <v>20.100000000000001</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887</v>
      </c>
      <c r="S26" s="624"/>
      <c r="T26" s="624"/>
      <c r="U26" s="624"/>
      <c r="V26" s="624"/>
      <c r="W26" s="624"/>
      <c r="X26" s="624"/>
      <c r="Y26" s="625"/>
      <c r="Z26" s="626">
        <v>0</v>
      </c>
      <c r="AA26" s="626"/>
      <c r="AB26" s="626"/>
      <c r="AC26" s="626"/>
      <c r="AD26" s="627">
        <v>887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610618</v>
      </c>
      <c r="CS26" s="624"/>
      <c r="CT26" s="624"/>
      <c r="CU26" s="624"/>
      <c r="CV26" s="624"/>
      <c r="CW26" s="624"/>
      <c r="CX26" s="624"/>
      <c r="CY26" s="625"/>
      <c r="CZ26" s="628">
        <v>7.8</v>
      </c>
      <c r="DA26" s="655"/>
      <c r="DB26" s="655"/>
      <c r="DC26" s="658"/>
      <c r="DD26" s="632">
        <v>571357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46061</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2029361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994586</v>
      </c>
      <c r="CS27" s="653"/>
      <c r="CT27" s="653"/>
      <c r="CU27" s="653"/>
      <c r="CV27" s="653"/>
      <c r="CW27" s="653"/>
      <c r="CX27" s="653"/>
      <c r="CY27" s="654"/>
      <c r="CZ27" s="628">
        <v>12.7</v>
      </c>
      <c r="DA27" s="655"/>
      <c r="DB27" s="655"/>
      <c r="DC27" s="658"/>
      <c r="DD27" s="632">
        <v>328660</v>
      </c>
      <c r="DE27" s="653"/>
      <c r="DF27" s="653"/>
      <c r="DG27" s="653"/>
      <c r="DH27" s="653"/>
      <c r="DI27" s="653"/>
      <c r="DJ27" s="653"/>
      <c r="DK27" s="654"/>
      <c r="DL27" s="632">
        <v>191438</v>
      </c>
      <c r="DM27" s="653"/>
      <c r="DN27" s="653"/>
      <c r="DO27" s="653"/>
      <c r="DP27" s="653"/>
      <c r="DQ27" s="653"/>
      <c r="DR27" s="653"/>
      <c r="DS27" s="653"/>
      <c r="DT27" s="653"/>
      <c r="DU27" s="653"/>
      <c r="DV27" s="654"/>
      <c r="DW27" s="628">
        <v>4.3</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42636</v>
      </c>
      <c r="S28" s="624"/>
      <c r="T28" s="624"/>
      <c r="U28" s="624"/>
      <c r="V28" s="624"/>
      <c r="W28" s="624"/>
      <c r="X28" s="624"/>
      <c r="Y28" s="625"/>
      <c r="Z28" s="626">
        <v>0.5</v>
      </c>
      <c r="AA28" s="626"/>
      <c r="AB28" s="626"/>
      <c r="AC28" s="626"/>
      <c r="AD28" s="627">
        <v>3929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1022748</v>
      </c>
      <c r="CS28" s="624"/>
      <c r="CT28" s="624"/>
      <c r="CU28" s="624"/>
      <c r="CV28" s="624"/>
      <c r="CW28" s="624"/>
      <c r="CX28" s="624"/>
      <c r="CY28" s="625"/>
      <c r="CZ28" s="628">
        <v>13.1</v>
      </c>
      <c r="DA28" s="655"/>
      <c r="DB28" s="655"/>
      <c r="DC28" s="658"/>
      <c r="DD28" s="632">
        <v>1016708</v>
      </c>
      <c r="DE28" s="624"/>
      <c r="DF28" s="624"/>
      <c r="DG28" s="624"/>
      <c r="DH28" s="624"/>
      <c r="DI28" s="624"/>
      <c r="DJ28" s="624"/>
      <c r="DK28" s="625"/>
      <c r="DL28" s="632">
        <v>1016708</v>
      </c>
      <c r="DM28" s="624"/>
      <c r="DN28" s="624"/>
      <c r="DO28" s="624"/>
      <c r="DP28" s="624"/>
      <c r="DQ28" s="624"/>
      <c r="DR28" s="624"/>
      <c r="DS28" s="624"/>
      <c r="DT28" s="624"/>
      <c r="DU28" s="624"/>
      <c r="DV28" s="625"/>
      <c r="DW28" s="628">
        <v>22.7</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9378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1022496</v>
      </c>
      <c r="CS29" s="653"/>
      <c r="CT29" s="653"/>
      <c r="CU29" s="653"/>
      <c r="CV29" s="653"/>
      <c r="CW29" s="653"/>
      <c r="CX29" s="653"/>
      <c r="CY29" s="654"/>
      <c r="CZ29" s="628">
        <v>13.1</v>
      </c>
      <c r="DA29" s="655"/>
      <c r="DB29" s="655"/>
      <c r="DC29" s="658"/>
      <c r="DD29" s="632">
        <v>1016456</v>
      </c>
      <c r="DE29" s="653"/>
      <c r="DF29" s="653"/>
      <c r="DG29" s="653"/>
      <c r="DH29" s="653"/>
      <c r="DI29" s="653"/>
      <c r="DJ29" s="653"/>
      <c r="DK29" s="654"/>
      <c r="DL29" s="632">
        <v>1016456</v>
      </c>
      <c r="DM29" s="653"/>
      <c r="DN29" s="653"/>
      <c r="DO29" s="653"/>
      <c r="DP29" s="653"/>
      <c r="DQ29" s="653"/>
      <c r="DR29" s="653"/>
      <c r="DS29" s="653"/>
      <c r="DT29" s="653"/>
      <c r="DU29" s="653"/>
      <c r="DV29" s="654"/>
      <c r="DW29" s="628">
        <v>22.7</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937878</v>
      </c>
      <c r="S30" s="624"/>
      <c r="T30" s="624"/>
      <c r="U30" s="624"/>
      <c r="V30" s="624"/>
      <c r="W30" s="624"/>
      <c r="X30" s="624"/>
      <c r="Y30" s="625"/>
      <c r="Z30" s="626">
        <v>11.5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1011493</v>
      </c>
      <c r="CS30" s="624"/>
      <c r="CT30" s="624"/>
      <c r="CU30" s="624"/>
      <c r="CV30" s="624"/>
      <c r="CW30" s="624"/>
      <c r="CX30" s="624"/>
      <c r="CY30" s="625"/>
      <c r="CZ30" s="628">
        <v>12.9</v>
      </c>
      <c r="DA30" s="655"/>
      <c r="DB30" s="655"/>
      <c r="DC30" s="658"/>
      <c r="DD30" s="632">
        <v>1005453</v>
      </c>
      <c r="DE30" s="624"/>
      <c r="DF30" s="624"/>
      <c r="DG30" s="624"/>
      <c r="DH30" s="624"/>
      <c r="DI30" s="624"/>
      <c r="DJ30" s="624"/>
      <c r="DK30" s="625"/>
      <c r="DL30" s="632">
        <v>1005453</v>
      </c>
      <c r="DM30" s="624"/>
      <c r="DN30" s="624"/>
      <c r="DO30" s="624"/>
      <c r="DP30" s="624"/>
      <c r="DQ30" s="624"/>
      <c r="DR30" s="624"/>
      <c r="DS30" s="624"/>
      <c r="DT30" s="624"/>
      <c r="DU30" s="624"/>
      <c r="DV30" s="625"/>
      <c r="DW30" s="628">
        <v>22.4</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v>
      </c>
      <c r="BN31" s="667"/>
      <c r="BO31" s="667"/>
      <c r="BP31" s="667"/>
      <c r="BQ31" s="668"/>
      <c r="BR31" s="670">
        <v>99.3</v>
      </c>
      <c r="BS31" s="667"/>
      <c r="BT31" s="667"/>
      <c r="BU31" s="667"/>
      <c r="BV31" s="667"/>
      <c r="BW31" s="667"/>
      <c r="BX31" s="618">
        <v>98.1</v>
      </c>
      <c r="BY31" s="667"/>
      <c r="BZ31" s="667"/>
      <c r="CA31" s="667"/>
      <c r="CB31" s="668"/>
      <c r="CD31" s="663"/>
      <c r="CE31" s="664"/>
      <c r="CF31" s="620" t="s">
        <v>300</v>
      </c>
      <c r="CG31" s="621"/>
      <c r="CH31" s="621"/>
      <c r="CI31" s="621"/>
      <c r="CJ31" s="621"/>
      <c r="CK31" s="621"/>
      <c r="CL31" s="621"/>
      <c r="CM31" s="621"/>
      <c r="CN31" s="621"/>
      <c r="CO31" s="621"/>
      <c r="CP31" s="621"/>
      <c r="CQ31" s="622"/>
      <c r="CR31" s="623">
        <v>11003</v>
      </c>
      <c r="CS31" s="653"/>
      <c r="CT31" s="653"/>
      <c r="CU31" s="653"/>
      <c r="CV31" s="653"/>
      <c r="CW31" s="653"/>
      <c r="CX31" s="653"/>
      <c r="CY31" s="654"/>
      <c r="CZ31" s="628">
        <v>0.1</v>
      </c>
      <c r="DA31" s="655"/>
      <c r="DB31" s="655"/>
      <c r="DC31" s="658"/>
      <c r="DD31" s="632">
        <v>11003</v>
      </c>
      <c r="DE31" s="653"/>
      <c r="DF31" s="653"/>
      <c r="DG31" s="653"/>
      <c r="DH31" s="653"/>
      <c r="DI31" s="653"/>
      <c r="DJ31" s="653"/>
      <c r="DK31" s="654"/>
      <c r="DL31" s="632">
        <v>11003</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568547</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99.7</v>
      </c>
      <c r="BH32" s="653"/>
      <c r="BI32" s="653"/>
      <c r="BJ32" s="653"/>
      <c r="BK32" s="653"/>
      <c r="BL32" s="653"/>
      <c r="BM32" s="629">
        <v>98.8</v>
      </c>
      <c r="BN32" s="653"/>
      <c r="BO32" s="653"/>
      <c r="BP32" s="653"/>
      <c r="BQ32" s="669"/>
      <c r="BR32" s="680">
        <v>99.2</v>
      </c>
      <c r="BS32" s="653"/>
      <c r="BT32" s="653"/>
      <c r="BU32" s="653"/>
      <c r="BV32" s="653"/>
      <c r="BW32" s="653"/>
      <c r="BX32" s="629">
        <v>98.7</v>
      </c>
      <c r="BY32" s="653"/>
      <c r="BZ32" s="653"/>
      <c r="CA32" s="653"/>
      <c r="CB32" s="669"/>
      <c r="CD32" s="665"/>
      <c r="CE32" s="666"/>
      <c r="CF32" s="620" t="s">
        <v>304</v>
      </c>
      <c r="CG32" s="621"/>
      <c r="CH32" s="621"/>
      <c r="CI32" s="621"/>
      <c r="CJ32" s="621"/>
      <c r="CK32" s="621"/>
      <c r="CL32" s="621"/>
      <c r="CM32" s="621"/>
      <c r="CN32" s="621"/>
      <c r="CO32" s="621"/>
      <c r="CP32" s="621"/>
      <c r="CQ32" s="622"/>
      <c r="CR32" s="623">
        <v>252</v>
      </c>
      <c r="CS32" s="624"/>
      <c r="CT32" s="624"/>
      <c r="CU32" s="624"/>
      <c r="CV32" s="624"/>
      <c r="CW32" s="624"/>
      <c r="CX32" s="624"/>
      <c r="CY32" s="625"/>
      <c r="CZ32" s="628">
        <v>0</v>
      </c>
      <c r="DA32" s="655"/>
      <c r="DB32" s="655"/>
      <c r="DC32" s="658"/>
      <c r="DD32" s="632">
        <v>252</v>
      </c>
      <c r="DE32" s="624"/>
      <c r="DF32" s="624"/>
      <c r="DG32" s="624"/>
      <c r="DH32" s="624"/>
      <c r="DI32" s="624"/>
      <c r="DJ32" s="624"/>
      <c r="DK32" s="625"/>
      <c r="DL32" s="632">
        <v>252</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30018</v>
      </c>
      <c r="S33" s="624"/>
      <c r="T33" s="624"/>
      <c r="U33" s="624"/>
      <c r="V33" s="624"/>
      <c r="W33" s="624"/>
      <c r="X33" s="624"/>
      <c r="Y33" s="625"/>
      <c r="Z33" s="626">
        <v>0.4</v>
      </c>
      <c r="AA33" s="626"/>
      <c r="AB33" s="626"/>
      <c r="AC33" s="626"/>
      <c r="AD33" s="627">
        <v>2580</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97</v>
      </c>
      <c r="BN33" s="682"/>
      <c r="BO33" s="682"/>
      <c r="BP33" s="682"/>
      <c r="BQ33" s="684"/>
      <c r="BR33" s="681">
        <v>99.3</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3212436</v>
      </c>
      <c r="CS33" s="653"/>
      <c r="CT33" s="653"/>
      <c r="CU33" s="653"/>
      <c r="CV33" s="653"/>
      <c r="CW33" s="653"/>
      <c r="CX33" s="653"/>
      <c r="CY33" s="654"/>
      <c r="CZ33" s="628">
        <v>41.1</v>
      </c>
      <c r="DA33" s="655"/>
      <c r="DB33" s="655"/>
      <c r="DC33" s="658"/>
      <c r="DD33" s="632">
        <v>2456531</v>
      </c>
      <c r="DE33" s="653"/>
      <c r="DF33" s="653"/>
      <c r="DG33" s="653"/>
      <c r="DH33" s="653"/>
      <c r="DI33" s="653"/>
      <c r="DJ33" s="653"/>
      <c r="DK33" s="654"/>
      <c r="DL33" s="632">
        <v>1828572</v>
      </c>
      <c r="DM33" s="653"/>
      <c r="DN33" s="653"/>
      <c r="DO33" s="653"/>
      <c r="DP33" s="653"/>
      <c r="DQ33" s="653"/>
      <c r="DR33" s="653"/>
      <c r="DS33" s="653"/>
      <c r="DT33" s="653"/>
      <c r="DU33" s="653"/>
      <c r="DV33" s="654"/>
      <c r="DW33" s="628">
        <v>40.799999999999997</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481311</v>
      </c>
      <c r="S34" s="624"/>
      <c r="T34" s="624"/>
      <c r="U34" s="624"/>
      <c r="V34" s="624"/>
      <c r="W34" s="624"/>
      <c r="X34" s="624"/>
      <c r="Y34" s="625"/>
      <c r="Z34" s="626">
        <v>5.9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1016379</v>
      </c>
      <c r="CS34" s="624"/>
      <c r="CT34" s="624"/>
      <c r="CU34" s="624"/>
      <c r="CV34" s="624"/>
      <c r="CW34" s="624"/>
      <c r="CX34" s="624"/>
      <c r="CY34" s="625"/>
      <c r="CZ34" s="628">
        <v>13</v>
      </c>
      <c r="DA34" s="655"/>
      <c r="DB34" s="655"/>
      <c r="DC34" s="658"/>
      <c r="DD34" s="632">
        <v>673893</v>
      </c>
      <c r="DE34" s="624"/>
      <c r="DF34" s="624"/>
      <c r="DG34" s="624"/>
      <c r="DH34" s="624"/>
      <c r="DI34" s="624"/>
      <c r="DJ34" s="624"/>
      <c r="DK34" s="625"/>
      <c r="DL34" s="632">
        <v>516597</v>
      </c>
      <c r="DM34" s="624"/>
      <c r="DN34" s="624"/>
      <c r="DO34" s="624"/>
      <c r="DP34" s="624"/>
      <c r="DQ34" s="624"/>
      <c r="DR34" s="624"/>
      <c r="DS34" s="624"/>
      <c r="DT34" s="624"/>
      <c r="DU34" s="624"/>
      <c r="DV34" s="625"/>
      <c r="DW34" s="628">
        <v>11.5</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347672</v>
      </c>
      <c r="S35" s="624"/>
      <c r="T35" s="624"/>
      <c r="U35" s="624"/>
      <c r="V35" s="624"/>
      <c r="W35" s="624"/>
      <c r="X35" s="624"/>
      <c r="Y35" s="625"/>
      <c r="Z35" s="626">
        <v>4.3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54584</v>
      </c>
      <c r="CS35" s="653"/>
      <c r="CT35" s="653"/>
      <c r="CU35" s="653"/>
      <c r="CV35" s="653"/>
      <c r="CW35" s="653"/>
      <c r="CX35" s="653"/>
      <c r="CY35" s="654"/>
      <c r="CZ35" s="628">
        <v>0.7</v>
      </c>
      <c r="DA35" s="655"/>
      <c r="DB35" s="655"/>
      <c r="DC35" s="658"/>
      <c r="DD35" s="632">
        <v>50253</v>
      </c>
      <c r="DE35" s="653"/>
      <c r="DF35" s="653"/>
      <c r="DG35" s="653"/>
      <c r="DH35" s="653"/>
      <c r="DI35" s="653"/>
      <c r="DJ35" s="653"/>
      <c r="DK35" s="654"/>
      <c r="DL35" s="632">
        <v>24580</v>
      </c>
      <c r="DM35" s="653"/>
      <c r="DN35" s="653"/>
      <c r="DO35" s="653"/>
      <c r="DP35" s="653"/>
      <c r="DQ35" s="653"/>
      <c r="DR35" s="653"/>
      <c r="DS35" s="653"/>
      <c r="DT35" s="653"/>
      <c r="DU35" s="653"/>
      <c r="DV35" s="654"/>
      <c r="DW35" s="628">
        <v>0.5</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172901</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852248</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18240</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1102682</v>
      </c>
      <c r="CS36" s="624"/>
      <c r="CT36" s="624"/>
      <c r="CU36" s="624"/>
      <c r="CV36" s="624"/>
      <c r="CW36" s="624"/>
      <c r="CX36" s="624"/>
      <c r="CY36" s="625"/>
      <c r="CZ36" s="628">
        <v>14.1</v>
      </c>
      <c r="DA36" s="655"/>
      <c r="DB36" s="655"/>
      <c r="DC36" s="658"/>
      <c r="DD36" s="632">
        <v>839687</v>
      </c>
      <c r="DE36" s="624"/>
      <c r="DF36" s="624"/>
      <c r="DG36" s="624"/>
      <c r="DH36" s="624"/>
      <c r="DI36" s="624"/>
      <c r="DJ36" s="624"/>
      <c r="DK36" s="625"/>
      <c r="DL36" s="632">
        <v>604518</v>
      </c>
      <c r="DM36" s="624"/>
      <c r="DN36" s="624"/>
      <c r="DO36" s="624"/>
      <c r="DP36" s="624"/>
      <c r="DQ36" s="624"/>
      <c r="DR36" s="624"/>
      <c r="DS36" s="624"/>
      <c r="DT36" s="624"/>
      <c r="DU36" s="624"/>
      <c r="DV36" s="625"/>
      <c r="DW36" s="628">
        <v>13.5</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213246</v>
      </c>
      <c r="S37" s="624"/>
      <c r="T37" s="624"/>
      <c r="U37" s="624"/>
      <c r="V37" s="624"/>
      <c r="W37" s="624"/>
      <c r="X37" s="624"/>
      <c r="Y37" s="625"/>
      <c r="Z37" s="626">
        <v>2.6</v>
      </c>
      <c r="AA37" s="626"/>
      <c r="AB37" s="626"/>
      <c r="AC37" s="626"/>
      <c r="AD37" s="627">
        <v>13</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207017</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4106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509477</v>
      </c>
      <c r="CS37" s="653"/>
      <c r="CT37" s="653"/>
      <c r="CU37" s="653"/>
      <c r="CV37" s="653"/>
      <c r="CW37" s="653"/>
      <c r="CX37" s="653"/>
      <c r="CY37" s="654"/>
      <c r="CZ37" s="628">
        <v>6.5</v>
      </c>
      <c r="DA37" s="655"/>
      <c r="DB37" s="655"/>
      <c r="DC37" s="658"/>
      <c r="DD37" s="632">
        <v>509010</v>
      </c>
      <c r="DE37" s="653"/>
      <c r="DF37" s="653"/>
      <c r="DG37" s="653"/>
      <c r="DH37" s="653"/>
      <c r="DI37" s="653"/>
      <c r="DJ37" s="653"/>
      <c r="DK37" s="654"/>
      <c r="DL37" s="632">
        <v>506515</v>
      </c>
      <c r="DM37" s="653"/>
      <c r="DN37" s="653"/>
      <c r="DO37" s="653"/>
      <c r="DP37" s="653"/>
      <c r="DQ37" s="653"/>
      <c r="DR37" s="653"/>
      <c r="DS37" s="653"/>
      <c r="DT37" s="653"/>
      <c r="DU37" s="653"/>
      <c r="DV37" s="654"/>
      <c r="DW37" s="628">
        <v>11.3</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590644</v>
      </c>
      <c r="S38" s="624"/>
      <c r="T38" s="624"/>
      <c r="U38" s="624"/>
      <c r="V38" s="624"/>
      <c r="W38" s="624"/>
      <c r="X38" s="624"/>
      <c r="Y38" s="625"/>
      <c r="Z38" s="626">
        <v>7.3</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58428</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1687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793820</v>
      </c>
      <c r="CS38" s="624"/>
      <c r="CT38" s="624"/>
      <c r="CU38" s="624"/>
      <c r="CV38" s="624"/>
      <c r="CW38" s="624"/>
      <c r="CX38" s="624"/>
      <c r="CY38" s="625"/>
      <c r="CZ38" s="628">
        <v>10.199999999999999</v>
      </c>
      <c r="DA38" s="655"/>
      <c r="DB38" s="655"/>
      <c r="DC38" s="658"/>
      <c r="DD38" s="632">
        <v>699092</v>
      </c>
      <c r="DE38" s="624"/>
      <c r="DF38" s="624"/>
      <c r="DG38" s="624"/>
      <c r="DH38" s="624"/>
      <c r="DI38" s="624"/>
      <c r="DJ38" s="624"/>
      <c r="DK38" s="625"/>
      <c r="DL38" s="632">
        <v>682877</v>
      </c>
      <c r="DM38" s="624"/>
      <c r="DN38" s="624"/>
      <c r="DO38" s="624"/>
      <c r="DP38" s="624"/>
      <c r="DQ38" s="624"/>
      <c r="DR38" s="624"/>
      <c r="DS38" s="624"/>
      <c r="DT38" s="624"/>
      <c r="DU38" s="624"/>
      <c r="DV38" s="625"/>
      <c r="DW38" s="628">
        <v>15.2</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24359</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2563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198483</v>
      </c>
      <c r="CS39" s="653"/>
      <c r="CT39" s="653"/>
      <c r="CU39" s="653"/>
      <c r="CV39" s="653"/>
      <c r="CW39" s="653"/>
      <c r="CX39" s="653"/>
      <c r="CY39" s="654"/>
      <c r="CZ39" s="628">
        <v>2.5</v>
      </c>
      <c r="DA39" s="655"/>
      <c r="DB39" s="655"/>
      <c r="DC39" s="658"/>
      <c r="DD39" s="632">
        <v>177118</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33044</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77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46488</v>
      </c>
      <c r="CS40" s="624"/>
      <c r="CT40" s="624"/>
      <c r="CU40" s="624"/>
      <c r="CV40" s="624"/>
      <c r="CW40" s="624"/>
      <c r="CX40" s="624"/>
      <c r="CY40" s="625"/>
      <c r="CZ40" s="628">
        <v>0.6</v>
      </c>
      <c r="DA40" s="655"/>
      <c r="DB40" s="655"/>
      <c r="DC40" s="658"/>
      <c r="DD40" s="632">
        <v>16488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8146803</v>
      </c>
      <c r="S41" s="699"/>
      <c r="T41" s="699"/>
      <c r="U41" s="699"/>
      <c r="V41" s="699"/>
      <c r="W41" s="699"/>
      <c r="X41" s="699"/>
      <c r="Y41" s="700"/>
      <c r="Z41" s="701">
        <v>100</v>
      </c>
      <c r="AA41" s="701"/>
      <c r="AB41" s="701"/>
      <c r="AC41" s="701"/>
      <c r="AD41" s="702">
        <v>4452365</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124888</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437556</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327</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1475903</v>
      </c>
      <c r="CS42" s="653"/>
      <c r="CT42" s="653"/>
      <c r="CU42" s="653"/>
      <c r="CV42" s="653"/>
      <c r="CW42" s="653"/>
      <c r="CX42" s="653"/>
      <c r="CY42" s="654"/>
      <c r="CZ42" s="628">
        <v>18.899999999999999</v>
      </c>
      <c r="DA42" s="655"/>
      <c r="DB42" s="655"/>
      <c r="DC42" s="658"/>
      <c r="DD42" s="632">
        <v>242874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42114</v>
      </c>
      <c r="CS43" s="653"/>
      <c r="CT43" s="653"/>
      <c r="CU43" s="653"/>
      <c r="CV43" s="653"/>
      <c r="CW43" s="653"/>
      <c r="CX43" s="653"/>
      <c r="CY43" s="654"/>
      <c r="CZ43" s="628">
        <v>0.5</v>
      </c>
      <c r="DA43" s="655"/>
      <c r="DB43" s="655"/>
      <c r="DC43" s="658"/>
      <c r="DD43" s="632">
        <v>42114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1452898</v>
      </c>
      <c r="CS44" s="624"/>
      <c r="CT44" s="624"/>
      <c r="CU44" s="624"/>
      <c r="CV44" s="624"/>
      <c r="CW44" s="624"/>
      <c r="CX44" s="624"/>
      <c r="CY44" s="625"/>
      <c r="CZ44" s="628">
        <v>18.600000000000001</v>
      </c>
      <c r="DA44" s="629"/>
      <c r="DB44" s="629"/>
      <c r="DC44" s="635"/>
      <c r="DD44" s="632">
        <v>242874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591005</v>
      </c>
      <c r="CS45" s="653"/>
      <c r="CT45" s="653"/>
      <c r="CU45" s="653"/>
      <c r="CV45" s="653"/>
      <c r="CW45" s="653"/>
      <c r="CX45" s="653"/>
      <c r="CY45" s="654"/>
      <c r="CZ45" s="628">
        <v>7.6</v>
      </c>
      <c r="DA45" s="655"/>
      <c r="DB45" s="655"/>
      <c r="DC45" s="658"/>
      <c r="DD45" s="632">
        <v>107919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853834</v>
      </c>
      <c r="CS46" s="624"/>
      <c r="CT46" s="624"/>
      <c r="CU46" s="624"/>
      <c r="CV46" s="624"/>
      <c r="CW46" s="624"/>
      <c r="CX46" s="624"/>
      <c r="CY46" s="625"/>
      <c r="CZ46" s="628">
        <v>10.9</v>
      </c>
      <c r="DA46" s="629"/>
      <c r="DB46" s="629"/>
      <c r="DC46" s="635"/>
      <c r="DD46" s="632">
        <v>131996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23005</v>
      </c>
      <c r="CS47" s="653"/>
      <c r="CT47" s="653"/>
      <c r="CU47" s="653"/>
      <c r="CV47" s="653"/>
      <c r="CW47" s="653"/>
      <c r="CX47" s="653"/>
      <c r="CY47" s="654"/>
      <c r="CZ47" s="628">
        <v>0.3</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7816837</v>
      </c>
      <c r="CS49" s="682"/>
      <c r="CT49" s="682"/>
      <c r="CU49" s="682"/>
      <c r="CV49" s="682"/>
      <c r="CW49" s="682"/>
      <c r="CX49" s="682"/>
      <c r="CY49" s="711"/>
      <c r="CZ49" s="703">
        <v>100</v>
      </c>
      <c r="DA49" s="712"/>
      <c r="DB49" s="712"/>
      <c r="DC49" s="713"/>
      <c r="DD49" s="714">
        <v>5040920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tMAHnIebZiZ0RfGWcLCm2po+H6AuQnhqj698o4lob8JMbP+afKhPvPHEn7Mhq9SScQE3IJpabksmT1n1Fm8cQ==" saltValue="lNYFTc8mASKUpOkqN8bP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AU73" sqref="AU73:AY7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8150</v>
      </c>
      <c r="R7" s="753"/>
      <c r="S7" s="753"/>
      <c r="T7" s="753"/>
      <c r="U7" s="753"/>
      <c r="V7" s="753">
        <v>7820</v>
      </c>
      <c r="W7" s="753"/>
      <c r="X7" s="753"/>
      <c r="Y7" s="753"/>
      <c r="Z7" s="753"/>
      <c r="AA7" s="753">
        <v>330</v>
      </c>
      <c r="AB7" s="753"/>
      <c r="AC7" s="753"/>
      <c r="AD7" s="753"/>
      <c r="AE7" s="754"/>
      <c r="AF7" s="755">
        <v>289</v>
      </c>
      <c r="AG7" s="756"/>
      <c r="AH7" s="756"/>
      <c r="AI7" s="756"/>
      <c r="AJ7" s="757"/>
      <c r="AK7" s="758">
        <v>347</v>
      </c>
      <c r="AL7" s="759"/>
      <c r="AM7" s="759"/>
      <c r="AN7" s="759"/>
      <c r="AO7" s="759"/>
      <c r="AP7" s="759">
        <v>4395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0</v>
      </c>
      <c r="CI7" s="744"/>
      <c r="CJ7" s="744"/>
      <c r="CK7" s="744"/>
      <c r="CL7" s="745"/>
      <c r="CM7" s="743">
        <v>8</v>
      </c>
      <c r="CN7" s="744"/>
      <c r="CO7" s="744"/>
      <c r="CP7" s="744"/>
      <c r="CQ7" s="745"/>
      <c r="CR7" s="743">
        <v>35</v>
      </c>
      <c r="CS7" s="744"/>
      <c r="CT7" s="744"/>
      <c r="CU7" s="744"/>
      <c r="CV7" s="745"/>
      <c r="CW7" s="743">
        <v>7</v>
      </c>
      <c r="CX7" s="744"/>
      <c r="CY7" s="744"/>
      <c r="CZ7" s="744"/>
      <c r="DA7" s="745"/>
      <c r="DB7" s="743" t="s">
        <v>566</v>
      </c>
      <c r="DC7" s="744"/>
      <c r="DD7" s="744"/>
      <c r="DE7" s="744"/>
      <c r="DF7" s="745"/>
      <c r="DG7" s="743" t="s">
        <v>566</v>
      </c>
      <c r="DH7" s="744"/>
      <c r="DI7" s="744"/>
      <c r="DJ7" s="744"/>
      <c r="DK7" s="745"/>
      <c r="DL7" s="743" t="s">
        <v>566</v>
      </c>
      <c r="DM7" s="744"/>
      <c r="DN7" s="744"/>
      <c r="DO7" s="744"/>
      <c r="DP7" s="745"/>
      <c r="DQ7" s="743" t="s">
        <v>566</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v>
      </c>
      <c r="R8" s="784"/>
      <c r="S8" s="784"/>
      <c r="T8" s="784"/>
      <c r="U8" s="784"/>
      <c r="V8" s="784">
        <v>2</v>
      </c>
      <c r="W8" s="784"/>
      <c r="X8" s="784"/>
      <c r="Y8" s="784"/>
      <c r="Z8" s="784"/>
      <c r="AA8" s="784">
        <v>0</v>
      </c>
      <c r="AB8" s="784"/>
      <c r="AC8" s="784"/>
      <c r="AD8" s="784"/>
      <c r="AE8" s="785"/>
      <c r="AF8" s="786">
        <v>0</v>
      </c>
      <c r="AG8" s="787"/>
      <c r="AH8" s="787"/>
      <c r="AI8" s="787"/>
      <c r="AJ8" s="788"/>
      <c r="AK8" s="769">
        <v>1</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561</v>
      </c>
      <c r="BS8" s="773" t="s">
        <v>562</v>
      </c>
      <c r="BT8" s="774"/>
      <c r="BU8" s="774"/>
      <c r="BV8" s="774"/>
      <c r="BW8" s="774"/>
      <c r="BX8" s="774"/>
      <c r="BY8" s="774"/>
      <c r="BZ8" s="774"/>
      <c r="CA8" s="774"/>
      <c r="CB8" s="774"/>
      <c r="CC8" s="774"/>
      <c r="CD8" s="774"/>
      <c r="CE8" s="774"/>
      <c r="CF8" s="774"/>
      <c r="CG8" s="775"/>
      <c r="CH8" s="776">
        <v>-5</v>
      </c>
      <c r="CI8" s="777"/>
      <c r="CJ8" s="777"/>
      <c r="CK8" s="777"/>
      <c r="CL8" s="778"/>
      <c r="CM8" s="776">
        <v>-284</v>
      </c>
      <c r="CN8" s="777"/>
      <c r="CO8" s="777"/>
      <c r="CP8" s="777"/>
      <c r="CQ8" s="778"/>
      <c r="CR8" s="776">
        <v>30</v>
      </c>
      <c r="CS8" s="777"/>
      <c r="CT8" s="777"/>
      <c r="CU8" s="777"/>
      <c r="CV8" s="778"/>
      <c r="CW8" s="776" t="s">
        <v>566</v>
      </c>
      <c r="CX8" s="777"/>
      <c r="CY8" s="777"/>
      <c r="CZ8" s="777"/>
      <c r="DA8" s="778"/>
      <c r="DB8" s="776" t="s">
        <v>566</v>
      </c>
      <c r="DC8" s="777"/>
      <c r="DD8" s="777"/>
      <c r="DE8" s="777"/>
      <c r="DF8" s="778"/>
      <c r="DG8" s="776" t="s">
        <v>566</v>
      </c>
      <c r="DH8" s="777"/>
      <c r="DI8" s="777"/>
      <c r="DJ8" s="777"/>
      <c r="DK8" s="778"/>
      <c r="DL8" s="776" t="s">
        <v>566</v>
      </c>
      <c r="DM8" s="777"/>
      <c r="DN8" s="777"/>
      <c r="DO8" s="777"/>
      <c r="DP8" s="778"/>
      <c r="DQ8" s="776" t="s">
        <v>566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563</v>
      </c>
      <c r="BT9" s="774"/>
      <c r="BU9" s="774"/>
      <c r="BV9" s="774"/>
      <c r="BW9" s="774"/>
      <c r="BX9" s="774"/>
      <c r="BY9" s="774"/>
      <c r="BZ9" s="774"/>
      <c r="CA9" s="774"/>
      <c r="CB9" s="774"/>
      <c r="CC9" s="774"/>
      <c r="CD9" s="774"/>
      <c r="CE9" s="774"/>
      <c r="CF9" s="774"/>
      <c r="CG9" s="775"/>
      <c r="CH9" s="776">
        <v>0</v>
      </c>
      <c r="CI9" s="777"/>
      <c r="CJ9" s="777"/>
      <c r="CK9" s="777"/>
      <c r="CL9" s="778"/>
      <c r="CM9" s="776">
        <v>28</v>
      </c>
      <c r="CN9" s="777"/>
      <c r="CO9" s="777"/>
      <c r="CP9" s="777"/>
      <c r="CQ9" s="778"/>
      <c r="CR9" s="776">
        <v>20</v>
      </c>
      <c r="CS9" s="777"/>
      <c r="CT9" s="777"/>
      <c r="CU9" s="777"/>
      <c r="CV9" s="778"/>
      <c r="CW9" s="776" t="s">
        <v>566</v>
      </c>
      <c r="CX9" s="777"/>
      <c r="CY9" s="777"/>
      <c r="CZ9" s="777"/>
      <c r="DA9" s="778"/>
      <c r="DB9" s="776" t="s">
        <v>566</v>
      </c>
      <c r="DC9" s="777"/>
      <c r="DD9" s="777"/>
      <c r="DE9" s="777"/>
      <c r="DF9" s="778"/>
      <c r="DG9" s="776" t="s">
        <v>566</v>
      </c>
      <c r="DH9" s="777"/>
      <c r="DI9" s="777"/>
      <c r="DJ9" s="777"/>
      <c r="DK9" s="778"/>
      <c r="DL9" s="776" t="s">
        <v>566</v>
      </c>
      <c r="DM9" s="777"/>
      <c r="DN9" s="777"/>
      <c r="DO9" s="777"/>
      <c r="DP9" s="778"/>
      <c r="DQ9" s="776" t="s">
        <v>566</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565</v>
      </c>
      <c r="BT10" s="774"/>
      <c r="BU10" s="774"/>
      <c r="BV10" s="774"/>
      <c r="BW10" s="774"/>
      <c r="BX10" s="774"/>
      <c r="BY10" s="774"/>
      <c r="BZ10" s="774"/>
      <c r="CA10" s="774"/>
      <c r="CB10" s="774"/>
      <c r="CC10" s="774"/>
      <c r="CD10" s="774"/>
      <c r="CE10" s="774"/>
      <c r="CF10" s="774"/>
      <c r="CG10" s="775"/>
      <c r="CH10" s="776">
        <v>-1</v>
      </c>
      <c r="CI10" s="777"/>
      <c r="CJ10" s="777"/>
      <c r="CK10" s="777"/>
      <c r="CL10" s="778"/>
      <c r="CM10" s="776">
        <v>67</v>
      </c>
      <c r="CN10" s="777"/>
      <c r="CO10" s="777"/>
      <c r="CP10" s="777"/>
      <c r="CQ10" s="778"/>
      <c r="CR10" s="776">
        <v>1</v>
      </c>
      <c r="CS10" s="777"/>
      <c r="CT10" s="777"/>
      <c r="CU10" s="777"/>
      <c r="CV10" s="778"/>
      <c r="CW10" s="776" t="s">
        <v>566</v>
      </c>
      <c r="CX10" s="777"/>
      <c r="CY10" s="777"/>
      <c r="CZ10" s="777"/>
      <c r="DA10" s="778"/>
      <c r="DB10" s="776" t="s">
        <v>566</v>
      </c>
      <c r="DC10" s="777"/>
      <c r="DD10" s="777"/>
      <c r="DE10" s="777"/>
      <c r="DF10" s="778"/>
      <c r="DG10" s="776" t="s">
        <v>566</v>
      </c>
      <c r="DH10" s="777"/>
      <c r="DI10" s="777"/>
      <c r="DJ10" s="777"/>
      <c r="DK10" s="778"/>
      <c r="DL10" s="776" t="s">
        <v>566</v>
      </c>
      <c r="DM10" s="777"/>
      <c r="DN10" s="777"/>
      <c r="DO10" s="777"/>
      <c r="DP10" s="778"/>
      <c r="DQ10" s="776" t="s">
        <v>566</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8151</v>
      </c>
      <c r="R23" s="793"/>
      <c r="S23" s="793"/>
      <c r="T23" s="793"/>
      <c r="U23" s="793"/>
      <c r="V23" s="793">
        <v>7822</v>
      </c>
      <c r="W23" s="793"/>
      <c r="X23" s="793"/>
      <c r="Y23" s="793"/>
      <c r="Z23" s="793"/>
      <c r="AA23" s="793">
        <v>330</v>
      </c>
      <c r="AB23" s="793"/>
      <c r="AC23" s="793"/>
      <c r="AD23" s="793"/>
      <c r="AE23" s="794"/>
      <c r="AF23" s="795">
        <v>289</v>
      </c>
      <c r="AG23" s="793"/>
      <c r="AH23" s="793"/>
      <c r="AI23" s="793"/>
      <c r="AJ23" s="796"/>
      <c r="AK23" s="797"/>
      <c r="AL23" s="798"/>
      <c r="AM23" s="798"/>
      <c r="AN23" s="798"/>
      <c r="AO23" s="798"/>
      <c r="AP23" s="793">
        <v>4395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1235</v>
      </c>
      <c r="R28" s="823"/>
      <c r="S28" s="823"/>
      <c r="T28" s="823"/>
      <c r="U28" s="823"/>
      <c r="V28" s="823">
        <v>1217</v>
      </c>
      <c r="W28" s="823"/>
      <c r="X28" s="823"/>
      <c r="Y28" s="823"/>
      <c r="Z28" s="823"/>
      <c r="AA28" s="823">
        <v>18</v>
      </c>
      <c r="AB28" s="823"/>
      <c r="AC28" s="823"/>
      <c r="AD28" s="823"/>
      <c r="AE28" s="824"/>
      <c r="AF28" s="825">
        <v>18</v>
      </c>
      <c r="AG28" s="823"/>
      <c r="AH28" s="823"/>
      <c r="AI28" s="823"/>
      <c r="AJ28" s="826"/>
      <c r="AK28" s="827">
        <v>153</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1577</v>
      </c>
      <c r="R29" s="784"/>
      <c r="S29" s="784"/>
      <c r="T29" s="784"/>
      <c r="U29" s="784"/>
      <c r="V29" s="784">
        <v>1490</v>
      </c>
      <c r="W29" s="784"/>
      <c r="X29" s="784"/>
      <c r="Y29" s="784"/>
      <c r="Z29" s="784"/>
      <c r="AA29" s="784">
        <v>86</v>
      </c>
      <c r="AB29" s="784"/>
      <c r="AC29" s="784"/>
      <c r="AD29" s="784"/>
      <c r="AE29" s="785"/>
      <c r="AF29" s="786">
        <v>86</v>
      </c>
      <c r="AG29" s="787"/>
      <c r="AH29" s="787"/>
      <c r="AI29" s="787"/>
      <c r="AJ29" s="788"/>
      <c r="AK29" s="834">
        <v>245</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159</v>
      </c>
      <c r="R30" s="784"/>
      <c r="S30" s="784"/>
      <c r="T30" s="784"/>
      <c r="U30" s="784"/>
      <c r="V30" s="784">
        <v>158</v>
      </c>
      <c r="W30" s="784"/>
      <c r="X30" s="784"/>
      <c r="Y30" s="784"/>
      <c r="Z30" s="784"/>
      <c r="AA30" s="784">
        <v>0</v>
      </c>
      <c r="AB30" s="784"/>
      <c r="AC30" s="784"/>
      <c r="AD30" s="784"/>
      <c r="AE30" s="785"/>
      <c r="AF30" s="786">
        <v>0</v>
      </c>
      <c r="AG30" s="787"/>
      <c r="AH30" s="787"/>
      <c r="AI30" s="787"/>
      <c r="AJ30" s="788"/>
      <c r="AK30" s="834">
        <v>44</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339</v>
      </c>
      <c r="R31" s="784"/>
      <c r="S31" s="784"/>
      <c r="T31" s="784"/>
      <c r="U31" s="784"/>
      <c r="V31" s="784">
        <v>319</v>
      </c>
      <c r="W31" s="784"/>
      <c r="X31" s="784"/>
      <c r="Y31" s="784"/>
      <c r="Z31" s="784"/>
      <c r="AA31" s="784">
        <v>20</v>
      </c>
      <c r="AB31" s="784"/>
      <c r="AC31" s="784"/>
      <c r="AD31" s="784"/>
      <c r="AE31" s="785"/>
      <c r="AF31" s="786">
        <v>208</v>
      </c>
      <c r="AG31" s="787"/>
      <c r="AH31" s="787"/>
      <c r="AI31" s="787"/>
      <c r="AJ31" s="788"/>
      <c r="AK31" s="834">
        <v>42</v>
      </c>
      <c r="AL31" s="830"/>
      <c r="AM31" s="830"/>
      <c r="AN31" s="830"/>
      <c r="AO31" s="830"/>
      <c r="AP31" s="830">
        <v>2031</v>
      </c>
      <c r="AQ31" s="830"/>
      <c r="AR31" s="830"/>
      <c r="AS31" s="830"/>
      <c r="AT31" s="830"/>
      <c r="AU31" s="830">
        <v>225</v>
      </c>
      <c r="AV31" s="830"/>
      <c r="AW31" s="830"/>
      <c r="AX31" s="830"/>
      <c r="AY31" s="830"/>
      <c r="AZ31" s="831" t="s">
        <v>566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49</v>
      </c>
      <c r="R32" s="784"/>
      <c r="S32" s="784"/>
      <c r="T32" s="784"/>
      <c r="U32" s="784"/>
      <c r="V32" s="784">
        <v>41</v>
      </c>
      <c r="W32" s="784"/>
      <c r="X32" s="784"/>
      <c r="Y32" s="784"/>
      <c r="Z32" s="784"/>
      <c r="AA32" s="784">
        <v>9</v>
      </c>
      <c r="AB32" s="784"/>
      <c r="AC32" s="784"/>
      <c r="AD32" s="784"/>
      <c r="AE32" s="785"/>
      <c r="AF32" s="786">
        <v>9</v>
      </c>
      <c r="AG32" s="787"/>
      <c r="AH32" s="787"/>
      <c r="AI32" s="787"/>
      <c r="AJ32" s="788"/>
      <c r="AK32" s="834">
        <v>24</v>
      </c>
      <c r="AL32" s="830"/>
      <c r="AM32" s="830"/>
      <c r="AN32" s="830"/>
      <c r="AO32" s="830"/>
      <c r="AP32" s="830">
        <v>131</v>
      </c>
      <c r="AQ32" s="830"/>
      <c r="AR32" s="830"/>
      <c r="AS32" s="830"/>
      <c r="AT32" s="830"/>
      <c r="AU32" s="830">
        <v>118</v>
      </c>
      <c r="AV32" s="830"/>
      <c r="AW32" s="830"/>
      <c r="AX32" s="830"/>
      <c r="AY32" s="830"/>
      <c r="AZ32" s="831" t="s">
        <v>566</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353</v>
      </c>
      <c r="R33" s="784"/>
      <c r="S33" s="784"/>
      <c r="T33" s="784"/>
      <c r="U33" s="784"/>
      <c r="V33" s="784">
        <v>325</v>
      </c>
      <c r="W33" s="784"/>
      <c r="X33" s="784"/>
      <c r="Y33" s="784"/>
      <c r="Z33" s="784"/>
      <c r="AA33" s="784">
        <v>28</v>
      </c>
      <c r="AB33" s="784"/>
      <c r="AC33" s="784"/>
      <c r="AD33" s="784"/>
      <c r="AE33" s="785"/>
      <c r="AF33" s="786">
        <v>28</v>
      </c>
      <c r="AG33" s="787"/>
      <c r="AH33" s="787"/>
      <c r="AI33" s="787"/>
      <c r="AJ33" s="788"/>
      <c r="AK33" s="834">
        <v>163</v>
      </c>
      <c r="AL33" s="830"/>
      <c r="AM33" s="830"/>
      <c r="AN33" s="830"/>
      <c r="AO33" s="830"/>
      <c r="AP33" s="830">
        <v>1400</v>
      </c>
      <c r="AQ33" s="830"/>
      <c r="AR33" s="830"/>
      <c r="AS33" s="830"/>
      <c r="AT33" s="830"/>
      <c r="AU33" s="830">
        <v>948</v>
      </c>
      <c r="AV33" s="830"/>
      <c r="AW33" s="830"/>
      <c r="AX33" s="830"/>
      <c r="AY33" s="830"/>
      <c r="AZ33" s="831" t="s">
        <v>566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150</v>
      </c>
      <c r="R34" s="784"/>
      <c r="S34" s="784"/>
      <c r="T34" s="784"/>
      <c r="U34" s="784"/>
      <c r="V34" s="784">
        <v>144</v>
      </c>
      <c r="W34" s="784"/>
      <c r="X34" s="784"/>
      <c r="Y34" s="784"/>
      <c r="Z34" s="784"/>
      <c r="AA34" s="784">
        <v>6</v>
      </c>
      <c r="AB34" s="784"/>
      <c r="AC34" s="784"/>
      <c r="AD34" s="784"/>
      <c r="AE34" s="785"/>
      <c r="AF34" s="786">
        <v>6</v>
      </c>
      <c r="AG34" s="787"/>
      <c r="AH34" s="787"/>
      <c r="AI34" s="787"/>
      <c r="AJ34" s="788"/>
      <c r="AK34" s="834">
        <v>44</v>
      </c>
      <c r="AL34" s="830"/>
      <c r="AM34" s="830"/>
      <c r="AN34" s="830"/>
      <c r="AO34" s="830"/>
      <c r="AP34" s="830">
        <v>403</v>
      </c>
      <c r="AQ34" s="830"/>
      <c r="AR34" s="830"/>
      <c r="AS34" s="830"/>
      <c r="AT34" s="830"/>
      <c r="AU34" s="830">
        <v>356</v>
      </c>
      <c r="AV34" s="830"/>
      <c r="AW34" s="830"/>
      <c r="AX34" s="830"/>
      <c r="AY34" s="830"/>
      <c r="AZ34" s="831" t="s">
        <v>566</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355</v>
      </c>
      <c r="AG63" s="844"/>
      <c r="AH63" s="844"/>
      <c r="AI63" s="844"/>
      <c r="AJ63" s="845"/>
      <c r="AK63" s="846"/>
      <c r="AL63" s="841"/>
      <c r="AM63" s="841"/>
      <c r="AN63" s="841"/>
      <c r="AO63" s="841"/>
      <c r="AP63" s="844">
        <v>3965</v>
      </c>
      <c r="AQ63" s="844"/>
      <c r="AR63" s="844"/>
      <c r="AS63" s="844"/>
      <c r="AT63" s="844"/>
      <c r="AU63" s="844">
        <v>1647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804</v>
      </c>
      <c r="R68" s="866"/>
      <c r="S68" s="866"/>
      <c r="T68" s="866"/>
      <c r="U68" s="866"/>
      <c r="V68" s="866">
        <v>756</v>
      </c>
      <c r="W68" s="866"/>
      <c r="X68" s="866"/>
      <c r="Y68" s="866"/>
      <c r="Z68" s="866"/>
      <c r="AA68" s="866">
        <v>48</v>
      </c>
      <c r="AB68" s="866"/>
      <c r="AC68" s="866"/>
      <c r="AD68" s="866"/>
      <c r="AE68" s="866"/>
      <c r="AF68" s="866">
        <v>48</v>
      </c>
      <c r="AG68" s="866"/>
      <c r="AH68" s="866"/>
      <c r="AI68" s="866"/>
      <c r="AJ68" s="866"/>
      <c r="AK68" s="866">
        <v>0</v>
      </c>
      <c r="AL68" s="866"/>
      <c r="AM68" s="866"/>
      <c r="AN68" s="866"/>
      <c r="AO68" s="866"/>
      <c r="AP68" s="866">
        <v>500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4208</v>
      </c>
      <c r="R69" s="830"/>
      <c r="S69" s="830"/>
      <c r="T69" s="830"/>
      <c r="U69" s="830"/>
      <c r="V69" s="830">
        <v>4039</v>
      </c>
      <c r="W69" s="830"/>
      <c r="X69" s="830"/>
      <c r="Y69" s="830"/>
      <c r="Z69" s="830"/>
      <c r="AA69" s="830">
        <v>169</v>
      </c>
      <c r="AB69" s="830"/>
      <c r="AC69" s="830"/>
      <c r="AD69" s="830"/>
      <c r="AE69" s="830"/>
      <c r="AF69" s="830">
        <v>124</v>
      </c>
      <c r="AG69" s="830"/>
      <c r="AH69" s="830"/>
      <c r="AI69" s="830"/>
      <c r="AJ69" s="830"/>
      <c r="AK69" s="830">
        <v>0</v>
      </c>
      <c r="AL69" s="830"/>
      <c r="AM69" s="830"/>
      <c r="AN69" s="830"/>
      <c r="AO69" s="830"/>
      <c r="AP69" s="830">
        <v>526</v>
      </c>
      <c r="AQ69" s="830"/>
      <c r="AR69" s="830"/>
      <c r="AS69" s="830"/>
      <c r="AT69" s="830"/>
      <c r="AU69" s="830">
        <v>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1021</v>
      </c>
      <c r="R70" s="830"/>
      <c r="S70" s="830"/>
      <c r="T70" s="830"/>
      <c r="U70" s="830"/>
      <c r="V70" s="830">
        <v>760</v>
      </c>
      <c r="W70" s="830"/>
      <c r="X70" s="830"/>
      <c r="Y70" s="830"/>
      <c r="Z70" s="830"/>
      <c r="AA70" s="830">
        <v>260</v>
      </c>
      <c r="AB70" s="830"/>
      <c r="AC70" s="830"/>
      <c r="AD70" s="830"/>
      <c r="AE70" s="830"/>
      <c r="AF70" s="830">
        <v>774</v>
      </c>
      <c r="AG70" s="830"/>
      <c r="AH70" s="830"/>
      <c r="AI70" s="830"/>
      <c r="AJ70" s="830"/>
      <c r="AK70" s="830">
        <v>0</v>
      </c>
      <c r="AL70" s="830"/>
      <c r="AM70" s="830"/>
      <c r="AN70" s="830"/>
      <c r="AO70" s="830"/>
      <c r="AP70" s="830">
        <v>2234</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1280</v>
      </c>
      <c r="R71" s="830"/>
      <c r="S71" s="830"/>
      <c r="T71" s="830"/>
      <c r="U71" s="830"/>
      <c r="V71" s="830">
        <v>1222</v>
      </c>
      <c r="W71" s="830"/>
      <c r="X71" s="830"/>
      <c r="Y71" s="830"/>
      <c r="Z71" s="830"/>
      <c r="AA71" s="830">
        <v>58</v>
      </c>
      <c r="AB71" s="830"/>
      <c r="AC71" s="830"/>
      <c r="AD71" s="830"/>
      <c r="AE71" s="830"/>
      <c r="AF71" s="830">
        <v>58</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261159</v>
      </c>
      <c r="R72" s="830"/>
      <c r="S72" s="830"/>
      <c r="T72" s="830"/>
      <c r="U72" s="830"/>
      <c r="V72" s="830">
        <v>254522</v>
      </c>
      <c r="W72" s="830"/>
      <c r="X72" s="830"/>
      <c r="Y72" s="830"/>
      <c r="Z72" s="830"/>
      <c r="AA72" s="830">
        <v>6637</v>
      </c>
      <c r="AB72" s="830"/>
      <c r="AC72" s="830"/>
      <c r="AD72" s="830"/>
      <c r="AE72" s="830"/>
      <c r="AF72" s="830">
        <v>6336</v>
      </c>
      <c r="AG72" s="830"/>
      <c r="AH72" s="830"/>
      <c r="AI72" s="830"/>
      <c r="AJ72" s="830"/>
      <c r="AK72" s="830">
        <v>983</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7299</v>
      </c>
      <c r="R73" s="830"/>
      <c r="S73" s="830"/>
      <c r="T73" s="830"/>
      <c r="U73" s="830"/>
      <c r="V73" s="830">
        <v>4954</v>
      </c>
      <c r="W73" s="830"/>
      <c r="X73" s="830"/>
      <c r="Y73" s="830"/>
      <c r="Z73" s="830"/>
      <c r="AA73" s="830">
        <v>2345</v>
      </c>
      <c r="AB73" s="830"/>
      <c r="AC73" s="830"/>
      <c r="AD73" s="830"/>
      <c r="AE73" s="830"/>
      <c r="AF73" s="830">
        <v>2345</v>
      </c>
      <c r="AG73" s="830"/>
      <c r="AH73" s="830"/>
      <c r="AI73" s="830"/>
      <c r="AJ73" s="830"/>
      <c r="AK73" s="830">
        <v>14</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v>1438</v>
      </c>
      <c r="R74" s="830"/>
      <c r="S74" s="830"/>
      <c r="T74" s="830"/>
      <c r="U74" s="830"/>
      <c r="V74" s="830">
        <v>1437</v>
      </c>
      <c r="W74" s="830"/>
      <c r="X74" s="830"/>
      <c r="Y74" s="830"/>
      <c r="Z74" s="830"/>
      <c r="AA74" s="830">
        <v>1</v>
      </c>
      <c r="AB74" s="830"/>
      <c r="AC74" s="830"/>
      <c r="AD74" s="830"/>
      <c r="AE74" s="830"/>
      <c r="AF74" s="830">
        <v>1</v>
      </c>
      <c r="AG74" s="830"/>
      <c r="AH74" s="830"/>
      <c r="AI74" s="830"/>
      <c r="AJ74" s="830"/>
      <c r="AK74" s="830">
        <v>0</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558</v>
      </c>
      <c r="C75" s="874"/>
      <c r="D75" s="874"/>
      <c r="E75" s="874"/>
      <c r="F75" s="874"/>
      <c r="G75" s="874"/>
      <c r="H75" s="874"/>
      <c r="I75" s="874"/>
      <c r="J75" s="874"/>
      <c r="K75" s="874"/>
      <c r="L75" s="874"/>
      <c r="M75" s="874"/>
      <c r="N75" s="874"/>
      <c r="O75" s="874"/>
      <c r="P75" s="875"/>
      <c r="Q75" s="877">
        <v>1</v>
      </c>
      <c r="R75" s="878"/>
      <c r="S75" s="878"/>
      <c r="T75" s="878"/>
      <c r="U75" s="834"/>
      <c r="V75" s="879">
        <v>0</v>
      </c>
      <c r="W75" s="878"/>
      <c r="X75" s="878"/>
      <c r="Y75" s="878"/>
      <c r="Z75" s="834"/>
      <c r="AA75" s="879">
        <v>1</v>
      </c>
      <c r="AB75" s="878"/>
      <c r="AC75" s="878"/>
      <c r="AD75" s="878"/>
      <c r="AE75" s="834"/>
      <c r="AF75" s="879">
        <v>1</v>
      </c>
      <c r="AG75" s="878"/>
      <c r="AH75" s="878"/>
      <c r="AI75" s="878"/>
      <c r="AJ75" s="834"/>
      <c r="AK75" s="879">
        <v>0</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559</v>
      </c>
      <c r="C76" s="874"/>
      <c r="D76" s="874"/>
      <c r="E76" s="874"/>
      <c r="F76" s="874"/>
      <c r="G76" s="874"/>
      <c r="H76" s="874"/>
      <c r="I76" s="874"/>
      <c r="J76" s="874"/>
      <c r="K76" s="874"/>
      <c r="L76" s="874"/>
      <c r="M76" s="874"/>
      <c r="N76" s="874"/>
      <c r="O76" s="874"/>
      <c r="P76" s="875"/>
      <c r="Q76" s="877">
        <v>49</v>
      </c>
      <c r="R76" s="878"/>
      <c r="S76" s="878"/>
      <c r="T76" s="878"/>
      <c r="U76" s="834"/>
      <c r="V76" s="879">
        <v>27</v>
      </c>
      <c r="W76" s="878"/>
      <c r="X76" s="878"/>
      <c r="Y76" s="878"/>
      <c r="Z76" s="834"/>
      <c r="AA76" s="879">
        <v>22</v>
      </c>
      <c r="AB76" s="878"/>
      <c r="AC76" s="878"/>
      <c r="AD76" s="878"/>
      <c r="AE76" s="834"/>
      <c r="AF76" s="879">
        <v>22</v>
      </c>
      <c r="AG76" s="878"/>
      <c r="AH76" s="878"/>
      <c r="AI76" s="878"/>
      <c r="AJ76" s="834"/>
      <c r="AK76" s="879">
        <v>0</v>
      </c>
      <c r="AL76" s="878"/>
      <c r="AM76" s="878"/>
      <c r="AN76" s="878"/>
      <c r="AO76" s="834"/>
      <c r="AP76" s="879">
        <v>0</v>
      </c>
      <c r="AQ76" s="878"/>
      <c r="AR76" s="878"/>
      <c r="AS76" s="878"/>
      <c r="AT76" s="834"/>
      <c r="AU76" s="879">
        <v>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560</v>
      </c>
      <c r="C77" s="874"/>
      <c r="D77" s="874"/>
      <c r="E77" s="874"/>
      <c r="F77" s="874"/>
      <c r="G77" s="874"/>
      <c r="H77" s="874"/>
      <c r="I77" s="874"/>
      <c r="J77" s="874"/>
      <c r="K77" s="874"/>
      <c r="L77" s="874"/>
      <c r="M77" s="874"/>
      <c r="N77" s="874"/>
      <c r="O77" s="874"/>
      <c r="P77" s="875"/>
      <c r="Q77" s="877">
        <v>67</v>
      </c>
      <c r="R77" s="878"/>
      <c r="S77" s="878"/>
      <c r="T77" s="878"/>
      <c r="U77" s="834"/>
      <c r="V77" s="879">
        <v>66</v>
      </c>
      <c r="W77" s="878"/>
      <c r="X77" s="878"/>
      <c r="Y77" s="878"/>
      <c r="Z77" s="834"/>
      <c r="AA77" s="879">
        <v>1</v>
      </c>
      <c r="AB77" s="878"/>
      <c r="AC77" s="878"/>
      <c r="AD77" s="878"/>
      <c r="AE77" s="834"/>
      <c r="AF77" s="879">
        <v>1</v>
      </c>
      <c r="AG77" s="878"/>
      <c r="AH77" s="878"/>
      <c r="AI77" s="878"/>
      <c r="AJ77" s="834"/>
      <c r="AK77" s="879">
        <v>0</v>
      </c>
      <c r="AL77" s="878"/>
      <c r="AM77" s="878"/>
      <c r="AN77" s="878"/>
      <c r="AO77" s="834"/>
      <c r="AP77" s="879">
        <v>0</v>
      </c>
      <c r="AQ77" s="878"/>
      <c r="AR77" s="878"/>
      <c r="AS77" s="878"/>
      <c r="AT77" s="834"/>
      <c r="AU77" s="879">
        <v>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9710</v>
      </c>
      <c r="AG88" s="844"/>
      <c r="AH88" s="844"/>
      <c r="AI88" s="844"/>
      <c r="AJ88" s="844"/>
      <c r="AK88" s="841"/>
      <c r="AL88" s="841"/>
      <c r="AM88" s="841"/>
      <c r="AN88" s="841"/>
      <c r="AO88" s="841"/>
      <c r="AP88" s="844">
        <v>3260</v>
      </c>
      <c r="AQ88" s="844"/>
      <c r="AR88" s="844"/>
      <c r="AS88" s="844"/>
      <c r="AT88" s="844"/>
      <c r="AU88" s="844">
        <v>51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86</v>
      </c>
      <c r="CS102" s="852"/>
      <c r="CT102" s="852"/>
      <c r="CU102" s="852"/>
      <c r="CV102" s="891"/>
      <c r="CW102" s="890">
        <v>7</v>
      </c>
      <c r="CX102" s="852"/>
      <c r="CY102" s="852"/>
      <c r="CZ102" s="852"/>
      <c r="DA102" s="891"/>
      <c r="DB102" s="890">
        <v>0</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917929</v>
      </c>
      <c r="AB110" s="900"/>
      <c r="AC110" s="900"/>
      <c r="AD110" s="900"/>
      <c r="AE110" s="901"/>
      <c r="AF110" s="902">
        <v>913227</v>
      </c>
      <c r="AG110" s="900"/>
      <c r="AH110" s="900"/>
      <c r="AI110" s="900"/>
      <c r="AJ110" s="901"/>
      <c r="AK110" s="902">
        <v>706502</v>
      </c>
      <c r="AL110" s="900"/>
      <c r="AM110" s="900"/>
      <c r="AN110" s="900"/>
      <c r="AO110" s="901"/>
      <c r="AP110" s="903">
        <v>17.8</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5403148</v>
      </c>
      <c r="BR110" s="931"/>
      <c r="BS110" s="931"/>
      <c r="BT110" s="931"/>
      <c r="BU110" s="931"/>
      <c r="BV110" s="931">
        <v>4815841</v>
      </c>
      <c r="BW110" s="931"/>
      <c r="BX110" s="931"/>
      <c r="BY110" s="931"/>
      <c r="BZ110" s="931"/>
      <c r="CA110" s="931">
        <v>4394992</v>
      </c>
      <c r="CB110" s="931"/>
      <c r="CC110" s="931"/>
      <c r="CD110" s="931"/>
      <c r="CE110" s="931"/>
      <c r="CF110" s="944">
        <v>110.4</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370348</v>
      </c>
      <c r="BR111" s="926"/>
      <c r="BS111" s="926"/>
      <c r="BT111" s="926"/>
      <c r="BU111" s="926"/>
      <c r="BV111" s="926">
        <v>327860</v>
      </c>
      <c r="BW111" s="926"/>
      <c r="BX111" s="926"/>
      <c r="BY111" s="926"/>
      <c r="BZ111" s="926"/>
      <c r="CA111" s="926">
        <v>285371</v>
      </c>
      <c r="CB111" s="926"/>
      <c r="CC111" s="926"/>
      <c r="CD111" s="926"/>
      <c r="CE111" s="926"/>
      <c r="CF111" s="920">
        <v>7.2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1685515</v>
      </c>
      <c r="BR112" s="926"/>
      <c r="BS112" s="926"/>
      <c r="BT112" s="926"/>
      <c r="BU112" s="926"/>
      <c r="BV112" s="926">
        <v>1642828</v>
      </c>
      <c r="BW112" s="926"/>
      <c r="BX112" s="926"/>
      <c r="BY112" s="926"/>
      <c r="BZ112" s="926"/>
      <c r="CA112" s="926">
        <v>1647152</v>
      </c>
      <c r="CB112" s="926"/>
      <c r="CC112" s="926"/>
      <c r="CD112" s="926"/>
      <c r="CE112" s="926"/>
      <c r="CF112" s="920">
        <v>41.4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193899</v>
      </c>
      <c r="AB113" s="938"/>
      <c r="AC113" s="938"/>
      <c r="AD113" s="938"/>
      <c r="AE113" s="939"/>
      <c r="AF113" s="940">
        <v>191849</v>
      </c>
      <c r="AG113" s="938"/>
      <c r="AH113" s="938"/>
      <c r="AI113" s="938"/>
      <c r="AJ113" s="939"/>
      <c r="AK113" s="940">
        <v>210740</v>
      </c>
      <c r="AL113" s="938"/>
      <c r="AM113" s="938"/>
      <c r="AN113" s="938"/>
      <c r="AO113" s="939"/>
      <c r="AP113" s="941">
        <v>5.3</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61790</v>
      </c>
      <c r="BR113" s="926"/>
      <c r="BS113" s="926"/>
      <c r="BT113" s="926"/>
      <c r="BU113" s="926"/>
      <c r="BV113" s="926">
        <v>55189</v>
      </c>
      <c r="BW113" s="926"/>
      <c r="BX113" s="926"/>
      <c r="BY113" s="926"/>
      <c r="BZ113" s="926"/>
      <c r="CA113" s="926">
        <v>51389</v>
      </c>
      <c r="CB113" s="926"/>
      <c r="CC113" s="926"/>
      <c r="CD113" s="926"/>
      <c r="CE113" s="926"/>
      <c r="CF113" s="920">
        <v>1.3</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12391</v>
      </c>
      <c r="AB114" s="959"/>
      <c r="AC114" s="959"/>
      <c r="AD114" s="959"/>
      <c r="AE114" s="960"/>
      <c r="AF114" s="961">
        <v>12767</v>
      </c>
      <c r="AG114" s="959"/>
      <c r="AH114" s="959"/>
      <c r="AI114" s="959"/>
      <c r="AJ114" s="960"/>
      <c r="AK114" s="961">
        <v>11551</v>
      </c>
      <c r="AL114" s="959"/>
      <c r="AM114" s="959"/>
      <c r="AN114" s="959"/>
      <c r="AO114" s="960"/>
      <c r="AP114" s="962">
        <v>0.3</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781092</v>
      </c>
      <c r="BR114" s="926"/>
      <c r="BS114" s="926"/>
      <c r="BT114" s="926"/>
      <c r="BU114" s="926"/>
      <c r="BV114" s="926">
        <v>796708</v>
      </c>
      <c r="BW114" s="926"/>
      <c r="BX114" s="926"/>
      <c r="BY114" s="926"/>
      <c r="BZ114" s="926"/>
      <c r="CA114" s="926">
        <v>728017</v>
      </c>
      <c r="CB114" s="926"/>
      <c r="CC114" s="926"/>
      <c r="CD114" s="926"/>
      <c r="CE114" s="926"/>
      <c r="CF114" s="920">
        <v>18.3</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42488</v>
      </c>
      <c r="AB115" s="938"/>
      <c r="AC115" s="938"/>
      <c r="AD115" s="938"/>
      <c r="AE115" s="939"/>
      <c r="AF115" s="940">
        <v>42488</v>
      </c>
      <c r="AG115" s="938"/>
      <c r="AH115" s="938"/>
      <c r="AI115" s="938"/>
      <c r="AJ115" s="939"/>
      <c r="AK115" s="940">
        <v>42488</v>
      </c>
      <c r="AL115" s="938"/>
      <c r="AM115" s="938"/>
      <c r="AN115" s="938"/>
      <c r="AO115" s="939"/>
      <c r="AP115" s="941">
        <v>1.1000000000000001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10000</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236</v>
      </c>
      <c r="AG116" s="959"/>
      <c r="AH116" s="959"/>
      <c r="AI116" s="959"/>
      <c r="AJ116" s="960"/>
      <c r="AK116" s="961">
        <v>252</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156000</v>
      </c>
      <c r="DH116" s="959"/>
      <c r="DI116" s="959"/>
      <c r="DJ116" s="959"/>
      <c r="DK116" s="960"/>
      <c r="DL116" s="961">
        <v>130000</v>
      </c>
      <c r="DM116" s="959"/>
      <c r="DN116" s="959"/>
      <c r="DO116" s="959"/>
      <c r="DP116" s="960"/>
      <c r="DQ116" s="961">
        <v>104000</v>
      </c>
      <c r="DR116" s="959"/>
      <c r="DS116" s="959"/>
      <c r="DT116" s="959"/>
      <c r="DU116" s="960"/>
      <c r="DV116" s="962">
        <v>2.6</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1166707</v>
      </c>
      <c r="AB117" s="979"/>
      <c r="AC117" s="979"/>
      <c r="AD117" s="979"/>
      <c r="AE117" s="980"/>
      <c r="AF117" s="981">
        <v>1160567</v>
      </c>
      <c r="AG117" s="979"/>
      <c r="AH117" s="979"/>
      <c r="AI117" s="979"/>
      <c r="AJ117" s="980"/>
      <c r="AK117" s="981">
        <v>971533</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8311893</v>
      </c>
      <c r="BR119" s="1000"/>
      <c r="BS119" s="1000"/>
      <c r="BT119" s="1000"/>
      <c r="BU119" s="1000"/>
      <c r="BV119" s="1000">
        <v>7638426</v>
      </c>
      <c r="BW119" s="1000"/>
      <c r="BX119" s="1000"/>
      <c r="BY119" s="1000"/>
      <c r="BZ119" s="1000"/>
      <c r="CA119" s="1000">
        <v>7106921</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214348</v>
      </c>
      <c r="DH119" s="986"/>
      <c r="DI119" s="986"/>
      <c r="DJ119" s="986"/>
      <c r="DK119" s="987"/>
      <c r="DL119" s="985">
        <v>197860</v>
      </c>
      <c r="DM119" s="986"/>
      <c r="DN119" s="986"/>
      <c r="DO119" s="986"/>
      <c r="DP119" s="987"/>
      <c r="DQ119" s="985">
        <v>181371</v>
      </c>
      <c r="DR119" s="986"/>
      <c r="DS119" s="986"/>
      <c r="DT119" s="986"/>
      <c r="DU119" s="987"/>
      <c r="DV119" s="988">
        <v>4.5999999999999996</v>
      </c>
      <c r="DW119" s="989"/>
      <c r="DX119" s="989"/>
      <c r="DY119" s="989"/>
      <c r="DZ119" s="990"/>
    </row>
    <row r="120" spans="1:130" s="230" customFormat="1" ht="26.25" customHeight="1" x14ac:dyDescent="0.15">
      <c r="A120" s="1058"/>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3605529</v>
      </c>
      <c r="BR120" s="931"/>
      <c r="BS120" s="931"/>
      <c r="BT120" s="931"/>
      <c r="BU120" s="931"/>
      <c r="BV120" s="931">
        <v>4205731</v>
      </c>
      <c r="BW120" s="931"/>
      <c r="BX120" s="931"/>
      <c r="BY120" s="931"/>
      <c r="BZ120" s="931"/>
      <c r="CA120" s="931">
        <v>4156366</v>
      </c>
      <c r="CB120" s="931"/>
      <c r="CC120" s="931"/>
      <c r="CD120" s="931"/>
      <c r="CE120" s="931"/>
      <c r="CF120" s="944">
        <v>104.4</v>
      </c>
      <c r="CG120" s="945"/>
      <c r="CH120" s="945"/>
      <c r="CI120" s="945"/>
      <c r="CJ120" s="945"/>
      <c r="CK120" s="1006" t="s">
        <v>448</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1020431</v>
      </c>
      <c r="DH120" s="931"/>
      <c r="DI120" s="931"/>
      <c r="DJ120" s="931"/>
      <c r="DK120" s="931"/>
      <c r="DL120" s="931">
        <v>954589</v>
      </c>
      <c r="DM120" s="931"/>
      <c r="DN120" s="931"/>
      <c r="DO120" s="931"/>
      <c r="DP120" s="931"/>
      <c r="DQ120" s="931">
        <v>947577</v>
      </c>
      <c r="DR120" s="931"/>
      <c r="DS120" s="931"/>
      <c r="DT120" s="931"/>
      <c r="DU120" s="931"/>
      <c r="DV120" s="932">
        <v>23.8</v>
      </c>
      <c r="DW120" s="932"/>
      <c r="DX120" s="932"/>
      <c r="DY120" s="932"/>
      <c r="DZ120" s="933"/>
    </row>
    <row r="121" spans="1:130" s="230" customFormat="1" ht="26.25" customHeight="1" x14ac:dyDescent="0.15">
      <c r="A121" s="1058"/>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15057</v>
      </c>
      <c r="BR121" s="926"/>
      <c r="BS121" s="926"/>
      <c r="BT121" s="926"/>
      <c r="BU121" s="926"/>
      <c r="BV121" s="926">
        <v>8106</v>
      </c>
      <c r="BW121" s="926"/>
      <c r="BX121" s="926"/>
      <c r="BY121" s="926"/>
      <c r="BZ121" s="926"/>
      <c r="CA121" s="926">
        <v>5789</v>
      </c>
      <c r="CB121" s="926"/>
      <c r="CC121" s="926"/>
      <c r="CD121" s="926"/>
      <c r="CE121" s="926"/>
      <c r="CF121" s="920">
        <v>0.1</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307945</v>
      </c>
      <c r="DH121" s="926"/>
      <c r="DI121" s="926"/>
      <c r="DJ121" s="926"/>
      <c r="DK121" s="926"/>
      <c r="DL121" s="926">
        <v>335856</v>
      </c>
      <c r="DM121" s="926"/>
      <c r="DN121" s="926"/>
      <c r="DO121" s="926"/>
      <c r="DP121" s="926"/>
      <c r="DQ121" s="926">
        <v>356373</v>
      </c>
      <c r="DR121" s="926"/>
      <c r="DS121" s="926"/>
      <c r="DT121" s="926"/>
      <c r="DU121" s="926"/>
      <c r="DV121" s="927">
        <v>9</v>
      </c>
      <c r="DW121" s="927"/>
      <c r="DX121" s="927"/>
      <c r="DY121" s="927"/>
      <c r="DZ121" s="928"/>
    </row>
    <row r="122" spans="1:130" s="230" customFormat="1" ht="26.25" customHeight="1" x14ac:dyDescent="0.15">
      <c r="A122" s="1058"/>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5748851</v>
      </c>
      <c r="BR122" s="1000"/>
      <c r="BS122" s="1000"/>
      <c r="BT122" s="1000"/>
      <c r="BU122" s="1000"/>
      <c r="BV122" s="1000">
        <v>5423986</v>
      </c>
      <c r="BW122" s="1000"/>
      <c r="BX122" s="1000"/>
      <c r="BY122" s="1000"/>
      <c r="BZ122" s="1000"/>
      <c r="CA122" s="1000">
        <v>5289447</v>
      </c>
      <c r="CB122" s="1000"/>
      <c r="CC122" s="1000"/>
      <c r="CD122" s="1000"/>
      <c r="CE122" s="1000"/>
      <c r="CF122" s="1017">
        <v>132.9</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232389</v>
      </c>
      <c r="DH122" s="926"/>
      <c r="DI122" s="926"/>
      <c r="DJ122" s="926"/>
      <c r="DK122" s="926"/>
      <c r="DL122" s="926">
        <v>226714</v>
      </c>
      <c r="DM122" s="926"/>
      <c r="DN122" s="926"/>
      <c r="DO122" s="926"/>
      <c r="DP122" s="926"/>
      <c r="DQ122" s="926">
        <v>225389</v>
      </c>
      <c r="DR122" s="926"/>
      <c r="DS122" s="926"/>
      <c r="DT122" s="926"/>
      <c r="DU122" s="926"/>
      <c r="DV122" s="927">
        <v>5.7</v>
      </c>
      <c r="DW122" s="927"/>
      <c r="DX122" s="927"/>
      <c r="DY122" s="927"/>
      <c r="DZ122" s="928"/>
    </row>
    <row r="123" spans="1:130" s="230" customFormat="1" ht="26.25" customHeight="1" x14ac:dyDescent="0.15">
      <c r="A123" s="1058"/>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26000</v>
      </c>
      <c r="AB123" s="959"/>
      <c r="AC123" s="959"/>
      <c r="AD123" s="959"/>
      <c r="AE123" s="960"/>
      <c r="AF123" s="961">
        <v>26000</v>
      </c>
      <c r="AG123" s="959"/>
      <c r="AH123" s="959"/>
      <c r="AI123" s="959"/>
      <c r="AJ123" s="960"/>
      <c r="AK123" s="961">
        <v>26000</v>
      </c>
      <c r="AL123" s="959"/>
      <c r="AM123" s="959"/>
      <c r="AN123" s="959"/>
      <c r="AO123" s="960"/>
      <c r="AP123" s="962">
        <v>0.7</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4">
        <v>9369437</v>
      </c>
      <c r="BR123" s="1031"/>
      <c r="BS123" s="1031"/>
      <c r="BT123" s="1031"/>
      <c r="BU123" s="1031"/>
      <c r="BV123" s="1031">
        <v>9637823</v>
      </c>
      <c r="BW123" s="1031"/>
      <c r="BX123" s="1031"/>
      <c r="BY123" s="1031"/>
      <c r="BZ123" s="1031"/>
      <c r="CA123" s="1031">
        <v>9451602</v>
      </c>
      <c r="CB123" s="1031"/>
      <c r="CC123" s="1031"/>
      <c r="CD123" s="1031"/>
      <c r="CE123" s="1031"/>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124750</v>
      </c>
      <c r="DH123" s="959"/>
      <c r="DI123" s="959"/>
      <c r="DJ123" s="959"/>
      <c r="DK123" s="960"/>
      <c r="DL123" s="961">
        <v>125669</v>
      </c>
      <c r="DM123" s="959"/>
      <c r="DN123" s="959"/>
      <c r="DO123" s="959"/>
      <c r="DP123" s="960"/>
      <c r="DQ123" s="961">
        <v>117813</v>
      </c>
      <c r="DR123" s="959"/>
      <c r="DS123" s="959"/>
      <c r="DT123" s="959"/>
      <c r="DU123" s="960"/>
      <c r="DV123" s="962">
        <v>3</v>
      </c>
      <c r="DW123" s="963"/>
      <c r="DX123" s="963"/>
      <c r="DY123" s="963"/>
      <c r="DZ123" s="964"/>
    </row>
    <row r="124" spans="1:130" s="230" customFormat="1" ht="26.25" customHeight="1" thickBot="1" x14ac:dyDescent="0.2">
      <c r="A124" s="1058"/>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16488</v>
      </c>
      <c r="AB126" s="959"/>
      <c r="AC126" s="959"/>
      <c r="AD126" s="959"/>
      <c r="AE126" s="960"/>
      <c r="AF126" s="961">
        <v>16488</v>
      </c>
      <c r="AG126" s="959"/>
      <c r="AH126" s="959"/>
      <c r="AI126" s="959"/>
      <c r="AJ126" s="960"/>
      <c r="AK126" s="961">
        <v>16488</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459</v>
      </c>
      <c r="AY127" s="1033"/>
      <c r="AZ127" s="1033"/>
      <c r="BA127" s="1033"/>
      <c r="BB127" s="1033"/>
      <c r="BC127" s="1033"/>
      <c r="BD127" s="1033"/>
      <c r="BE127" s="1034"/>
      <c r="BF127" s="1035" t="s">
        <v>460</v>
      </c>
      <c r="BG127" s="1033"/>
      <c r="BH127" s="1033"/>
      <c r="BI127" s="1033"/>
      <c r="BJ127" s="1033"/>
      <c r="BK127" s="1033"/>
      <c r="BL127" s="1034"/>
      <c r="BM127" s="1035" t="s">
        <v>461</v>
      </c>
      <c r="BN127" s="1033"/>
      <c r="BO127" s="1033"/>
      <c r="BP127" s="1033"/>
      <c r="BQ127" s="1033"/>
      <c r="BR127" s="1033"/>
      <c r="BS127" s="1034"/>
      <c r="BT127" s="1035" t="s">
        <v>462</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465</v>
      </c>
      <c r="X128" s="1044"/>
      <c r="Y128" s="1044"/>
      <c r="Z128" s="1045"/>
      <c r="AA128" s="1046">
        <v>3509</v>
      </c>
      <c r="AB128" s="1047"/>
      <c r="AC128" s="1047"/>
      <c r="AD128" s="1047"/>
      <c r="AE128" s="1048"/>
      <c r="AF128" s="1049">
        <v>3489</v>
      </c>
      <c r="AG128" s="1047"/>
      <c r="AH128" s="1047"/>
      <c r="AI128" s="1047"/>
      <c r="AJ128" s="1048"/>
      <c r="AK128" s="1049">
        <v>6040</v>
      </c>
      <c r="AL128" s="1047"/>
      <c r="AM128" s="1047"/>
      <c r="AN128" s="1047"/>
      <c r="AO128" s="1048"/>
      <c r="AP128" s="1050"/>
      <c r="AQ128" s="1051"/>
      <c r="AR128" s="1051"/>
      <c r="AS128" s="1051"/>
      <c r="AT128" s="1052"/>
      <c r="AU128" s="232"/>
      <c r="AV128" s="232"/>
      <c r="AW128" s="232"/>
      <c r="AX128" s="896" t="s">
        <v>466</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467</v>
      </c>
      <c r="CQ128" s="726"/>
      <c r="CR128" s="726"/>
      <c r="CS128" s="726"/>
      <c r="CT128" s="726"/>
      <c r="CU128" s="726"/>
      <c r="CV128" s="726"/>
      <c r="CW128" s="726"/>
      <c r="CX128" s="726"/>
      <c r="CY128" s="726"/>
      <c r="CZ128" s="726"/>
      <c r="DA128" s="726"/>
      <c r="DB128" s="726"/>
      <c r="DC128" s="726"/>
      <c r="DD128" s="726"/>
      <c r="DE128" s="726"/>
      <c r="DF128" s="1037"/>
      <c r="DG128" s="1038">
        <v>10000</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4756148</v>
      </c>
      <c r="AB129" s="959"/>
      <c r="AC129" s="959"/>
      <c r="AD129" s="959"/>
      <c r="AE129" s="960"/>
      <c r="AF129" s="961">
        <v>4554940</v>
      </c>
      <c r="AG129" s="959"/>
      <c r="AH129" s="959"/>
      <c r="AI129" s="959"/>
      <c r="AJ129" s="960"/>
      <c r="AK129" s="961">
        <v>4523771</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659591</v>
      </c>
      <c r="AB130" s="959"/>
      <c r="AC130" s="959"/>
      <c r="AD130" s="959"/>
      <c r="AE130" s="960"/>
      <c r="AF130" s="961">
        <v>602502</v>
      </c>
      <c r="AG130" s="959"/>
      <c r="AH130" s="959"/>
      <c r="AI130" s="959"/>
      <c r="AJ130" s="960"/>
      <c r="AK130" s="961">
        <v>543897</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12.3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4096557</v>
      </c>
      <c r="AB131" s="986"/>
      <c r="AC131" s="986"/>
      <c r="AD131" s="986"/>
      <c r="AE131" s="987"/>
      <c r="AF131" s="985">
        <v>3952438</v>
      </c>
      <c r="AG131" s="986"/>
      <c r="AH131" s="986"/>
      <c r="AI131" s="986"/>
      <c r="AJ131" s="987"/>
      <c r="AK131" s="985">
        <v>3979874</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12.29342104</v>
      </c>
      <c r="AB132" s="1097"/>
      <c r="AC132" s="1097"/>
      <c r="AD132" s="1097"/>
      <c r="AE132" s="1098"/>
      <c r="AF132" s="1099">
        <v>14.031238439999999</v>
      </c>
      <c r="AG132" s="1097"/>
      <c r="AH132" s="1097"/>
      <c r="AI132" s="1097"/>
      <c r="AJ132" s="1098"/>
      <c r="AK132" s="1099">
        <v>10.59319968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12.6</v>
      </c>
      <c r="AB133" s="1080"/>
      <c r="AC133" s="1080"/>
      <c r="AD133" s="1080"/>
      <c r="AE133" s="1081"/>
      <c r="AF133" s="1079">
        <v>12.9</v>
      </c>
      <c r="AG133" s="1080"/>
      <c r="AH133" s="1080"/>
      <c r="AI133" s="1080"/>
      <c r="AJ133" s="1081"/>
      <c r="AK133" s="1079">
        <v>12.3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uaHUWy2h8lE9Mgswxse3mh0ou+tWgI4HPh7fFlfw4pyDlcYG1ZAAQwbKYA2jiIIaqAmIbX3cPxDXNaVHkS4pA==" saltValue="31kcIdqk/LMlSwYMIoQh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Normal="85" zoomScaleSheetLayoutView="100" workbookViewId="0">
      <selection activeCell="BV6" sqref="BV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izAcdEPlcVki7fQsWWxxfrEcc8PYBA5vqJxwCLVTY+78INfkz9PQWkrQaWez0NJ/KN7+pL+OlHVaeHY0TUaVQ==" saltValue="hJakiXdYp4Aw+KYm0bNxB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hkZ7/nTZXjfjRUtTyOBu2vdgv1k9YVTmo+uo8pwERYQQ5lo6npuayY6b00nqBvFbtLYBtzM6b7DSQNubBnJqg==" saltValue="Uxm6etmWKGbX6M94Lu9VF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1111164</v>
      </c>
      <c r="AP9" s="281">
        <v>85402</v>
      </c>
      <c r="AQ9" s="282">
        <v>109056</v>
      </c>
      <c r="AR9" s="283">
        <v>-21.7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240136</v>
      </c>
      <c r="AP10" s="284">
        <v>18456</v>
      </c>
      <c r="AQ10" s="285">
        <v>18467</v>
      </c>
      <c r="AR10" s="286">
        <v>-0.1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14037</v>
      </c>
      <c r="AP11" s="284">
        <v>1079</v>
      </c>
      <c r="AQ11" s="285">
        <v>875</v>
      </c>
      <c r="AR11" s="286">
        <v>23.3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105381</v>
      </c>
      <c r="AP13" s="284">
        <v>8099</v>
      </c>
      <c r="AQ13" s="285">
        <v>4658</v>
      </c>
      <c r="AR13" s="286">
        <v>73.900000000000006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42114</v>
      </c>
      <c r="AP14" s="284">
        <v>3237</v>
      </c>
      <c r="AQ14" s="285">
        <v>1950</v>
      </c>
      <c r="AR14" s="286">
        <v>66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-66989</v>
      </c>
      <c r="AP15" s="284">
        <v>-5149</v>
      </c>
      <c r="AQ15" s="285">
        <v>-7086</v>
      </c>
      <c r="AR15" s="286">
        <v>-27.3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1445843</v>
      </c>
      <c r="AP16" s="284">
        <v>111125</v>
      </c>
      <c r="AQ16" s="285">
        <v>127919</v>
      </c>
      <c r="AR16" s="286">
        <v>-13.1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8.5299999999999994</v>
      </c>
      <c r="AP21" s="298">
        <v>10.82</v>
      </c>
      <c r="AQ21" s="299">
        <v>-2.29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99.1</v>
      </c>
      <c r="AP22" s="303">
        <v>96.9</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706502</v>
      </c>
      <c r="AP32" s="312">
        <v>54300</v>
      </c>
      <c r="AQ32" s="313">
        <v>61308</v>
      </c>
      <c r="AR32" s="314">
        <v>-11.4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210740</v>
      </c>
      <c r="AP35" s="312">
        <v>16197</v>
      </c>
      <c r="AQ35" s="313">
        <v>22520</v>
      </c>
      <c r="AR35" s="314">
        <v>-28.1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11551</v>
      </c>
      <c r="AP36" s="312">
        <v>888</v>
      </c>
      <c r="AQ36" s="313">
        <v>5045</v>
      </c>
      <c r="AR36" s="314">
        <v>-82.4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42488</v>
      </c>
      <c r="AP37" s="312">
        <v>3266</v>
      </c>
      <c r="AQ37" s="313">
        <v>526</v>
      </c>
      <c r="AR37" s="314">
        <v>520.9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252</v>
      </c>
      <c r="AP38" s="315">
        <v>19</v>
      </c>
      <c r="AQ38" s="316">
        <v>11</v>
      </c>
      <c r="AR38" s="304">
        <v>72.7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-6040</v>
      </c>
      <c r="AP39" s="312">
        <v>-464</v>
      </c>
      <c r="AQ39" s="313">
        <v>-1559</v>
      </c>
      <c r="AR39" s="314">
        <v>-70.2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-543897</v>
      </c>
      <c r="AP40" s="312">
        <v>-41803</v>
      </c>
      <c r="AQ40" s="313">
        <v>-58872</v>
      </c>
      <c r="AR40" s="314">
        <v>-29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421596</v>
      </c>
      <c r="AP41" s="312">
        <v>32403</v>
      </c>
      <c r="AQ41" s="313">
        <v>28979</v>
      </c>
      <c r="AR41" s="314">
        <v>11.8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705202</v>
      </c>
      <c r="AN51" s="334">
        <v>50548</v>
      </c>
      <c r="AO51" s="335">
        <v>14.6</v>
      </c>
      <c r="AP51" s="336">
        <v>93492</v>
      </c>
      <c r="AQ51" s="337">
        <v>-13.6</v>
      </c>
      <c r="AR51" s="338">
        <v>28.2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124663</v>
      </c>
      <c r="AN52" s="342">
        <v>8936</v>
      </c>
      <c r="AO52" s="343">
        <v>-14.6</v>
      </c>
      <c r="AP52" s="344">
        <v>53316</v>
      </c>
      <c r="AQ52" s="345">
        <v>6</v>
      </c>
      <c r="AR52" s="346">
        <v>-20.6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783453</v>
      </c>
      <c r="AN53" s="334">
        <v>56974</v>
      </c>
      <c r="AO53" s="335">
        <v>12.7</v>
      </c>
      <c r="AP53" s="336">
        <v>94796</v>
      </c>
      <c r="AQ53" s="337">
        <v>1.4</v>
      </c>
      <c r="AR53" s="338">
        <v>11.3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194145</v>
      </c>
      <c r="AN54" s="342">
        <v>14119</v>
      </c>
      <c r="AO54" s="343">
        <v>58</v>
      </c>
      <c r="AP54" s="344">
        <v>55781</v>
      </c>
      <c r="AQ54" s="345">
        <v>4.5999999999999996</v>
      </c>
      <c r="AR54" s="346">
        <v>53.4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889472</v>
      </c>
      <c r="AN55" s="334">
        <v>65936</v>
      </c>
      <c r="AO55" s="335">
        <v>15.7</v>
      </c>
      <c r="AP55" s="336">
        <v>85942</v>
      </c>
      <c r="AQ55" s="337">
        <v>-9.3000000000000007</v>
      </c>
      <c r="AR55" s="338">
        <v>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311650</v>
      </c>
      <c r="AN56" s="342">
        <v>23102</v>
      </c>
      <c r="AO56" s="343">
        <v>63.6</v>
      </c>
      <c r="AP56" s="344">
        <v>48630</v>
      </c>
      <c r="AQ56" s="345">
        <v>-12.8</v>
      </c>
      <c r="AR56" s="346">
        <v>76.400000000000006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904217</v>
      </c>
      <c r="AN57" s="334">
        <v>68104</v>
      </c>
      <c r="AO57" s="335">
        <v>3.3</v>
      </c>
      <c r="AP57" s="336">
        <v>95007</v>
      </c>
      <c r="AQ57" s="337">
        <v>10.5</v>
      </c>
      <c r="AR57" s="338">
        <v>-7.2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442667</v>
      </c>
      <c r="AN58" s="342">
        <v>33341</v>
      </c>
      <c r="AO58" s="343">
        <v>44.3</v>
      </c>
      <c r="AP58" s="344">
        <v>48509</v>
      </c>
      <c r="AQ58" s="345">
        <v>-0.2</v>
      </c>
      <c r="AR58" s="346">
        <v>44.5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1452898</v>
      </c>
      <c r="AN59" s="334">
        <v>111667</v>
      </c>
      <c r="AO59" s="335">
        <v>64</v>
      </c>
      <c r="AP59" s="336">
        <v>98176</v>
      </c>
      <c r="AQ59" s="337">
        <v>3.3</v>
      </c>
      <c r="AR59" s="338">
        <v>60.7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853834</v>
      </c>
      <c r="AN60" s="342">
        <v>65624</v>
      </c>
      <c r="AO60" s="343">
        <v>96.8</v>
      </c>
      <c r="AP60" s="344">
        <v>58489</v>
      </c>
      <c r="AQ60" s="345">
        <v>20.6</v>
      </c>
      <c r="AR60" s="346">
        <v>76.2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947048</v>
      </c>
      <c r="AN61" s="349">
        <v>70646</v>
      </c>
      <c r="AO61" s="350">
        <v>22.1</v>
      </c>
      <c r="AP61" s="351">
        <v>93483</v>
      </c>
      <c r="AQ61" s="352">
        <v>-1.5</v>
      </c>
      <c r="AR61" s="338">
        <v>23.6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385392</v>
      </c>
      <c r="AN62" s="342">
        <v>29024</v>
      </c>
      <c r="AO62" s="343">
        <v>49.6</v>
      </c>
      <c r="AP62" s="344">
        <v>52945</v>
      </c>
      <c r="AQ62" s="345">
        <v>3.6</v>
      </c>
      <c r="AR62" s="346">
        <v>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NsRa5VAb1OQDdfSIsqRBE30h3/la3FhmByNMGXTdJ1a97LnrHI8EuItLuKHS9A3o9Ctd/8mU3L/ujKjAfTjkQ==" saltValue="2JbX+bjhlqnj+7zn7d0F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F88"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7XuWa48nwVtpkZTiezlhn3tPuUn0Z5UeeJ2Kpps+7QKGJ0X4X2ilxo6UrDNHZkOUKFwbD7UlHke3sldjnGAX3Q==" saltValue="p5pWCizz35i951+zmaOwr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Q3Bx2kB0x29wkFEk79B4/sOOcIdMjHdwV3WPDTpQ0/uLFVV6oxS0RetHC8QDiHtpRUJRTqRvjda0yLFPtcgK9g==" saltValue="hoFDa2oM7SGapoQuMGN81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17.96</v>
      </c>
      <c r="G47" s="12">
        <v>19.260000000000002</v>
      </c>
      <c r="H47" s="12">
        <v>20.92</v>
      </c>
      <c r="I47" s="12">
        <v>24.5</v>
      </c>
      <c r="J47" s="13">
        <v>26.74</v>
      </c>
    </row>
    <row r="48" spans="2:10" ht="57.75" customHeight="1" x14ac:dyDescent="0.15">
      <c r="B48" s="14"/>
      <c r="C48" s="1141" t="s">
        <v>4</v>
      </c>
      <c r="D48" s="1141"/>
      <c r="E48" s="1142"/>
      <c r="F48" s="15">
        <v>7.42</v>
      </c>
      <c r="G48" s="16">
        <v>8.69</v>
      </c>
      <c r="H48" s="16">
        <v>9.27</v>
      </c>
      <c r="I48" s="16">
        <v>4.1100000000000003</v>
      </c>
      <c r="J48" s="17">
        <v>6.4</v>
      </c>
    </row>
    <row r="49" spans="2:10" ht="57.75" customHeight="1" thickBot="1" x14ac:dyDescent="0.2">
      <c r="B49" s="18"/>
      <c r="C49" s="1143" t="s">
        <v>5</v>
      </c>
      <c r="D49" s="1143"/>
      <c r="E49" s="1144"/>
      <c r="F49" s="19" t="s">
        <v>533</v>
      </c>
      <c r="G49" s="20">
        <v>0.6</v>
      </c>
      <c r="H49" s="20" t="s">
        <v>534</v>
      </c>
      <c r="I49" s="20" t="s">
        <v>535</v>
      </c>
      <c r="J49" s="21">
        <v>2.27</v>
      </c>
    </row>
    <row r="50" spans="2:10" x14ac:dyDescent="0.15"/>
  </sheetData>
  <sheetProtection algorithmName="SHA-512" hashValue="CELfBAHO74MQS0W5eFcjJikqkoVPyT4cCgFfpE+gGlMwFc8KyHCuOT/eZahlKEbWocojWENvywqDzPpEU6IycQ==" saltValue="ZCggBqSjq95QNgwyiiOfW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1"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7.41</v>
      </c>
      <c r="G34" s="33">
        <v>8.69</v>
      </c>
      <c r="H34" s="33">
        <v>9.2799999999999994</v>
      </c>
      <c r="I34" s="33">
        <v>4.0999999999999996</v>
      </c>
      <c r="J34" s="34">
        <v>6.39</v>
      </c>
      <c r="K34" s="22"/>
      <c r="L34" s="22"/>
      <c r="M34" s="22"/>
      <c r="N34" s="22"/>
      <c r="O34" s="22"/>
      <c r="P34" s="22"/>
    </row>
    <row r="35" spans="1:16" ht="39" customHeight="1" x14ac:dyDescent="0.15">
      <c r="A35" s="22"/>
      <c r="B35" s="35"/>
      <c r="C35" s="1145" t="s">
        <v>537</v>
      </c>
      <c r="D35" s="1146"/>
      <c r="E35" s="1147"/>
      <c r="F35" s="36">
        <v>8.02</v>
      </c>
      <c r="G35" s="37">
        <v>6.99</v>
      </c>
      <c r="H35" s="37">
        <v>5.98</v>
      </c>
      <c r="I35" s="37">
        <v>5.58</v>
      </c>
      <c r="J35" s="38">
        <v>4.59</v>
      </c>
      <c r="K35" s="22"/>
      <c r="L35" s="22"/>
      <c r="M35" s="22"/>
      <c r="N35" s="22"/>
      <c r="O35" s="22"/>
      <c r="P35" s="22"/>
    </row>
    <row r="36" spans="1:16" ht="39" customHeight="1" x14ac:dyDescent="0.15">
      <c r="A36" s="22"/>
      <c r="B36" s="35"/>
      <c r="C36" s="1145" t="s">
        <v>538</v>
      </c>
      <c r="D36" s="1146"/>
      <c r="E36" s="1147"/>
      <c r="F36" s="36">
        <v>1.0900000000000001</v>
      </c>
      <c r="G36" s="37">
        <v>1.19</v>
      </c>
      <c r="H36" s="37">
        <v>1.1499999999999999</v>
      </c>
      <c r="I36" s="37">
        <v>1.34</v>
      </c>
      <c r="J36" s="38">
        <v>1.9</v>
      </c>
      <c r="K36" s="22"/>
      <c r="L36" s="22"/>
      <c r="M36" s="22"/>
      <c r="N36" s="22"/>
      <c r="O36" s="22"/>
      <c r="P36" s="22"/>
    </row>
    <row r="37" spans="1:16" ht="39" customHeight="1" x14ac:dyDescent="0.15">
      <c r="A37" s="22"/>
      <c r="B37" s="35"/>
      <c r="C37" s="1145" t="s">
        <v>539</v>
      </c>
      <c r="D37" s="1146"/>
      <c r="E37" s="1147"/>
      <c r="F37" s="36">
        <v>0</v>
      </c>
      <c r="G37" s="37">
        <v>0.01</v>
      </c>
      <c r="H37" s="37">
        <v>0.01</v>
      </c>
      <c r="I37" s="37">
        <v>0.01</v>
      </c>
      <c r="J37" s="38">
        <v>0.61</v>
      </c>
      <c r="K37" s="22"/>
      <c r="L37" s="22"/>
      <c r="M37" s="22"/>
      <c r="N37" s="22"/>
      <c r="O37" s="22"/>
      <c r="P37" s="22"/>
    </row>
    <row r="38" spans="1:16" ht="39" customHeight="1" x14ac:dyDescent="0.15">
      <c r="A38" s="22"/>
      <c r="B38" s="35"/>
      <c r="C38" s="1145" t="s">
        <v>540</v>
      </c>
      <c r="D38" s="1146"/>
      <c r="E38" s="1147"/>
      <c r="F38" s="36">
        <v>1.06</v>
      </c>
      <c r="G38" s="37">
        <v>0.93</v>
      </c>
      <c r="H38" s="37">
        <v>0.9</v>
      </c>
      <c r="I38" s="37">
        <v>0.32</v>
      </c>
      <c r="J38" s="38">
        <v>0.4</v>
      </c>
      <c r="K38" s="22"/>
      <c r="L38" s="22"/>
      <c r="M38" s="22"/>
      <c r="N38" s="22"/>
      <c r="O38" s="22"/>
      <c r="P38" s="22"/>
    </row>
    <row r="39" spans="1:16" ht="39" customHeight="1" x14ac:dyDescent="0.15">
      <c r="A39" s="22"/>
      <c r="B39" s="35"/>
      <c r="C39" s="1145" t="s">
        <v>541</v>
      </c>
      <c r="D39" s="1146"/>
      <c r="E39" s="1147"/>
      <c r="F39" s="36">
        <v>0</v>
      </c>
      <c r="G39" s="37">
        <v>0.01</v>
      </c>
      <c r="H39" s="37">
        <v>0</v>
      </c>
      <c r="I39" s="37">
        <v>0.02</v>
      </c>
      <c r="J39" s="38">
        <v>0.19</v>
      </c>
      <c r="K39" s="22"/>
      <c r="L39" s="22"/>
      <c r="M39" s="22"/>
      <c r="N39" s="22"/>
      <c r="O39" s="22"/>
      <c r="P39" s="22"/>
    </row>
    <row r="40" spans="1:16" ht="39" customHeight="1" x14ac:dyDescent="0.15">
      <c r="A40" s="22"/>
      <c r="B40" s="35"/>
      <c r="C40" s="1145" t="s">
        <v>542</v>
      </c>
      <c r="D40" s="1146"/>
      <c r="E40" s="1147"/>
      <c r="F40" s="36">
        <v>0</v>
      </c>
      <c r="G40" s="37">
        <v>0.01</v>
      </c>
      <c r="H40" s="37">
        <v>0</v>
      </c>
      <c r="I40" s="37">
        <v>0</v>
      </c>
      <c r="J40" s="38">
        <v>0.13</v>
      </c>
      <c r="K40" s="22"/>
      <c r="L40" s="22"/>
      <c r="M40" s="22"/>
      <c r="N40" s="22"/>
      <c r="O40" s="22"/>
      <c r="P40" s="22"/>
    </row>
    <row r="41" spans="1:16" ht="39" customHeight="1" x14ac:dyDescent="0.15">
      <c r="A41" s="22"/>
      <c r="B41" s="35"/>
      <c r="C41" s="1145" t="s">
        <v>543</v>
      </c>
      <c r="D41" s="1146"/>
      <c r="E41" s="1147"/>
      <c r="F41" s="36">
        <v>0</v>
      </c>
      <c r="G41" s="37">
        <v>0.01</v>
      </c>
      <c r="H41" s="37">
        <v>0</v>
      </c>
      <c r="I41" s="37">
        <v>0</v>
      </c>
      <c r="J41" s="38">
        <v>0</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c1cqSnbH0lhxUi5x1zuAWGJFHtKq9pTrXvYVMRr24lt/f6+BK4c/HYIhMmcj4n7GOIWvi6BcpXrII1GD1xndA==" saltValue="5mmnMw8hTrf7HMqnztE0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0" zoomScale="85" zoomScaleNormal="85"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848</v>
      </c>
      <c r="L45" s="60">
        <v>864</v>
      </c>
      <c r="M45" s="60">
        <v>918</v>
      </c>
      <c r="N45" s="60">
        <v>913</v>
      </c>
      <c r="O45" s="61">
        <v>707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197</v>
      </c>
      <c r="L48" s="64">
        <v>195</v>
      </c>
      <c r="M48" s="64">
        <v>194</v>
      </c>
      <c r="N48" s="64">
        <v>192</v>
      </c>
      <c r="O48" s="65">
        <v>211</v>
      </c>
      <c r="P48" s="48"/>
      <c r="Q48" s="48"/>
      <c r="R48" s="48"/>
      <c r="S48" s="48"/>
      <c r="T48" s="48"/>
      <c r="U48" s="48"/>
    </row>
    <row r="49" spans="1:21" ht="30.75" customHeight="1" x14ac:dyDescent="0.15">
      <c r="A49" s="48"/>
      <c r="B49" s="1155"/>
      <c r="C49" s="1156"/>
      <c r="D49" s="62"/>
      <c r="E49" s="1161" t="s">
        <v>14</v>
      </c>
      <c r="F49" s="1161"/>
      <c r="G49" s="1161"/>
      <c r="H49" s="1161"/>
      <c r="I49" s="1161"/>
      <c r="J49" s="1162"/>
      <c r="K49" s="63">
        <v>9</v>
      </c>
      <c r="L49" s="64">
        <v>10</v>
      </c>
      <c r="M49" s="64">
        <v>12</v>
      </c>
      <c r="N49" s="64">
        <v>13</v>
      </c>
      <c r="O49" s="65">
        <v>12</v>
      </c>
      <c r="P49" s="48"/>
      <c r="Q49" s="48"/>
      <c r="R49" s="48"/>
      <c r="S49" s="48"/>
      <c r="T49" s="48"/>
      <c r="U49" s="48"/>
    </row>
    <row r="50" spans="1:21" ht="30.75" customHeight="1" x14ac:dyDescent="0.15">
      <c r="A50" s="48"/>
      <c r="B50" s="1155"/>
      <c r="C50" s="1156"/>
      <c r="D50" s="62"/>
      <c r="E50" s="1161" t="s">
        <v>15</v>
      </c>
      <c r="F50" s="1161"/>
      <c r="G50" s="1161"/>
      <c r="H50" s="1161"/>
      <c r="I50" s="1161"/>
      <c r="J50" s="1162"/>
      <c r="K50" s="63">
        <v>53</v>
      </c>
      <c r="L50" s="64">
        <v>49</v>
      </c>
      <c r="M50" s="64">
        <v>42</v>
      </c>
      <c r="N50" s="64">
        <v>42</v>
      </c>
      <c r="O50" s="65">
        <v>42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634</v>
      </c>
      <c r="L52" s="64">
        <v>644</v>
      </c>
      <c r="M52" s="64">
        <v>663</v>
      </c>
      <c r="N52" s="64">
        <v>605</v>
      </c>
      <c r="O52" s="65">
        <v>549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473</v>
      </c>
      <c r="L53" s="69">
        <v>474</v>
      </c>
      <c r="M53" s="69">
        <v>503</v>
      </c>
      <c r="N53" s="69">
        <v>555</v>
      </c>
      <c r="O53" s="70">
        <v>423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oIr2aN09WGR5recgVq4MDTjJWPaIKJcyhmMmEnrC8TZqGsp8B3IoVhJ1dWwGtQwULbgXRFtVxxwNCtB1EZKSw==" saltValue="a2tRBd/bXiY558RXQUDz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8" zoomScale="85" zoomScaleNormal="85" zoomScaleSheetLayoutView="100" workbookViewId="0">
      <selection activeCell="S40" sqref="S4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5995</v>
      </c>
      <c r="J41" s="356">
        <v>5761</v>
      </c>
      <c r="K41" s="356">
        <v>5403</v>
      </c>
      <c r="L41" s="356">
        <v>4816</v>
      </c>
      <c r="M41" s="357">
        <v>4395</v>
      </c>
    </row>
    <row r="42" spans="2:13" ht="27.75" customHeight="1" x14ac:dyDescent="0.15">
      <c r="B42" s="1186"/>
      <c r="C42" s="1187"/>
      <c r="D42" s="106"/>
      <c r="E42" s="1192" t="s">
        <v>32</v>
      </c>
      <c r="F42" s="1192"/>
      <c r="G42" s="1192"/>
      <c r="H42" s="1193"/>
      <c r="I42" s="358">
        <v>462</v>
      </c>
      <c r="J42" s="359">
        <v>413</v>
      </c>
      <c r="K42" s="359">
        <v>370</v>
      </c>
      <c r="L42" s="359">
        <v>328</v>
      </c>
      <c r="M42" s="360">
        <v>285</v>
      </c>
    </row>
    <row r="43" spans="2:13" ht="27.75" customHeight="1" x14ac:dyDescent="0.15">
      <c r="B43" s="1186"/>
      <c r="C43" s="1187"/>
      <c r="D43" s="106"/>
      <c r="E43" s="1192" t="s">
        <v>33</v>
      </c>
      <c r="F43" s="1192"/>
      <c r="G43" s="1192"/>
      <c r="H43" s="1193"/>
      <c r="I43" s="358">
        <v>1947</v>
      </c>
      <c r="J43" s="359">
        <v>1842</v>
      </c>
      <c r="K43" s="359">
        <v>1686</v>
      </c>
      <c r="L43" s="359">
        <v>1643</v>
      </c>
      <c r="M43" s="360">
        <v>1647</v>
      </c>
    </row>
    <row r="44" spans="2:13" ht="27.75" customHeight="1" x14ac:dyDescent="0.15">
      <c r="B44" s="1186"/>
      <c r="C44" s="1187"/>
      <c r="D44" s="106"/>
      <c r="E44" s="1192" t="s">
        <v>34</v>
      </c>
      <c r="F44" s="1192"/>
      <c r="G44" s="1192"/>
      <c r="H44" s="1193"/>
      <c r="I44" s="358">
        <v>57</v>
      </c>
      <c r="J44" s="359">
        <v>69</v>
      </c>
      <c r="K44" s="359">
        <v>62</v>
      </c>
      <c r="L44" s="359">
        <v>55</v>
      </c>
      <c r="M44" s="360">
        <v>51</v>
      </c>
    </row>
    <row r="45" spans="2:13" ht="27.75" customHeight="1" x14ac:dyDescent="0.15">
      <c r="B45" s="1186"/>
      <c r="C45" s="1187"/>
      <c r="D45" s="106"/>
      <c r="E45" s="1192" t="s">
        <v>35</v>
      </c>
      <c r="F45" s="1192"/>
      <c r="G45" s="1192"/>
      <c r="H45" s="1193"/>
      <c r="I45" s="358">
        <v>799</v>
      </c>
      <c r="J45" s="359">
        <v>805</v>
      </c>
      <c r="K45" s="359">
        <v>781</v>
      </c>
      <c r="L45" s="359">
        <v>797</v>
      </c>
      <c r="M45" s="360">
        <v>728</v>
      </c>
    </row>
    <row r="46" spans="2:13" ht="27.75" customHeight="1" x14ac:dyDescent="0.15">
      <c r="B46" s="1186"/>
      <c r="C46" s="1187"/>
      <c r="D46" s="107"/>
      <c r="E46" s="1192" t="s">
        <v>36</v>
      </c>
      <c r="F46" s="1192"/>
      <c r="G46" s="1192"/>
      <c r="H46" s="1193"/>
      <c r="I46" s="358">
        <v>96</v>
      </c>
      <c r="J46" s="359">
        <v>20</v>
      </c>
      <c r="K46" s="359">
        <v>10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2662</v>
      </c>
      <c r="J50" s="359">
        <v>3091</v>
      </c>
      <c r="K50" s="359">
        <v>3606</v>
      </c>
      <c r="L50" s="359">
        <v>4206</v>
      </c>
      <c r="M50" s="360">
        <v>4156</v>
      </c>
    </row>
    <row r="51" spans="2:13" ht="27.75" customHeight="1" x14ac:dyDescent="0.15">
      <c r="B51" s="1186"/>
      <c r="C51" s="1187"/>
      <c r="D51" s="106"/>
      <c r="E51" s="1192" t="s">
        <v>42</v>
      </c>
      <c r="F51" s="1192"/>
      <c r="G51" s="1192"/>
      <c r="H51" s="1193"/>
      <c r="I51" s="358">
        <v>33</v>
      </c>
      <c r="J51" s="359">
        <v>22</v>
      </c>
      <c r="K51" s="359">
        <v>15</v>
      </c>
      <c r="L51" s="359">
        <v>8</v>
      </c>
      <c r="M51" s="360">
        <v>6</v>
      </c>
    </row>
    <row r="52" spans="2:13" ht="27.75" customHeight="1" x14ac:dyDescent="0.15">
      <c r="B52" s="1188"/>
      <c r="C52" s="1189"/>
      <c r="D52" s="106"/>
      <c r="E52" s="1192" t="s">
        <v>43</v>
      </c>
      <c r="F52" s="1192"/>
      <c r="G52" s="1192"/>
      <c r="H52" s="1193"/>
      <c r="I52" s="358">
        <v>6006</v>
      </c>
      <c r="J52" s="359">
        <v>5926</v>
      </c>
      <c r="K52" s="359">
        <v>5749</v>
      </c>
      <c r="L52" s="359">
        <v>5424</v>
      </c>
      <c r="M52" s="360">
        <v>5289</v>
      </c>
    </row>
    <row r="53" spans="2:13" ht="27.75" customHeight="1" thickBot="1" x14ac:dyDescent="0.2">
      <c r="B53" s="1199" t="s">
        <v>19</v>
      </c>
      <c r="C53" s="1200"/>
      <c r="D53" s="110"/>
      <c r="E53" s="1201" t="s">
        <v>44</v>
      </c>
      <c r="F53" s="1201"/>
      <c r="G53" s="1201"/>
      <c r="H53" s="1202"/>
      <c r="I53" s="361">
        <v>655</v>
      </c>
      <c r="J53" s="362">
        <v>-128</v>
      </c>
      <c r="K53" s="362">
        <v>-1058</v>
      </c>
      <c r="L53" s="362">
        <v>-1999</v>
      </c>
      <c r="M53" s="363">
        <v>-2345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vWcdRX4cbbwzDouu+4EPr7G4bcVwVf+YNw69OvsbnXa7D3SQ9OV/6ztKgfCbxjqBrCHLf8dX6f5bNAlq3pyPw==" saltValue="BEIrFvt7mUl4NDUKjPzq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995</v>
      </c>
      <c r="G55" s="122">
        <v>1116</v>
      </c>
      <c r="H55" s="123">
        <v>1210</v>
      </c>
    </row>
    <row r="56" spans="2:8" ht="52.5" customHeight="1" x14ac:dyDescent="0.15">
      <c r="B56" s="124"/>
      <c r="C56" s="1213" t="s">
        <v>47</v>
      </c>
      <c r="D56" s="1213"/>
      <c r="E56" s="1214"/>
      <c r="F56" s="125">
        <v>315</v>
      </c>
      <c r="G56" s="125">
        <v>365</v>
      </c>
      <c r="H56" s="126">
        <v>178</v>
      </c>
    </row>
    <row r="57" spans="2:8" ht="53.25" customHeight="1" x14ac:dyDescent="0.15">
      <c r="B57" s="124"/>
      <c r="C57" s="1215" t="s">
        <v>48</v>
      </c>
      <c r="D57" s="1215"/>
      <c r="E57" s="1216"/>
      <c r="F57" s="127">
        <v>1974</v>
      </c>
      <c r="G57" s="127">
        <v>2378</v>
      </c>
      <c r="H57" s="128">
        <v>2421</v>
      </c>
    </row>
    <row r="58" spans="2:8" ht="45.75" customHeight="1" x14ac:dyDescent="0.15">
      <c r="B58" s="129"/>
      <c r="C58" s="1203" t="s">
        <v>567</v>
      </c>
      <c r="D58" s="1204"/>
      <c r="E58" s="1205"/>
      <c r="F58" s="130">
        <v>1421</v>
      </c>
      <c r="G58" s="130">
        <v>1739</v>
      </c>
      <c r="H58" s="131">
        <v>1768</v>
      </c>
    </row>
    <row r="59" spans="2:8" ht="45.75" customHeight="1" x14ac:dyDescent="0.15">
      <c r="B59" s="129"/>
      <c r="C59" s="1203" t="s">
        <v>568</v>
      </c>
      <c r="D59" s="1204"/>
      <c r="E59" s="1205"/>
      <c r="F59" s="130">
        <v>179</v>
      </c>
      <c r="G59" s="130">
        <v>169</v>
      </c>
      <c r="H59" s="131">
        <v>191</v>
      </c>
    </row>
    <row r="60" spans="2:8" ht="45.75" customHeight="1" x14ac:dyDescent="0.15">
      <c r="B60" s="129"/>
      <c r="C60" s="1203" t="s">
        <v>571</v>
      </c>
      <c r="D60" s="1204"/>
      <c r="E60" s="1205"/>
      <c r="F60" s="130">
        <v>137</v>
      </c>
      <c r="G60" s="130">
        <v>145</v>
      </c>
      <c r="H60" s="131">
        <v>149</v>
      </c>
    </row>
    <row r="61" spans="2:8" ht="45.75" customHeight="1" x14ac:dyDescent="0.15">
      <c r="B61" s="129"/>
      <c r="C61" s="1203" t="s">
        <v>569</v>
      </c>
      <c r="D61" s="1204"/>
      <c r="E61" s="1205"/>
      <c r="F61" s="130">
        <v>22</v>
      </c>
      <c r="G61" s="130">
        <v>120</v>
      </c>
      <c r="H61" s="131">
        <v>113</v>
      </c>
    </row>
    <row r="62" spans="2:8" ht="45.75" customHeight="1" thickBot="1" x14ac:dyDescent="0.2">
      <c r="B62" s="132"/>
      <c r="C62" s="1206" t="s">
        <v>570</v>
      </c>
      <c r="D62" s="1207"/>
      <c r="E62" s="1208"/>
      <c r="F62" s="133">
        <v>109</v>
      </c>
      <c r="G62" s="133">
        <v>99</v>
      </c>
      <c r="H62" s="134">
        <v>89</v>
      </c>
    </row>
    <row r="63" spans="2:8" ht="52.5" customHeight="1" thickBot="1" x14ac:dyDescent="0.2">
      <c r="B63" s="135"/>
      <c r="C63" s="1209" t="s">
        <v>49</v>
      </c>
      <c r="D63" s="1209"/>
      <c r="E63" s="1210"/>
      <c r="F63" s="136">
        <v>3284</v>
      </c>
      <c r="G63" s="136">
        <v>3859</v>
      </c>
      <c r="H63" s="137">
        <v>3809</v>
      </c>
    </row>
    <row r="64" spans="2:8" x14ac:dyDescent="0.15"/>
  </sheetData>
  <sheetProtection algorithmName="SHA-512" hashValue="OqJIZ5kq/Ctp4ZD0TxUVOa3ORTdALdg9wJ34AmAFSoiBHWiajUqkCYei3tbX6xmynMazu3XSvnNsFoKlcZ/RcA==" saltValue="lpyzsMcapN6EV1Dxluzn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50548</v>
      </c>
      <c r="E3" s="156"/>
      <c r="F3" s="157">
        <v>93492</v>
      </c>
      <c r="G3" s="158"/>
      <c r="H3" s="159"/>
    </row>
    <row r="4" spans="1:8" x14ac:dyDescent="0.15">
      <c r="A4" s="160"/>
      <c r="B4" s="161"/>
      <c r="C4" s="162"/>
      <c r="D4" s="163">
        <v>8936</v>
      </c>
      <c r="E4" s="164"/>
      <c r="F4" s="165">
        <v>53316</v>
      </c>
      <c r="G4" s="166"/>
      <c r="H4" s="167"/>
    </row>
    <row r="5" spans="1:8" x14ac:dyDescent="0.15">
      <c r="A5" s="148" t="s">
        <v>522</v>
      </c>
      <c r="B5" s="153"/>
      <c r="C5" s="154"/>
      <c r="D5" s="155">
        <v>56974</v>
      </c>
      <c r="E5" s="156"/>
      <c r="F5" s="157">
        <v>94796</v>
      </c>
      <c r="G5" s="158"/>
      <c r="H5" s="159"/>
    </row>
    <row r="6" spans="1:8" x14ac:dyDescent="0.15">
      <c r="A6" s="160"/>
      <c r="B6" s="161"/>
      <c r="C6" s="162"/>
      <c r="D6" s="163">
        <v>14119</v>
      </c>
      <c r="E6" s="164"/>
      <c r="F6" s="165">
        <v>55781</v>
      </c>
      <c r="G6" s="166"/>
      <c r="H6" s="167"/>
    </row>
    <row r="7" spans="1:8" x14ac:dyDescent="0.15">
      <c r="A7" s="148" t="s">
        <v>523</v>
      </c>
      <c r="B7" s="153"/>
      <c r="C7" s="154"/>
      <c r="D7" s="155">
        <v>65936</v>
      </c>
      <c r="E7" s="156"/>
      <c r="F7" s="157">
        <v>85942</v>
      </c>
      <c r="G7" s="158"/>
      <c r="H7" s="159"/>
    </row>
    <row r="8" spans="1:8" x14ac:dyDescent="0.15">
      <c r="A8" s="160"/>
      <c r="B8" s="161"/>
      <c r="C8" s="162"/>
      <c r="D8" s="163">
        <v>23102</v>
      </c>
      <c r="E8" s="164"/>
      <c r="F8" s="165">
        <v>48630</v>
      </c>
      <c r="G8" s="166"/>
      <c r="H8" s="167"/>
    </row>
    <row r="9" spans="1:8" x14ac:dyDescent="0.15">
      <c r="A9" s="148" t="s">
        <v>524</v>
      </c>
      <c r="B9" s="153"/>
      <c r="C9" s="154"/>
      <c r="D9" s="155">
        <v>68104</v>
      </c>
      <c r="E9" s="156"/>
      <c r="F9" s="157">
        <v>95007</v>
      </c>
      <c r="G9" s="158"/>
      <c r="H9" s="159"/>
    </row>
    <row r="10" spans="1:8" x14ac:dyDescent="0.15">
      <c r="A10" s="160"/>
      <c r="B10" s="161"/>
      <c r="C10" s="162"/>
      <c r="D10" s="163">
        <v>33341</v>
      </c>
      <c r="E10" s="164"/>
      <c r="F10" s="165">
        <v>48509</v>
      </c>
      <c r="G10" s="166"/>
      <c r="H10" s="167"/>
    </row>
    <row r="11" spans="1:8" x14ac:dyDescent="0.15">
      <c r="A11" s="148" t="s">
        <v>525</v>
      </c>
      <c r="B11" s="153"/>
      <c r="C11" s="154"/>
      <c r="D11" s="155">
        <v>111667</v>
      </c>
      <c r="E11" s="156"/>
      <c r="F11" s="157">
        <v>98176</v>
      </c>
      <c r="G11" s="158"/>
      <c r="H11" s="159"/>
    </row>
    <row r="12" spans="1:8" x14ac:dyDescent="0.15">
      <c r="A12" s="160"/>
      <c r="B12" s="161"/>
      <c r="C12" s="168"/>
      <c r="D12" s="163">
        <v>65624</v>
      </c>
      <c r="E12" s="164"/>
      <c r="F12" s="165">
        <v>58489</v>
      </c>
      <c r="G12" s="166"/>
      <c r="H12" s="167"/>
    </row>
    <row r="13" spans="1:8" x14ac:dyDescent="0.15">
      <c r="A13" s="148"/>
      <c r="B13" s="153"/>
      <c r="C13" s="169"/>
      <c r="D13" s="170">
        <v>70646</v>
      </c>
      <c r="E13" s="171"/>
      <c r="F13" s="172">
        <v>93483</v>
      </c>
      <c r="G13" s="173"/>
      <c r="H13" s="159"/>
    </row>
    <row r="14" spans="1:8" x14ac:dyDescent="0.15">
      <c r="A14" s="160"/>
      <c r="B14" s="161"/>
      <c r="C14" s="162"/>
      <c r="D14" s="163">
        <v>29024</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7.42</v>
      </c>
      <c r="C19" s="174">
        <f>ROUND(VALUE(SUBSTITUTE(実質収支比率等に係る経年分析!G$48,"▲","-")),2)</f>
        <v>8.69</v>
      </c>
      <c r="D19" s="174">
        <f>ROUND(VALUE(SUBSTITUTE(実質収支比率等に係る経年分析!H$48,"▲","-")),2)</f>
        <v>9.27</v>
      </c>
      <c r="E19" s="174">
        <f>ROUND(VALUE(SUBSTITUTE(実質収支比率等に係る経年分析!I$48,"▲","-")),2)</f>
        <v>4.1100000000000003</v>
      </c>
      <c r="F19" s="174">
        <f>ROUND(VALUE(SUBSTITUTE(実質収支比率等に係る経年分析!J$48,"▲","-")),2)</f>
        <v>6.4</v>
      </c>
    </row>
    <row r="20" spans="1:11" x14ac:dyDescent="0.15">
      <c r="A20" s="174" t="s">
        <v>53</v>
      </c>
      <c r="B20" s="174">
        <f>ROUND(VALUE(SUBSTITUTE(実質収支比率等に係る経年分析!F$47,"▲","-")),2)</f>
        <v>17.96</v>
      </c>
      <c r="C20" s="174">
        <f>ROUND(VALUE(SUBSTITUTE(実質収支比率等に係る経年分析!G$47,"▲","-")),2)</f>
        <v>19.260000000000002</v>
      </c>
      <c r="D20" s="174">
        <f>ROUND(VALUE(SUBSTITUTE(実質収支比率等に係る経年分析!H$47,"▲","-")),2)</f>
        <v>20.92</v>
      </c>
      <c r="E20" s="174">
        <f>ROUND(VALUE(SUBSTITUTE(実質収支比率等に係る経年分析!I$47,"▲","-")),2)</f>
        <v>24.5</v>
      </c>
      <c r="F20" s="174">
        <f>ROUND(VALUE(SUBSTITUTE(実質収支比率等に係る経年分析!J$47,"▲","-")),2)</f>
        <v>26.74</v>
      </c>
    </row>
    <row r="21" spans="1:11" x14ac:dyDescent="0.15">
      <c r="A21" s="174" t="s">
        <v>54</v>
      </c>
      <c r="B21" s="174">
        <f>IF(ISNUMBER(VALUE(SUBSTITUTE(実質収支比率等に係る経年分析!F$49,"▲","-"))),ROUND(VALUE(SUBSTITUTE(実質収支比率等に係る経年分析!F$49,"▲","-")),2),NA())</f>
        <v>-5.25</v>
      </c>
      <c r="C21" s="174">
        <f>IF(ISNUMBER(VALUE(SUBSTITUTE(実質収支比率等に係る経年分析!G$49,"▲","-"))),ROUND(VALUE(SUBSTITUTE(実質収支比率等に係る経年分析!G$49,"▲","-")),2),NA())</f>
        <v>0.6</v>
      </c>
      <c r="D21" s="174">
        <f>IF(ISNUMBER(VALUE(SUBSTITUTE(実質収支比率等に係る経年分析!H$49,"▲","-"))),ROUND(VALUE(SUBSTITUTE(実質収支比率等に係る経年分析!H$49,"▲","-")),2),NA())</f>
        <v>-7.0000000000000007E-2</v>
      </c>
      <c r="E21" s="174">
        <f>IF(ISNUMBER(VALUE(SUBSTITUTE(実質収支比率等に係る経年分析!I$49,"▲","-"))),ROUND(VALUE(SUBSTITUTE(実質収支比率等に係る経年分析!I$49,"▲","-")),2),NA())</f>
        <v>-7.77</v>
      </c>
      <c r="F21" s="174">
        <f>IF(ISNUMBER(VALUE(SUBSTITUTE(実質収支比率等に係る経年分析!J$49,"▲","-"))),ROUND(VALUE(SUBSTITUTE(実質収支比率等に係る経年分析!J$49,"▲","-")),2),NA())</f>
        <v>2.27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1.0900000000000001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1.1499999999999999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9.2799999999999994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4.0999999999999996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634</v>
      </c>
      <c r="E42" s="176"/>
      <c r="F42" s="176"/>
      <c r="G42" s="176">
        <f>'実質公債費比率（分子）の構造'!L$52</f>
        <v>644</v>
      </c>
      <c r="H42" s="176"/>
      <c r="I42" s="176"/>
      <c r="J42" s="176">
        <f>'実質公債費比率（分子）の構造'!M$52</f>
        <v>663</v>
      </c>
      <c r="K42" s="176"/>
      <c r="L42" s="176"/>
      <c r="M42" s="176">
        <f>'実質公債費比率（分子）の構造'!N$52</f>
        <v>605</v>
      </c>
      <c r="N42" s="176"/>
      <c r="O42" s="176"/>
      <c r="P42" s="176">
        <f>'実質公債費比率（分子）の構造'!O$52</f>
        <v>549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53</v>
      </c>
      <c r="C44" s="176"/>
      <c r="D44" s="176"/>
      <c r="E44" s="176">
        <f>'実質公債費比率（分子）の構造'!L$50</f>
        <v>49</v>
      </c>
      <c r="F44" s="176"/>
      <c r="G44" s="176"/>
      <c r="H44" s="176">
        <f>'実質公債費比率（分子）の構造'!M$50</f>
        <v>42</v>
      </c>
      <c r="I44" s="176"/>
      <c r="J44" s="176"/>
      <c r="K44" s="176">
        <f>'実質公債費比率（分子）の構造'!N$50</f>
        <v>42</v>
      </c>
      <c r="L44" s="176"/>
      <c r="M44" s="176"/>
      <c r="N44" s="176">
        <f>'実質公債費比率（分子）の構造'!O$50</f>
        <v>42</v>
      </c>
      <c r="O44" s="176"/>
      <c r="P44" s="176"/>
    </row>
    <row r="45" spans="1:16" x14ac:dyDescent="0.15">
      <c r="A45" s="176" t="s">
        <v>63</v>
      </c>
      <c r="B45" s="176">
        <f>'実質公債費比率（分子）の構造'!K$49</f>
        <v>9</v>
      </c>
      <c r="C45" s="176"/>
      <c r="D45" s="176"/>
      <c r="E45" s="176">
        <f>'実質公債費比率（分子）の構造'!L$49</f>
        <v>10</v>
      </c>
      <c r="F45" s="176"/>
      <c r="G45" s="176"/>
      <c r="H45" s="176">
        <f>'実質公債費比率（分子）の構造'!M$49</f>
        <v>12</v>
      </c>
      <c r="I45" s="176"/>
      <c r="J45" s="176"/>
      <c r="K45" s="176">
        <f>'実質公債費比率（分子）の構造'!N$49</f>
        <v>13</v>
      </c>
      <c r="L45" s="176"/>
      <c r="M45" s="176"/>
      <c r="N45" s="176">
        <f>'実質公債費比率（分子）の構造'!O$49</f>
        <v>12</v>
      </c>
      <c r="O45" s="176"/>
      <c r="P45" s="176"/>
    </row>
    <row r="46" spans="1:16" x14ac:dyDescent="0.15">
      <c r="A46" s="176" t="s">
        <v>64</v>
      </c>
      <c r="B46" s="176">
        <f>'実質公債費比率（分子）の構造'!K$48</f>
        <v>197</v>
      </c>
      <c r="C46" s="176"/>
      <c r="D46" s="176"/>
      <c r="E46" s="176">
        <f>'実質公債費比率（分子）の構造'!L$48</f>
        <v>195</v>
      </c>
      <c r="F46" s="176"/>
      <c r="G46" s="176"/>
      <c r="H46" s="176">
        <f>'実質公債費比率（分子）の構造'!M$48</f>
        <v>194</v>
      </c>
      <c r="I46" s="176"/>
      <c r="J46" s="176"/>
      <c r="K46" s="176">
        <f>'実質公債費比率（分子）の構造'!N$48</f>
        <v>192</v>
      </c>
      <c r="L46" s="176"/>
      <c r="M46" s="176"/>
      <c r="N46" s="176">
        <f>'実質公債費比率（分子）の構造'!O$48</f>
        <v>211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848</v>
      </c>
      <c r="C49" s="176"/>
      <c r="D49" s="176"/>
      <c r="E49" s="176">
        <f>'実質公債費比率（分子）の構造'!L$45</f>
        <v>864</v>
      </c>
      <c r="F49" s="176"/>
      <c r="G49" s="176"/>
      <c r="H49" s="176">
        <f>'実質公債費比率（分子）の構造'!M$45</f>
        <v>918</v>
      </c>
      <c r="I49" s="176"/>
      <c r="J49" s="176"/>
      <c r="K49" s="176">
        <f>'実質公債費比率（分子）の構造'!N$45</f>
        <v>913</v>
      </c>
      <c r="L49" s="176"/>
      <c r="M49" s="176"/>
      <c r="N49" s="176">
        <f>'実質公債費比率（分子）の構造'!O$45</f>
        <v>707</v>
      </c>
      <c r="O49" s="176"/>
      <c r="P49" s="176"/>
    </row>
    <row r="50" spans="1:16" x14ac:dyDescent="0.15">
      <c r="A50" s="176" t="s">
        <v>67</v>
      </c>
      <c r="B50" s="176" t="e">
        <f>NA()</f>
        <v>#N/A</v>
      </c>
      <c r="C50" s="176">
        <f>IF(ISNUMBER('実質公債費比率（分子）の構造'!K$53),'実質公債費比率（分子）の構造'!K$53,NA())</f>
        <v>473</v>
      </c>
      <c r="D50" s="176" t="e">
        <f>NA()</f>
        <v>#N/A</v>
      </c>
      <c r="E50" s="176" t="e">
        <f>NA()</f>
        <v>#N/A</v>
      </c>
      <c r="F50" s="176">
        <f>IF(ISNUMBER('実質公債費比率（分子）の構造'!L$53),'実質公債費比率（分子）の構造'!L$53,NA())</f>
        <v>474</v>
      </c>
      <c r="G50" s="176" t="e">
        <f>NA()</f>
        <v>#N/A</v>
      </c>
      <c r="H50" s="176" t="e">
        <f>NA()</f>
        <v>#N/A</v>
      </c>
      <c r="I50" s="176">
        <f>IF(ISNUMBER('実質公債費比率（分子）の構造'!M$53),'実質公債費比率（分子）の構造'!M$53,NA())</f>
        <v>503</v>
      </c>
      <c r="J50" s="176" t="e">
        <f>NA()</f>
        <v>#N/A</v>
      </c>
      <c r="K50" s="176" t="e">
        <f>NA()</f>
        <v>#N/A</v>
      </c>
      <c r="L50" s="176">
        <f>IF(ISNUMBER('実質公債費比率（分子）の構造'!N$53),'実質公債費比率（分子）の構造'!N$53,NA())</f>
        <v>555</v>
      </c>
      <c r="M50" s="176" t="e">
        <f>NA()</f>
        <v>#N/A</v>
      </c>
      <c r="N50" s="176" t="e">
        <f>NA()</f>
        <v>#N/A</v>
      </c>
      <c r="O50" s="176">
        <f>IF(ISNUMBER('実質公債費比率（分子）の構造'!O$53),'実質公債費比率（分子）の構造'!O$53,NA())</f>
        <v>423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6006</v>
      </c>
      <c r="E56" s="175"/>
      <c r="F56" s="175"/>
      <c r="G56" s="175">
        <f>'将来負担比率（分子）の構造'!J$52</f>
        <v>5926</v>
      </c>
      <c r="H56" s="175"/>
      <c r="I56" s="175"/>
      <c r="J56" s="175">
        <f>'将来負担比率（分子）の構造'!K$52</f>
        <v>5749</v>
      </c>
      <c r="K56" s="175"/>
      <c r="L56" s="175"/>
      <c r="M56" s="175">
        <f>'将来負担比率（分子）の構造'!L$52</f>
        <v>5424</v>
      </c>
      <c r="N56" s="175"/>
      <c r="O56" s="175"/>
      <c r="P56" s="175">
        <f>'将来負担比率（分子）の構造'!M$52</f>
        <v>5289</v>
      </c>
    </row>
    <row r="57" spans="1:16" x14ac:dyDescent="0.15">
      <c r="A57" s="175" t="s">
        <v>42</v>
      </c>
      <c r="B57" s="175"/>
      <c r="C57" s="175"/>
      <c r="D57" s="175">
        <f>'将来負担比率（分子）の構造'!I$51</f>
        <v>33</v>
      </c>
      <c r="E57" s="175"/>
      <c r="F57" s="175"/>
      <c r="G57" s="175">
        <f>'将来負担比率（分子）の構造'!J$51</f>
        <v>22</v>
      </c>
      <c r="H57" s="175"/>
      <c r="I57" s="175"/>
      <c r="J57" s="175">
        <f>'将来負担比率（分子）の構造'!K$51</f>
        <v>15</v>
      </c>
      <c r="K57" s="175"/>
      <c r="L57" s="175"/>
      <c r="M57" s="175">
        <f>'将来負担比率（分子）の構造'!L$51</f>
        <v>8</v>
      </c>
      <c r="N57" s="175"/>
      <c r="O57" s="175"/>
      <c r="P57" s="175">
        <f>'将来負担比率（分子）の構造'!M$51</f>
        <v>6</v>
      </c>
    </row>
    <row r="58" spans="1:16" x14ac:dyDescent="0.15">
      <c r="A58" s="175" t="s">
        <v>41</v>
      </c>
      <c r="B58" s="175"/>
      <c r="C58" s="175"/>
      <c r="D58" s="175">
        <f>'将来負担比率（分子）の構造'!I$50</f>
        <v>2662</v>
      </c>
      <c r="E58" s="175"/>
      <c r="F58" s="175"/>
      <c r="G58" s="175">
        <f>'将来負担比率（分子）の構造'!J$50</f>
        <v>3091</v>
      </c>
      <c r="H58" s="175"/>
      <c r="I58" s="175"/>
      <c r="J58" s="175">
        <f>'将来負担比率（分子）の構造'!K$50</f>
        <v>3606</v>
      </c>
      <c r="K58" s="175"/>
      <c r="L58" s="175"/>
      <c r="M58" s="175">
        <f>'将来負担比率（分子）の構造'!L$50</f>
        <v>4206</v>
      </c>
      <c r="N58" s="175"/>
      <c r="O58" s="175"/>
      <c r="P58" s="175">
        <f>'将来負担比率（分子）の構造'!M$50</f>
        <v>4156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96</v>
      </c>
      <c r="C61" s="175"/>
      <c r="D61" s="175"/>
      <c r="E61" s="175">
        <f>'将来負担比率（分子）の構造'!J$46</f>
        <v>20</v>
      </c>
      <c r="F61" s="175"/>
      <c r="G61" s="175"/>
      <c r="H61" s="175">
        <f>'将来負担比率（分子）の構造'!K$46</f>
        <v>10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799</v>
      </c>
      <c r="C62" s="175"/>
      <c r="D62" s="175"/>
      <c r="E62" s="175">
        <f>'将来負担比率（分子）の構造'!J$45</f>
        <v>805</v>
      </c>
      <c r="F62" s="175"/>
      <c r="G62" s="175"/>
      <c r="H62" s="175">
        <f>'将来負担比率（分子）の構造'!K$45</f>
        <v>781</v>
      </c>
      <c r="I62" s="175"/>
      <c r="J62" s="175"/>
      <c r="K62" s="175">
        <f>'将来負担比率（分子）の構造'!L$45</f>
        <v>797</v>
      </c>
      <c r="L62" s="175"/>
      <c r="M62" s="175"/>
      <c r="N62" s="175">
        <f>'将来負担比率（分子）の構造'!M$45</f>
        <v>728</v>
      </c>
      <c r="O62" s="175"/>
      <c r="P62" s="175"/>
    </row>
    <row r="63" spans="1:16" x14ac:dyDescent="0.15">
      <c r="A63" s="175" t="s">
        <v>34</v>
      </c>
      <c r="B63" s="175">
        <f>'将来負担比率（分子）の構造'!I$44</f>
        <v>57</v>
      </c>
      <c r="C63" s="175"/>
      <c r="D63" s="175"/>
      <c r="E63" s="175">
        <f>'将来負担比率（分子）の構造'!J$44</f>
        <v>69</v>
      </c>
      <c r="F63" s="175"/>
      <c r="G63" s="175"/>
      <c r="H63" s="175">
        <f>'将来負担比率（分子）の構造'!K$44</f>
        <v>62</v>
      </c>
      <c r="I63" s="175"/>
      <c r="J63" s="175"/>
      <c r="K63" s="175">
        <f>'将来負担比率（分子）の構造'!L$44</f>
        <v>55</v>
      </c>
      <c r="L63" s="175"/>
      <c r="M63" s="175"/>
      <c r="N63" s="175">
        <f>'将来負担比率（分子）の構造'!M$44</f>
        <v>51</v>
      </c>
      <c r="O63" s="175"/>
      <c r="P63" s="175"/>
    </row>
    <row r="64" spans="1:16" x14ac:dyDescent="0.15">
      <c r="A64" s="175" t="s">
        <v>33</v>
      </c>
      <c r="B64" s="175">
        <f>'将来負担比率（分子）の構造'!I$43</f>
        <v>1947</v>
      </c>
      <c r="C64" s="175"/>
      <c r="D64" s="175"/>
      <c r="E64" s="175">
        <f>'将来負担比率（分子）の構造'!J$43</f>
        <v>1842</v>
      </c>
      <c r="F64" s="175"/>
      <c r="G64" s="175"/>
      <c r="H64" s="175">
        <f>'将来負担比率（分子）の構造'!K$43</f>
        <v>1686</v>
      </c>
      <c r="I64" s="175"/>
      <c r="J64" s="175"/>
      <c r="K64" s="175">
        <f>'将来負担比率（分子）の構造'!L$43</f>
        <v>1643</v>
      </c>
      <c r="L64" s="175"/>
      <c r="M64" s="175"/>
      <c r="N64" s="175">
        <f>'将来負担比率（分子）の構造'!M$43</f>
        <v>1647</v>
      </c>
      <c r="O64" s="175"/>
      <c r="P64" s="175"/>
    </row>
    <row r="65" spans="1:16" x14ac:dyDescent="0.15">
      <c r="A65" s="175" t="s">
        <v>32</v>
      </c>
      <c r="B65" s="175">
        <f>'将来負担比率（分子）の構造'!I$42</f>
        <v>462</v>
      </c>
      <c r="C65" s="175"/>
      <c r="D65" s="175"/>
      <c r="E65" s="175">
        <f>'将来負担比率（分子）の構造'!J$42</f>
        <v>413</v>
      </c>
      <c r="F65" s="175"/>
      <c r="G65" s="175"/>
      <c r="H65" s="175">
        <f>'将来負担比率（分子）の構造'!K$42</f>
        <v>370</v>
      </c>
      <c r="I65" s="175"/>
      <c r="J65" s="175"/>
      <c r="K65" s="175">
        <f>'将来負担比率（分子）の構造'!L$42</f>
        <v>328</v>
      </c>
      <c r="L65" s="175"/>
      <c r="M65" s="175"/>
      <c r="N65" s="175">
        <f>'将来負担比率（分子）の構造'!M$42</f>
        <v>285</v>
      </c>
      <c r="O65" s="175"/>
      <c r="P65" s="175"/>
    </row>
    <row r="66" spans="1:16" x14ac:dyDescent="0.15">
      <c r="A66" s="175" t="s">
        <v>31</v>
      </c>
      <c r="B66" s="175">
        <f>'将来負担比率（分子）の構造'!I$41</f>
        <v>5995</v>
      </c>
      <c r="C66" s="175"/>
      <c r="D66" s="175"/>
      <c r="E66" s="175">
        <f>'将来負担比率（分子）の構造'!J$41</f>
        <v>5761</v>
      </c>
      <c r="F66" s="175"/>
      <c r="G66" s="175"/>
      <c r="H66" s="175">
        <f>'将来負担比率（分子）の構造'!K$41</f>
        <v>5403</v>
      </c>
      <c r="I66" s="175"/>
      <c r="J66" s="175"/>
      <c r="K66" s="175">
        <f>'将来負担比率（分子）の構造'!L$41</f>
        <v>4816</v>
      </c>
      <c r="L66" s="175"/>
      <c r="M66" s="175"/>
      <c r="N66" s="175">
        <f>'将来負担比率（分子）の構造'!M$41</f>
        <v>4395</v>
      </c>
      <c r="O66" s="175"/>
      <c r="P66" s="175"/>
    </row>
    <row r="67" spans="1:16" x14ac:dyDescent="0.15">
      <c r="A67" s="175" t="s">
        <v>71</v>
      </c>
      <c r="B67" s="175" t="e">
        <f>NA()</f>
        <v>#N/A</v>
      </c>
      <c r="C67" s="175">
        <f>IF(ISNUMBER('将来負担比率（分子）の構造'!I$53), IF('将来負担比率（分子）の構造'!I$53 &lt; 0, 0, '将来負担比率（分子）の構造'!I$53), NA())</f>
        <v>655</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995</v>
      </c>
      <c r="C72" s="179">
        <f>基金残高に係る経年分析!G55</f>
        <v>1116</v>
      </c>
      <c r="D72" s="179">
        <f>基金残高に係る経年分析!H55</f>
        <v>1210</v>
      </c>
    </row>
    <row r="73" spans="1:16" x14ac:dyDescent="0.15">
      <c r="A73" s="178" t="s">
        <v>74</v>
      </c>
      <c r="B73" s="179">
        <f>基金残高に係る経年分析!F56</f>
        <v>315</v>
      </c>
      <c r="C73" s="179">
        <f>基金残高に係る経年分析!G56</f>
        <v>365</v>
      </c>
      <c r="D73" s="179">
        <f>基金残高に係る経年分析!H56</f>
        <v>178</v>
      </c>
    </row>
    <row r="74" spans="1:16" x14ac:dyDescent="0.15">
      <c r="A74" s="178" t="s">
        <v>75</v>
      </c>
      <c r="B74" s="179">
        <f>基金残高に係る経年分析!F57</f>
        <v>1974</v>
      </c>
      <c r="C74" s="179">
        <f>基金残高に係る経年分析!G57</f>
        <v>2378</v>
      </c>
      <c r="D74" s="179">
        <f>基金残高に係る経年分析!H57</f>
        <v>2421</v>
      </c>
    </row>
  </sheetData>
  <sheetProtection algorithmName="SHA-512" hashValue="b81trvAu69Yaw+blHfl1MdDMVXSyAtJDF9UQS9K6sxF2h5BFVizG8HKZpgRdxS4teXKv0CtFAmca1r6/pD3QVQ==" saltValue="pz3Tqr2z17yL86neOOMx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2025-03-13T06:45:34Z</cp:lastPrinted>
  <dcterms:created xsi:type="dcterms:W3CDTF">2025-02-19T01:01:54Z</dcterms:created>
  <dcterms:modified xsi:type="dcterms:W3CDTF">2025-03-13T06:55:53Z</dcterms:modified>
  <cp:category/>
</cp:coreProperties>
</file>